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16AE548-B012-454F-A320-2D39D4B6356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<sst xmlns="http://schemas.openxmlformats.org/spreadsheetml/2006/main" count="408" uniqueCount="332">
  <si>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</si>
  <si>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</si>
  <si>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</si>
  <si>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</si>
  <si>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</si>
  <si>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</si>
  <si>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</si>
  <si>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</si>
  <si>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</si>
  <si>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</si>
  <si>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</si>
  <si>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</si>
  <si>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</si>
  <si>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</si>
  <si>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</si>
  <si>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</si>
  <si>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</si>
  <si>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</si>
  <si>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</si>
  <si>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</si>
  <si>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</si>
  <si>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</si>
  <si>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</si>
  <si>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</si>
  <si>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</si>
  <si>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</si>
  <si>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</si>
  <si>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</si>
  <si>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</si>
  <si>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</si>
  <si>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</si>
  <si>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</si>
  <si>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</si>
  <si>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</si>
  <si>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</si>
  <si>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</si>
  <si>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</si>
  <si>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</si>
  <si>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</si>
  <si>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</si>
  <si>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</si>
  <si>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</si>
  <si>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</si>
  <si>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</si>
  <si>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</si>
  <si>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</si>
  <si>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</si>
  <si>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</si>
  <si>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</si>
  <si>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</si>
  <si>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</si>
  <si>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</si>
  <si>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</si>
  <si>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</si>
  <si>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</si>
  <si>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</si>
  <si>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</si>
  <si>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</si>
  <si>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</si>
  <si>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</si>
  <si>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</si>
  <si>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</si>
  <si>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</si>
  <si>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</si>
  <si>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</si>
  <si>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</si>
  <si>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</si>
  <si>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</si>
  <si>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</si>
  <si>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</si>
  <si>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</si>
  <si>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</si>
  <si>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</si>
  <si>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</si>
  <si>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</si>
  <si>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</si>
  <si>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</si>
  <si>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</si>
  <si>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</si>
  <si>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</si>
  <si>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</si>
  <si>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</si>
  <si>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</si>
  <si>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</si>
  <si>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</si>
  <si>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</si>
  <si>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</si>
  <si>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</si>
  <si>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</si>
  <si>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</si>
  <si>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</si>
  <si>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</si>
  <si>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</si>
  <si>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</si>
  <si>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</si>
  <si>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</si>
  <si>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</si>
  <si>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</si>
  <si>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</si>
  <si>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</si>
  <si>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</si>
  <si>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</si>
  <si>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</si>
  <si>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</si>
  <si>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</si>
  <si>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</si>
  <si>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</si>
  <si>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</si>
  <si>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</si>
  <si>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</si>
  <si>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</si>
  <si>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</si>
  <si>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</si>
  <si>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</si>
  <si>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</si>
  <si>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</si>
  <si>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</si>
  <si>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</si>
  <si>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</si>
  <si>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</si>
  <si>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</si>
  <si>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</si>
  <si>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</si>
  <si>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</si>
  <si>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</si>
  <si>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</si>
  <si>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</si>
  <si>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</si>
  <si>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</si>
  <si>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</si>
  <si>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</si>
  <si>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</si>
  <si>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</si>
  <si>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</si>
  <si>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</si>
  <si>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</si>
  <si>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</si>
  <si>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</si>
  <si>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</si>
  <si>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</si>
  <si>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</si>
  <si>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</si>
  <si>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</si>
  <si>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</si>
  <si>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</si>
  <si>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</si>
  <si>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</si>
  <si>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</si>
  <si>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</si>
  <si>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</si>
  <si>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</si>
  <si>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</si>
  <si>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</si>
  <si>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</si>
  <si>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</si>
  <si>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</si>
  <si>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</si>
  <si>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</si>
  <si>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</si>
  <si>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</si>
  <si>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</si>
  <si>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</si>
  <si>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</si>
  <si>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</si>
  <si>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</si>
  <si>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</si>
  <si>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</si>
  <si>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</si>
  <si>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</si>
  <si>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</si>
  <si>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</si>
  <si>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</si>
  <si>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</si>
  <si>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</si>
  <si>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</si>
  <si>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</si>
  <si>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</si>
  <si>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</si>
  <si>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</si>
  <si>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</si>
  <si>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</si>
  <si>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</si>
  <si>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</si>
  <si>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</si>
  <si>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</si>
  <si>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</si>
  <si>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</si>
  <si>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</si>
  <si>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</si>
  <si>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</si>
  <si>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</si>
  <si>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</si>
  <si>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</si>
  <si>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</si>
  <si>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</si>
  <si>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</si>
  <si>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</si>
  <si>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</si>
  <si>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</si>
  <si>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</si>
  <si>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</si>
  <si>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</si>
  <si>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</si>
  <si>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</si>
  <si>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</si>
  <si>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</si>
  <si>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</si>
  <si>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</si>
  <si>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</si>
  <si>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</si>
  <si>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</si>
  <si>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</si>
  <si>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</si>
  <si>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</si>
  <si>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</si>
  <si>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</si>
  <si>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</si>
  <si>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</si>
  <si>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</si>
  <si>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</si>
  <si>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</si>
  <si>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</si>
  <si>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</si>
  <si>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</si>
  <si>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</si>
  <si>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</si>
  <si>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</si>
  <si>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</si>
  <si>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</si>
  <si>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</si>
  <si>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</si>
  <si>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</si>
  <si>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</si>
  <si>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</si>
  <si>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</si>
  <si>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</si>
  <si>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</si>
  <si>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</si>
  <si>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</si>
  <si>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</si>
  <si>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</si>
  <si>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</si>
  <si>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</si>
  <si>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</si>
  <si>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</si>
  <si>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</si>
  <si>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</si>
  <si>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</si>
  <si>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</si>
  <si>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</si>
  <si>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</si>
  <si>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</si>
  <si>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</si>
  <si>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</si>
  <si>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</si>
  <si>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</si>
  <si>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</si>
  <si>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</si>
  <si>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</si>
  <si>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</si>
  <si>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</si>
  <si>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</si>
  <si>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</si>
  <si>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</si>
  <si>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</si>
  <si>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</si>
  <si>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</si>
  <si>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</si>
  <si>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</si>
  <si>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</si>
  <si>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</si>
  <si>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</si>
  <si>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</si>
  <si>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</si>
  <si>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</si>
  <si>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</si>
  <si>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</si>
  <si>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</si>
  <si>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</si>
  <si>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</si>
  <si>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</si>
  <si>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</si>
  <si>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</si>
  <si>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</si>
  <si>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</si>
  <si>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</si>
  <si>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</si>
  <si>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</si>
  <si>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</si>
  <si>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</si>
  <si>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</si>
  <si>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</si>
  <si>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</si>
  <si>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</si>
  <si>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</si>
  <si>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</si>
  <si>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</si>
  <si>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</si>
  <si>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</si>
  <si>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</si>
  <si>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</si>
  <si>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</si>
  <si>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</si>
  <si>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</si>
  <si>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</si>
  <si>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</si>
  <si>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</si>
  <si>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MACARIO S. MARIANO, MD</t>
  </si>
  <si>
    <t>NONE</t>
  </si>
  <si>
    <t>CLR</t>
  </si>
  <si>
    <t>UNKNOWN</t>
  </si>
  <si>
    <t>CATHOLIC</t>
  </si>
  <si>
    <t>FILIPINO</t>
  </si>
  <si>
    <t>OPD BILL</t>
  </si>
  <si>
    <t>MEDICAL</t>
  </si>
  <si>
    <t>Medical Officer</t>
  </si>
  <si>
    <t>FERNANDEZ, BERNARDO INOCALLA</t>
  </si>
  <si>
    <t>FERNANDEZ,ELIZABETH</t>
  </si>
  <si>
    <t>WIFE</t>
  </si>
  <si>
    <t>MALE</t>
  </si>
  <si>
    <t>PARACALE CAM NORTE</t>
  </si>
  <si>
    <t xml:space="preserve">FS FORM THE CHILDREN </t>
  </si>
  <si>
    <t>H.S GRAD</t>
  </si>
  <si>
    <t>C/O HIS CHILDREN</t>
  </si>
  <si>
    <t>PATIENT SEEK FOR OPHTHA CONSULTATION.  THEY ARE ONLY 2 IN THE HOUSEHOLD.HE IS ONLY DEPENDDENT TO THE FS OF HIS CHILDREN FOR THEIR DAILY NNEDS.  THEY DO NOT HAVE OTHER SOURCE OF FAMILY INCOME. SHE IS CLASSIFIED AS C3</t>
  </si>
  <si>
    <t>FERNANDEZ, ELIZABETH</t>
  </si>
  <si>
    <t>MAIFIPP</t>
  </si>
  <si>
    <t>BAGACAY LABO CAMARINES NORTE</t>
  </si>
  <si>
    <t>SPOUSE</t>
  </si>
  <si>
    <t>OPHTHA BILL</t>
  </si>
  <si>
    <t>MEDS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</si>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</sst>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5" xfId="0" quotePrefix="1" applyFont="1" applyBorder="1" applyAlignment="1">
      <alignment horizontal="center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0" t="s">
        <v>0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262"/>
      <c r="E3" s="262"/>
      <c r="F3" s="262"/>
      <c r="G3" s="262"/>
      <c r="H3" s="262"/>
      <c r="I3" s="262"/>
      <c r="J3" s="262"/>
      <c r="K3" s="81"/>
      <c r="L3" s="81"/>
      <c r="M3" s="8"/>
      <c r="N3" s="8"/>
      <c r="O3" s="8"/>
      <c r="P3" s="9" t="s">
        <v>264</v>
      </c>
      <c r="Q3" s="263">
        <v>166845</v>
      </c>
      <c r="R3" s="26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3" t="s">
        <v>265</v>
      </c>
      <c r="B5" s="274"/>
      <c r="C5" s="274"/>
      <c r="D5" s="274"/>
      <c r="E5" s="274"/>
      <c r="F5" s="199">
        <v>45414</v>
      </c>
      <c r="G5" s="199"/>
      <c r="H5" s="199"/>
      <c r="I5" s="199"/>
      <c r="J5" s="199"/>
      <c r="K5" s="199"/>
      <c r="L5" s="261" t="s">
        <v>268</v>
      </c>
      <c r="M5" s="261"/>
      <c r="N5" s="261"/>
      <c r="O5" s="261"/>
      <c r="P5" s="261"/>
      <c r="Q5" s="261"/>
      <c r="R5" s="28">
        <v>0.55555555555555602</v>
      </c>
    </row>
    <row r="6" spans="1:18" ht="15" customHeight="1">
      <c r="A6" s="264" t="s">
        <v>266</v>
      </c>
      <c r="B6" s="265"/>
      <c r="C6" s="265"/>
      <c r="D6" s="265"/>
      <c r="E6" s="265"/>
      <c r="F6" s="265"/>
      <c r="G6" s="180" t="s">
        <v>317</v>
      </c>
      <c r="H6" s="180"/>
      <c r="I6" s="180"/>
      <c r="J6" s="180"/>
      <c r="K6" s="180"/>
      <c r="L6" s="180"/>
      <c r="M6" s="272" t="s">
        <v>269</v>
      </c>
      <c r="N6" s="272"/>
      <c r="O6" s="272"/>
      <c r="P6" s="272"/>
      <c r="Q6" s="270" t="s">
        <v>328</v>
      </c>
      <c r="R6" s="271"/>
    </row>
    <row r="7" spans="1:18" ht="15" customHeight="1">
      <c r="A7" s="264" t="s">
        <v>267</v>
      </c>
      <c r="B7" s="265"/>
      <c r="C7" s="265"/>
      <c r="D7" s="275" t="s">
        <v>327</v>
      </c>
      <c r="E7" s="204"/>
      <c r="F7" s="204"/>
      <c r="G7" s="204"/>
      <c r="H7" s="204"/>
      <c r="I7" s="204"/>
      <c r="J7" s="204"/>
      <c r="K7" s="204"/>
      <c r="L7" s="204"/>
      <c r="M7" s="203" t="s">
        <v>270</v>
      </c>
      <c r="N7" s="203"/>
      <c r="O7" s="203"/>
      <c r="P7" s="203"/>
      <c r="Q7" s="276">
        <v>9099225780</v>
      </c>
      <c r="R7" s="277"/>
    </row>
    <row r="8" spans="1:18" ht="6" customHeight="1" thickBot="1">
      <c r="A8" s="196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83"/>
      <c r="N8" s="197"/>
      <c r="O8" s="197"/>
      <c r="P8" s="197"/>
      <c r="Q8" s="197"/>
      <c r="R8" s="198"/>
    </row>
    <row r="9" spans="1:18" ht="12" customHeight="1" thickBot="1">
      <c r="A9" s="151" t="s">
        <v>271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3"/>
    </row>
    <row r="10" spans="1:18" ht="21" customHeight="1">
      <c r="A10" s="278" t="s">
        <v>4</v>
      </c>
      <c r="B10" s="279"/>
      <c r="C10" s="279"/>
      <c r="D10" s="199" t="s">
        <v>316</v>
      </c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91"/>
      <c r="R10" s="27" t="s">
        <v>319</v>
      </c>
    </row>
    <row r="11" spans="1:18" s="89" customFormat="1" ht="11.25" customHeight="1">
      <c r="A11" s="178" t="s">
        <v>272</v>
      </c>
      <c r="B11" s="179"/>
      <c r="C11" s="179"/>
      <c r="D11" s="201" t="s">
        <v>273</v>
      </c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104"/>
      <c r="R11" s="92" t="s">
        <v>297</v>
      </c>
    </row>
    <row r="12" spans="1:18" ht="18.75" customHeight="1">
      <c r="A12" s="266">
        <v>22198</v>
      </c>
      <c r="B12" s="267"/>
      <c r="C12" s="267"/>
      <c r="D12" s="267"/>
      <c r="E12" s="105"/>
      <c r="F12" s="82"/>
      <c r="G12" s="269">
        <f ca="1">IF(DATEDIF(A12,NOW(),"y")&gt;120,"",DATEDIF(A12,NOW(),"y"))</f>
        <v>63</v>
      </c>
      <c r="H12" s="269"/>
      <c r="I12" s="269"/>
      <c r="J12" s="269"/>
      <c r="K12" s="82"/>
      <c r="L12" s="82"/>
      <c r="M12" s="207" t="s">
        <v>320</v>
      </c>
      <c r="N12" s="207"/>
      <c r="O12" s="207"/>
      <c r="P12" s="207"/>
      <c r="Q12" s="207"/>
      <c r="R12" s="208"/>
    </row>
    <row r="13" spans="1:18" ht="12" customHeight="1">
      <c r="A13" s="247" t="s">
        <v>274</v>
      </c>
      <c r="B13" s="248"/>
      <c r="C13" s="248"/>
      <c r="D13" s="248"/>
      <c r="E13" s="104"/>
      <c r="F13" s="106"/>
      <c r="G13" s="249" t="s">
        <v>275</v>
      </c>
      <c r="H13" s="249"/>
      <c r="I13" s="249"/>
      <c r="J13" s="249"/>
      <c r="K13" s="104"/>
      <c r="L13" s="106"/>
      <c r="M13" s="248" t="s">
        <v>7</v>
      </c>
      <c r="N13" s="248"/>
      <c r="O13" s="248"/>
      <c r="P13" s="248"/>
      <c r="Q13" s="248"/>
      <c r="R13" s="250"/>
    </row>
    <row r="14" spans="1:18" ht="18" customHeight="1">
      <c r="A14" s="240" t="s">
        <v>8</v>
      </c>
      <c r="B14" s="241"/>
      <c r="C14" s="241"/>
      <c r="D14" s="241"/>
      <c r="E14" s="207" t="str">
        <f>D7</f>
        <v>BAGACAY LABO CAMARINES NORTE</v>
      </c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8"/>
    </row>
    <row r="15" spans="1:18" s="90" customFormat="1" ht="9.75" customHeight="1">
      <c r="A15" s="242" t="s">
        <v>276</v>
      </c>
      <c r="B15" s="243"/>
      <c r="C15" s="243"/>
      <c r="D15" s="243"/>
      <c r="E15" s="209" t="s">
        <v>9</v>
      </c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10"/>
    </row>
    <row r="16" spans="1:18" ht="15.75" customHeight="1">
      <c r="A16" s="240" t="s">
        <v>10</v>
      </c>
      <c r="B16" s="241"/>
      <c r="C16" s="241"/>
      <c r="D16" s="241"/>
      <c r="E16" s="211" t="str">
        <f>E14</f>
        <v>BAGACAY LABO CAMARINES NORTE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2"/>
    </row>
    <row r="17" spans="1:19" s="90" customFormat="1" ht="13.5" customHeight="1">
      <c r="A17" s="242" t="s">
        <v>277</v>
      </c>
      <c r="B17" s="243"/>
      <c r="C17" s="243"/>
      <c r="D17" s="243"/>
      <c r="E17" s="209" t="s">
        <v>9</v>
      </c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10"/>
    </row>
    <row r="18" spans="1:19">
      <c r="A18" s="202" t="s">
        <v>11</v>
      </c>
      <c r="B18" s="203"/>
      <c r="C18" s="203"/>
      <c r="D18" s="82"/>
      <c r="E18" s="82" t="s">
        <v>160</v>
      </c>
      <c r="F18" s="82"/>
      <c r="G18" s="82" t="s">
        <v>161</v>
      </c>
      <c r="H18" s="82"/>
      <c r="I18" s="82"/>
      <c r="J18" s="195" t="s">
        <v>278</v>
      </c>
      <c r="K18" s="195"/>
      <c r="L18" s="82"/>
      <c r="M18" s="82"/>
      <c r="N18" s="82"/>
      <c r="O18" s="82"/>
      <c r="P18" s="82" t="s">
        <v>162</v>
      </c>
      <c r="Q18" s="204"/>
      <c r="R18" s="268"/>
    </row>
    <row r="19" spans="1:19" ht="13.5" customHeight="1">
      <c r="A19" s="202" t="s">
        <v>279</v>
      </c>
      <c r="B19" s="203"/>
      <c r="C19" s="203"/>
      <c r="D19" s="204" t="s">
        <v>311</v>
      </c>
      <c r="E19" s="204"/>
      <c r="F19" s="204"/>
      <c r="G19" s="204"/>
      <c r="H19" s="82"/>
      <c r="I19" s="82"/>
      <c r="J19" s="82"/>
      <c r="K19" s="195" t="s">
        <v>280</v>
      </c>
      <c r="L19" s="195"/>
      <c r="M19" s="195"/>
      <c r="N19" s="205" t="s">
        <v>312</v>
      </c>
      <c r="O19" s="205"/>
      <c r="P19" s="205"/>
      <c r="Q19" s="205"/>
      <c r="R19" s="206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0" t="s">
        <v>284</v>
      </c>
      <c r="B21" s="241"/>
      <c r="C21" s="241"/>
      <c r="D21" s="241"/>
      <c r="E21" s="241"/>
      <c r="F21" s="195"/>
      <c r="G21" s="252" t="s">
        <v>155</v>
      </c>
      <c r="H21" s="252"/>
      <c r="I21" s="82"/>
      <c r="J21" s="252" t="s">
        <v>281</v>
      </c>
      <c r="K21" s="252"/>
      <c r="L21" s="246" t="s">
        <v>282</v>
      </c>
      <c r="M21" s="246"/>
      <c r="N21" s="109"/>
      <c r="O21" s="253"/>
      <c r="P21" s="252" t="s">
        <v>283</v>
      </c>
      <c r="Q21" s="253"/>
      <c r="R21" s="254" t="s">
        <v>156</v>
      </c>
    </row>
    <row r="22" spans="1:19" ht="10.5" customHeight="1">
      <c r="A22" s="178" t="s">
        <v>285</v>
      </c>
      <c r="B22" s="201"/>
      <c r="C22" s="201"/>
      <c r="D22" s="201"/>
      <c r="E22" s="201"/>
      <c r="F22" s="195"/>
      <c r="G22" s="252"/>
      <c r="H22" s="252"/>
      <c r="I22" s="82"/>
      <c r="J22" s="252"/>
      <c r="K22" s="252"/>
      <c r="L22" s="246"/>
      <c r="M22" s="246"/>
      <c r="N22" s="110"/>
      <c r="O22" s="253"/>
      <c r="P22" s="252"/>
      <c r="Q22" s="253"/>
      <c r="R22" s="254"/>
    </row>
    <row r="23" spans="1:19" ht="1.5" customHeight="1">
      <c r="A23" s="95"/>
      <c r="B23" s="111"/>
      <c r="C23" s="111"/>
      <c r="D23" s="111"/>
      <c r="E23" s="111"/>
      <c r="F23" s="82"/>
      <c r="G23" s="252"/>
      <c r="H23" s="252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0" t="s">
        <v>286</v>
      </c>
      <c r="B24" s="195"/>
      <c r="C24" s="195"/>
      <c r="D24" s="251" t="s">
        <v>308</v>
      </c>
      <c r="E24" s="251"/>
      <c r="F24" s="251"/>
      <c r="G24" s="251"/>
      <c r="H24" s="251"/>
      <c r="I24" s="251"/>
      <c r="J24" s="251"/>
      <c r="K24" s="255" t="s">
        <v>287</v>
      </c>
      <c r="L24" s="255"/>
      <c r="M24" s="255"/>
      <c r="N24" s="255"/>
      <c r="O24" s="255"/>
      <c r="P24" s="256"/>
      <c r="Q24" s="256"/>
      <c r="R24" s="257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8" t="s">
        <v>261</v>
      </c>
      <c r="Q26" s="258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1" t="s">
        <v>237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3"/>
    </row>
    <row r="29" spans="1:19" ht="10.5" customHeight="1">
      <c r="A29" s="191" t="s">
        <v>18</v>
      </c>
      <c r="B29" s="192"/>
      <c r="C29" s="192"/>
      <c r="D29" s="192"/>
      <c r="E29" s="192"/>
      <c r="F29" s="192"/>
      <c r="G29" s="192"/>
      <c r="H29" s="193"/>
      <c r="I29" s="183" t="s">
        <v>15</v>
      </c>
      <c r="J29" s="185"/>
      <c r="K29" s="181" t="s">
        <v>11</v>
      </c>
      <c r="L29" s="181" t="s">
        <v>16</v>
      </c>
      <c r="M29" s="183" t="s">
        <v>17</v>
      </c>
      <c r="N29" s="184"/>
      <c r="O29" s="185"/>
      <c r="P29" s="183" t="s">
        <v>13</v>
      </c>
      <c r="Q29" s="185"/>
      <c r="R29" s="189" t="s">
        <v>14</v>
      </c>
      <c r="S29" s="259" t="s">
        <v>239</v>
      </c>
    </row>
    <row r="30" spans="1:19" ht="10.5" customHeight="1">
      <c r="A30" s="194" t="s">
        <v>301</v>
      </c>
      <c r="B30" s="187"/>
      <c r="C30" s="187"/>
      <c r="D30" s="187"/>
      <c r="E30" s="187"/>
      <c r="F30" s="187"/>
      <c r="G30" s="187"/>
      <c r="H30" s="188"/>
      <c r="I30" s="186"/>
      <c r="J30" s="188"/>
      <c r="K30" s="182"/>
      <c r="L30" s="182"/>
      <c r="M30" s="186"/>
      <c r="N30" s="187"/>
      <c r="O30" s="188"/>
      <c r="P30" s="186"/>
      <c r="Q30" s="188"/>
      <c r="R30" s="190"/>
      <c r="S30" s="259"/>
    </row>
    <row r="31" spans="1:19" ht="18" customHeight="1">
      <c r="A31" s="146" t="s">
        <v>325</v>
      </c>
      <c r="B31" s="147"/>
      <c r="C31" s="147"/>
      <c r="D31" s="147"/>
      <c r="E31" s="147"/>
      <c r="F31" s="147"/>
      <c r="G31" s="147"/>
      <c r="H31" s="148"/>
      <c r="I31" s="159" t="s">
        <v>178</v>
      </c>
      <c r="J31" s="160"/>
      <c r="K31" s="98" t="s">
        <v>176</v>
      </c>
      <c r="L31" s="98" t="s">
        <v>318</v>
      </c>
      <c r="M31" s="159" t="s">
        <v>322</v>
      </c>
      <c r="N31" s="161"/>
      <c r="O31" s="160"/>
      <c r="P31" s="244" t="s">
        <v>308</v>
      </c>
      <c r="Q31" s="245"/>
      <c r="R31" s="99"/>
      <c r="S31">
        <v>49</v>
      </c>
    </row>
    <row r="32" spans="1:19" ht="15.75" customHeight="1">
      <c r="A32" s="146"/>
      <c r="B32" s="147"/>
      <c r="C32" s="147"/>
      <c r="D32" s="147"/>
      <c r="E32" s="147"/>
      <c r="F32" s="147"/>
      <c r="G32" s="147"/>
      <c r="H32" s="148"/>
      <c r="I32" s="159"/>
      <c r="J32" s="160"/>
      <c r="K32" s="98"/>
      <c r="L32" s="98"/>
      <c r="M32" s="159"/>
      <c r="N32" s="161"/>
      <c r="O32" s="160"/>
      <c r="P32" s="159"/>
      <c r="Q32" s="160"/>
      <c r="R32" s="99"/>
    </row>
    <row r="33" spans="1:20" ht="15.75" customHeight="1">
      <c r="A33" s="146"/>
      <c r="B33" s="147"/>
      <c r="C33" s="147"/>
      <c r="D33" s="147"/>
      <c r="E33" s="147"/>
      <c r="F33" s="147"/>
      <c r="G33" s="147"/>
      <c r="H33" s="148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>
      <c r="A34" s="146"/>
      <c r="B34" s="147"/>
      <c r="C34" s="147"/>
      <c r="D34" s="147"/>
      <c r="E34" s="147"/>
      <c r="F34" s="147"/>
      <c r="G34" s="147"/>
      <c r="H34" s="148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>
      <c r="A35" s="146"/>
      <c r="B35" s="147"/>
      <c r="C35" s="147"/>
      <c r="D35" s="147"/>
      <c r="E35" s="147"/>
      <c r="F35" s="147"/>
      <c r="G35" s="147"/>
      <c r="H35" s="148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>
      <c r="A36" s="146"/>
      <c r="B36" s="147"/>
      <c r="C36" s="147"/>
      <c r="D36" s="147"/>
      <c r="E36" s="147"/>
      <c r="F36" s="147"/>
      <c r="G36" s="147"/>
      <c r="H36" s="14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>
      <c r="A37" s="146"/>
      <c r="B37" s="147"/>
      <c r="C37" s="147"/>
      <c r="D37" s="147"/>
      <c r="E37" s="147"/>
      <c r="F37" s="147"/>
      <c r="G37" s="147"/>
      <c r="H37" s="148"/>
      <c r="I37" s="154"/>
      <c r="J37" s="155"/>
      <c r="K37" s="100"/>
      <c r="L37" s="101"/>
      <c r="M37" s="156"/>
      <c r="N37" s="157"/>
      <c r="O37" s="158"/>
      <c r="P37" s="156"/>
      <c r="Q37" s="158"/>
      <c r="R37" s="102"/>
    </row>
    <row r="38" spans="1:20" ht="15.75" customHeight="1">
      <c r="A38" s="146"/>
      <c r="B38" s="147"/>
      <c r="C38" s="147"/>
      <c r="D38" s="147"/>
      <c r="E38" s="147"/>
      <c r="F38" s="147"/>
      <c r="G38" s="147"/>
      <c r="H38" s="148"/>
      <c r="I38" s="154"/>
      <c r="J38" s="155"/>
      <c r="K38" s="100"/>
      <c r="L38" s="101"/>
      <c r="M38" s="156"/>
      <c r="N38" s="157"/>
      <c r="O38" s="158"/>
      <c r="P38" s="156"/>
      <c r="Q38" s="158"/>
      <c r="R38" s="102"/>
    </row>
    <row r="39" spans="1:20" ht="15.75" customHeight="1">
      <c r="A39" s="146"/>
      <c r="B39" s="147"/>
      <c r="C39" s="147"/>
      <c r="D39" s="147"/>
      <c r="E39" s="147"/>
      <c r="F39" s="147"/>
      <c r="G39" s="147"/>
      <c r="H39" s="148"/>
      <c r="I39" s="154"/>
      <c r="J39" s="155"/>
      <c r="K39" s="100"/>
      <c r="L39" s="101"/>
      <c r="M39" s="156"/>
      <c r="N39" s="157"/>
      <c r="O39" s="158"/>
      <c r="P39" s="156"/>
      <c r="Q39" s="158"/>
      <c r="R39" s="102"/>
    </row>
    <row r="40" spans="1:20" ht="15.75" customHeight="1">
      <c r="A40" s="146"/>
      <c r="B40" s="147"/>
      <c r="C40" s="147"/>
      <c r="D40" s="147"/>
      <c r="E40" s="147"/>
      <c r="F40" s="147"/>
      <c r="G40" s="147"/>
      <c r="H40" s="148"/>
      <c r="I40" s="154"/>
      <c r="J40" s="155"/>
      <c r="K40" s="100"/>
      <c r="L40" s="101"/>
      <c r="M40" s="156"/>
      <c r="N40" s="157"/>
      <c r="O40" s="158"/>
      <c r="P40" s="156"/>
      <c r="Q40" s="158"/>
      <c r="R40" s="102"/>
    </row>
    <row r="41" spans="1:20" ht="15.75" customHeight="1">
      <c r="A41" s="146"/>
      <c r="B41" s="147"/>
      <c r="C41" s="147"/>
      <c r="D41" s="147"/>
      <c r="E41" s="147"/>
      <c r="F41" s="147"/>
      <c r="G41" s="147"/>
      <c r="H41" s="148"/>
      <c r="I41" s="154"/>
      <c r="J41" s="155"/>
      <c r="K41" s="100"/>
      <c r="L41" s="101"/>
      <c r="M41" s="156"/>
      <c r="N41" s="157"/>
      <c r="O41" s="158"/>
      <c r="P41" s="156"/>
      <c r="Q41" s="158"/>
      <c r="R41" s="102"/>
    </row>
    <row r="42" spans="1:20" ht="15.75" customHeight="1">
      <c r="A42" s="146"/>
      <c r="B42" s="147"/>
      <c r="C42" s="147"/>
      <c r="D42" s="147"/>
      <c r="E42" s="147"/>
      <c r="F42" s="147"/>
      <c r="G42" s="147"/>
      <c r="H42" s="148"/>
      <c r="I42" s="154"/>
      <c r="J42" s="155"/>
      <c r="K42" s="100"/>
      <c r="L42" s="101"/>
      <c r="M42" s="156"/>
      <c r="N42" s="157"/>
      <c r="O42" s="158"/>
      <c r="P42" s="156"/>
      <c r="Q42" s="158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5"/>
      <c r="B44" s="236"/>
      <c r="C44" s="236"/>
      <c r="D44" s="236"/>
      <c r="E44" s="236"/>
      <c r="F44" s="236"/>
      <c r="G44" s="236"/>
      <c r="H44" s="88"/>
      <c r="I44" s="237"/>
      <c r="J44" s="237"/>
      <c r="K44" s="237"/>
      <c r="L44" s="237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5" t="s">
        <v>321</v>
      </c>
      <c r="B45" s="236"/>
      <c r="C45" s="236"/>
      <c r="D45" s="236"/>
      <c r="E45" s="236"/>
      <c r="F45" s="236"/>
      <c r="G45" s="236"/>
      <c r="H45" s="88"/>
      <c r="I45" s="237">
        <v>4000</v>
      </c>
      <c r="J45" s="237"/>
      <c r="K45" s="237"/>
      <c r="L45" s="237"/>
      <c r="M45" s="86"/>
      <c r="N45" s="86"/>
      <c r="O45" s="86"/>
      <c r="P45" s="238">
        <f>(I44/2)+SUM(I45:L46)+SUM(R31:R42)+P24</f>
        <v>4000</v>
      </c>
      <c r="Q45" s="238"/>
      <c r="R45" s="239"/>
    </row>
    <row r="46" spans="1:20">
      <c r="A46" s="235"/>
      <c r="B46" s="236"/>
      <c r="C46" s="236"/>
      <c r="D46" s="236"/>
      <c r="E46" s="236"/>
      <c r="F46" s="236"/>
      <c r="G46" s="236"/>
      <c r="H46" s="88"/>
      <c r="I46" s="237"/>
      <c r="J46" s="237"/>
      <c r="K46" s="237"/>
      <c r="L46" s="237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1" t="s">
        <v>299</v>
      </c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3"/>
      <c r="S48" s="43">
        <f>SUM(Q50:R59)+SUM(K50:K53)+SUM(I56:L59)+SUM(D50:E54)+SUM(D56:E59)</f>
        <v>1050</v>
      </c>
      <c r="T48" t="s">
        <v>215</v>
      </c>
    </row>
    <row r="49" spans="1:20" s="23" customFormat="1">
      <c r="A49" s="149" t="s">
        <v>21</v>
      </c>
      <c r="B49" s="150"/>
      <c r="C49" s="150"/>
      <c r="D49" s="150" t="s">
        <v>22</v>
      </c>
      <c r="E49" s="150"/>
      <c r="F49" s="84"/>
      <c r="G49" s="165" t="s">
        <v>288</v>
      </c>
      <c r="H49" s="165"/>
      <c r="I49" s="165"/>
      <c r="J49" s="165"/>
      <c r="K49" s="118" t="s">
        <v>22</v>
      </c>
      <c r="M49" s="150" t="s">
        <v>24</v>
      </c>
      <c r="N49" s="150"/>
      <c r="O49" s="150"/>
      <c r="P49" s="150"/>
      <c r="Q49" s="150"/>
      <c r="R49" s="26" t="s">
        <v>22</v>
      </c>
      <c r="S49" s="44">
        <f>P45/2</f>
        <v>2000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72"/>
      <c r="E50" s="172"/>
      <c r="F50" s="25"/>
      <c r="G50" s="82"/>
      <c r="H50" s="127" t="s">
        <v>149</v>
      </c>
      <c r="I50" s="127"/>
      <c r="J50" s="127"/>
      <c r="K50" s="29">
        <v>150</v>
      </c>
      <c r="M50" s="25"/>
      <c r="N50" s="234" t="s">
        <v>132</v>
      </c>
      <c r="O50" s="234"/>
      <c r="P50" s="234"/>
      <c r="Q50" s="163"/>
      <c r="R50" s="164"/>
    </row>
    <row r="51" spans="1:20" s="23" customFormat="1" ht="14.1" customHeight="1">
      <c r="A51" s="24"/>
      <c r="B51" s="127" t="s">
        <v>133</v>
      </c>
      <c r="C51" s="127"/>
      <c r="D51" s="172"/>
      <c r="E51" s="172"/>
      <c r="F51" s="25"/>
      <c r="G51" s="82"/>
      <c r="H51" s="8" t="s">
        <v>150</v>
      </c>
      <c r="I51" s="8"/>
      <c r="K51" s="29"/>
      <c r="M51" s="25"/>
      <c r="N51" s="234" t="s">
        <v>136</v>
      </c>
      <c r="O51" s="234"/>
      <c r="P51" s="234"/>
      <c r="Q51" s="163"/>
      <c r="R51" s="164"/>
    </row>
    <row r="52" spans="1:20" s="23" customFormat="1" ht="14.1" customHeight="1">
      <c r="A52" s="24"/>
      <c r="B52" s="127" t="s">
        <v>137</v>
      </c>
      <c r="C52" s="127"/>
      <c r="D52" s="172"/>
      <c r="E52" s="172"/>
      <c r="F52" s="25"/>
      <c r="G52" s="82"/>
      <c r="H52" s="8" t="s">
        <v>172</v>
      </c>
      <c r="I52" s="8"/>
      <c r="K52" s="29"/>
      <c r="M52" s="25"/>
      <c r="N52" s="234" t="s">
        <v>140</v>
      </c>
      <c r="O52" s="234"/>
      <c r="P52" s="234"/>
      <c r="Q52" s="163" t="s">
        <v>323</v>
      </c>
      <c r="R52" s="164"/>
    </row>
    <row r="53" spans="1:20" s="23" customFormat="1" ht="14.1" customHeight="1">
      <c r="A53" s="24"/>
      <c r="B53" s="127" t="s">
        <v>163</v>
      </c>
      <c r="C53" s="127"/>
      <c r="D53" s="172"/>
      <c r="E53" s="172"/>
      <c r="F53" s="8"/>
      <c r="G53" s="8"/>
      <c r="H53" s="8" t="s">
        <v>163</v>
      </c>
      <c r="I53" s="8"/>
      <c r="K53" s="42"/>
      <c r="M53" s="25"/>
      <c r="N53" s="234" t="s">
        <v>164</v>
      </c>
      <c r="O53" s="234"/>
      <c r="P53" s="234"/>
      <c r="Q53" s="163">
        <v>800</v>
      </c>
      <c r="R53" s="16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2"/>
      <c r="K54" s="232"/>
      <c r="L54" s="25"/>
      <c r="M54" s="25"/>
      <c r="N54" s="234" t="s">
        <v>142</v>
      </c>
      <c r="O54" s="234"/>
      <c r="P54" s="234"/>
      <c r="Q54" s="163"/>
      <c r="R54" s="164"/>
    </row>
    <row r="55" spans="1:20" s="23" customFormat="1" ht="14.1" customHeight="1">
      <c r="A55" s="233" t="s">
        <v>25</v>
      </c>
      <c r="B55" s="231"/>
      <c r="C55" s="118"/>
      <c r="D55" s="231" t="s">
        <v>22</v>
      </c>
      <c r="E55" s="231"/>
      <c r="F55" s="119" t="s">
        <v>26</v>
      </c>
      <c r="G55" s="119"/>
      <c r="I55" s="231" t="s">
        <v>22</v>
      </c>
      <c r="J55" s="231"/>
      <c r="K55" s="231"/>
      <c r="L55" s="231"/>
      <c r="M55" s="25"/>
      <c r="N55" s="127" t="s">
        <v>143</v>
      </c>
      <c r="O55" s="127"/>
      <c r="P55" s="127"/>
      <c r="Q55" s="163"/>
      <c r="R55" s="164"/>
    </row>
    <row r="56" spans="1:20" s="23" customFormat="1" ht="14.1" customHeight="1">
      <c r="A56" s="24"/>
      <c r="B56" s="127" t="s">
        <v>129</v>
      </c>
      <c r="C56" s="127"/>
      <c r="D56" s="172"/>
      <c r="E56" s="172"/>
      <c r="F56" s="25"/>
      <c r="G56" s="127" t="s">
        <v>144</v>
      </c>
      <c r="H56" s="127"/>
      <c r="I56" s="162"/>
      <c r="J56" s="162"/>
      <c r="K56" s="162"/>
      <c r="L56" s="162"/>
      <c r="M56" s="25"/>
      <c r="N56" s="127" t="s">
        <v>165</v>
      </c>
      <c r="O56" s="127"/>
      <c r="P56" s="127"/>
      <c r="Q56" s="163"/>
      <c r="R56" s="164"/>
    </row>
    <row r="57" spans="1:20" s="23" customFormat="1" ht="14.1" customHeight="1">
      <c r="A57" s="24"/>
      <c r="B57" s="127" t="s">
        <v>137</v>
      </c>
      <c r="C57" s="127"/>
      <c r="D57" s="172"/>
      <c r="E57" s="172"/>
      <c r="F57" s="25"/>
      <c r="G57" s="127" t="s">
        <v>145</v>
      </c>
      <c r="H57" s="127"/>
      <c r="I57" s="162"/>
      <c r="J57" s="162"/>
      <c r="K57" s="162"/>
      <c r="L57" s="162"/>
      <c r="M57" s="25"/>
      <c r="N57" s="127" t="s">
        <v>289</v>
      </c>
      <c r="O57" s="127"/>
      <c r="P57" s="127"/>
      <c r="Q57" s="163"/>
      <c r="R57" s="164"/>
    </row>
    <row r="58" spans="1:20" s="23" customFormat="1" ht="14.1" customHeight="1">
      <c r="A58" s="24"/>
      <c r="B58" s="127" t="s">
        <v>147</v>
      </c>
      <c r="C58" s="127"/>
      <c r="D58" s="172"/>
      <c r="E58" s="172"/>
      <c r="F58" s="25"/>
      <c r="G58" s="127" t="s">
        <v>146</v>
      </c>
      <c r="H58" s="127"/>
      <c r="I58" s="162"/>
      <c r="J58" s="162"/>
      <c r="K58" s="162"/>
      <c r="L58" s="162"/>
      <c r="M58" s="25"/>
      <c r="N58" s="127" t="s">
        <v>163</v>
      </c>
      <c r="O58" s="127"/>
      <c r="P58" s="127"/>
      <c r="Q58" s="163"/>
      <c r="R58" s="164"/>
    </row>
    <row r="59" spans="1:20" s="23" customFormat="1" ht="14.1" customHeight="1">
      <c r="A59" s="24"/>
      <c r="B59" s="128" t="s">
        <v>148</v>
      </c>
      <c r="C59" s="128"/>
      <c r="D59" s="172">
        <v>100</v>
      </c>
      <c r="E59" s="172"/>
      <c r="F59" s="25"/>
      <c r="G59" s="127" t="s">
        <v>166</v>
      </c>
      <c r="H59" s="127"/>
      <c r="I59" s="162"/>
      <c r="J59" s="162"/>
      <c r="K59" s="162"/>
      <c r="L59" s="162"/>
      <c r="M59" s="8"/>
      <c r="N59" s="8"/>
      <c r="O59" s="8"/>
      <c r="P59" s="8"/>
      <c r="Q59" s="163"/>
      <c r="R59" s="164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5" t="s">
        <v>290</v>
      </c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7"/>
    </row>
    <row r="62" spans="1:20">
      <c r="A62" s="16" t="s">
        <v>27</v>
      </c>
      <c r="B62" s="121"/>
      <c r="C62" s="121"/>
      <c r="D62" s="122"/>
      <c r="E62" s="122"/>
      <c r="F62" s="575"/>
      <c r="G62" s="575"/>
      <c r="H62" s="575"/>
      <c r="I62" s="57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3" t="s">
        <v>167</v>
      </c>
      <c r="C63" s="173"/>
      <c r="D63" s="173"/>
      <c r="E63" s="173"/>
      <c r="F63" s="576"/>
      <c r="G63" s="576"/>
      <c r="H63" s="576"/>
      <c r="I63" s="576"/>
      <c r="J63" s="25"/>
      <c r="K63" s="174" t="s">
        <v>168</v>
      </c>
      <c r="L63" s="174"/>
      <c r="M63" s="174"/>
      <c r="N63" s="145"/>
      <c r="O63" s="145"/>
      <c r="P63" s="145"/>
      <c r="Q63" s="103"/>
      <c r="R63" s="123"/>
    </row>
    <row r="64" spans="1:20" s="23" customFormat="1" ht="12.75" customHeight="1">
      <c r="A64" s="24"/>
      <c r="B64" s="128" t="s">
        <v>169</v>
      </c>
      <c r="C64" s="128"/>
      <c r="D64" s="128"/>
      <c r="E64" s="128"/>
      <c r="F64" s="145"/>
      <c r="G64" s="145"/>
      <c r="H64" s="145"/>
      <c r="I64" s="145"/>
      <c r="J64" s="25"/>
      <c r="K64" s="128" t="s">
        <v>170</v>
      </c>
      <c r="L64" s="128"/>
      <c r="M64" s="128"/>
      <c r="N64" s="213"/>
      <c r="O64" s="213"/>
      <c r="P64" s="213"/>
      <c r="Q64" s="103"/>
      <c r="R64" s="123"/>
    </row>
    <row r="65" spans="1:18" s="23" customFormat="1" ht="12.75" customHeight="1">
      <c r="A65" s="24"/>
      <c r="B65" s="128" t="s">
        <v>171</v>
      </c>
      <c r="C65" s="128"/>
      <c r="D65" s="128"/>
      <c r="E65" s="128"/>
      <c r="F65" s="213"/>
      <c r="G65" s="213"/>
      <c r="H65" s="213"/>
      <c r="I65" s="213"/>
      <c r="J65" s="25"/>
      <c r="K65" s="128" t="s">
        <v>159</v>
      </c>
      <c r="L65" s="128"/>
      <c r="M65" s="128"/>
      <c r="N65" s="213" t="s">
        <v>313</v>
      </c>
      <c r="O65" s="213"/>
      <c r="P65" s="213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6"/>
      <c r="E67" s="166"/>
      <c r="F67" s="166"/>
      <c r="G67" s="16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8" t="str">
        <f>G6</f>
        <v>FERNANDEZ,ELIZABETH</v>
      </c>
      <c r="D68" s="228"/>
      <c r="E68" s="228"/>
      <c r="F68" s="228"/>
      <c r="G68" s="228"/>
      <c r="H68" s="170" t="s">
        <v>303</v>
      </c>
      <c r="I68" s="170"/>
      <c r="J68" s="170"/>
      <c r="K68" s="170"/>
      <c r="L68" s="170"/>
      <c r="M68" s="170"/>
      <c r="N68" s="170"/>
      <c r="O68" s="170"/>
      <c r="P68" s="170"/>
      <c r="Q68" s="124"/>
      <c r="R68" s="18"/>
    </row>
    <row r="69" spans="1:18" ht="32.25" customHeight="1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18" ht="39" customHeight="1">
      <c r="A70" s="13"/>
      <c r="B70" s="86"/>
      <c r="C70" s="86"/>
      <c r="D70" s="86"/>
      <c r="E70" s="86"/>
      <c r="F70" s="171"/>
      <c r="G70" s="171"/>
      <c r="H70" s="171"/>
      <c r="I70" s="171"/>
      <c r="J70" s="171"/>
      <c r="K70" s="171"/>
      <c r="L70" s="171"/>
      <c r="M70" s="86"/>
      <c r="N70" s="86"/>
      <c r="O70" s="86"/>
      <c r="P70" s="86"/>
      <c r="Q70" s="124"/>
      <c r="R70" s="18"/>
    </row>
    <row r="71" spans="1:18">
      <c r="A71" s="169" t="s">
        <v>292</v>
      </c>
      <c r="B71" s="170"/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7" t="s">
        <v>298</v>
      </c>
      <c r="R72" s="168"/>
    </row>
    <row r="73" spans="1:18" ht="12" customHeight="1" thickBot="1">
      <c r="A73" s="151" t="s">
        <v>291</v>
      </c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3"/>
    </row>
    <row r="74" spans="1:18">
      <c r="A74" s="222" t="s">
        <v>324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4"/>
    </row>
    <row r="75" spans="1:18" ht="15" customHeight="1">
      <c r="A75" s="225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7"/>
    </row>
    <row r="76" spans="1:18">
      <c r="A76" s="225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7"/>
    </row>
    <row r="77" spans="1:18" ht="48" customHeight="1" thickBot="1">
      <c r="A77" s="225"/>
      <c r="B77" s="226"/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226"/>
      <c r="O77" s="226"/>
      <c r="P77" s="226"/>
      <c r="Q77" s="226"/>
      <c r="R77" s="227"/>
    </row>
    <row r="78" spans="1:18" ht="12" customHeight="1" thickBot="1">
      <c r="A78" s="151" t="s">
        <v>293</v>
      </c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3"/>
    </row>
    <row r="79" spans="1:18" ht="15.75" customHeight="1" thickBot="1">
      <c r="A79" s="217" t="s">
        <v>300</v>
      </c>
      <c r="B79" s="218"/>
      <c r="C79" s="218"/>
      <c r="D79" s="218"/>
      <c r="E79" s="218"/>
      <c r="F79" s="218"/>
      <c r="G79" s="218"/>
      <c r="H79" s="219"/>
      <c r="I79" s="217" t="s">
        <v>294</v>
      </c>
      <c r="J79" s="218"/>
      <c r="K79" s="218"/>
      <c r="L79" s="219"/>
      <c r="M79" s="217" t="s">
        <v>295</v>
      </c>
      <c r="N79" s="218"/>
      <c r="O79" s="219"/>
      <c r="P79" s="214" t="s">
        <v>306</v>
      </c>
      <c r="Q79" s="215"/>
      <c r="R79" s="216"/>
    </row>
    <row r="80" spans="1:18" ht="15.75" customHeight="1">
      <c r="A80" s="87">
        <v>1</v>
      </c>
      <c r="B80" s="125" t="s">
        <v>314</v>
      </c>
      <c r="C80" s="125"/>
      <c r="D80" s="125"/>
      <c r="E80" s="125"/>
      <c r="F80" s="125"/>
      <c r="G80" s="125"/>
      <c r="H80" s="125"/>
      <c r="I80" s="125">
        <v>1305</v>
      </c>
      <c r="J80" s="125"/>
      <c r="K80" s="125"/>
      <c r="L80" s="125"/>
      <c r="M80" s="125" t="s">
        <v>330</v>
      </c>
      <c r="N80" s="125"/>
      <c r="O80" s="125"/>
      <c r="P80" s="220" t="s">
        <v>326</v>
      </c>
      <c r="Q80" s="220"/>
      <c r="R80" s="221"/>
    </row>
    <row r="81" spans="1:18" ht="15.75" customHeight="1">
      <c r="A81" s="87">
        <v>2</v>
      </c>
      <c r="B81" s="126" t="s">
        <v>314</v>
      </c>
      <c r="C81" s="126"/>
      <c r="D81" s="126"/>
      <c r="E81" s="126"/>
      <c r="F81" s="126"/>
      <c r="G81" s="126"/>
      <c r="H81" s="126"/>
      <c r="I81" s="126">
        <v>550</v>
      </c>
      <c r="J81" s="126"/>
      <c r="K81" s="126"/>
      <c r="L81" s="126"/>
      <c r="M81" s="126" t="s">
        <v>329</v>
      </c>
      <c r="N81" s="126"/>
      <c r="O81" s="126"/>
      <c r="P81" s="136" t="s">
        <v>326</v>
      </c>
      <c r="Q81" s="136"/>
      <c r="R81" s="137"/>
    </row>
    <row r="82" spans="1:18" ht="15.75" customHeight="1">
      <c r="A82" s="87">
        <v>3</v>
      </c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6"/>
      <c r="Q82" s="136"/>
      <c r="R82" s="137"/>
    </row>
    <row r="83" spans="1:18" ht="15.75" customHeight="1">
      <c r="A83" s="87">
        <v>4</v>
      </c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6"/>
      <c r="Q83" s="136"/>
      <c r="R83" s="137"/>
    </row>
    <row r="84" spans="1:18" ht="15.75" customHeight="1">
      <c r="A84" s="87">
        <v>5</v>
      </c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6"/>
      <c r="Q84" s="136"/>
      <c r="R84" s="137"/>
    </row>
    <row r="85" spans="1:18" ht="3" customHeight="1">
      <c r="A85" s="13"/>
      <c r="B85" s="86"/>
      <c r="C85" s="86"/>
      <c r="D85" s="166"/>
      <c r="E85" s="166"/>
      <c r="F85" s="166"/>
      <c r="G85" s="16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8" t="s">
        <v>30</v>
      </c>
      <c r="B86" s="139"/>
      <c r="C86" s="139"/>
      <c r="D86" s="86"/>
      <c r="E86" s="86"/>
      <c r="F86" s="86"/>
      <c r="G86" s="86"/>
      <c r="H86" s="86"/>
      <c r="I86" s="86"/>
      <c r="J86" s="86"/>
      <c r="K86" s="139" t="s">
        <v>296</v>
      </c>
      <c r="L86" s="139"/>
      <c r="M86" s="139"/>
      <c r="N86" s="86"/>
      <c r="O86" s="86"/>
      <c r="P86" s="86"/>
      <c r="Q86" s="86"/>
      <c r="R86" s="14"/>
    </row>
    <row r="87" spans="1:18" ht="12" customHeight="1">
      <c r="A87" s="138"/>
      <c r="B87" s="139"/>
      <c r="C87" s="139"/>
      <c r="D87" s="143" t="s">
        <v>331</v>
      </c>
      <c r="E87" s="144"/>
      <c r="F87" s="144"/>
      <c r="G87" s="144"/>
      <c r="H87" s="144"/>
      <c r="I87" s="144"/>
      <c r="J87" s="144"/>
      <c r="K87" s="139"/>
      <c r="L87" s="139"/>
      <c r="M87" s="139"/>
      <c r="N87" s="129" t="s">
        <v>307</v>
      </c>
      <c r="O87" s="130"/>
      <c r="P87" s="130"/>
      <c r="Q87" s="130"/>
      <c r="R87" s="131"/>
    </row>
    <row r="88" spans="1:18" ht="12" customHeight="1" thickBot="1">
      <c r="A88" s="140"/>
      <c r="B88" s="141"/>
      <c r="C88" s="141"/>
      <c r="D88" s="142" t="s">
        <v>305</v>
      </c>
      <c r="E88" s="142"/>
      <c r="F88" s="142"/>
      <c r="G88" s="142"/>
      <c r="H88" s="142"/>
      <c r="I88" s="142"/>
      <c r="J88" s="142"/>
      <c r="K88" s="141"/>
      <c r="L88" s="141"/>
      <c r="M88" s="141"/>
      <c r="N88" s="132" t="s">
        <v>315</v>
      </c>
      <c r="O88" s="133"/>
      <c r="P88" s="133"/>
      <c r="Q88" s="133"/>
      <c r="R88" s="13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1" t="s">
        <v>31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3"/>
      <c r="AC1" s="473"/>
      <c r="AD1" s="473"/>
      <c r="AE1" s="473"/>
      <c r="AF1" s="473"/>
      <c r="AG1" s="473"/>
      <c r="AH1" s="473"/>
      <c r="AI1" s="473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4"/>
    </row>
    <row r="2" spans="1:54" ht="9.75" customHeight="1">
      <c r="A2" s="448" t="s">
        <v>32</v>
      </c>
      <c r="B2" s="301"/>
      <c r="C2" s="301"/>
      <c r="D2" s="449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173</v>
      </c>
      <c r="AC2" s="351"/>
      <c r="AD2" s="351"/>
      <c r="AE2" s="352"/>
      <c r="AF2" s="350" t="s">
        <v>174</v>
      </c>
      <c r="AG2" s="351"/>
      <c r="AH2" s="351"/>
      <c r="AI2" s="352"/>
      <c r="AJ2" s="302" t="s">
        <v>213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50"/>
    </row>
    <row r="3" spans="1:54" ht="22.5" customHeight="1">
      <c r="A3" s="489">
        <f>'UNIFIED INTAKE'!F5</f>
        <v>45414</v>
      </c>
      <c r="B3" s="490"/>
      <c r="C3" s="490"/>
      <c r="D3" s="491"/>
      <c r="E3" s="492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353"/>
      <c r="AC3" s="354"/>
      <c r="AD3" s="354"/>
      <c r="AE3" s="355"/>
      <c r="AF3" s="353"/>
      <c r="AG3" s="354"/>
      <c r="AH3" s="354"/>
      <c r="AI3" s="355"/>
      <c r="AJ3" s="494">
        <f>IF('UNIFIED INTAKE'!Q3=0,"",'UNIFIED INTAKE'!Q3)</f>
        <v>166845</v>
      </c>
      <c r="AK3" s="310"/>
      <c r="AL3" s="310"/>
      <c r="AM3" s="310"/>
      <c r="AN3" s="310"/>
      <c r="AO3" s="310"/>
      <c r="AP3" s="310"/>
      <c r="AQ3" s="310"/>
      <c r="AR3" s="477"/>
      <c r="AS3" s="495" t="s">
        <v>154</v>
      </c>
      <c r="AT3" s="496"/>
      <c r="AU3" s="496"/>
      <c r="AV3" s="496"/>
      <c r="AW3" s="496"/>
      <c r="AX3" s="496"/>
      <c r="AY3" s="496"/>
      <c r="AZ3" s="496"/>
      <c r="BA3" s="496"/>
      <c r="BB3" s="497"/>
    </row>
    <row r="4" spans="1:54" ht="15.75" customHeight="1">
      <c r="A4" s="489"/>
      <c r="B4" s="490"/>
      <c r="C4" s="490"/>
      <c r="D4" s="491"/>
      <c r="E4" s="492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325"/>
      <c r="AC4" s="326"/>
      <c r="AD4" s="326"/>
      <c r="AE4" s="327"/>
      <c r="AF4" s="376"/>
      <c r="AG4" s="377"/>
      <c r="AH4" s="377"/>
      <c r="AI4" s="475"/>
      <c r="AJ4" s="324"/>
      <c r="AK4" s="310"/>
      <c r="AL4" s="310"/>
      <c r="AM4" s="310"/>
      <c r="AN4" s="310"/>
      <c r="AO4" s="310"/>
      <c r="AP4" s="310"/>
      <c r="AQ4" s="310"/>
      <c r="AR4" s="477"/>
      <c r="AS4" s="495"/>
      <c r="AT4" s="496"/>
      <c r="AU4" s="496"/>
      <c r="AV4" s="496"/>
      <c r="AW4" s="496"/>
      <c r="AX4" s="496"/>
      <c r="AY4" s="496"/>
      <c r="AZ4" s="496"/>
      <c r="BA4" s="496"/>
      <c r="BB4" s="497"/>
    </row>
    <row r="5" spans="1:54" ht="9.75" customHeight="1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>
      <c r="A7" s="356" t="s">
        <v>175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>
      <c r="A8" s="331" t="str">
        <f>IF('UNIFIED INTAKE'!G6=0,"",'UNIFIED INTAKE'!G6)</f>
        <v>FERNANDEZ,ELIZABETH</v>
      </c>
      <c r="B8" s="332"/>
      <c r="C8" s="332"/>
      <c r="D8" s="332"/>
      <c r="E8" s="332"/>
      <c r="F8" s="332"/>
      <c r="G8" s="332"/>
      <c r="H8" s="332"/>
      <c r="I8" s="333"/>
      <c r="J8" s="331" t="str">
        <f>IF('UNIFIED INTAKE'!Q6=0,"",'UNIFIED INTAKE'!Q6)</f>
        <v>SPOUSE</v>
      </c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3"/>
      <c r="AP8" s="380">
        <f>'UNIFIED INTAKE'!Q7</f>
        <v>9099225780</v>
      </c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2"/>
    </row>
    <row r="9" spans="1:54" ht="11.25" customHeight="1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6">
        <f ca="1">'UNIFIED INTAKE'!G12</f>
        <v>63</v>
      </c>
      <c r="AI12" s="310"/>
      <c r="AJ12" s="477"/>
      <c r="AK12" s="324" t="str">
        <f>IF('UNIFIED INTAKE'!R10=0,"",'UNIFIED INTAKE'!R10)</f>
        <v>MALE</v>
      </c>
      <c r="AL12" s="310"/>
      <c r="AM12" s="310"/>
      <c r="AN12" s="294" t="s">
        <v>176</v>
      </c>
      <c r="AO12" s="295"/>
      <c r="AP12" s="295"/>
      <c r="AQ12" s="295"/>
      <c r="AR12" s="296"/>
      <c r="AS12" s="291" t="s">
        <v>178</v>
      </c>
      <c r="AT12" s="291"/>
      <c r="AU12" s="291"/>
      <c r="AV12" s="291"/>
      <c r="AW12" s="304"/>
      <c r="AX12" s="306" t="s">
        <v>177</v>
      </c>
      <c r="AY12" s="291"/>
      <c r="AZ12" s="291"/>
      <c r="BA12" s="291"/>
      <c r="BB12" s="307"/>
    </row>
    <row r="13" spans="1:54" ht="15" customHeight="1">
      <c r="A13" s="376" t="str">
        <f>IF('UNIFIED INTAKE'!D10=0,"",'UNIFIED INTAKE'!D10)</f>
        <v>FERNANDEZ, BERNARDO INOCALLA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6"/>
      <c r="AI13" s="310"/>
      <c r="AJ13" s="477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>
      <c r="A14" s="325" t="s">
        <v>179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>
      <c r="A15" s="395">
        <f>'UNIFIED INTAKE'!A12:D12</f>
        <v>22198</v>
      </c>
      <c r="B15" s="396"/>
      <c r="C15" s="397"/>
      <c r="D15" s="376" t="str">
        <f>IF('UNIFIED INTAKE'!M12=0,"",'UNIFIED INTAKE'!M12)</f>
        <v>PARACALE CAM NORTE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8"/>
      <c r="O15" s="376"/>
      <c r="P15" s="377"/>
      <c r="Q15" s="309" t="s">
        <v>160</v>
      </c>
      <c r="R15" s="309"/>
      <c r="S15" s="309"/>
      <c r="T15" s="34"/>
      <c r="U15" s="288" t="s">
        <v>180</v>
      </c>
      <c r="V15" s="288"/>
      <c r="W15" s="288"/>
      <c r="X15" s="288"/>
      <c r="Y15" s="288"/>
      <c r="Z15" s="288"/>
      <c r="AA15" s="287"/>
      <c r="AB15" s="287"/>
      <c r="AC15" s="288" t="s">
        <v>161</v>
      </c>
      <c r="AD15" s="288"/>
      <c r="AE15" s="288"/>
      <c r="AF15" s="34"/>
      <c r="AG15" s="39" t="s">
        <v>181</v>
      </c>
      <c r="AH15" s="39"/>
      <c r="AI15" s="34"/>
      <c r="AJ15" s="39"/>
      <c r="AK15" s="34"/>
      <c r="AL15" s="34"/>
      <c r="AM15" s="287"/>
      <c r="AN15" s="287"/>
      <c r="AO15" s="288" t="s">
        <v>182</v>
      </c>
      <c r="AP15" s="288"/>
      <c r="AQ15" s="288"/>
      <c r="AR15" s="288"/>
      <c r="AS15" s="289"/>
      <c r="AT15" s="312" t="str">
        <f>IF('UNIFIED INTAKE'!D19="","",'UNIFIED INTAKE'!D19)</f>
        <v>CATHOLIC</v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183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>
      <c r="A17" s="328" t="str">
        <f>IF('UNIFIED INTAKE'!E14=0,"",'UNIFIED INTAKE'!E14)</f>
        <v>BAGACAY LABO CAMARINES NORTE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BAGACAY LABO CAMARINES NORTE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184</v>
      </c>
      <c r="AG17" s="315"/>
      <c r="AH17" s="315"/>
      <c r="AI17" s="315" t="s">
        <v>185</v>
      </c>
      <c r="AJ17" s="315"/>
      <c r="AK17" s="315"/>
      <c r="AL17" s="315"/>
      <c r="AM17" s="281" t="s">
        <v>186</v>
      </c>
      <c r="AN17" s="281"/>
      <c r="AO17" s="281"/>
      <c r="AP17" s="281"/>
      <c r="AQ17" s="31"/>
      <c r="AR17" s="315" t="s">
        <v>187</v>
      </c>
      <c r="AS17" s="315"/>
      <c r="AT17" s="315"/>
      <c r="AU17" s="281" t="s">
        <v>188</v>
      </c>
      <c r="AV17" s="281"/>
      <c r="AW17" s="281"/>
      <c r="AX17" s="281"/>
      <c r="AY17" s="281" t="s">
        <v>189</v>
      </c>
      <c r="AZ17" s="281"/>
      <c r="BA17" s="281"/>
      <c r="BB17" s="281"/>
    </row>
    <row r="18" spans="1:84" ht="16.5" customHeight="1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/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>
      <c r="A19" s="315" t="s">
        <v>190</v>
      </c>
      <c r="B19" s="315"/>
      <c r="C19" s="316" t="s">
        <v>13</v>
      </c>
      <c r="D19" s="316"/>
      <c r="E19" s="316"/>
      <c r="F19" s="316"/>
      <c r="G19" s="316"/>
      <c r="H19" s="312" t="s">
        <v>191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193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10" t="s">
        <v>192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>
      <c r="A20" s="317"/>
      <c r="B20" s="317"/>
      <c r="C20" s="317" t="str">
        <f>IF('UNIFIED INTAKE'!D24=0,"",'UNIFIED INTAKE'!D24)</f>
        <v>NONE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4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6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>
      <c r="A21" s="325" t="s">
        <v>194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>
      <c r="A22" s="294" t="s">
        <v>195</v>
      </c>
      <c r="B22" s="296"/>
      <c r="C22" s="294" t="s">
        <v>197</v>
      </c>
      <c r="D22" s="295"/>
      <c r="E22" s="296"/>
      <c r="F22" s="294" t="s">
        <v>158</v>
      </c>
      <c r="G22" s="295"/>
      <c r="H22" s="295"/>
      <c r="I22" s="295"/>
      <c r="J22" s="296"/>
      <c r="K22" s="294" t="s">
        <v>198</v>
      </c>
      <c r="L22" s="295"/>
      <c r="M22" s="295"/>
      <c r="N22" s="295"/>
      <c r="O22" s="295"/>
      <c r="P22" s="295"/>
      <c r="Q22" s="296"/>
      <c r="R22" s="294" t="s">
        <v>199</v>
      </c>
      <c r="S22" s="295"/>
      <c r="T22" s="295"/>
      <c r="U22" s="296"/>
      <c r="V22" s="506" t="s">
        <v>157</v>
      </c>
      <c r="W22" s="507"/>
      <c r="X22" s="507"/>
      <c r="Y22" s="507"/>
      <c r="Z22" s="507"/>
      <c r="AA22" s="508"/>
      <c r="AB22" s="506" t="s">
        <v>200</v>
      </c>
      <c r="AC22" s="507"/>
      <c r="AD22" s="507"/>
      <c r="AE22" s="507"/>
      <c r="AF22" s="508"/>
      <c r="AG22" s="506" t="s">
        <v>201</v>
      </c>
      <c r="AH22" s="507"/>
      <c r="AI22" s="507"/>
      <c r="AJ22" s="507"/>
      <c r="AK22" s="507"/>
      <c r="AL22" s="508"/>
      <c r="AM22" s="506" t="s">
        <v>196</v>
      </c>
      <c r="AN22" s="507"/>
      <c r="AO22" s="507"/>
      <c r="AP22" s="507"/>
      <c r="AQ22" s="507"/>
      <c r="AR22" s="507"/>
      <c r="AS22" s="508"/>
      <c r="AT22" s="315" t="s">
        <v>162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>
      <c r="A23" s="498"/>
      <c r="B23" s="500"/>
      <c r="C23" s="498"/>
      <c r="D23" s="499"/>
      <c r="E23" s="500"/>
      <c r="F23" s="498"/>
      <c r="G23" s="499"/>
      <c r="H23" s="499"/>
      <c r="I23" s="499"/>
      <c r="J23" s="500"/>
      <c r="K23" s="498"/>
      <c r="L23" s="499"/>
      <c r="M23" s="499"/>
      <c r="N23" s="499"/>
      <c r="O23" s="499"/>
      <c r="P23" s="499"/>
      <c r="Q23" s="500"/>
      <c r="R23" s="498"/>
      <c r="S23" s="499"/>
      <c r="T23" s="499"/>
      <c r="U23" s="500"/>
      <c r="V23" s="509"/>
      <c r="W23" s="510"/>
      <c r="X23" s="510"/>
      <c r="Y23" s="510"/>
      <c r="Z23" s="510"/>
      <c r="AA23" s="511"/>
      <c r="AB23" s="509"/>
      <c r="AC23" s="510"/>
      <c r="AD23" s="510"/>
      <c r="AE23" s="510"/>
      <c r="AF23" s="511"/>
      <c r="AG23" s="509"/>
      <c r="AH23" s="510"/>
      <c r="AI23" s="510"/>
      <c r="AJ23" s="510"/>
      <c r="AK23" s="510"/>
      <c r="AL23" s="511"/>
      <c r="AM23" s="509"/>
      <c r="AN23" s="510"/>
      <c r="AO23" s="510"/>
      <c r="AP23" s="510"/>
      <c r="AQ23" s="510"/>
      <c r="AR23" s="510"/>
      <c r="AS23" s="511"/>
      <c r="AT23" s="504" t="s">
        <v>202</v>
      </c>
      <c r="AU23" s="505"/>
      <c r="AV23" s="505"/>
      <c r="AW23" s="505"/>
      <c r="AX23" s="505"/>
      <c r="AY23" s="505"/>
      <c r="AZ23" s="505"/>
      <c r="BA23" s="505"/>
      <c r="BB23" s="5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8" t="s">
        <v>44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  <c r="AD24" s="479"/>
      <c r="AE24" s="479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479"/>
      <c r="AW24" s="479"/>
      <c r="AX24" s="479"/>
      <c r="AY24" s="479"/>
      <c r="AZ24" s="479"/>
      <c r="BA24" s="479"/>
      <c r="BB24" s="480"/>
    </row>
    <row r="25" spans="1:84" ht="21" customHeight="1">
      <c r="A25" s="481" t="s">
        <v>45</v>
      </c>
      <c r="B25" s="482"/>
      <c r="C25" s="482"/>
      <c r="D25" s="482"/>
      <c r="E25" s="482"/>
      <c r="F25" s="482"/>
      <c r="G25" s="482"/>
      <c r="H25" s="482"/>
      <c r="I25" s="482"/>
      <c r="J25" s="483"/>
      <c r="K25" s="487" t="s">
        <v>37</v>
      </c>
      <c r="L25" s="482"/>
      <c r="M25" s="482"/>
      <c r="N25" s="483"/>
      <c r="O25" s="487" t="s">
        <v>38</v>
      </c>
      <c r="P25" s="482"/>
      <c r="Q25" s="482"/>
      <c r="R25" s="482"/>
      <c r="S25" s="483"/>
      <c r="T25" s="487" t="s">
        <v>46</v>
      </c>
      <c r="U25" s="482"/>
      <c r="V25" s="482"/>
      <c r="W25" s="482"/>
      <c r="X25" s="482"/>
      <c r="Y25" s="482"/>
      <c r="Z25" s="482"/>
      <c r="AA25" s="483"/>
      <c r="AB25" s="487" t="s">
        <v>41</v>
      </c>
      <c r="AC25" s="482"/>
      <c r="AD25" s="482"/>
      <c r="AE25" s="482"/>
      <c r="AF25" s="482"/>
      <c r="AG25" s="482"/>
      <c r="AH25" s="482"/>
      <c r="AI25" s="483"/>
      <c r="AJ25" s="487" t="s">
        <v>43</v>
      </c>
      <c r="AK25" s="482"/>
      <c r="AL25" s="482"/>
      <c r="AM25" s="482"/>
      <c r="AN25" s="482"/>
      <c r="AO25" s="482"/>
      <c r="AP25" s="482"/>
      <c r="AQ25" s="483"/>
      <c r="AR25" s="487" t="s">
        <v>47</v>
      </c>
      <c r="AS25" s="482"/>
      <c r="AT25" s="482"/>
      <c r="AU25" s="482"/>
      <c r="AV25" s="482"/>
      <c r="AW25" s="482"/>
      <c r="AX25" s="482"/>
      <c r="AY25" s="482"/>
      <c r="AZ25" s="482"/>
      <c r="BA25" s="482"/>
      <c r="BB25" s="488"/>
    </row>
    <row r="26" spans="1:84">
      <c r="A26" s="337" t="str">
        <f>IF('UNIFIED INTAKE'!A31=0,"",'UNIFIED INTAKE'!A31)</f>
        <v>FERNANDEZ, ELIZABETH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>
        <f>IF('UNIFIED INTAKE'!S31=0,"",'UNIFIED INTAKE'!S31)</f>
        <v>49</v>
      </c>
      <c r="L26" s="341"/>
      <c r="M26" s="341"/>
      <c r="N26" s="342"/>
      <c r="O26" s="340" t="str">
        <f>IF('UNIFIED INTAKE'!K31=0,"",'UNIFIED INTAKE'!K31)</f>
        <v>M</v>
      </c>
      <c r="P26" s="341"/>
      <c r="Q26" s="341"/>
      <c r="R26" s="341"/>
      <c r="S26" s="342"/>
      <c r="T26" s="340" t="str">
        <f>IF('UNIFIED INTAKE'!L31=0,"",'UNIFIED INTAKE'!L31)</f>
        <v>WIFE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H.S GRAD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NONE</v>
      </c>
      <c r="AK26" s="341"/>
      <c r="AL26" s="341"/>
      <c r="AM26" s="341"/>
      <c r="AN26" s="341"/>
      <c r="AO26" s="341"/>
      <c r="AP26" s="341"/>
      <c r="AQ26" s="342"/>
      <c r="AR26" s="458" t="str">
        <f>IF('UNIFIED INTAKE'!R31=0,"",'UNIFIED INTAKE'!R31)</f>
        <v/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>
      <c r="A27" s="337" t="str">
        <f>IF('UNIFIED INTAKE'!A32=0,"",'UNIFIED INTAKE'!A32)</f>
        <v/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>IF('UNIFIED INTAKE'!S32=0,"",'UNIFIED INTAKE'!S32)</f>
        <v/>
      </c>
      <c r="L27" s="341"/>
      <c r="M27" s="341"/>
      <c r="N27" s="342"/>
      <c r="O27" s="340" t="str">
        <f>IF('UNIFIED INTAKE'!K32=0,"",'UNIFIED INTAKE'!K32)</f>
        <v/>
      </c>
      <c r="P27" s="341"/>
      <c r="Q27" s="341"/>
      <c r="R27" s="341"/>
      <c r="S27" s="342"/>
      <c r="T27" s="340" t="str">
        <f>IF('UNIFIED INTAKE'!L32=0,"",'UNIFIED INTAKE'!L32)</f>
        <v/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/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/>
      </c>
      <c r="AK27" s="341"/>
      <c r="AL27" s="341"/>
      <c r="AM27" s="341"/>
      <c r="AN27" s="341"/>
      <c r="AO27" s="341"/>
      <c r="AP27" s="341"/>
      <c r="AQ27" s="342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>
      <c r="A28" s="337" t="str">
        <f>IF('UNIFIED INTAKE'!A33=0,"",'UNIFIED INTAKE'!A33)</f>
        <v/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>IF('UNIFIED INTAKE'!S33=0,"",'UNIFIED INTAKE'!S33)</f>
        <v/>
      </c>
      <c r="L28" s="341"/>
      <c r="M28" s="341"/>
      <c r="N28" s="342"/>
      <c r="O28" s="340" t="str">
        <f>IF('UNIFIED INTAKE'!K33=0,"",'UNIFIED INTAKE'!K33)</f>
        <v/>
      </c>
      <c r="P28" s="341"/>
      <c r="Q28" s="341"/>
      <c r="R28" s="341"/>
      <c r="S28" s="342"/>
      <c r="T28" s="340" t="str">
        <f>IF('UNIFIED INTAKE'!L33=0,"",'UNIFIED INTAKE'!L33)</f>
        <v/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/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/>
      </c>
      <c r="AK28" s="341"/>
      <c r="AL28" s="341"/>
      <c r="AM28" s="341"/>
      <c r="AN28" s="341"/>
      <c r="AO28" s="341"/>
      <c r="AP28" s="341"/>
      <c r="AQ28" s="342"/>
      <c r="AR28" s="458" t="str">
        <f>IF('UNIFIED INTAKE'!R33=0,"",'UNIFIED INTAKE'!R33)</f>
        <v/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>
      <c r="A29" s="337" t="str">
        <f>IF('UNIFIED INTAKE'!A34=0,"",'UNIFIED INTAKE'!A34)</f>
        <v/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>IF('UNIFIED INTAKE'!S34=0,"",'UNIFIED INTAKE'!S34)</f>
        <v/>
      </c>
      <c r="L29" s="341"/>
      <c r="M29" s="341"/>
      <c r="N29" s="342"/>
      <c r="O29" s="340" t="str">
        <f>IF('UNIFIED INTAKE'!K34=0,"",'UNIFIED INTAKE'!K34)</f>
        <v/>
      </c>
      <c r="P29" s="341"/>
      <c r="Q29" s="341"/>
      <c r="R29" s="341"/>
      <c r="S29" s="342"/>
      <c r="T29" s="340" t="str">
        <f>IF('UNIFIED INTAKE'!L34=0,"",'UNIFIED INTAKE'!L34)</f>
        <v/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/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>IF('UNIFIED INTAKE'!S35=0,"",'UNIFIED INTAKE'!S35)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>IF('UNIFIED INTAKE'!S36=0,"",'UNIFIED INTAKE'!S36)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>IF('UNIFIED INTAKE'!S37=0,"",'UNIFIED INTAKE'!S37)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>IF('UNIFIED INTAKE'!S38=0,"",'UNIFIED INTAKE'!S38)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>IF('UNIFIED INTAKE'!S39=0,"",'UNIFIED INTAKE'!S39)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>IF('UNIFIED INTAKE'!S40=0,"",'UNIFIED INTAKE'!S40)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>
      <c r="A36" s="462" t="s">
        <v>203</v>
      </c>
      <c r="B36" s="292"/>
      <c r="C36" s="292"/>
      <c r="D36" s="292"/>
      <c r="E36" s="292"/>
      <c r="F36" s="292"/>
      <c r="G36" s="292"/>
      <c r="H36" s="292"/>
      <c r="I36" s="482" t="s">
        <v>22</v>
      </c>
      <c r="J36" s="482"/>
      <c r="K36" s="482"/>
      <c r="L36" s="482"/>
      <c r="M36" s="482"/>
      <c r="N36" s="482"/>
      <c r="O36" s="482"/>
      <c r="P36" s="482"/>
      <c r="Q36" s="482"/>
      <c r="R36" s="482"/>
      <c r="S36" s="488"/>
      <c r="T36" s="501" t="s">
        <v>205</v>
      </c>
      <c r="U36" s="502"/>
      <c r="V36" s="502"/>
      <c r="W36" s="502"/>
      <c r="X36" s="502"/>
      <c r="Y36" s="502"/>
      <c r="Z36" s="502"/>
      <c r="AA36" s="502"/>
      <c r="AB36" s="291"/>
      <c r="AC36" s="307"/>
      <c r="AD36" s="503" t="s">
        <v>126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204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>
      <c r="A37" s="462" t="str">
        <f>IF('UNIFIED INTAKE'!A44=0,"",'UNIFIED INTAKE'!A44)</f>
        <v/>
      </c>
      <c r="B37" s="292"/>
      <c r="C37" s="292"/>
      <c r="D37" s="292"/>
      <c r="E37" s="292"/>
      <c r="F37" s="292"/>
      <c r="G37" s="292"/>
      <c r="H37" s="292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463">
        <f>'UNIFIED INTAKE'!P45</f>
        <v>4000</v>
      </c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4" t="e">
        <f>AD37/T37</f>
        <v>#DIV/0!</v>
      </c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</row>
    <row r="38" spans="1:54" ht="13.5" customHeight="1">
      <c r="A38" s="462" t="str">
        <f>IF('UNIFIED INTAKE'!A45=0,"",'UNIFIED INTAKE'!A45)</f>
        <v xml:space="preserve">FS FORM THE CHILDREN </v>
      </c>
      <c r="B38" s="292"/>
      <c r="C38" s="292"/>
      <c r="D38" s="292"/>
      <c r="E38" s="292"/>
      <c r="F38" s="292"/>
      <c r="G38" s="292"/>
      <c r="H38" s="292"/>
      <c r="I38" s="461">
        <f>IF('UNIFIED INTAKE'!I45=0,"",'UNIFIED INTAKE'!I45)</f>
        <v>4000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</row>
    <row r="39" spans="1:54" ht="13.5" customHeight="1">
      <c r="A39" s="462" t="str">
        <f>IF('UNIFIED INTAKE'!A46=0,"",'UNIFIED INTAKE'!A46)</f>
        <v/>
      </c>
      <c r="B39" s="292"/>
      <c r="C39" s="292"/>
      <c r="D39" s="292"/>
      <c r="E39" s="292"/>
      <c r="F39" s="292"/>
      <c r="G39" s="292"/>
      <c r="H39" s="292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8"/>
      <c r="U39" s="499"/>
      <c r="V39" s="499"/>
      <c r="W39" s="499"/>
      <c r="X39" s="499"/>
      <c r="Y39" s="499"/>
      <c r="Z39" s="499"/>
      <c r="AA39" s="499"/>
      <c r="AB39" s="499"/>
      <c r="AC39" s="500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</row>
    <row r="40" spans="1:54" ht="15" customHeight="1">
      <c r="A40" s="290" t="s">
        <v>206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</row>
    <row r="41" spans="1:54" ht="10.5" customHeight="1">
      <c r="A41" s="356" t="s">
        <v>207</v>
      </c>
      <c r="B41" s="357"/>
      <c r="C41" s="357"/>
      <c r="D41" s="357"/>
      <c r="E41" s="357"/>
      <c r="F41" s="357"/>
      <c r="G41" s="358"/>
      <c r="H41" s="301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00" t="s">
        <v>26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>
      <c r="A42" s="32"/>
      <c r="B42" s="33"/>
      <c r="C42" s="512">
        <f>IF('UNIFIED INTAKE'!D50="",'UNIFIED INTAKE'!D50)</f>
        <v>0</v>
      </c>
      <c r="D42" s="512"/>
      <c r="E42" s="512"/>
      <c r="F42" s="512"/>
      <c r="G42" s="513"/>
      <c r="H42" s="298"/>
      <c r="I42" s="298"/>
      <c r="J42" s="280" t="s">
        <v>149</v>
      </c>
      <c r="K42" s="280"/>
      <c r="L42" s="280"/>
      <c r="M42" s="280"/>
      <c r="N42" s="280"/>
      <c r="O42" s="280"/>
      <c r="P42" s="525">
        <f>'UNIFIED INTAKE'!K50</f>
        <v>150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9"/>
      <c r="AX42" s="529"/>
      <c r="AY42" s="529"/>
      <c r="AZ42" s="529"/>
      <c r="BA42" s="529"/>
      <c r="BB42" s="530"/>
    </row>
    <row r="43" spans="1:54" ht="12.95" customHeight="1">
      <c r="A43" s="32"/>
      <c r="B43" s="33"/>
      <c r="C43" s="512">
        <f>'UNIFIED INTAKE'!D51</f>
        <v>0</v>
      </c>
      <c r="D43" s="512"/>
      <c r="E43" s="512"/>
      <c r="F43" s="512"/>
      <c r="G43" s="513"/>
      <c r="H43" s="298"/>
      <c r="I43" s="298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>
      <c r="A44" s="32"/>
      <c r="B44" s="33"/>
      <c r="C44" s="512">
        <f>'UNIFIED INTAKE'!D52</f>
        <v>0</v>
      </c>
      <c r="D44" s="512"/>
      <c r="E44" s="512"/>
      <c r="F44" s="512"/>
      <c r="G44" s="513"/>
      <c r="H44" s="298"/>
      <c r="I44" s="298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>
      <c r="A45" s="32"/>
      <c r="B45" s="33"/>
      <c r="C45" s="512">
        <f>'UNIFIED INTAKE'!D53</f>
        <v>0</v>
      </c>
      <c r="D45" s="512"/>
      <c r="E45" s="512"/>
      <c r="F45" s="512"/>
      <c r="G45" s="513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0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>
      <c r="A47" s="451" t="str">
        <f>IF('UNIFIED INTAKE'!Q52="","",'UNIFIED INTAKE'!Q52)</f>
        <v>C/O HIS CHILDREN</v>
      </c>
      <c r="B47" s="451"/>
      <c r="C47" s="451"/>
      <c r="D47" s="451"/>
      <c r="E47" s="451"/>
      <c r="F47" s="451"/>
      <c r="G47" s="451"/>
      <c r="H47" s="452" t="str">
        <f>IF('UNIFIED INTAKE'!Q51="","",'UNIFIED INTAKE'!Q51)</f>
        <v/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163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210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>
      <c r="A49" s="454" t="str">
        <f>IF('UNIFIED INTAKE'!Q50="","",'UNIFIED INTAKE'!Q50)</f>
        <v/>
      </c>
      <c r="B49" s="454"/>
      <c r="C49" s="454"/>
      <c r="D49" s="454"/>
      <c r="E49" s="454">
        <f>IF('UNIFIED INTAKE'!Q53="","",'UNIFIED INTAKE'!Q53)</f>
        <v>800</v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4000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>
      <c r="A51" s="448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9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50"/>
    </row>
    <row r="52" spans="1:54" ht="24.75" customHeight="1">
      <c r="A52" s="405"/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>
      <c r="A53" s="448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9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50"/>
    </row>
    <row r="54" spans="1:54" ht="15" customHeight="1">
      <c r="A54" s="405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/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>
      <c r="A55" s="448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9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50"/>
    </row>
    <row r="56" spans="1:54" ht="17.25" customHeight="1">
      <c r="A56" s="407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/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>
      <c r="A58" s="383" t="s">
        <v>62</v>
      </c>
      <c r="B58" s="384"/>
      <c r="C58" s="384"/>
      <c r="D58" s="385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>
      <c r="A59" s="383" t="s">
        <v>67</v>
      </c>
      <c r="B59" s="384"/>
      <c r="C59" s="384"/>
      <c r="D59" s="385"/>
      <c r="E59" s="1">
        <v>1</v>
      </c>
      <c r="F59" s="1">
        <v>2</v>
      </c>
      <c r="G59" s="347">
        <v>3</v>
      </c>
      <c r="H59" s="348"/>
      <c r="I59" s="2">
        <v>4</v>
      </c>
      <c r="J59" s="386">
        <v>5</v>
      </c>
      <c r="K59" s="387"/>
      <c r="L59" s="347">
        <v>6</v>
      </c>
      <c r="M59" s="348"/>
      <c r="N59" s="388">
        <v>7</v>
      </c>
      <c r="O59" s="389"/>
      <c r="P59" s="388">
        <v>8</v>
      </c>
      <c r="Q59" s="389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>
      <c r="A60" s="383" t="s">
        <v>68</v>
      </c>
      <c r="B60" s="384"/>
      <c r="C60" s="384"/>
      <c r="D60" s="385"/>
      <c r="E60" s="1">
        <v>1</v>
      </c>
      <c r="F60" s="1">
        <v>2</v>
      </c>
      <c r="G60" s="347">
        <v>3</v>
      </c>
      <c r="H60" s="348"/>
      <c r="I60" s="2">
        <v>4</v>
      </c>
      <c r="J60" s="386">
        <v>5</v>
      </c>
      <c r="K60" s="387"/>
      <c r="L60" s="347">
        <v>6</v>
      </c>
      <c r="M60" s="348"/>
      <c r="N60" s="388">
        <v>7</v>
      </c>
      <c r="O60" s="389"/>
      <c r="P60" s="388">
        <v>8</v>
      </c>
      <c r="Q60" s="389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>
      <c r="A61" s="383" t="s">
        <v>69</v>
      </c>
      <c r="B61" s="384"/>
      <c r="C61" s="384"/>
      <c r="D61" s="385"/>
      <c r="E61" s="1">
        <v>1</v>
      </c>
      <c r="F61" s="1">
        <v>2</v>
      </c>
      <c r="G61" s="347">
        <v>3</v>
      </c>
      <c r="H61" s="348"/>
      <c r="I61" s="2">
        <v>4</v>
      </c>
      <c r="J61" s="386">
        <v>5</v>
      </c>
      <c r="K61" s="387"/>
      <c r="L61" s="347">
        <v>6</v>
      </c>
      <c r="M61" s="348"/>
      <c r="N61" s="388">
        <v>7</v>
      </c>
      <c r="O61" s="389"/>
      <c r="P61" s="388">
        <v>8</v>
      </c>
      <c r="Q61" s="389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>
      <c r="A62" s="383" t="s">
        <v>70</v>
      </c>
      <c r="B62" s="384"/>
      <c r="C62" s="384"/>
      <c r="D62" s="385"/>
      <c r="E62" s="1">
        <v>1</v>
      </c>
      <c r="F62" s="1">
        <v>2</v>
      </c>
      <c r="G62" s="347">
        <v>3</v>
      </c>
      <c r="H62" s="348"/>
      <c r="I62" s="2">
        <v>4</v>
      </c>
      <c r="J62" s="386">
        <v>5</v>
      </c>
      <c r="K62" s="387"/>
      <c r="L62" s="347">
        <v>6</v>
      </c>
      <c r="M62" s="348"/>
      <c r="N62" s="388">
        <v>7</v>
      </c>
      <c r="O62" s="389"/>
      <c r="P62" s="388">
        <v>8</v>
      </c>
      <c r="Q62" s="389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>
      <c r="A63" s="383" t="s">
        <v>71</v>
      </c>
      <c r="B63" s="384"/>
      <c r="C63" s="384"/>
      <c r="D63" s="385"/>
      <c r="E63" s="1">
        <v>1</v>
      </c>
      <c r="F63" s="1">
        <v>2</v>
      </c>
      <c r="G63" s="347">
        <v>3</v>
      </c>
      <c r="H63" s="348"/>
      <c r="I63" s="2">
        <v>4</v>
      </c>
      <c r="J63" s="386">
        <v>5</v>
      </c>
      <c r="K63" s="387"/>
      <c r="L63" s="347">
        <v>6</v>
      </c>
      <c r="M63" s="348"/>
      <c r="N63" s="388">
        <v>7</v>
      </c>
      <c r="O63" s="389"/>
      <c r="P63" s="388">
        <v>8</v>
      </c>
      <c r="Q63" s="389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>
      <c r="A64" s="383" t="s">
        <v>72</v>
      </c>
      <c r="B64" s="384"/>
      <c r="C64" s="384"/>
      <c r="D64" s="385"/>
      <c r="E64" s="1">
        <v>1</v>
      </c>
      <c r="F64" s="1">
        <v>2</v>
      </c>
      <c r="G64" s="347">
        <v>3</v>
      </c>
      <c r="H64" s="348"/>
      <c r="I64" s="2">
        <v>4</v>
      </c>
      <c r="J64" s="386">
        <v>5</v>
      </c>
      <c r="K64" s="387"/>
      <c r="L64" s="347">
        <v>6</v>
      </c>
      <c r="M64" s="348"/>
      <c r="N64" s="388">
        <v>7</v>
      </c>
      <c r="O64" s="389"/>
      <c r="P64" s="388">
        <v>8</v>
      </c>
      <c r="Q64" s="389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>
      <c r="A66" s="383" t="s">
        <v>73</v>
      </c>
      <c r="B66" s="384"/>
      <c r="C66" s="384"/>
      <c r="D66" s="385"/>
      <c r="E66" s="1">
        <v>1</v>
      </c>
      <c r="F66" s="1">
        <v>2</v>
      </c>
      <c r="G66" s="347">
        <v>3</v>
      </c>
      <c r="H66" s="348"/>
      <c r="I66" s="2">
        <v>4</v>
      </c>
      <c r="J66" s="386">
        <v>5</v>
      </c>
      <c r="K66" s="387"/>
      <c r="L66" s="347">
        <v>6</v>
      </c>
      <c r="M66" s="348"/>
      <c r="N66" s="388">
        <v>7</v>
      </c>
      <c r="O66" s="389"/>
      <c r="P66" s="388">
        <v>8</v>
      </c>
      <c r="Q66" s="389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>
      <c r="A67" s="383" t="s">
        <v>74</v>
      </c>
      <c r="B67" s="384"/>
      <c r="C67" s="384"/>
      <c r="D67" s="385"/>
      <c r="E67" s="1">
        <v>1</v>
      </c>
      <c r="F67" s="1">
        <v>2</v>
      </c>
      <c r="G67" s="347">
        <v>3</v>
      </c>
      <c r="H67" s="348"/>
      <c r="I67" s="2">
        <v>4</v>
      </c>
      <c r="J67" s="386">
        <v>5</v>
      </c>
      <c r="K67" s="387"/>
      <c r="L67" s="347">
        <v>6</v>
      </c>
      <c r="M67" s="348"/>
      <c r="N67" s="388">
        <v>7</v>
      </c>
      <c r="O67" s="389"/>
      <c r="P67" s="388">
        <v>8</v>
      </c>
      <c r="Q67" s="389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>
      <c r="A68" s="383" t="s">
        <v>75</v>
      </c>
      <c r="B68" s="384"/>
      <c r="C68" s="384"/>
      <c r="D68" s="385"/>
      <c r="E68" s="1">
        <v>1</v>
      </c>
      <c r="F68" s="1">
        <v>2</v>
      </c>
      <c r="G68" s="347">
        <v>3</v>
      </c>
      <c r="H68" s="348"/>
      <c r="I68" s="2">
        <v>4</v>
      </c>
      <c r="J68" s="386">
        <v>5</v>
      </c>
      <c r="K68" s="387"/>
      <c r="L68" s="347">
        <v>6</v>
      </c>
      <c r="M68" s="348"/>
      <c r="N68" s="388">
        <v>7</v>
      </c>
      <c r="O68" s="389"/>
      <c r="P68" s="388">
        <v>8</v>
      </c>
      <c r="Q68" s="389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>
      <c r="A69" s="383" t="s">
        <v>76</v>
      </c>
      <c r="B69" s="384"/>
      <c r="C69" s="384"/>
      <c r="D69" s="385"/>
      <c r="E69" s="1">
        <v>1</v>
      </c>
      <c r="F69" s="1">
        <v>2</v>
      </c>
      <c r="G69" s="347">
        <v>3</v>
      </c>
      <c r="H69" s="348"/>
      <c r="I69" s="2">
        <v>4</v>
      </c>
      <c r="J69" s="386">
        <v>5</v>
      </c>
      <c r="K69" s="387"/>
      <c r="L69" s="347">
        <v>6</v>
      </c>
      <c r="M69" s="348"/>
      <c r="N69" s="388">
        <v>7</v>
      </c>
      <c r="O69" s="389"/>
      <c r="P69" s="388">
        <v>8</v>
      </c>
      <c r="Q69" s="389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>
      <c r="A70" s="383" t="s">
        <v>77</v>
      </c>
      <c r="B70" s="384"/>
      <c r="C70" s="384"/>
      <c r="D70" s="385"/>
      <c r="E70" s="1">
        <v>1</v>
      </c>
      <c r="F70" s="1">
        <v>2</v>
      </c>
      <c r="G70" s="347">
        <v>3</v>
      </c>
      <c r="H70" s="348"/>
      <c r="I70" s="2">
        <v>4</v>
      </c>
      <c r="J70" s="386">
        <v>5</v>
      </c>
      <c r="K70" s="387"/>
      <c r="L70" s="347">
        <v>6</v>
      </c>
      <c r="M70" s="348"/>
      <c r="N70" s="388">
        <v>7</v>
      </c>
      <c r="O70" s="389"/>
      <c r="P70" s="388">
        <v>8</v>
      </c>
      <c r="Q70" s="389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>
      <c r="A72" s="383" t="s">
        <v>78</v>
      </c>
      <c r="B72" s="384"/>
      <c r="C72" s="384"/>
      <c r="D72" s="385"/>
      <c r="E72" s="1">
        <v>1</v>
      </c>
      <c r="F72" s="1">
        <v>2</v>
      </c>
      <c r="G72" s="347">
        <v>3</v>
      </c>
      <c r="H72" s="348"/>
      <c r="I72" s="2">
        <v>4</v>
      </c>
      <c r="J72" s="386">
        <v>5</v>
      </c>
      <c r="K72" s="387"/>
      <c r="L72" s="347">
        <v>6</v>
      </c>
      <c r="M72" s="348"/>
      <c r="N72" s="388">
        <v>7</v>
      </c>
      <c r="O72" s="389"/>
      <c r="P72" s="388">
        <v>8</v>
      </c>
      <c r="Q72" s="389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>
      <c r="A73" s="383" t="s">
        <v>79</v>
      </c>
      <c r="B73" s="384"/>
      <c r="C73" s="384"/>
      <c r="D73" s="385"/>
      <c r="E73" s="1">
        <v>1</v>
      </c>
      <c r="F73" s="1">
        <v>2</v>
      </c>
      <c r="G73" s="347">
        <v>3</v>
      </c>
      <c r="H73" s="348"/>
      <c r="I73" s="2">
        <v>4</v>
      </c>
      <c r="J73" s="386">
        <v>5</v>
      </c>
      <c r="K73" s="387"/>
      <c r="L73" s="347">
        <v>6</v>
      </c>
      <c r="M73" s="348"/>
      <c r="N73" s="388">
        <v>7</v>
      </c>
      <c r="O73" s="389"/>
      <c r="P73" s="388">
        <v>8</v>
      </c>
      <c r="Q73" s="389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>
      <c r="A74" s="383" t="s">
        <v>80</v>
      </c>
      <c r="B74" s="384"/>
      <c r="C74" s="384"/>
      <c r="D74" s="385"/>
      <c r="E74" s="1">
        <v>1</v>
      </c>
      <c r="F74" s="1">
        <v>2</v>
      </c>
      <c r="G74" s="347">
        <v>3</v>
      </c>
      <c r="H74" s="348"/>
      <c r="I74" s="2">
        <v>4</v>
      </c>
      <c r="J74" s="386">
        <v>5</v>
      </c>
      <c r="K74" s="387"/>
      <c r="L74" s="347">
        <v>6</v>
      </c>
      <c r="M74" s="348"/>
      <c r="N74" s="388">
        <v>7</v>
      </c>
      <c r="O74" s="389"/>
      <c r="P74" s="388">
        <v>8</v>
      </c>
      <c r="Q74" s="389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>
      <c r="A75" s="383" t="s">
        <v>81</v>
      </c>
      <c r="B75" s="384"/>
      <c r="C75" s="384"/>
      <c r="D75" s="385"/>
      <c r="E75" s="1">
        <v>1</v>
      </c>
      <c r="F75" s="1">
        <v>2</v>
      </c>
      <c r="G75" s="347">
        <v>3</v>
      </c>
      <c r="H75" s="348"/>
      <c r="I75" s="2">
        <v>4</v>
      </c>
      <c r="J75" s="386">
        <v>5</v>
      </c>
      <c r="K75" s="387"/>
      <c r="L75" s="347">
        <v>6</v>
      </c>
      <c r="M75" s="348"/>
      <c r="N75" s="388">
        <v>7</v>
      </c>
      <c r="O75" s="389"/>
      <c r="P75" s="388">
        <v>8</v>
      </c>
      <c r="Q75" s="389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>
      <c r="A76" s="383" t="s">
        <v>82</v>
      </c>
      <c r="B76" s="384"/>
      <c r="C76" s="384"/>
      <c r="D76" s="385"/>
      <c r="E76" s="1">
        <v>1</v>
      </c>
      <c r="F76" s="1">
        <v>2</v>
      </c>
      <c r="G76" s="347">
        <v>3</v>
      </c>
      <c r="H76" s="348"/>
      <c r="I76" s="2">
        <v>4</v>
      </c>
      <c r="J76" s="386">
        <v>5</v>
      </c>
      <c r="K76" s="387"/>
      <c r="L76" s="347">
        <v>6</v>
      </c>
      <c r="M76" s="348"/>
      <c r="N76" s="388">
        <v>7</v>
      </c>
      <c r="O76" s="389"/>
      <c r="P76" s="388">
        <v>8</v>
      </c>
      <c r="Q76" s="389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>
      <c r="A78" s="383" t="s">
        <v>83</v>
      </c>
      <c r="B78" s="384"/>
      <c r="C78" s="384"/>
      <c r="D78" s="385"/>
      <c r="E78" s="1">
        <v>1</v>
      </c>
      <c r="F78" s="1">
        <v>2</v>
      </c>
      <c r="G78" s="347">
        <v>3</v>
      </c>
      <c r="H78" s="348"/>
      <c r="I78" s="2">
        <v>4</v>
      </c>
      <c r="J78" s="386">
        <v>5</v>
      </c>
      <c r="K78" s="387"/>
      <c r="L78" s="347">
        <v>6</v>
      </c>
      <c r="M78" s="348"/>
      <c r="N78" s="388">
        <v>7</v>
      </c>
      <c r="O78" s="389"/>
      <c r="P78" s="388">
        <v>8</v>
      </c>
      <c r="Q78" s="389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>
      <c r="A79" s="383" t="s">
        <v>84</v>
      </c>
      <c r="B79" s="384"/>
      <c r="C79" s="384"/>
      <c r="D79" s="385"/>
      <c r="E79" s="1">
        <v>1</v>
      </c>
      <c r="F79" s="1">
        <v>2</v>
      </c>
      <c r="G79" s="347">
        <v>3</v>
      </c>
      <c r="H79" s="348"/>
      <c r="I79" s="2">
        <v>4</v>
      </c>
      <c r="J79" s="386">
        <v>5</v>
      </c>
      <c r="K79" s="387"/>
      <c r="L79" s="347">
        <v>6</v>
      </c>
      <c r="M79" s="348"/>
      <c r="N79" s="388">
        <v>7</v>
      </c>
      <c r="O79" s="389"/>
      <c r="P79" s="388">
        <v>8</v>
      </c>
      <c r="Q79" s="389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>
      <c r="A80" s="383" t="s">
        <v>85</v>
      </c>
      <c r="B80" s="384"/>
      <c r="C80" s="384"/>
      <c r="D80" s="385"/>
      <c r="E80" s="1">
        <v>1</v>
      </c>
      <c r="F80" s="1">
        <v>2</v>
      </c>
      <c r="G80" s="347">
        <v>3</v>
      </c>
      <c r="H80" s="348"/>
      <c r="I80" s="2">
        <v>4</v>
      </c>
      <c r="J80" s="386">
        <v>5</v>
      </c>
      <c r="K80" s="387"/>
      <c r="L80" s="347">
        <v>6</v>
      </c>
      <c r="M80" s="348"/>
      <c r="N80" s="388">
        <v>7</v>
      </c>
      <c r="O80" s="389"/>
      <c r="P80" s="388">
        <v>8</v>
      </c>
      <c r="Q80" s="389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>
      <c r="A81" s="383" t="s">
        <v>86</v>
      </c>
      <c r="B81" s="384"/>
      <c r="C81" s="384"/>
      <c r="D81" s="385"/>
      <c r="E81" s="1">
        <v>1</v>
      </c>
      <c r="F81" s="1">
        <v>2</v>
      </c>
      <c r="G81" s="347">
        <v>3</v>
      </c>
      <c r="H81" s="348"/>
      <c r="I81" s="2">
        <v>4</v>
      </c>
      <c r="J81" s="386">
        <v>5</v>
      </c>
      <c r="K81" s="387"/>
      <c r="L81" s="347">
        <v>6</v>
      </c>
      <c r="M81" s="348"/>
      <c r="N81" s="388">
        <v>7</v>
      </c>
      <c r="O81" s="389"/>
      <c r="P81" s="388">
        <v>8</v>
      </c>
      <c r="Q81" s="389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>
      <c r="A82" s="383" t="s">
        <v>87</v>
      </c>
      <c r="B82" s="384"/>
      <c r="C82" s="384"/>
      <c r="D82" s="385"/>
      <c r="E82" s="1">
        <v>1</v>
      </c>
      <c r="F82" s="1">
        <v>2</v>
      </c>
      <c r="G82" s="347">
        <v>3</v>
      </c>
      <c r="H82" s="348"/>
      <c r="I82" s="2">
        <v>4</v>
      </c>
      <c r="J82" s="386">
        <v>5</v>
      </c>
      <c r="K82" s="387"/>
      <c r="L82" s="347">
        <v>6</v>
      </c>
      <c r="M82" s="348"/>
      <c r="N82" s="388">
        <v>7</v>
      </c>
      <c r="O82" s="389"/>
      <c r="P82" s="388">
        <v>8</v>
      </c>
      <c r="Q82" s="389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>
      <c r="A83" s="383" t="s">
        <v>88</v>
      </c>
      <c r="B83" s="384"/>
      <c r="C83" s="384"/>
      <c r="D83" s="385"/>
      <c r="E83" s="1">
        <v>1</v>
      </c>
      <c r="F83" s="1">
        <v>2</v>
      </c>
      <c r="G83" s="347">
        <v>3</v>
      </c>
      <c r="H83" s="348"/>
      <c r="I83" s="2">
        <v>4</v>
      </c>
      <c r="J83" s="386">
        <v>5</v>
      </c>
      <c r="K83" s="387"/>
      <c r="L83" s="347">
        <v>6</v>
      </c>
      <c r="M83" s="348"/>
      <c r="N83" s="388">
        <v>7</v>
      </c>
      <c r="O83" s="389"/>
      <c r="P83" s="388">
        <v>8</v>
      </c>
      <c r="Q83" s="389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>
      <c r="A84" s="383" t="s">
        <v>89</v>
      </c>
      <c r="B84" s="384"/>
      <c r="C84" s="384"/>
      <c r="D84" s="385"/>
      <c r="E84" s="1">
        <v>1</v>
      </c>
      <c r="F84" s="1">
        <v>2</v>
      </c>
      <c r="G84" s="347">
        <v>3</v>
      </c>
      <c r="H84" s="348"/>
      <c r="I84" s="2">
        <v>4</v>
      </c>
      <c r="J84" s="386">
        <v>5</v>
      </c>
      <c r="K84" s="387"/>
      <c r="L84" s="347">
        <v>6</v>
      </c>
      <c r="M84" s="348"/>
      <c r="N84" s="388">
        <v>7</v>
      </c>
      <c r="O84" s="389"/>
      <c r="P84" s="388">
        <v>8</v>
      </c>
      <c r="Q84" s="389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>
      <c r="A85" s="383" t="s">
        <v>82</v>
      </c>
      <c r="B85" s="384"/>
      <c r="C85" s="384"/>
      <c r="D85" s="385"/>
      <c r="E85" s="1">
        <v>1</v>
      </c>
      <c r="F85" s="1">
        <v>2</v>
      </c>
      <c r="G85" s="347">
        <v>3</v>
      </c>
      <c r="H85" s="348"/>
      <c r="I85" s="2">
        <v>4</v>
      </c>
      <c r="J85" s="386">
        <v>5</v>
      </c>
      <c r="K85" s="387"/>
      <c r="L85" s="347">
        <v>6</v>
      </c>
      <c r="M85" s="348"/>
      <c r="N85" s="388">
        <v>7</v>
      </c>
      <c r="O85" s="389"/>
      <c r="P85" s="388">
        <v>8</v>
      </c>
      <c r="Q85" s="389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392" t="s">
        <v>94</v>
      </c>
      <c r="B88" s="393"/>
      <c r="C88" s="393"/>
      <c r="D88" s="393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421"/>
    </row>
    <row r="89" spans="1:54">
      <c r="A89" s="392" t="s">
        <v>95</v>
      </c>
      <c r="B89" s="393"/>
      <c r="C89" s="393"/>
      <c r="D89" s="393"/>
      <c r="E89" s="393"/>
      <c r="F89" s="393"/>
      <c r="G89" s="393"/>
      <c r="H89" s="393"/>
      <c r="I89" s="393"/>
      <c r="J89" s="393"/>
      <c r="K89" s="393"/>
      <c r="L89" s="394"/>
      <c r="M89" s="347">
        <v>1</v>
      </c>
      <c r="N89" s="391"/>
      <c r="O89" s="391"/>
      <c r="P89" s="348"/>
      <c r="Q89" s="347">
        <v>2</v>
      </c>
      <c r="R89" s="391"/>
      <c r="S89" s="348"/>
      <c r="T89" s="343">
        <v>3</v>
      </c>
      <c r="U89" s="349"/>
      <c r="V89" s="349"/>
      <c r="W89" s="344"/>
      <c r="X89" s="347">
        <v>4</v>
      </c>
      <c r="Y89" s="391"/>
      <c r="Z89" s="348"/>
      <c r="AA89" s="347">
        <v>5</v>
      </c>
      <c r="AB89" s="391"/>
      <c r="AC89" s="348"/>
      <c r="AD89" s="347">
        <v>6</v>
      </c>
      <c r="AE89" s="391"/>
      <c r="AF89" s="391"/>
      <c r="AG89" s="348"/>
      <c r="AH89" s="345">
        <v>1</v>
      </c>
      <c r="AI89" s="390"/>
      <c r="AJ89" s="390"/>
      <c r="AK89" s="346"/>
      <c r="AL89" s="343">
        <v>2</v>
      </c>
      <c r="AM89" s="349"/>
      <c r="AN89" s="344"/>
      <c r="AO89" s="347">
        <v>3</v>
      </c>
      <c r="AP89" s="391"/>
      <c r="AQ89" s="348"/>
      <c r="AR89" s="345">
        <v>4</v>
      </c>
      <c r="AS89" s="390"/>
      <c r="AT89" s="390"/>
      <c r="AU89" s="346"/>
      <c r="AV89" s="343">
        <v>5</v>
      </c>
      <c r="AW89" s="349"/>
      <c r="AX89" s="349"/>
      <c r="AY89" s="344"/>
      <c r="AZ89" s="347">
        <v>6</v>
      </c>
      <c r="BA89" s="391"/>
      <c r="BB89" s="414"/>
    </row>
    <row r="90" spans="1:54">
      <c r="A90" s="392" t="s">
        <v>96</v>
      </c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4"/>
      <c r="M90" s="347">
        <v>1</v>
      </c>
      <c r="N90" s="391"/>
      <c r="O90" s="391"/>
      <c r="P90" s="348"/>
      <c r="Q90" s="347">
        <v>2</v>
      </c>
      <c r="R90" s="391"/>
      <c r="S90" s="348"/>
      <c r="T90" s="343">
        <v>3</v>
      </c>
      <c r="U90" s="349"/>
      <c r="V90" s="349"/>
      <c r="W90" s="344"/>
      <c r="X90" s="347">
        <v>4</v>
      </c>
      <c r="Y90" s="391"/>
      <c r="Z90" s="348"/>
      <c r="AA90" s="347">
        <v>5</v>
      </c>
      <c r="AB90" s="391"/>
      <c r="AC90" s="348"/>
      <c r="AD90" s="347">
        <v>6</v>
      </c>
      <c r="AE90" s="391"/>
      <c r="AF90" s="391"/>
      <c r="AG90" s="348"/>
      <c r="AH90" s="345">
        <v>1</v>
      </c>
      <c r="AI90" s="390"/>
      <c r="AJ90" s="390"/>
      <c r="AK90" s="346"/>
      <c r="AL90" s="343">
        <v>2</v>
      </c>
      <c r="AM90" s="349"/>
      <c r="AN90" s="344"/>
      <c r="AO90" s="347">
        <v>3</v>
      </c>
      <c r="AP90" s="391"/>
      <c r="AQ90" s="348"/>
      <c r="AR90" s="345">
        <v>4</v>
      </c>
      <c r="AS90" s="390"/>
      <c r="AT90" s="390"/>
      <c r="AU90" s="346"/>
      <c r="AV90" s="343">
        <v>5</v>
      </c>
      <c r="AW90" s="349"/>
      <c r="AX90" s="349"/>
      <c r="AY90" s="344"/>
      <c r="AZ90" s="347">
        <v>6</v>
      </c>
      <c r="BA90" s="391"/>
      <c r="BB90" s="414"/>
    </row>
    <row r="91" spans="1:54">
      <c r="A91" s="392" t="s">
        <v>97</v>
      </c>
      <c r="B91" s="393"/>
      <c r="C91" s="393"/>
      <c r="D91" s="393"/>
      <c r="E91" s="393"/>
      <c r="F91" s="393"/>
      <c r="G91" s="393"/>
      <c r="H91" s="393"/>
      <c r="I91" s="393"/>
      <c r="J91" s="393"/>
      <c r="K91" s="393"/>
      <c r="L91" s="394"/>
      <c r="M91" s="347">
        <v>1</v>
      </c>
      <c r="N91" s="391"/>
      <c r="O91" s="391"/>
      <c r="P91" s="348"/>
      <c r="Q91" s="347">
        <v>2</v>
      </c>
      <c r="R91" s="391"/>
      <c r="S91" s="348"/>
      <c r="T91" s="343">
        <v>3</v>
      </c>
      <c r="U91" s="349"/>
      <c r="V91" s="349"/>
      <c r="W91" s="344"/>
      <c r="X91" s="347">
        <v>4</v>
      </c>
      <c r="Y91" s="391"/>
      <c r="Z91" s="348"/>
      <c r="AA91" s="347">
        <v>5</v>
      </c>
      <c r="AB91" s="391"/>
      <c r="AC91" s="348"/>
      <c r="AD91" s="347">
        <v>6</v>
      </c>
      <c r="AE91" s="391"/>
      <c r="AF91" s="391"/>
      <c r="AG91" s="348"/>
      <c r="AH91" s="345">
        <v>1</v>
      </c>
      <c r="AI91" s="390"/>
      <c r="AJ91" s="390"/>
      <c r="AK91" s="346"/>
      <c r="AL91" s="343">
        <v>2</v>
      </c>
      <c r="AM91" s="349"/>
      <c r="AN91" s="344"/>
      <c r="AO91" s="347">
        <v>3</v>
      </c>
      <c r="AP91" s="391"/>
      <c r="AQ91" s="348"/>
      <c r="AR91" s="345">
        <v>4</v>
      </c>
      <c r="AS91" s="390"/>
      <c r="AT91" s="390"/>
      <c r="AU91" s="346"/>
      <c r="AV91" s="343">
        <v>5</v>
      </c>
      <c r="AW91" s="349"/>
      <c r="AX91" s="349"/>
      <c r="AY91" s="344"/>
      <c r="AZ91" s="347">
        <v>6</v>
      </c>
      <c r="BA91" s="391"/>
      <c r="BB91" s="414"/>
    </row>
    <row r="92" spans="1:54">
      <c r="A92" s="392" t="s">
        <v>98</v>
      </c>
      <c r="B92" s="393"/>
      <c r="C92" s="393"/>
      <c r="D92" s="393"/>
      <c r="E92" s="393"/>
      <c r="F92" s="393"/>
      <c r="G92" s="393"/>
      <c r="H92" s="393"/>
      <c r="I92" s="393"/>
      <c r="J92" s="393"/>
      <c r="K92" s="393"/>
      <c r="L92" s="394"/>
      <c r="M92" s="347">
        <v>1</v>
      </c>
      <c r="N92" s="391"/>
      <c r="O92" s="391"/>
      <c r="P92" s="348"/>
      <c r="Q92" s="347">
        <v>2</v>
      </c>
      <c r="R92" s="391"/>
      <c r="S92" s="348"/>
      <c r="T92" s="343">
        <v>3</v>
      </c>
      <c r="U92" s="349"/>
      <c r="V92" s="349"/>
      <c r="W92" s="344"/>
      <c r="X92" s="347">
        <v>4</v>
      </c>
      <c r="Y92" s="391"/>
      <c r="Z92" s="348"/>
      <c r="AA92" s="347">
        <v>5</v>
      </c>
      <c r="AB92" s="391"/>
      <c r="AC92" s="348"/>
      <c r="AD92" s="347">
        <v>6</v>
      </c>
      <c r="AE92" s="391"/>
      <c r="AF92" s="391"/>
      <c r="AG92" s="348"/>
      <c r="AH92" s="345">
        <v>1</v>
      </c>
      <c r="AI92" s="390"/>
      <c r="AJ92" s="390"/>
      <c r="AK92" s="346"/>
      <c r="AL92" s="343">
        <v>2</v>
      </c>
      <c r="AM92" s="349"/>
      <c r="AN92" s="344"/>
      <c r="AO92" s="347">
        <v>3</v>
      </c>
      <c r="AP92" s="391"/>
      <c r="AQ92" s="348"/>
      <c r="AR92" s="345">
        <v>4</v>
      </c>
      <c r="AS92" s="390"/>
      <c r="AT92" s="390"/>
      <c r="AU92" s="346"/>
      <c r="AV92" s="343">
        <v>5</v>
      </c>
      <c r="AW92" s="349"/>
      <c r="AX92" s="349"/>
      <c r="AY92" s="344"/>
      <c r="AZ92" s="347">
        <v>6</v>
      </c>
      <c r="BA92" s="391"/>
      <c r="BB92" s="414"/>
    </row>
    <row r="93" spans="1:54" ht="15" customHeight="1">
      <c r="A93" s="392" t="s">
        <v>99</v>
      </c>
      <c r="B93" s="393"/>
      <c r="C93" s="393"/>
      <c r="D93" s="393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421"/>
    </row>
    <row r="94" spans="1:54">
      <c r="A94" s="392" t="s">
        <v>100</v>
      </c>
      <c r="B94" s="393"/>
      <c r="C94" s="393"/>
      <c r="D94" s="393"/>
      <c r="E94" s="393"/>
      <c r="F94" s="393"/>
      <c r="G94" s="393"/>
      <c r="H94" s="393"/>
      <c r="I94" s="393"/>
      <c r="J94" s="393"/>
      <c r="K94" s="393"/>
      <c r="L94" s="394"/>
      <c r="M94" s="347">
        <v>1</v>
      </c>
      <c r="N94" s="391"/>
      <c r="O94" s="391"/>
      <c r="P94" s="348"/>
      <c r="Q94" s="347">
        <v>2</v>
      </c>
      <c r="R94" s="391"/>
      <c r="S94" s="348"/>
      <c r="T94" s="343">
        <v>3</v>
      </c>
      <c r="U94" s="349"/>
      <c r="V94" s="349"/>
      <c r="W94" s="344"/>
      <c r="X94" s="347">
        <v>4</v>
      </c>
      <c r="Y94" s="391"/>
      <c r="Z94" s="348"/>
      <c r="AA94" s="347">
        <v>5</v>
      </c>
      <c r="AB94" s="391"/>
      <c r="AC94" s="348"/>
      <c r="AD94" s="347">
        <v>6</v>
      </c>
      <c r="AE94" s="391"/>
      <c r="AF94" s="391"/>
      <c r="AG94" s="348"/>
      <c r="AH94" s="345">
        <v>1</v>
      </c>
      <c r="AI94" s="390"/>
      <c r="AJ94" s="390"/>
      <c r="AK94" s="346"/>
      <c r="AL94" s="343">
        <v>2</v>
      </c>
      <c r="AM94" s="349"/>
      <c r="AN94" s="344"/>
      <c r="AO94" s="347">
        <v>3</v>
      </c>
      <c r="AP94" s="391"/>
      <c r="AQ94" s="348"/>
      <c r="AR94" s="345">
        <v>4</v>
      </c>
      <c r="AS94" s="390"/>
      <c r="AT94" s="390"/>
      <c r="AU94" s="346"/>
      <c r="AV94" s="343">
        <v>5</v>
      </c>
      <c r="AW94" s="349"/>
      <c r="AX94" s="349"/>
      <c r="AY94" s="344"/>
      <c r="AZ94" s="347">
        <v>6</v>
      </c>
      <c r="BA94" s="391"/>
      <c r="BB94" s="414"/>
    </row>
    <row r="95" spans="1:54">
      <c r="A95" s="392" t="s">
        <v>101</v>
      </c>
      <c r="B95" s="393"/>
      <c r="C95" s="393"/>
      <c r="D95" s="393"/>
      <c r="E95" s="393"/>
      <c r="F95" s="393"/>
      <c r="G95" s="393"/>
      <c r="H95" s="393"/>
      <c r="I95" s="393"/>
      <c r="J95" s="393"/>
      <c r="K95" s="393"/>
      <c r="L95" s="394"/>
      <c r="M95" s="347">
        <v>1</v>
      </c>
      <c r="N95" s="391"/>
      <c r="O95" s="391"/>
      <c r="P95" s="348"/>
      <c r="Q95" s="347">
        <v>2</v>
      </c>
      <c r="R95" s="391"/>
      <c r="S95" s="348"/>
      <c r="T95" s="343">
        <v>3</v>
      </c>
      <c r="U95" s="349"/>
      <c r="V95" s="349"/>
      <c r="W95" s="344"/>
      <c r="X95" s="347">
        <v>4</v>
      </c>
      <c r="Y95" s="391"/>
      <c r="Z95" s="348"/>
      <c r="AA95" s="347">
        <v>5</v>
      </c>
      <c r="AB95" s="391"/>
      <c r="AC95" s="348"/>
      <c r="AD95" s="347">
        <v>6</v>
      </c>
      <c r="AE95" s="391"/>
      <c r="AF95" s="391"/>
      <c r="AG95" s="348"/>
      <c r="AH95" s="345">
        <v>1</v>
      </c>
      <c r="AI95" s="390"/>
      <c r="AJ95" s="390"/>
      <c r="AK95" s="346"/>
      <c r="AL95" s="343">
        <v>2</v>
      </c>
      <c r="AM95" s="349"/>
      <c r="AN95" s="344"/>
      <c r="AO95" s="347">
        <v>3</v>
      </c>
      <c r="AP95" s="391"/>
      <c r="AQ95" s="348"/>
      <c r="AR95" s="345">
        <v>4</v>
      </c>
      <c r="AS95" s="390"/>
      <c r="AT95" s="390"/>
      <c r="AU95" s="346"/>
      <c r="AV95" s="343">
        <v>5</v>
      </c>
      <c r="AW95" s="349"/>
      <c r="AX95" s="349"/>
      <c r="AY95" s="344"/>
      <c r="AZ95" s="347">
        <v>6</v>
      </c>
      <c r="BA95" s="391"/>
      <c r="BB95" s="414"/>
    </row>
    <row r="96" spans="1:54">
      <c r="A96" s="392" t="s">
        <v>98</v>
      </c>
      <c r="B96" s="393"/>
      <c r="C96" s="393"/>
      <c r="D96" s="393"/>
      <c r="E96" s="393"/>
      <c r="F96" s="393"/>
      <c r="G96" s="393"/>
      <c r="H96" s="393"/>
      <c r="I96" s="393"/>
      <c r="J96" s="393"/>
      <c r="K96" s="393"/>
      <c r="L96" s="394"/>
      <c r="M96" s="347">
        <v>1</v>
      </c>
      <c r="N96" s="391"/>
      <c r="O96" s="391"/>
      <c r="P96" s="348"/>
      <c r="Q96" s="347">
        <v>2</v>
      </c>
      <c r="R96" s="391"/>
      <c r="S96" s="348"/>
      <c r="T96" s="343">
        <v>3</v>
      </c>
      <c r="U96" s="349"/>
      <c r="V96" s="349"/>
      <c r="W96" s="344"/>
      <c r="X96" s="347">
        <v>4</v>
      </c>
      <c r="Y96" s="391"/>
      <c r="Z96" s="348"/>
      <c r="AA96" s="347">
        <v>5</v>
      </c>
      <c r="AB96" s="391"/>
      <c r="AC96" s="348"/>
      <c r="AD96" s="347">
        <v>6</v>
      </c>
      <c r="AE96" s="391"/>
      <c r="AF96" s="391"/>
      <c r="AG96" s="348"/>
      <c r="AH96" s="345">
        <v>1</v>
      </c>
      <c r="AI96" s="390"/>
      <c r="AJ96" s="390"/>
      <c r="AK96" s="346"/>
      <c r="AL96" s="343">
        <v>2</v>
      </c>
      <c r="AM96" s="349"/>
      <c r="AN96" s="344"/>
      <c r="AO96" s="347">
        <v>3</v>
      </c>
      <c r="AP96" s="391"/>
      <c r="AQ96" s="348"/>
      <c r="AR96" s="345">
        <v>4</v>
      </c>
      <c r="AS96" s="390"/>
      <c r="AT96" s="390"/>
      <c r="AU96" s="346"/>
      <c r="AV96" s="343">
        <v>5</v>
      </c>
      <c r="AW96" s="349"/>
      <c r="AX96" s="349"/>
      <c r="AY96" s="344"/>
      <c r="AZ96" s="347">
        <v>6</v>
      </c>
      <c r="BA96" s="391"/>
      <c r="BB96" s="414"/>
    </row>
    <row r="97" spans="1:54" ht="15" customHeight="1">
      <c r="A97" s="392" t="s">
        <v>102</v>
      </c>
      <c r="B97" s="393"/>
      <c r="C97" s="393"/>
      <c r="D97" s="393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421"/>
    </row>
    <row r="98" spans="1:54">
      <c r="A98" s="392" t="s">
        <v>103</v>
      </c>
      <c r="B98" s="393"/>
      <c r="C98" s="393"/>
      <c r="D98" s="393"/>
      <c r="E98" s="393"/>
      <c r="F98" s="393"/>
      <c r="G98" s="393"/>
      <c r="H98" s="393"/>
      <c r="I98" s="393"/>
      <c r="J98" s="393"/>
      <c r="K98" s="393"/>
      <c r="L98" s="394"/>
      <c r="M98" s="347">
        <v>1</v>
      </c>
      <c r="N98" s="391"/>
      <c r="O98" s="391"/>
      <c r="P98" s="348"/>
      <c r="Q98" s="347">
        <v>2</v>
      </c>
      <c r="R98" s="391"/>
      <c r="S98" s="348"/>
      <c r="T98" s="343">
        <v>3</v>
      </c>
      <c r="U98" s="349"/>
      <c r="V98" s="349"/>
      <c r="W98" s="344"/>
      <c r="X98" s="347">
        <v>4</v>
      </c>
      <c r="Y98" s="391"/>
      <c r="Z98" s="348"/>
      <c r="AA98" s="347">
        <v>5</v>
      </c>
      <c r="AB98" s="391"/>
      <c r="AC98" s="348"/>
      <c r="AD98" s="347">
        <v>6</v>
      </c>
      <c r="AE98" s="391"/>
      <c r="AF98" s="391"/>
      <c r="AG98" s="348"/>
      <c r="AH98" s="345">
        <v>1</v>
      </c>
      <c r="AI98" s="390"/>
      <c r="AJ98" s="390"/>
      <c r="AK98" s="346"/>
      <c r="AL98" s="343">
        <v>2</v>
      </c>
      <c r="AM98" s="349"/>
      <c r="AN98" s="344"/>
      <c r="AO98" s="347">
        <v>3</v>
      </c>
      <c r="AP98" s="391"/>
      <c r="AQ98" s="348"/>
      <c r="AR98" s="345">
        <v>4</v>
      </c>
      <c r="AS98" s="390"/>
      <c r="AT98" s="390"/>
      <c r="AU98" s="346"/>
      <c r="AV98" s="343">
        <v>5</v>
      </c>
      <c r="AW98" s="349"/>
      <c r="AX98" s="349"/>
      <c r="AY98" s="344"/>
      <c r="AZ98" s="347">
        <v>6</v>
      </c>
      <c r="BA98" s="391"/>
      <c r="BB98" s="414"/>
    </row>
    <row r="99" spans="1:54">
      <c r="A99" s="392" t="s">
        <v>104</v>
      </c>
      <c r="B99" s="393"/>
      <c r="C99" s="393"/>
      <c r="D99" s="393"/>
      <c r="E99" s="393"/>
      <c r="F99" s="393"/>
      <c r="G99" s="393"/>
      <c r="H99" s="393"/>
      <c r="I99" s="393"/>
      <c r="J99" s="393"/>
      <c r="K99" s="393"/>
      <c r="L99" s="394"/>
      <c r="M99" s="347">
        <v>1</v>
      </c>
      <c r="N99" s="391"/>
      <c r="O99" s="391"/>
      <c r="P99" s="348"/>
      <c r="Q99" s="347">
        <v>2</v>
      </c>
      <c r="R99" s="391"/>
      <c r="S99" s="348"/>
      <c r="T99" s="343">
        <v>3</v>
      </c>
      <c r="U99" s="349"/>
      <c r="V99" s="349"/>
      <c r="W99" s="344"/>
      <c r="X99" s="347">
        <v>4</v>
      </c>
      <c r="Y99" s="391"/>
      <c r="Z99" s="348"/>
      <c r="AA99" s="347">
        <v>5</v>
      </c>
      <c r="AB99" s="391"/>
      <c r="AC99" s="348"/>
      <c r="AD99" s="347">
        <v>6</v>
      </c>
      <c r="AE99" s="391"/>
      <c r="AF99" s="391"/>
      <c r="AG99" s="348"/>
      <c r="AH99" s="345">
        <v>1</v>
      </c>
      <c r="AI99" s="390"/>
      <c r="AJ99" s="390"/>
      <c r="AK99" s="346"/>
      <c r="AL99" s="343">
        <v>2</v>
      </c>
      <c r="AM99" s="349"/>
      <c r="AN99" s="344"/>
      <c r="AO99" s="347">
        <v>3</v>
      </c>
      <c r="AP99" s="391"/>
      <c r="AQ99" s="348"/>
      <c r="AR99" s="345">
        <v>4</v>
      </c>
      <c r="AS99" s="390"/>
      <c r="AT99" s="390"/>
      <c r="AU99" s="346"/>
      <c r="AV99" s="343">
        <v>5</v>
      </c>
      <c r="AW99" s="349"/>
      <c r="AX99" s="349"/>
      <c r="AY99" s="344"/>
      <c r="AZ99" s="347">
        <v>6</v>
      </c>
      <c r="BA99" s="391"/>
      <c r="BB99" s="414"/>
    </row>
    <row r="100" spans="1:54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>
      <c r="A101" s="392" t="s">
        <v>98</v>
      </c>
      <c r="B101" s="393"/>
      <c r="C101" s="393"/>
      <c r="D101" s="393"/>
      <c r="E101" s="393"/>
      <c r="F101" s="393"/>
      <c r="G101" s="393"/>
      <c r="H101" s="393"/>
      <c r="I101" s="393"/>
      <c r="J101" s="393"/>
      <c r="K101" s="393"/>
      <c r="L101" s="394"/>
      <c r="M101" s="347">
        <v>1</v>
      </c>
      <c r="N101" s="391"/>
      <c r="O101" s="391"/>
      <c r="P101" s="348"/>
      <c r="Q101" s="347">
        <v>2</v>
      </c>
      <c r="R101" s="391"/>
      <c r="S101" s="348"/>
      <c r="T101" s="343">
        <v>3</v>
      </c>
      <c r="U101" s="349"/>
      <c r="V101" s="349"/>
      <c r="W101" s="344"/>
      <c r="X101" s="347">
        <v>4</v>
      </c>
      <c r="Y101" s="391"/>
      <c r="Z101" s="348"/>
      <c r="AA101" s="347">
        <v>5</v>
      </c>
      <c r="AB101" s="391"/>
      <c r="AC101" s="348"/>
      <c r="AD101" s="347">
        <v>6</v>
      </c>
      <c r="AE101" s="391"/>
      <c r="AF101" s="391"/>
      <c r="AG101" s="348"/>
      <c r="AH101" s="345">
        <v>1</v>
      </c>
      <c r="AI101" s="390"/>
      <c r="AJ101" s="390"/>
      <c r="AK101" s="346"/>
      <c r="AL101" s="343">
        <v>2</v>
      </c>
      <c r="AM101" s="349"/>
      <c r="AN101" s="344"/>
      <c r="AO101" s="347">
        <v>3</v>
      </c>
      <c r="AP101" s="391"/>
      <c r="AQ101" s="348"/>
      <c r="AR101" s="345">
        <v>4</v>
      </c>
      <c r="AS101" s="390"/>
      <c r="AT101" s="390"/>
      <c r="AU101" s="346"/>
      <c r="AV101" s="343">
        <v>5</v>
      </c>
      <c r="AW101" s="349"/>
      <c r="AX101" s="349"/>
      <c r="AY101" s="344"/>
      <c r="AZ101" s="347">
        <v>6</v>
      </c>
      <c r="BA101" s="391"/>
      <c r="BB101" s="414"/>
    </row>
    <row r="102" spans="1:54" ht="15" customHeight="1">
      <c r="A102" s="392" t="s">
        <v>106</v>
      </c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421"/>
    </row>
    <row r="103" spans="1:54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7">
        <v>1</v>
      </c>
      <c r="N103" s="391"/>
      <c r="O103" s="391"/>
      <c r="P103" s="348"/>
      <c r="Q103" s="347">
        <v>2</v>
      </c>
      <c r="R103" s="391"/>
      <c r="S103" s="348"/>
      <c r="T103" s="343">
        <v>3</v>
      </c>
      <c r="U103" s="349"/>
      <c r="V103" s="349"/>
      <c r="W103" s="344"/>
      <c r="X103" s="347">
        <v>4</v>
      </c>
      <c r="Y103" s="391"/>
      <c r="Z103" s="348"/>
      <c r="AA103" s="347">
        <v>5</v>
      </c>
      <c r="AB103" s="391"/>
      <c r="AC103" s="348"/>
      <c r="AD103" s="347">
        <v>6</v>
      </c>
      <c r="AE103" s="391"/>
      <c r="AF103" s="391"/>
      <c r="AG103" s="348"/>
      <c r="AH103" s="345">
        <v>1</v>
      </c>
      <c r="AI103" s="390"/>
      <c r="AJ103" s="390"/>
      <c r="AK103" s="346"/>
      <c r="AL103" s="343">
        <v>2</v>
      </c>
      <c r="AM103" s="349"/>
      <c r="AN103" s="344"/>
      <c r="AO103" s="347">
        <v>3</v>
      </c>
      <c r="AP103" s="391"/>
      <c r="AQ103" s="348"/>
      <c r="AR103" s="345">
        <v>4</v>
      </c>
      <c r="AS103" s="390"/>
      <c r="AT103" s="390"/>
      <c r="AU103" s="346"/>
      <c r="AV103" s="343">
        <v>5</v>
      </c>
      <c r="AW103" s="349"/>
      <c r="AX103" s="349"/>
      <c r="AY103" s="344"/>
      <c r="AZ103" s="347">
        <v>6</v>
      </c>
      <c r="BA103" s="391"/>
      <c r="BB103" s="414"/>
    </row>
    <row r="104" spans="1:54">
      <c r="A104" s="392" t="s">
        <v>108</v>
      </c>
      <c r="B104" s="393"/>
      <c r="C104" s="393"/>
      <c r="D104" s="393"/>
      <c r="E104" s="393"/>
      <c r="F104" s="393"/>
      <c r="G104" s="393"/>
      <c r="H104" s="393"/>
      <c r="I104" s="393"/>
      <c r="J104" s="393"/>
      <c r="K104" s="393"/>
      <c r="L104" s="394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>
      <c r="A105" s="392" t="s">
        <v>98</v>
      </c>
      <c r="B105" s="393"/>
      <c r="C105" s="393"/>
      <c r="D105" s="393"/>
      <c r="E105" s="393"/>
      <c r="F105" s="393"/>
      <c r="G105" s="393"/>
      <c r="H105" s="393"/>
      <c r="I105" s="393"/>
      <c r="J105" s="393"/>
      <c r="K105" s="393"/>
      <c r="L105" s="394"/>
      <c r="M105" s="347">
        <v>1</v>
      </c>
      <c r="N105" s="391"/>
      <c r="O105" s="391"/>
      <c r="P105" s="348"/>
      <c r="Q105" s="347">
        <v>2</v>
      </c>
      <c r="R105" s="391"/>
      <c r="S105" s="348"/>
      <c r="T105" s="343">
        <v>3</v>
      </c>
      <c r="U105" s="349"/>
      <c r="V105" s="349"/>
      <c r="W105" s="344"/>
      <c r="X105" s="347">
        <v>4</v>
      </c>
      <c r="Y105" s="391"/>
      <c r="Z105" s="348"/>
      <c r="AA105" s="347">
        <v>5</v>
      </c>
      <c r="AB105" s="391"/>
      <c r="AC105" s="348"/>
      <c r="AD105" s="347">
        <v>6</v>
      </c>
      <c r="AE105" s="391"/>
      <c r="AF105" s="391"/>
      <c r="AG105" s="348"/>
      <c r="AH105" s="345">
        <v>1</v>
      </c>
      <c r="AI105" s="390"/>
      <c r="AJ105" s="390"/>
      <c r="AK105" s="346"/>
      <c r="AL105" s="343">
        <v>2</v>
      </c>
      <c r="AM105" s="349"/>
      <c r="AN105" s="344"/>
      <c r="AO105" s="347">
        <v>3</v>
      </c>
      <c r="AP105" s="391"/>
      <c r="AQ105" s="348"/>
      <c r="AR105" s="345">
        <v>4</v>
      </c>
      <c r="AS105" s="390"/>
      <c r="AT105" s="390"/>
      <c r="AU105" s="346"/>
      <c r="AV105" s="343">
        <v>5</v>
      </c>
      <c r="AW105" s="349"/>
      <c r="AX105" s="349"/>
      <c r="AY105" s="344"/>
      <c r="AZ105" s="347">
        <v>6</v>
      </c>
      <c r="BA105" s="391"/>
      <c r="BB105" s="414"/>
    </row>
    <row r="106" spans="1:54" ht="15" customHeight="1">
      <c r="A106" s="392" t="s">
        <v>109</v>
      </c>
      <c r="B106" s="393"/>
      <c r="C106" s="393"/>
      <c r="D106" s="393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421"/>
    </row>
    <row r="107" spans="1:54">
      <c r="A107" s="392" t="s">
        <v>110</v>
      </c>
      <c r="B107" s="393"/>
      <c r="C107" s="393"/>
      <c r="D107" s="393"/>
      <c r="E107" s="393"/>
      <c r="F107" s="393"/>
      <c r="G107" s="393"/>
      <c r="H107" s="393"/>
      <c r="I107" s="393"/>
      <c r="J107" s="393"/>
      <c r="K107" s="393"/>
      <c r="L107" s="394"/>
      <c r="M107" s="347">
        <v>1</v>
      </c>
      <c r="N107" s="391"/>
      <c r="O107" s="391"/>
      <c r="P107" s="348"/>
      <c r="Q107" s="347">
        <v>2</v>
      </c>
      <c r="R107" s="391"/>
      <c r="S107" s="348"/>
      <c r="T107" s="343">
        <v>3</v>
      </c>
      <c r="U107" s="349"/>
      <c r="V107" s="349"/>
      <c r="W107" s="344"/>
      <c r="X107" s="347">
        <v>4</v>
      </c>
      <c r="Y107" s="391"/>
      <c r="Z107" s="348"/>
      <c r="AA107" s="347">
        <v>5</v>
      </c>
      <c r="AB107" s="391"/>
      <c r="AC107" s="348"/>
      <c r="AD107" s="347">
        <v>6</v>
      </c>
      <c r="AE107" s="391"/>
      <c r="AF107" s="391"/>
      <c r="AG107" s="348"/>
      <c r="AH107" s="345">
        <v>1</v>
      </c>
      <c r="AI107" s="390"/>
      <c r="AJ107" s="390"/>
      <c r="AK107" s="346"/>
      <c r="AL107" s="343">
        <v>2</v>
      </c>
      <c r="AM107" s="349"/>
      <c r="AN107" s="344"/>
      <c r="AO107" s="347">
        <v>3</v>
      </c>
      <c r="AP107" s="391"/>
      <c r="AQ107" s="348"/>
      <c r="AR107" s="345">
        <v>4</v>
      </c>
      <c r="AS107" s="390"/>
      <c r="AT107" s="390"/>
      <c r="AU107" s="346"/>
      <c r="AV107" s="343">
        <v>5</v>
      </c>
      <c r="AW107" s="349"/>
      <c r="AX107" s="349"/>
      <c r="AY107" s="344"/>
      <c r="AZ107" s="347">
        <v>6</v>
      </c>
      <c r="BA107" s="391"/>
      <c r="BB107" s="414"/>
    </row>
    <row r="108" spans="1:54">
      <c r="A108" s="392" t="s">
        <v>98</v>
      </c>
      <c r="B108" s="393"/>
      <c r="C108" s="393"/>
      <c r="D108" s="393"/>
      <c r="E108" s="393"/>
      <c r="F108" s="393"/>
      <c r="G108" s="393"/>
      <c r="H108" s="393"/>
      <c r="I108" s="393"/>
      <c r="J108" s="393"/>
      <c r="K108" s="393"/>
      <c r="L108" s="394"/>
      <c r="M108" s="347">
        <v>1</v>
      </c>
      <c r="N108" s="391"/>
      <c r="O108" s="391"/>
      <c r="P108" s="348"/>
      <c r="Q108" s="347">
        <v>2</v>
      </c>
      <c r="R108" s="391"/>
      <c r="S108" s="348"/>
      <c r="T108" s="343">
        <v>3</v>
      </c>
      <c r="U108" s="349"/>
      <c r="V108" s="349"/>
      <c r="W108" s="344"/>
      <c r="X108" s="347">
        <v>4</v>
      </c>
      <c r="Y108" s="391"/>
      <c r="Z108" s="348"/>
      <c r="AA108" s="347">
        <v>5</v>
      </c>
      <c r="AB108" s="391"/>
      <c r="AC108" s="348"/>
      <c r="AD108" s="347">
        <v>6</v>
      </c>
      <c r="AE108" s="391"/>
      <c r="AF108" s="391"/>
      <c r="AG108" s="348"/>
      <c r="AH108" s="345">
        <v>1</v>
      </c>
      <c r="AI108" s="390"/>
      <c r="AJ108" s="390"/>
      <c r="AK108" s="346"/>
      <c r="AL108" s="343">
        <v>2</v>
      </c>
      <c r="AM108" s="349"/>
      <c r="AN108" s="344"/>
      <c r="AO108" s="347">
        <v>3</v>
      </c>
      <c r="AP108" s="391"/>
      <c r="AQ108" s="348"/>
      <c r="AR108" s="345">
        <v>4</v>
      </c>
      <c r="AS108" s="390"/>
      <c r="AT108" s="390"/>
      <c r="AU108" s="346"/>
      <c r="AV108" s="343">
        <v>5</v>
      </c>
      <c r="AW108" s="349"/>
      <c r="AX108" s="349"/>
      <c r="AY108" s="344"/>
      <c r="AZ108" s="347">
        <v>6</v>
      </c>
      <c r="BA108" s="391"/>
      <c r="BB108" s="414"/>
    </row>
    <row r="109" spans="1:54">
      <c r="A109" s="392" t="s">
        <v>111</v>
      </c>
      <c r="B109" s="393"/>
      <c r="C109" s="393"/>
      <c r="D109" s="393"/>
      <c r="E109" s="393"/>
      <c r="F109" s="393"/>
      <c r="G109" s="393"/>
      <c r="H109" s="393"/>
      <c r="I109" s="393"/>
      <c r="J109" s="393"/>
      <c r="K109" s="393"/>
      <c r="L109" s="394"/>
      <c r="M109" s="347">
        <v>1</v>
      </c>
      <c r="N109" s="391"/>
      <c r="O109" s="391"/>
      <c r="P109" s="348"/>
      <c r="Q109" s="347">
        <v>2</v>
      </c>
      <c r="R109" s="391"/>
      <c r="S109" s="348"/>
      <c r="T109" s="343">
        <v>3</v>
      </c>
      <c r="U109" s="349"/>
      <c r="V109" s="349"/>
      <c r="W109" s="344"/>
      <c r="X109" s="347">
        <v>4</v>
      </c>
      <c r="Y109" s="391"/>
      <c r="Z109" s="348"/>
      <c r="AA109" s="347">
        <v>5</v>
      </c>
      <c r="AB109" s="391"/>
      <c r="AC109" s="348"/>
      <c r="AD109" s="347">
        <v>6</v>
      </c>
      <c r="AE109" s="391"/>
      <c r="AF109" s="391"/>
      <c r="AG109" s="348"/>
      <c r="AH109" s="345">
        <v>1</v>
      </c>
      <c r="AI109" s="390"/>
      <c r="AJ109" s="390"/>
      <c r="AK109" s="346"/>
      <c r="AL109" s="343">
        <v>2</v>
      </c>
      <c r="AM109" s="349"/>
      <c r="AN109" s="344"/>
      <c r="AO109" s="347">
        <v>3</v>
      </c>
      <c r="AP109" s="391"/>
      <c r="AQ109" s="348"/>
      <c r="AR109" s="345">
        <v>4</v>
      </c>
      <c r="AS109" s="390"/>
      <c r="AT109" s="390"/>
      <c r="AU109" s="346"/>
      <c r="AV109" s="343">
        <v>5</v>
      </c>
      <c r="AW109" s="349"/>
      <c r="AX109" s="349"/>
      <c r="AY109" s="344"/>
      <c r="AZ109" s="347">
        <v>6</v>
      </c>
      <c r="BA109" s="391"/>
      <c r="BB109" s="414"/>
    </row>
    <row r="110" spans="1:54" ht="15" customHeight="1">
      <c r="A110" s="392" t="s">
        <v>112</v>
      </c>
      <c r="B110" s="393"/>
      <c r="C110" s="393"/>
      <c r="D110" s="393"/>
      <c r="E110" s="393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  <c r="AL110" s="393"/>
      <c r="AM110" s="393"/>
      <c r="AN110" s="393"/>
      <c r="AO110" s="393"/>
      <c r="AP110" s="393"/>
      <c r="AQ110" s="393"/>
      <c r="AR110" s="393"/>
      <c r="AS110" s="393"/>
      <c r="AT110" s="393"/>
      <c r="AU110" s="393"/>
      <c r="AV110" s="393"/>
      <c r="AW110" s="393"/>
      <c r="AX110" s="393"/>
      <c r="AY110" s="393"/>
      <c r="AZ110" s="393"/>
      <c r="BA110" s="393"/>
      <c r="BB110" s="421"/>
    </row>
    <row r="111" spans="1:54">
      <c r="A111" s="392" t="s">
        <v>113</v>
      </c>
      <c r="B111" s="393"/>
      <c r="C111" s="393"/>
      <c r="D111" s="393"/>
      <c r="E111" s="393"/>
      <c r="F111" s="393"/>
      <c r="G111" s="393"/>
      <c r="H111" s="393"/>
      <c r="I111" s="393"/>
      <c r="J111" s="393"/>
      <c r="K111" s="393"/>
      <c r="L111" s="394"/>
      <c r="M111" s="347">
        <v>1</v>
      </c>
      <c r="N111" s="391"/>
      <c r="O111" s="391"/>
      <c r="P111" s="348"/>
      <c r="Q111" s="347">
        <v>2</v>
      </c>
      <c r="R111" s="391"/>
      <c r="S111" s="348"/>
      <c r="T111" s="343">
        <v>3</v>
      </c>
      <c r="U111" s="349"/>
      <c r="V111" s="349"/>
      <c r="W111" s="344"/>
      <c r="X111" s="347">
        <v>4</v>
      </c>
      <c r="Y111" s="391"/>
      <c r="Z111" s="348"/>
      <c r="AA111" s="347">
        <v>5</v>
      </c>
      <c r="AB111" s="391"/>
      <c r="AC111" s="348"/>
      <c r="AD111" s="347">
        <v>6</v>
      </c>
      <c r="AE111" s="391"/>
      <c r="AF111" s="391"/>
      <c r="AG111" s="348"/>
      <c r="AH111" s="345">
        <v>1</v>
      </c>
      <c r="AI111" s="390"/>
      <c r="AJ111" s="390"/>
      <c r="AK111" s="346"/>
      <c r="AL111" s="343">
        <v>2</v>
      </c>
      <c r="AM111" s="349"/>
      <c r="AN111" s="344"/>
      <c r="AO111" s="347">
        <v>3</v>
      </c>
      <c r="AP111" s="391"/>
      <c r="AQ111" s="348"/>
      <c r="AR111" s="345">
        <v>4</v>
      </c>
      <c r="AS111" s="390"/>
      <c r="AT111" s="390"/>
      <c r="AU111" s="346"/>
      <c r="AV111" s="343">
        <v>5</v>
      </c>
      <c r="AW111" s="349"/>
      <c r="AX111" s="349"/>
      <c r="AY111" s="344"/>
      <c r="AZ111" s="347">
        <v>6</v>
      </c>
      <c r="BA111" s="391"/>
      <c r="BB111" s="414"/>
    </row>
    <row r="112" spans="1:54">
      <c r="A112" s="392" t="s">
        <v>114</v>
      </c>
      <c r="B112" s="393"/>
      <c r="C112" s="393"/>
      <c r="D112" s="393"/>
      <c r="E112" s="393"/>
      <c r="F112" s="393"/>
      <c r="G112" s="393"/>
      <c r="H112" s="393"/>
      <c r="I112" s="393"/>
      <c r="J112" s="393"/>
      <c r="K112" s="393"/>
      <c r="L112" s="394"/>
      <c r="M112" s="347">
        <v>1</v>
      </c>
      <c r="N112" s="391"/>
      <c r="O112" s="391"/>
      <c r="P112" s="348"/>
      <c r="Q112" s="347">
        <v>2</v>
      </c>
      <c r="R112" s="391"/>
      <c r="S112" s="348"/>
      <c r="T112" s="343">
        <v>3</v>
      </c>
      <c r="U112" s="349"/>
      <c r="V112" s="349"/>
      <c r="W112" s="344"/>
      <c r="X112" s="347">
        <v>4</v>
      </c>
      <c r="Y112" s="391"/>
      <c r="Z112" s="348"/>
      <c r="AA112" s="347">
        <v>5</v>
      </c>
      <c r="AB112" s="391"/>
      <c r="AC112" s="348"/>
      <c r="AD112" s="347">
        <v>6</v>
      </c>
      <c r="AE112" s="391"/>
      <c r="AF112" s="391"/>
      <c r="AG112" s="348"/>
      <c r="AH112" s="345">
        <v>1</v>
      </c>
      <c r="AI112" s="390"/>
      <c r="AJ112" s="390"/>
      <c r="AK112" s="346"/>
      <c r="AL112" s="343">
        <v>2</v>
      </c>
      <c r="AM112" s="349"/>
      <c r="AN112" s="344"/>
      <c r="AO112" s="347">
        <v>3</v>
      </c>
      <c r="AP112" s="391"/>
      <c r="AQ112" s="348"/>
      <c r="AR112" s="345">
        <v>4</v>
      </c>
      <c r="AS112" s="390"/>
      <c r="AT112" s="390"/>
      <c r="AU112" s="346"/>
      <c r="AV112" s="343">
        <v>5</v>
      </c>
      <c r="AW112" s="349"/>
      <c r="AX112" s="349"/>
      <c r="AY112" s="344"/>
      <c r="AZ112" s="347">
        <v>6</v>
      </c>
      <c r="BA112" s="391"/>
      <c r="BB112" s="414"/>
    </row>
    <row r="113" spans="1:54">
      <c r="A113" s="392" t="s">
        <v>115</v>
      </c>
      <c r="B113" s="393"/>
      <c r="C113" s="393"/>
      <c r="D113" s="393"/>
      <c r="E113" s="393"/>
      <c r="F113" s="393"/>
      <c r="G113" s="393"/>
      <c r="H113" s="393"/>
      <c r="I113" s="393"/>
      <c r="J113" s="393"/>
      <c r="K113" s="393"/>
      <c r="L113" s="394"/>
      <c r="M113" s="347">
        <v>1</v>
      </c>
      <c r="N113" s="391"/>
      <c r="O113" s="391"/>
      <c r="P113" s="348"/>
      <c r="Q113" s="347">
        <v>2</v>
      </c>
      <c r="R113" s="391"/>
      <c r="S113" s="348"/>
      <c r="T113" s="343">
        <v>3</v>
      </c>
      <c r="U113" s="349"/>
      <c r="V113" s="349"/>
      <c r="W113" s="344"/>
      <c r="X113" s="347">
        <v>4</v>
      </c>
      <c r="Y113" s="391"/>
      <c r="Z113" s="348"/>
      <c r="AA113" s="347">
        <v>5</v>
      </c>
      <c r="AB113" s="391"/>
      <c r="AC113" s="348"/>
      <c r="AD113" s="347">
        <v>6</v>
      </c>
      <c r="AE113" s="391"/>
      <c r="AF113" s="391"/>
      <c r="AG113" s="348"/>
      <c r="AH113" s="345">
        <v>1</v>
      </c>
      <c r="AI113" s="390"/>
      <c r="AJ113" s="390"/>
      <c r="AK113" s="346"/>
      <c r="AL113" s="343">
        <v>2</v>
      </c>
      <c r="AM113" s="349"/>
      <c r="AN113" s="344"/>
      <c r="AO113" s="347">
        <v>3</v>
      </c>
      <c r="AP113" s="391"/>
      <c r="AQ113" s="348"/>
      <c r="AR113" s="345">
        <v>4</v>
      </c>
      <c r="AS113" s="390"/>
      <c r="AT113" s="390"/>
      <c r="AU113" s="346"/>
      <c r="AV113" s="343">
        <v>5</v>
      </c>
      <c r="AW113" s="349"/>
      <c r="AX113" s="349"/>
      <c r="AY113" s="344"/>
      <c r="AZ113" s="347">
        <v>6</v>
      </c>
      <c r="BA113" s="391"/>
      <c r="BB113" s="414"/>
    </row>
    <row r="114" spans="1:54">
      <c r="A114" s="392" t="s">
        <v>98</v>
      </c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4"/>
      <c r="M114" s="347">
        <v>1</v>
      </c>
      <c r="N114" s="391"/>
      <c r="O114" s="391"/>
      <c r="P114" s="348"/>
      <c r="Q114" s="347">
        <v>2</v>
      </c>
      <c r="R114" s="391"/>
      <c r="S114" s="348"/>
      <c r="T114" s="343">
        <v>3</v>
      </c>
      <c r="U114" s="349"/>
      <c r="V114" s="349"/>
      <c r="W114" s="344"/>
      <c r="X114" s="347">
        <v>4</v>
      </c>
      <c r="Y114" s="391"/>
      <c r="Z114" s="348"/>
      <c r="AA114" s="347">
        <v>5</v>
      </c>
      <c r="AB114" s="391"/>
      <c r="AC114" s="348"/>
      <c r="AD114" s="347">
        <v>6</v>
      </c>
      <c r="AE114" s="391"/>
      <c r="AF114" s="391"/>
      <c r="AG114" s="348"/>
      <c r="AH114" s="345">
        <v>1</v>
      </c>
      <c r="AI114" s="390"/>
      <c r="AJ114" s="390"/>
      <c r="AK114" s="346"/>
      <c r="AL114" s="343">
        <v>2</v>
      </c>
      <c r="AM114" s="349"/>
      <c r="AN114" s="344"/>
      <c r="AO114" s="347">
        <v>3</v>
      </c>
      <c r="AP114" s="391"/>
      <c r="AQ114" s="348"/>
      <c r="AR114" s="345">
        <v>4</v>
      </c>
      <c r="AS114" s="390"/>
      <c r="AT114" s="390"/>
      <c r="AU114" s="346"/>
      <c r="AV114" s="343">
        <v>5</v>
      </c>
      <c r="AW114" s="349"/>
      <c r="AX114" s="349"/>
      <c r="AY114" s="344"/>
      <c r="AZ114" s="347">
        <v>6</v>
      </c>
      <c r="BA114" s="391"/>
      <c r="BB114" s="414"/>
    </row>
    <row r="115" spans="1:54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>
      <c r="A116" s="514" t="str">
        <f>'UNIFIED INTAKE'!A74</f>
        <v>PATIENT SEEK FOR OPHTHA CONSULTATION.  THEY ARE ONLY 2 IN THE HOUSEHOLD.HE IS ONLY DEPENDDENT TO THE FS OF HIS CHILDREN FOR THEIR DAILY NNEDS.  THEY DO NOT HAVE OTHER SOURCE OF FAMILY INCOME. SHE IS CLASSIFIED AS C3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>
      <c r="A117" s="51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1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21"/>
    </row>
    <row r="118" spans="1:54">
      <c r="A118" s="51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1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21"/>
    </row>
    <row r="119" spans="1:54">
      <c r="A119" s="51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1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21"/>
    </row>
    <row r="120" spans="1:54" ht="153" customHeight="1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>JESSA MAE M. CARISOLA, RSW, MSSW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>
      <c r="A124" s="413" t="s">
        <v>212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218</v>
      </c>
      <c r="C2" s="569">
        <f>IF('UNIFIED INTAKE'!Q3=0,"",'UNIFIED INTAKE'!Q3)</f>
        <v>166845</v>
      </c>
      <c r="D2" s="570"/>
      <c r="E2" s="570"/>
      <c r="M2" s="45" t="s">
        <v>29</v>
      </c>
      <c r="N2" s="46">
        <f>'UNIFIED INTAKE'!F5</f>
        <v>45414</v>
      </c>
    </row>
    <row r="3" spans="1:14" ht="18.7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0.55555555555555602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1" t="str">
        <f>IF('UNIFIED INTAKE'!D10=0,"",'UNIFIED INTAKE'!D10)</f>
        <v>FERNANDEZ, BERNARDO INOCALLA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61" t="str">
        <f>'UNIFIED INTAKE'!E14</f>
        <v>BAGACAY LABO CAMARINES NORTE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72">
        <f ca="1">'UNIFIED INTAKE'!G12</f>
        <v>63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CATHOLIC</v>
      </c>
      <c r="N8" s="574"/>
    </row>
    <row r="9" spans="1:14" ht="18.75">
      <c r="A9" s="49" t="s">
        <v>227</v>
      </c>
      <c r="B9" s="49"/>
      <c r="C9" s="565">
        <f>'UNIFIED INTAKE'!A12</f>
        <v>22198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PARACALE CAM NORTE</v>
      </c>
      <c r="L9" s="561"/>
      <c r="M9" s="561"/>
      <c r="N9" s="561"/>
    </row>
    <row r="10" spans="1:14" ht="18.75">
      <c r="A10" s="49" t="s">
        <v>229</v>
      </c>
      <c r="B10" s="49"/>
      <c r="C10" s="49"/>
      <c r="D10" s="561"/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230</v>
      </c>
      <c r="B11" s="49"/>
      <c r="C11" s="561" t="str">
        <f>IF('UNIFIED INTAKE'!D24=0,"",'UNIFIED INTAKE'!D24)</f>
        <v>NONE</v>
      </c>
      <c r="D11" s="561"/>
      <c r="E11" s="561"/>
      <c r="F11" s="561"/>
      <c r="G11" s="561"/>
      <c r="H11" s="561"/>
      <c r="I11" s="561"/>
      <c r="J11" s="55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>
      <c r="A12" s="49" t="s">
        <v>232</v>
      </c>
      <c r="B12" s="49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1" t="s">
        <v>310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234</v>
      </c>
      <c r="B15" s="49"/>
      <c r="C15" s="49"/>
      <c r="D15" s="562">
        <v>45121</v>
      </c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6">
        <f>D15</f>
        <v>45121</v>
      </c>
    </row>
    <row r="16" spans="1:14" ht="18.75">
      <c r="A16" s="49" t="s">
        <v>236</v>
      </c>
      <c r="B16" s="49"/>
      <c r="C16" s="49"/>
      <c r="D16" s="561" t="s">
        <v>308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238</v>
      </c>
      <c r="D19" s="559" t="s">
        <v>239</v>
      </c>
      <c r="E19" s="559"/>
      <c r="F19" s="57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7" t="s">
        <v>230</v>
      </c>
      <c r="N19" s="57" t="s">
        <v>242</v>
      </c>
    </row>
    <row r="20" spans="1:14">
      <c r="A20" s="553" t="str">
        <f>IF('UNIFIED INTAKE'!A31=0,"",'UNIFIED INTAKE'!A31)</f>
        <v>FERNANDEZ, ELIZABETH</v>
      </c>
      <c r="B20" s="554"/>
      <c r="C20" s="73" t="str">
        <f>IF('UNIFIED INTAKE'!L31=0,"",'UNIFIED INTAKE'!L31)</f>
        <v>WIFE</v>
      </c>
      <c r="D20" s="555">
        <f>IF('UNIFIED INTAKE'!S31=0,"",'UNIFIED INTAKE'!S31)</f>
        <v>49</v>
      </c>
      <c r="E20" s="556"/>
      <c r="F20" s="73" t="str">
        <f>IF('UNIFIED INTAKE'!I31=0,"",'UNIFIED INTAKE'!I31)</f>
        <v>F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H.S GRAD</v>
      </c>
      <c r="J20" s="557"/>
      <c r="K20" s="557"/>
      <c r="L20" s="556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 t="str">
        <f>IF('UNIFIED INTAKE'!S32=0,"",'UNIFIED INTAKE'!S32)</f>
        <v/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 t="str">
        <f>IF('UNIFIED INTAKE'!S33=0,"",'UNIFIED INTAKE'!S33)</f>
        <v/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 t="str">
        <f>IF('UNIFIED INTAKE'!S34=0,"",'UNIFIED INTAKE'!S34)</f>
        <v/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 t="str">
        <f>IF('UNIFIED INTAKE'!S35=0,"",'UNIFIED INTAKE'!S35)</f>
        <v/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5" t="str">
        <f>'UNIFIED INTAKE'!Q52</f>
        <v>C/O HIS CHILDREN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800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0</v>
      </c>
      <c r="J40" s="54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100</v>
      </c>
      <c r="E41" s="25"/>
      <c r="F41" s="548" t="s">
        <v>246</v>
      </c>
      <c r="G41" s="548"/>
      <c r="H41" s="548"/>
      <c r="I41" s="549">
        <f>'UNIFIED INTAKE'!I59:L59</f>
        <v>0</v>
      </c>
      <c r="J41" s="54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5" t="s">
        <v>247</v>
      </c>
      <c r="B43" s="545"/>
      <c r="C43" s="545"/>
      <c r="D43" s="63"/>
      <c r="E43" s="545" t="s">
        <v>22</v>
      </c>
      <c r="F43" s="545"/>
      <c r="G43" s="545"/>
      <c r="H43" s="545"/>
      <c r="I43" s="64"/>
      <c r="J43" s="60" t="s">
        <v>248</v>
      </c>
      <c r="K43" s="60"/>
      <c r="L43" s="545"/>
      <c r="M43" s="545"/>
      <c r="N43" s="60"/>
    </row>
    <row r="44" spans="1:14" ht="15.75">
      <c r="A44" s="546" t="str">
        <f>IF('UNIFIED INTAKE'!A44=0,"",'UNIFIED INTAKE'!A44)</f>
        <v/>
      </c>
      <c r="B44" s="546"/>
      <c r="C44" s="546"/>
      <c r="D44" s="65"/>
      <c r="E44" s="547">
        <f>'UNIFIED INTAKE'!I44</f>
        <v>0</v>
      </c>
      <c r="F44" s="547"/>
      <c r="G44" s="547"/>
      <c r="H44" s="547"/>
      <c r="I44" s="65"/>
      <c r="J44" s="72"/>
      <c r="L44" s="25"/>
      <c r="N44" s="71"/>
    </row>
    <row r="45" spans="1:14" ht="15.75">
      <c r="A45" s="546" t="str">
        <f>IF('UNIFIED INTAKE'!A45=0,"",'UNIFIED INTAKE'!A45)</f>
        <v xml:space="preserve">FS FORM THE CHILDREN </v>
      </c>
      <c r="B45" s="546"/>
      <c r="C45" s="546"/>
      <c r="D45" s="65"/>
      <c r="E45" s="547">
        <f>'UNIFIED INTAKE'!I45</f>
        <v>4000</v>
      </c>
      <c r="F45" s="547"/>
      <c r="G45" s="547"/>
      <c r="H45" s="547"/>
      <c r="I45" s="65"/>
      <c r="J45" s="66"/>
      <c r="L45" s="25"/>
      <c r="N45" s="71"/>
    </row>
    <row r="46" spans="1:14" ht="15.75">
      <c r="A46" s="546" t="str">
        <f>IF('UNIFIED INTAKE'!A46=0,"",'UNIFIED INTAKE'!A46)</f>
        <v/>
      </c>
      <c r="B46" s="546"/>
      <c r="C46" s="546"/>
      <c r="D46" s="65"/>
      <c r="E46" s="547">
        <f>'UNIFIED INTAKE'!I46</f>
        <v>0</v>
      </c>
      <c r="F46" s="547"/>
      <c r="G46" s="547"/>
      <c r="H46" s="54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1" t="str">
        <f>IF('UNIFIED INTAKE'!A74=0,"",'UNIFIED INTAKE'!A74)</f>
        <v>PATIENT SEEK FOR OPHTHA CONSULTATION.  THEY ARE ONLY 2 IN THE HOUSEHOLD.HE IS ONLY DEPENDDENT TO THE FS OF HIS CHILDREN FOR THEIR DAILY NNEDS.  THEY DO NOT HAVE OTHER SOURCE OF FAMILY INCOME. SHE IS CLASSIFIED AS C3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3" t="str">
        <f>IF('UNIFIED INTAKE'!G6=0,"",'UNIFIED INTAKE'!G6)</f>
        <v>FERNANDEZ,ELIZABETH</v>
      </c>
      <c r="B55" s="543"/>
      <c r="C55" s="543"/>
      <c r="D55" s="543"/>
      <c r="E55" s="543"/>
      <c r="F55" s="543" t="str">
        <f>IF('UNIFIED INTAKE'!Q6=0,"",'UNIFIED INTAKE'!Q6)</f>
        <v>SPOUSE</v>
      </c>
      <c r="G55" s="543"/>
      <c r="H55" s="543"/>
      <c r="I55" s="543"/>
      <c r="J55" s="543"/>
      <c r="K55" s="544">
        <f>IF('UNIFIED INTAKE'!Q7=0,"",'UNIFIED INTAKE'!Q7)</f>
        <v>9099225780</v>
      </c>
      <c r="L55" s="544"/>
      <c r="M55" s="544"/>
      <c r="N55" s="54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5" t="str">
        <f>'UNIFIED INTAKE'!D87</f>
        <v>JESSA MAE M. CARISOLA, RSW, MSSW</v>
      </c>
      <c r="B59" s="535"/>
      <c r="C59" s="535"/>
      <c r="D59" s="535"/>
      <c r="E59" s="535"/>
      <c r="F59" s="49"/>
      <c r="G59" s="49"/>
      <c r="H59" s="49"/>
      <c r="I59" s="49"/>
      <c r="J59" s="69"/>
      <c r="K59" s="536"/>
      <c r="L59" s="536"/>
      <c r="M59" s="536"/>
      <c r="N59" s="536"/>
    </row>
    <row r="60" spans="1:14" ht="18.75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2024-05-02T05:21:34Z</cp:lastPrinted>
  <dcterms:created xsi:type="dcterms:W3CDTF">2021-01-18T06:35:54Z</dcterms:created>
  <dcterms:modified xsi:type="dcterms:W3CDTF">2024-05-02T05:25:05Z</dcterms:modified>
</cp:coreProperties>
</file>