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B0691A1-DB7A-4EF7-BE48-5ECFF93FB5E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2" l="1"/>
  <c r="G12" i="2"/>
  <c r="P45" i="2"/>
  <c r="K11" i="4"/>
  <c r="S51" i="2"/>
  <c r="S48" i="2"/>
  <c r="S49" i="2" l="1"/>
  <c r="N21" i="4"/>
  <c r="N22" i="4"/>
  <c r="N23" i="4"/>
  <c r="N24" i="4"/>
  <c r="N25" i="4"/>
  <c r="N26" i="4"/>
  <c r="N27" i="4"/>
  <c r="N28" i="4"/>
  <c r="N29" i="4"/>
  <c r="N20" i="4"/>
  <c r="AA33" i="2" l="1"/>
  <c r="S74" i="2" s="1"/>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<sst xmlns="http://schemas.openxmlformats.org/spreadsheetml/2006/main" count="416" uniqueCount="342">
  <si>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</si>
  <si>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</si>
  <si>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</si>
  <si>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</si>
  <si>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</si>
  <si>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</si>
  <si>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</si>
  <si>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</si>
  <si>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</si>
  <si>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</si>
  <si>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</si>
  <si>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</si>
  <si>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</si>
  <si>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</si>
  <si>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</si>
  <si>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</si>
  <si>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</si>
  <si>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</si>
  <si>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</si>
  <si>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</si>
  <si>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</si>
  <si>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</si>
  <si>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</si>
  <si>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</si>
  <si>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</si>
  <si>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</si>
  <si>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</si>
  <si>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</si>
  <si>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</si>
  <si>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</si>
  <si>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</si>
  <si>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</si>
  <si>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</si>
  <si>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</si>
  <si>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</si>
  <si>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</si>
  <si>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</si>
  <si>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</si>
  <si>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</si>
  <si>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</si>
  <si>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</si>
  <si>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</si>
  <si>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</si>
  <si>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</si>
  <si>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</si>
  <si>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</si>
  <si>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</si>
  <si>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</si>
  <si>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</si>
  <si>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</si>
  <si>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</si>
  <si>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</si>
  <si>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</si>
  <si>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</si>
  <si>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</si>
  <si>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</si>
  <si>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</si>
  <si>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</si>
  <si>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</si>
  <si>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</si>
  <si>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</si>
  <si>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</si>
  <si>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</si>
  <si>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</si>
  <si>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</si>
  <si>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</si>
  <si>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</si>
  <si>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</si>
  <si>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</si>
  <si>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</si>
  <si>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</si>
  <si>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</si>
  <si>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</si>
  <si>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</si>
  <si>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</si>
  <si>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</si>
  <si>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</si>
  <si>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</si>
  <si>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</si>
  <si>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</si>
  <si>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</si>
  <si>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</si>
  <si>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</si>
  <si>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</si>
  <si>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</si>
  <si>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</si>
  <si>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</si>
  <si>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</si>
  <si>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</si>
  <si>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</si>
  <si>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</si>
  <si>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</si>
  <si>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</si>
  <si>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</si>
  <si>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</si>
  <si>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</si>
  <si>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</si>
  <si>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</si>
  <si>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</si>
  <si>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</si>
  <si>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</si>
  <si>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</si>
  <si>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</si>
  <si>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</si>
  <si>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</si>
  <si>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</si>
  <si>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</si>
  <si>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</si>
  <si>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</si>
  <si>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</si>
  <si>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</si>
  <si>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</si>
  <si>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</si>
  <si>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</si>
  <si>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</si>
  <si>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</si>
  <si>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</si>
  <si>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</si>
  <si>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</si>
  <si>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</si>
  <si>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</si>
  <si>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</si>
  <si>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</si>
  <si>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</si>
  <si>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</si>
  <si>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</si>
  <si>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</si>
  <si>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</si>
  <si>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</si>
  <si>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</si>
  <si>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</si>
  <si>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</si>
  <si>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</si>
  <si>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</si>
  <si>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</si>
  <si>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</si>
  <si>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</si>
  <si>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</si>
  <si>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</si>
  <si>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</si>
  <si>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</si>
  <si>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</si>
  <si>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</si>
  <si>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</si>
  <si>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</si>
  <si>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</si>
  <si>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</si>
  <si>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</si>
  <si>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</si>
  <si>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</si>
  <si>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</si>
  <si>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</si>
  <si>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</si>
  <si>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</si>
  <si>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</si>
  <si>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</si>
  <si>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</si>
  <si>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</si>
  <si>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</si>
  <si>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</si>
  <si>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</si>
  <si>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</si>
  <si>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</si>
  <si>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</si>
  <si>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</si>
  <si>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</si>
  <si>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</si>
  <si>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</si>
  <si>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</si>
  <si>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</si>
  <si>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</si>
  <si>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</si>
  <si>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</si>
  <si>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</si>
  <si>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</si>
  <si>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</si>
  <si>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</si>
  <si>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</si>
  <si>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</si>
  <si>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</si>
  <si>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</si>
  <si>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</si>
  <si>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</si>
  <si>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</si>
  <si>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</si>
  <si>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</si>
  <si>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</si>
  <si>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</si>
  <si>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</si>
  <si>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</si>
  <si>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</si>
  <si>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</si>
  <si>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</si>
  <si>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</si>
  <si>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</si>
  <si>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</si>
  <si>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</si>
  <si>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</si>
  <si>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</si>
  <si>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</si>
  <si>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</si>
  <si>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</si>
  <si>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</si>
  <si>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</si>
  <si>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</si>
  <si>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</si>
  <si>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</si>
  <si>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</si>
  <si>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</si>
  <si>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</si>
  <si>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</si>
  <si>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</si>
  <si>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</si>
  <si>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</si>
  <si>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</si>
  <si>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</si>
  <si>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</si>
  <si>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</si>
  <si>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</si>
  <si>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</si>
  <si>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</si>
  <si>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</si>
  <si>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</si>
  <si>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</si>
  <si>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</si>
  <si>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</si>
  <si>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</si>
  <si>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</si>
  <si>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</si>
  <si>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</si>
  <si>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</si>
  <si>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</si>
  <si>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</si>
  <si>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</si>
  <si>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</si>
  <si>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</si>
  <si>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</si>
  <si>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</si>
  <si>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</si>
  <si>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</si>
  <si>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</si>
  <si>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</si>
  <si>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</si>
  <si>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</si>
  <si>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</si>
  <si>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</si>
  <si>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</si>
  <si>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</si>
  <si>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</si>
  <si>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</si>
  <si>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</si>
  <si>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</si>
  <si>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</si>
  <si>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</si>
  <si>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</si>
  <si>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</si>
  <si>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</si>
  <si>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</si>
  <si>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</si>
  <si>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</si>
  <si>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</si>
  <si>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</si>
  <si>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</si>
  <si>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</si>
  <si>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</si>
  <si>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</si>
  <si>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</si>
  <si>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</si>
  <si>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</si>
  <si>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</si>
  <si>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</si>
  <si>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</si>
  <si>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</si>
  <si>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</si>
  <si>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</si>
  <si>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</si>
  <si>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</si>
  <si>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</si>
  <si>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</si>
  <si>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</si>
  <si>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</si>
  <si>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</si>
  <si>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</si>
  <si>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</si>
  <si>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</si>
  <si>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</si>
  <si>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</si>
  <si>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</si>
  <si>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</si>
  <si>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</si>
  <si>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</si>
  <si>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</si>
  <si>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</si>
  <si>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</si>
  <si>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</si>
  <si>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</si>
  <si>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</si>
  <si>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</si>
  <si>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</si>
  <si>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</si>
  <si>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</si>
  <si>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</si>
  <si>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</si>
  <si>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</si>
  <si>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</si>
  <si>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</si>
  <si>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</si>
  <si>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</si>
  <si>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</si>
  <si>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</si>
  <si>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</si>
  <si>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</si>
  <si>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</si>
  <si>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</si>
  <si>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</si>
  <si>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</si>
  <si>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</si>
  <si>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</si>
  <si>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</si>
  <si>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</si>
  <si>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</si>
  <si>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</si>
  <si>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</si>
  <si>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</si>
  <si>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</si>
  <si>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</si>
  <si>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</si>
  <si>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</si>
  <si>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HIDALGO, MARIBEL</t>
  </si>
  <si>
    <t>SPOUSE</t>
  </si>
  <si>
    <t>GRIJALVO, SAN FERNANDO, CAMARINES SUR</t>
  </si>
  <si>
    <t>HIDALGO, FRANCIS FRANCO DELA CRUZ</t>
  </si>
  <si>
    <t>MALE</t>
  </si>
  <si>
    <t>MILAOR, CAMARINES SUR</t>
  </si>
  <si>
    <t>COLLEGE GRADUATE</t>
  </si>
  <si>
    <t>SSS PENSION</t>
  </si>
  <si>
    <t>OPD BILL</t>
  </si>
  <si>
    <t>(FF UP) CATARACT SENILE MATURE LEFT EYE</t>
  </si>
  <si>
    <t xml:space="preserve">PATIENT SEEKS MEDICAL ASSISTANCE FOR HIS OPTHALMOLOGY BILL AND TODAY IS HIS FF UP CHECK-UP. PATIENT LIVES WITH HIS SPOUSE ALONE IN THEIR HOME. THEIR INCOME DERIVED FROM HIS SSS PENSION WHICH IS MINIMAL AND LIMITED FOR THEIR DAILY EXPENSES. THEY DO NOT HAVE ANY OTHER SOURCE OF INCOME ACCORDINGLY TO INFORMANT. HE IS ASSESSED AND CLASSIFIED AS C3. </t>
  </si>
  <si>
    <t>MARIA JEZEBEL F. DE MESA, RSW, MAEd-GC</t>
  </si>
  <si>
    <t>Social Welfare Officer III</t>
  </si>
  <si>
    <t xml:space="preserve">JONATHAN P. TEOPE,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</si>
</sst>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263</v>
      </c>
    </row>
    <row r="3" spans="1:18" ht="12" customHeight="1">
      <c r="A3" s="201" t="s">
        <v>262</v>
      </c>
      <c r="B3" s="201"/>
      <c r="C3" s="201"/>
      <c r="D3" s="203">
        <v>101751172789</v>
      </c>
      <c r="E3" s="203"/>
      <c r="F3" s="203"/>
      <c r="G3" s="203"/>
      <c r="H3" s="203"/>
      <c r="I3" s="203"/>
      <c r="J3" s="203"/>
      <c r="K3" s="79"/>
      <c r="L3" s="79"/>
      <c r="M3" s="8"/>
      <c r="N3" s="8"/>
      <c r="O3" s="8"/>
      <c r="P3" s="9" t="s">
        <v>264</v>
      </c>
      <c r="Q3" s="204">
        <v>189030</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265</v>
      </c>
      <c r="B5" s="220"/>
      <c r="C5" s="220"/>
      <c r="D5" s="220"/>
      <c r="E5" s="220"/>
      <c r="F5" s="205">
        <v>45463</v>
      </c>
      <c r="G5" s="205"/>
      <c r="H5" s="205"/>
      <c r="I5" s="205"/>
      <c r="J5" s="205"/>
      <c r="K5" s="205"/>
      <c r="L5" s="202" t="s">
        <v>268</v>
      </c>
      <c r="M5" s="202"/>
      <c r="N5" s="202"/>
      <c r="O5" s="202"/>
      <c r="P5" s="202"/>
      <c r="Q5" s="202"/>
      <c r="R5" s="28">
        <v>0.42361111111111099</v>
      </c>
    </row>
    <row r="6" spans="1:18" ht="15" customHeight="1">
      <c r="A6" s="206" t="s">
        <v>266</v>
      </c>
      <c r="B6" s="207"/>
      <c r="C6" s="207"/>
      <c r="D6" s="207"/>
      <c r="E6" s="207"/>
      <c r="F6" s="207"/>
      <c r="G6" s="288" t="s">
        <v>328</v>
      </c>
      <c r="H6" s="288"/>
      <c r="I6" s="288"/>
      <c r="J6" s="288"/>
      <c r="K6" s="288"/>
      <c r="L6" s="288"/>
      <c r="M6" s="218" t="s">
        <v>269</v>
      </c>
      <c r="N6" s="218"/>
      <c r="O6" s="218"/>
      <c r="P6" s="218"/>
      <c r="Q6" s="216" t="s">
        <v>329</v>
      </c>
      <c r="R6" s="217"/>
    </row>
    <row r="7" spans="1:18" ht="15" customHeight="1">
      <c r="A7" s="206" t="s">
        <v>267</v>
      </c>
      <c r="B7" s="207"/>
      <c r="C7" s="207"/>
      <c r="D7" s="213" t="s">
        <v>330</v>
      </c>
      <c r="E7" s="213"/>
      <c r="F7" s="213"/>
      <c r="G7" s="213"/>
      <c r="H7" s="213"/>
      <c r="I7" s="213"/>
      <c r="J7" s="213"/>
      <c r="K7" s="213"/>
      <c r="L7" s="213"/>
      <c r="M7" s="221" t="s">
        <v>270</v>
      </c>
      <c r="N7" s="221"/>
      <c r="O7" s="221"/>
      <c r="P7" s="221"/>
      <c r="Q7" s="222">
        <v>9192829088</v>
      </c>
      <c r="R7" s="223"/>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2" t="s">
        <v>331</v>
      </c>
      <c r="E10" s="302"/>
      <c r="F10" s="302"/>
      <c r="G10" s="302"/>
      <c r="H10" s="302"/>
      <c r="I10" s="302"/>
      <c r="J10" s="302"/>
      <c r="K10" s="302"/>
      <c r="L10" s="302"/>
      <c r="M10" s="302"/>
      <c r="N10" s="302"/>
      <c r="O10" s="302"/>
      <c r="P10" s="302"/>
      <c r="Q10" s="89"/>
      <c r="R10" s="27" t="s">
        <v>332</v>
      </c>
    </row>
    <row r="11" spans="1:18" s="87" customFormat="1" ht="11.25" customHeight="1">
      <c r="A11" s="237" t="s">
        <v>272</v>
      </c>
      <c r="B11" s="287"/>
      <c r="C11" s="287"/>
      <c r="D11" s="238" t="s">
        <v>273</v>
      </c>
      <c r="E11" s="238"/>
      <c r="F11" s="238"/>
      <c r="G11" s="238"/>
      <c r="H11" s="238"/>
      <c r="I11" s="238"/>
      <c r="J11" s="238"/>
      <c r="K11" s="238"/>
      <c r="L11" s="238"/>
      <c r="M11" s="238"/>
      <c r="N11" s="238"/>
      <c r="O11" s="238"/>
      <c r="P11" s="238"/>
      <c r="Q11" s="102"/>
      <c r="R11" s="90" t="s">
        <v>297</v>
      </c>
    </row>
    <row r="12" spans="1:18" ht="18.75" customHeight="1">
      <c r="A12" s="209">
        <v>19257</v>
      </c>
      <c r="B12" s="210"/>
      <c r="C12" s="210"/>
      <c r="D12" s="210"/>
      <c r="E12" s="103"/>
      <c r="F12" s="80"/>
      <c r="G12" s="215">
        <f ca="1">IF(DATEDIF(A12,NOW(),"y")&gt;120,"",DATEDIF(A12,NOW(),"y"))</f>
        <v>71</v>
      </c>
      <c r="H12" s="215"/>
      <c r="I12" s="215"/>
      <c r="J12" s="215"/>
      <c r="K12" s="80"/>
      <c r="L12" s="80"/>
      <c r="M12" s="229" t="s">
        <v>333</v>
      </c>
      <c r="N12" s="229"/>
      <c r="O12" s="229"/>
      <c r="P12" s="229"/>
      <c r="Q12" s="229"/>
      <c r="R12" s="230"/>
    </row>
    <row r="13" spans="1:18" ht="12" customHeight="1">
      <c r="A13" s="231" t="s">
        <v>274</v>
      </c>
      <c r="B13" s="232"/>
      <c r="C13" s="232"/>
      <c r="D13" s="232"/>
      <c r="E13" s="102"/>
      <c r="F13" s="104"/>
      <c r="G13" s="233" t="s">
        <v>275</v>
      </c>
      <c r="H13" s="233"/>
      <c r="I13" s="233"/>
      <c r="J13" s="233"/>
      <c r="K13" s="102"/>
      <c r="L13" s="104"/>
      <c r="M13" s="232" t="s">
        <v>7</v>
      </c>
      <c r="N13" s="232"/>
      <c r="O13" s="232"/>
      <c r="P13" s="232"/>
      <c r="Q13" s="232"/>
      <c r="R13" s="234"/>
    </row>
    <row r="14" spans="1:18" ht="18" customHeight="1">
      <c r="A14" s="226" t="s">
        <v>8</v>
      </c>
      <c r="B14" s="227"/>
      <c r="C14" s="227"/>
      <c r="D14" s="227"/>
      <c r="E14" s="229" t="str">
        <f>D7</f>
        <v>GRIJALVO, SAN FERNANDO, CAMARINES SUR</v>
      </c>
      <c r="F14" s="229"/>
      <c r="G14" s="229"/>
      <c r="H14" s="229"/>
      <c r="I14" s="229"/>
      <c r="J14" s="229"/>
      <c r="K14" s="229"/>
      <c r="L14" s="229"/>
      <c r="M14" s="229"/>
      <c r="N14" s="229"/>
      <c r="O14" s="229"/>
      <c r="P14" s="229"/>
      <c r="Q14" s="229"/>
      <c r="R14" s="230"/>
    </row>
    <row r="15" spans="1:18" s="88" customFormat="1" ht="9.75" customHeight="1">
      <c r="A15" s="211" t="s">
        <v>276</v>
      </c>
      <c r="B15" s="212"/>
      <c r="C15" s="212"/>
      <c r="D15" s="212"/>
      <c r="E15" s="305" t="s">
        <v>9</v>
      </c>
      <c r="F15" s="305"/>
      <c r="G15" s="305"/>
      <c r="H15" s="305"/>
      <c r="I15" s="305"/>
      <c r="J15" s="305"/>
      <c r="K15" s="305"/>
      <c r="L15" s="305"/>
      <c r="M15" s="305"/>
      <c r="N15" s="305"/>
      <c r="O15" s="305"/>
      <c r="P15" s="305"/>
      <c r="Q15" s="305"/>
      <c r="R15" s="306"/>
    </row>
    <row r="16" spans="1:18" ht="15.75" customHeight="1">
      <c r="A16" s="226" t="s">
        <v>10</v>
      </c>
      <c r="B16" s="227"/>
      <c r="C16" s="227"/>
      <c r="D16" s="227"/>
      <c r="E16" s="307" t="str">
        <f>E14</f>
        <v>GRIJALVO, SAN FERNANDO, CAMARINES SUR</v>
      </c>
      <c r="F16" s="307"/>
      <c r="G16" s="307"/>
      <c r="H16" s="307"/>
      <c r="I16" s="307"/>
      <c r="J16" s="307"/>
      <c r="K16" s="307"/>
      <c r="L16" s="307"/>
      <c r="M16" s="307"/>
      <c r="N16" s="307"/>
      <c r="O16" s="307"/>
      <c r="P16" s="307"/>
      <c r="Q16" s="307"/>
      <c r="R16" s="308"/>
    </row>
    <row r="17" spans="1:28" s="88" customFormat="1" ht="13.5" customHeight="1">
      <c r="A17" s="211" t="s">
        <v>277</v>
      </c>
      <c r="B17" s="212"/>
      <c r="C17" s="212"/>
      <c r="D17" s="212"/>
      <c r="E17" s="305" t="s">
        <v>9</v>
      </c>
      <c r="F17" s="305"/>
      <c r="G17" s="305"/>
      <c r="H17" s="305"/>
      <c r="I17" s="305"/>
      <c r="J17" s="305"/>
      <c r="K17" s="305"/>
      <c r="L17" s="305"/>
      <c r="M17" s="305"/>
      <c r="N17" s="305"/>
      <c r="O17" s="305"/>
      <c r="P17" s="305"/>
      <c r="Q17" s="305"/>
      <c r="R17" s="306"/>
    </row>
    <row r="18" spans="1:28">
      <c r="A18" s="303" t="s">
        <v>11</v>
      </c>
      <c r="B18" s="221"/>
      <c r="C18" s="221"/>
      <c r="D18" s="80"/>
      <c r="E18" s="80" t="s">
        <v>160</v>
      </c>
      <c r="F18" s="80"/>
      <c r="G18" s="80" t="s">
        <v>161</v>
      </c>
      <c r="H18" s="80"/>
      <c r="I18" s="80"/>
      <c r="J18" s="236" t="s">
        <v>278</v>
      </c>
      <c r="K18" s="236"/>
      <c r="L18" s="80"/>
      <c r="M18" s="80"/>
      <c r="N18" s="80"/>
      <c r="O18" s="80"/>
      <c r="P18" s="80" t="s">
        <v>162</v>
      </c>
      <c r="Q18" s="213"/>
      <c r="R18" s="214"/>
    </row>
    <row r="19" spans="1:28" ht="13.5" customHeight="1">
      <c r="A19" s="303" t="s">
        <v>279</v>
      </c>
      <c r="B19" s="221"/>
      <c r="C19" s="221"/>
      <c r="D19" s="213" t="s">
        <v>325</v>
      </c>
      <c r="E19" s="213"/>
      <c r="F19" s="213"/>
      <c r="G19" s="213"/>
      <c r="H19" s="80"/>
      <c r="I19" s="80"/>
      <c r="J19" s="80"/>
      <c r="K19" s="236" t="s">
        <v>280</v>
      </c>
      <c r="L19" s="236"/>
      <c r="M19" s="236"/>
      <c r="N19" s="262" t="s">
        <v>309</v>
      </c>
      <c r="O19" s="262"/>
      <c r="P19" s="262"/>
      <c r="Q19" s="262"/>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284</v>
      </c>
      <c r="B21" s="227"/>
      <c r="C21" s="227"/>
      <c r="D21" s="227"/>
      <c r="E21" s="227"/>
      <c r="F21" s="236"/>
      <c r="G21" s="208" t="s">
        <v>155</v>
      </c>
      <c r="H21" s="208"/>
      <c r="I21" s="80"/>
      <c r="J21" s="208" t="s">
        <v>281</v>
      </c>
      <c r="K21" s="208"/>
      <c r="L21" s="228" t="s">
        <v>282</v>
      </c>
      <c r="M21" s="228"/>
      <c r="N21" s="107"/>
      <c r="O21" s="239"/>
      <c r="P21" s="208" t="s">
        <v>283</v>
      </c>
      <c r="Q21" s="239"/>
      <c r="R21" s="240" t="s">
        <v>156</v>
      </c>
    </row>
    <row r="22" spans="1:28" ht="10.5" customHeight="1">
      <c r="A22" s="237" t="s">
        <v>285</v>
      </c>
      <c r="B22" s="238"/>
      <c r="C22" s="238"/>
      <c r="D22" s="238"/>
      <c r="E22" s="238"/>
      <c r="F22" s="236"/>
      <c r="G22" s="208"/>
      <c r="H22" s="208"/>
      <c r="I22" s="80"/>
      <c r="J22" s="208"/>
      <c r="K22" s="208"/>
      <c r="L22" s="228"/>
      <c r="M22" s="228"/>
      <c r="N22" s="108"/>
      <c r="O22" s="239"/>
      <c r="P22" s="208"/>
      <c r="Q22" s="239"/>
      <c r="R22" s="240"/>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286</v>
      </c>
      <c r="B24" s="236"/>
      <c r="C24" s="236"/>
      <c r="D24" s="235"/>
      <c r="E24" s="235"/>
      <c r="F24" s="235"/>
      <c r="G24" s="235"/>
      <c r="H24" s="235"/>
      <c r="I24" s="235"/>
      <c r="J24" s="235"/>
      <c r="K24" s="241" t="s">
        <v>287</v>
      </c>
      <c r="L24" s="241"/>
      <c r="M24" s="241"/>
      <c r="N24" s="241"/>
      <c r="O24" s="241"/>
      <c r="P24" s="242"/>
      <c r="Q24" s="242"/>
      <c r="R24" s="24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261</v>
      </c>
      <c r="Q26" s="197"/>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239</v>
      </c>
      <c r="U29" s="125"/>
      <c r="V29" s="142" t="s">
        <v>310</v>
      </c>
      <c r="W29" s="143"/>
      <c r="X29" s="143"/>
      <c r="Y29" s="143"/>
      <c r="Z29" s="144"/>
      <c r="AA29" s="166" t="s">
        <v>312</v>
      </c>
      <c r="AB29" s="126"/>
    </row>
    <row r="30" spans="1:28" ht="10.5" customHeight="1">
      <c r="A30" s="298" t="s">
        <v>301</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c r="A31" s="250" t="str">
        <f>G6</f>
        <v>HIDALGO, MARIBEL</v>
      </c>
      <c r="B31" s="251"/>
      <c r="C31" s="251"/>
      <c r="D31" s="251"/>
      <c r="E31" s="251"/>
      <c r="F31" s="251"/>
      <c r="G31" s="251"/>
      <c r="H31" s="252"/>
      <c r="I31" s="192" t="s">
        <v>178</v>
      </c>
      <c r="J31" s="193"/>
      <c r="K31" s="96" t="s">
        <v>176</v>
      </c>
      <c r="L31" s="96" t="s">
        <v>329</v>
      </c>
      <c r="M31" s="192" t="s">
        <v>334</v>
      </c>
      <c r="N31" s="194"/>
      <c r="O31" s="193"/>
      <c r="P31" s="195"/>
      <c r="Q31" s="196"/>
      <c r="R31" s="97"/>
      <c r="S31" s="60"/>
      <c r="U31" s="125"/>
      <c r="V31" s="145"/>
      <c r="W31" s="146"/>
      <c r="X31" s="146"/>
      <c r="Y31" s="146"/>
      <c r="Z31" s="147"/>
      <c r="AA31" s="167"/>
      <c r="AB31" s="126"/>
    </row>
    <row r="32" spans="1:28" ht="15.75" customHeight="1" thickBot="1">
      <c r="A32" s="250"/>
      <c r="B32" s="251"/>
      <c r="C32" s="251"/>
      <c r="D32" s="251"/>
      <c r="E32" s="251"/>
      <c r="F32" s="251"/>
      <c r="G32" s="251"/>
      <c r="H32" s="252"/>
      <c r="I32" s="192"/>
      <c r="J32" s="193"/>
      <c r="K32" s="96"/>
      <c r="L32" s="96"/>
      <c r="M32" s="192"/>
      <c r="N32" s="194"/>
      <c r="O32" s="193"/>
      <c r="P32" s="192"/>
      <c r="Q32" s="193"/>
      <c r="R32" s="97"/>
      <c r="S32" s="60"/>
      <c r="U32" s="125"/>
      <c r="V32" s="148"/>
      <c r="W32" s="149"/>
      <c r="X32" s="149"/>
      <c r="Y32" s="149"/>
      <c r="Z32" s="150"/>
      <c r="AA32" s="168"/>
      <c r="AB32" s="126"/>
    </row>
    <row r="33" spans="1:28" ht="15.75" customHeight="1">
      <c r="A33" s="250"/>
      <c r="B33" s="251"/>
      <c r="C33" s="251"/>
      <c r="D33" s="251"/>
      <c r="E33" s="251"/>
      <c r="F33" s="251"/>
      <c r="G33" s="251"/>
      <c r="H33" s="252"/>
      <c r="I33" s="192"/>
      <c r="J33" s="193"/>
      <c r="K33" s="96"/>
      <c r="L33" s="96"/>
      <c r="M33" s="192"/>
      <c r="N33" s="194"/>
      <c r="O33" s="193"/>
      <c r="P33" s="192"/>
      <c r="Q33" s="193"/>
      <c r="R33" s="97"/>
      <c r="S33" s="60"/>
      <c r="U33" s="125"/>
      <c r="V33" s="175" t="s">
        <v>311</v>
      </c>
      <c r="W33" s="169" t="s">
        <v>317</v>
      </c>
      <c r="X33" s="157" t="s">
        <v>313</v>
      </c>
      <c r="Y33" s="160" t="s">
        <v>314</v>
      </c>
      <c r="Z33" s="172" t="s">
        <v>315</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192"/>
      <c r="J34" s="193"/>
      <c r="K34" s="96"/>
      <c r="L34" s="96"/>
      <c r="M34" s="192"/>
      <c r="N34" s="194"/>
      <c r="O34" s="193"/>
      <c r="P34" s="192"/>
      <c r="Q34" s="193"/>
      <c r="R34" s="97"/>
      <c r="S34" s="60"/>
      <c r="U34" s="125"/>
      <c r="V34" s="176"/>
      <c r="W34" s="170"/>
      <c r="X34" s="158"/>
      <c r="Y34" s="161"/>
      <c r="Z34" s="173"/>
      <c r="AA34" s="164"/>
      <c r="AB34" s="126"/>
    </row>
    <row r="35" spans="1:28" ht="15.75" customHeight="1" thickBot="1">
      <c r="A35" s="250"/>
      <c r="B35" s="251"/>
      <c r="C35" s="251"/>
      <c r="D35" s="251"/>
      <c r="E35" s="251"/>
      <c r="F35" s="251"/>
      <c r="G35" s="251"/>
      <c r="H35" s="252"/>
      <c r="I35" s="192"/>
      <c r="J35" s="193"/>
      <c r="K35" s="96"/>
      <c r="L35" s="96"/>
      <c r="M35" s="192"/>
      <c r="N35" s="194"/>
      <c r="O35" s="193"/>
      <c r="P35" s="192"/>
      <c r="Q35" s="193"/>
      <c r="R35" s="97"/>
      <c r="U35" s="125"/>
      <c r="V35" s="177"/>
      <c r="W35" s="171"/>
      <c r="X35" s="159"/>
      <c r="Y35" s="162"/>
      <c r="Z35" s="174"/>
      <c r="AA35" s="164"/>
      <c r="AB35" s="126"/>
    </row>
    <row r="36" spans="1:28" ht="15.75" customHeight="1">
      <c r="A36" s="250"/>
      <c r="B36" s="251"/>
      <c r="C36" s="251"/>
      <c r="D36" s="251"/>
      <c r="E36" s="251"/>
      <c r="F36" s="251"/>
      <c r="G36" s="251"/>
      <c r="H36" s="252"/>
      <c r="I36" s="192"/>
      <c r="J36" s="193"/>
      <c r="K36" s="96"/>
      <c r="L36" s="96"/>
      <c r="M36" s="192"/>
      <c r="N36" s="194"/>
      <c r="O36" s="193"/>
      <c r="P36" s="192"/>
      <c r="Q36" s="193"/>
      <c r="R36" s="97"/>
      <c r="U36" s="125"/>
      <c r="V36" s="178" t="s">
        <v>322</v>
      </c>
      <c r="W36" s="140" t="s">
        <v>323</v>
      </c>
      <c r="X36" s="182" t="s">
        <v>318</v>
      </c>
      <c r="Y36" s="182" t="s">
        <v>319</v>
      </c>
      <c r="Z36" s="180" t="s">
        <v>321</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320</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4"/>
      <c r="J44" s="244"/>
      <c r="K44" s="244"/>
      <c r="L44" s="244"/>
      <c r="M44" s="84"/>
      <c r="N44" s="84"/>
      <c r="O44" s="84"/>
      <c r="P44" s="114" t="s">
        <v>20</v>
      </c>
      <c r="Q44" s="114"/>
      <c r="R44" s="14"/>
    </row>
    <row r="45" spans="1:28" ht="14.25" customHeight="1">
      <c r="A45" s="198" t="s">
        <v>335</v>
      </c>
      <c r="B45" s="199"/>
      <c r="C45" s="199"/>
      <c r="D45" s="199"/>
      <c r="E45" s="199"/>
      <c r="F45" s="199"/>
      <c r="G45" s="199"/>
      <c r="H45" s="86"/>
      <c r="I45" s="244">
        <v>5000</v>
      </c>
      <c r="J45" s="244"/>
      <c r="K45" s="244"/>
      <c r="L45" s="244"/>
      <c r="M45" s="84"/>
      <c r="N45" s="84"/>
      <c r="O45" s="84"/>
      <c r="P45" s="253">
        <f>(I44/2)+SUM(I45:L46)+SUM(R31:R42)+P24</f>
        <v>5000</v>
      </c>
      <c r="Q45" s="253"/>
      <c r="R45" s="254"/>
    </row>
    <row r="46" spans="1:28">
      <c r="A46" s="198"/>
      <c r="B46" s="199"/>
      <c r="C46" s="199"/>
      <c r="D46" s="199"/>
      <c r="E46" s="199"/>
      <c r="F46" s="199"/>
      <c r="G46" s="199"/>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3510</v>
      </c>
      <c r="T48" t="s">
        <v>215</v>
      </c>
    </row>
    <row r="49" spans="1:21" s="23" customFormat="1">
      <c r="A49" s="322" t="s">
        <v>21</v>
      </c>
      <c r="B49" s="255"/>
      <c r="C49" s="255"/>
      <c r="D49" s="255" t="s">
        <v>22</v>
      </c>
      <c r="E49" s="255"/>
      <c r="F49" s="82"/>
      <c r="G49" s="309" t="s">
        <v>288</v>
      </c>
      <c r="H49" s="309"/>
      <c r="I49" s="309"/>
      <c r="J49" s="309"/>
      <c r="K49" s="116" t="s">
        <v>22</v>
      </c>
      <c r="M49" s="255" t="s">
        <v>24</v>
      </c>
      <c r="N49" s="255"/>
      <c r="O49" s="255"/>
      <c r="P49" s="255"/>
      <c r="Q49" s="255"/>
      <c r="R49" s="26" t="s">
        <v>22</v>
      </c>
      <c r="S49" s="44">
        <f>P45/S51</f>
        <v>2500</v>
      </c>
      <c r="T49" s="23" t="s">
        <v>216</v>
      </c>
    </row>
    <row r="50" spans="1:21" s="23" customFormat="1" ht="14.1" customHeight="1">
      <c r="A50" s="24"/>
      <c r="B50" s="201" t="s">
        <v>129</v>
      </c>
      <c r="C50" s="201"/>
      <c r="D50" s="257"/>
      <c r="E50" s="257"/>
      <c r="F50" s="25"/>
      <c r="G50" s="80"/>
      <c r="H50" s="201" t="s">
        <v>149</v>
      </c>
      <c r="I50" s="201"/>
      <c r="J50" s="201"/>
      <c r="K50" s="29">
        <v>400</v>
      </c>
      <c r="M50" s="25"/>
      <c r="N50" s="256" t="s">
        <v>132</v>
      </c>
      <c r="O50" s="256"/>
      <c r="P50" s="256"/>
      <c r="Q50" s="314"/>
      <c r="R50" s="315"/>
    </row>
    <row r="51" spans="1:21" s="23" customFormat="1" ht="14.1" customHeight="1">
      <c r="A51" s="24"/>
      <c r="B51" s="201" t="s">
        <v>133</v>
      </c>
      <c r="C51" s="201"/>
      <c r="D51" s="257"/>
      <c r="E51" s="257"/>
      <c r="F51" s="25"/>
      <c r="G51" s="80"/>
      <c r="H51" s="8" t="s">
        <v>150</v>
      </c>
      <c r="I51" s="8"/>
      <c r="K51" s="29"/>
      <c r="M51" s="25"/>
      <c r="N51" s="256" t="s">
        <v>136</v>
      </c>
      <c r="O51" s="256"/>
      <c r="P51" s="256"/>
      <c r="Q51" s="314"/>
      <c r="R51" s="315"/>
      <c r="S51" s="23">
        <f>COUNTA(A31:H42,D10)</f>
        <v>2</v>
      </c>
      <c r="U51" s="23" t="s">
        <v>316</v>
      </c>
    </row>
    <row r="52" spans="1:21" s="23" customFormat="1" ht="14.1" customHeight="1">
      <c r="A52" s="24"/>
      <c r="B52" s="201" t="s">
        <v>137</v>
      </c>
      <c r="C52" s="201"/>
      <c r="D52" s="257"/>
      <c r="E52" s="257"/>
      <c r="F52" s="25"/>
      <c r="G52" s="80"/>
      <c r="H52" s="8" t="s">
        <v>172</v>
      </c>
      <c r="I52" s="8"/>
      <c r="K52" s="29"/>
      <c r="M52" s="25"/>
      <c r="N52" s="256" t="s">
        <v>140</v>
      </c>
      <c r="O52" s="256"/>
      <c r="P52" s="256"/>
      <c r="Q52" s="314">
        <v>3000</v>
      </c>
      <c r="R52" s="315"/>
    </row>
    <row r="53" spans="1:21" s="23" customFormat="1" ht="14.1" customHeight="1">
      <c r="A53" s="24"/>
      <c r="B53" s="201" t="s">
        <v>163</v>
      </c>
      <c r="C53" s="201"/>
      <c r="D53" s="257"/>
      <c r="E53" s="257"/>
      <c r="F53" s="8"/>
      <c r="G53" s="8"/>
      <c r="H53" s="8" t="s">
        <v>163</v>
      </c>
      <c r="I53" s="8"/>
      <c r="K53" s="42"/>
      <c r="M53" s="25"/>
      <c r="N53" s="256" t="s">
        <v>164</v>
      </c>
      <c r="O53" s="256"/>
      <c r="P53" s="256"/>
      <c r="Q53" s="314"/>
      <c r="R53" s="315"/>
    </row>
    <row r="54" spans="1:21" s="23" customFormat="1" ht="14.1" customHeight="1">
      <c r="A54" s="12"/>
      <c r="B54" s="8"/>
      <c r="C54" s="8"/>
      <c r="D54" s="8"/>
      <c r="E54" s="8"/>
      <c r="F54" s="8"/>
      <c r="G54" s="8"/>
      <c r="H54" s="8"/>
      <c r="I54" s="25"/>
      <c r="J54" s="259"/>
      <c r="K54" s="259"/>
      <c r="L54" s="25"/>
      <c r="M54" s="25"/>
      <c r="N54" s="256" t="s">
        <v>142</v>
      </c>
      <c r="O54" s="256"/>
      <c r="P54" s="256"/>
      <c r="Q54" s="314"/>
      <c r="R54" s="315"/>
    </row>
    <row r="55" spans="1:21" s="23" customFormat="1" ht="14.1" customHeight="1">
      <c r="A55" s="260" t="s">
        <v>25</v>
      </c>
      <c r="B55" s="258"/>
      <c r="C55" s="116"/>
      <c r="D55" s="258" t="s">
        <v>22</v>
      </c>
      <c r="E55" s="258"/>
      <c r="F55" s="117" t="s">
        <v>26</v>
      </c>
      <c r="G55" s="117"/>
      <c r="I55" s="258" t="s">
        <v>22</v>
      </c>
      <c r="J55" s="258"/>
      <c r="K55" s="258"/>
      <c r="L55" s="258"/>
      <c r="M55" s="25"/>
      <c r="N55" s="201" t="s">
        <v>143</v>
      </c>
      <c r="O55" s="201"/>
      <c r="P55" s="201"/>
      <c r="Q55" s="314"/>
      <c r="R55" s="315"/>
    </row>
    <row r="56" spans="1:21" s="23" customFormat="1" ht="14.1" customHeight="1">
      <c r="A56" s="24"/>
      <c r="B56" s="201" t="s">
        <v>129</v>
      </c>
      <c r="C56" s="201"/>
      <c r="D56" s="257"/>
      <c r="E56" s="257"/>
      <c r="F56" s="25"/>
      <c r="G56" s="201" t="s">
        <v>144</v>
      </c>
      <c r="H56" s="201"/>
      <c r="I56" s="321"/>
      <c r="J56" s="321"/>
      <c r="K56" s="321"/>
      <c r="L56" s="321"/>
      <c r="M56" s="25"/>
      <c r="N56" s="201" t="s">
        <v>165</v>
      </c>
      <c r="O56" s="201"/>
      <c r="P56" s="201"/>
      <c r="Q56" s="314"/>
      <c r="R56" s="315"/>
    </row>
    <row r="57" spans="1:21" s="23" customFormat="1" ht="14.1" customHeight="1">
      <c r="A57" s="24"/>
      <c r="B57" s="201" t="s">
        <v>137</v>
      </c>
      <c r="C57" s="201"/>
      <c r="D57" s="257"/>
      <c r="E57" s="257"/>
      <c r="F57" s="25"/>
      <c r="G57" s="201" t="s">
        <v>145</v>
      </c>
      <c r="H57" s="201"/>
      <c r="I57" s="321"/>
      <c r="J57" s="321"/>
      <c r="K57" s="321"/>
      <c r="L57" s="321"/>
      <c r="M57" s="25"/>
      <c r="N57" s="201" t="s">
        <v>289</v>
      </c>
      <c r="O57" s="201"/>
      <c r="P57" s="201"/>
      <c r="Q57" s="314"/>
      <c r="R57" s="315"/>
    </row>
    <row r="58" spans="1:21" s="23" customFormat="1" ht="14.1" customHeight="1">
      <c r="A58" s="24"/>
      <c r="B58" s="201" t="s">
        <v>147</v>
      </c>
      <c r="C58" s="201"/>
      <c r="D58" s="257"/>
      <c r="E58" s="257"/>
      <c r="F58" s="25"/>
      <c r="G58" s="201" t="s">
        <v>146</v>
      </c>
      <c r="H58" s="201"/>
      <c r="I58" s="321">
        <v>110</v>
      </c>
      <c r="J58" s="321"/>
      <c r="K58" s="321"/>
      <c r="L58" s="321"/>
      <c r="M58" s="25"/>
      <c r="N58" s="201" t="s">
        <v>163</v>
      </c>
      <c r="O58" s="201"/>
      <c r="P58" s="201"/>
      <c r="Q58" s="314"/>
      <c r="R58" s="315"/>
    </row>
    <row r="59" spans="1:21" s="23" customFormat="1" ht="14.1" customHeight="1">
      <c r="A59" s="24"/>
      <c r="B59" s="264" t="s">
        <v>148</v>
      </c>
      <c r="C59" s="264"/>
      <c r="D59" s="257"/>
      <c r="E59" s="257"/>
      <c r="F59" s="25"/>
      <c r="G59" s="201" t="s">
        <v>166</v>
      </c>
      <c r="H59" s="201"/>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290</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t="s">
        <v>337</v>
      </c>
      <c r="G62" s="138"/>
      <c r="H62" s="138"/>
      <c r="I62" s="138"/>
      <c r="J62" s="120"/>
      <c r="K62" s="120"/>
      <c r="L62" s="120"/>
      <c r="M62" s="120"/>
      <c r="N62" s="120"/>
      <c r="O62" s="120"/>
      <c r="P62" s="120"/>
      <c r="Q62" s="120"/>
      <c r="R62" s="17"/>
    </row>
    <row r="63" spans="1:21" s="23" customFormat="1" ht="12.75" customHeight="1">
      <c r="A63" s="24"/>
      <c r="B63" s="316" t="s">
        <v>167</v>
      </c>
      <c r="C63" s="316"/>
      <c r="D63" s="316"/>
      <c r="E63" s="316"/>
      <c r="F63" s="139"/>
      <c r="G63" s="139"/>
      <c r="H63" s="139"/>
      <c r="I63" s="139"/>
      <c r="J63" s="25"/>
      <c r="K63" s="317" t="s">
        <v>168</v>
      </c>
      <c r="L63" s="317"/>
      <c r="M63" s="317"/>
      <c r="N63" s="262"/>
      <c r="O63" s="262"/>
      <c r="P63" s="262"/>
      <c r="Q63" s="101"/>
      <c r="R63" s="121"/>
    </row>
    <row r="64" spans="1:21" s="23" customFormat="1" ht="12.75" customHeight="1">
      <c r="A64" s="24"/>
      <c r="B64" s="264" t="s">
        <v>169</v>
      </c>
      <c r="C64" s="264"/>
      <c r="D64" s="264"/>
      <c r="E64" s="264"/>
      <c r="F64" s="262"/>
      <c r="G64" s="262"/>
      <c r="H64" s="262"/>
      <c r="I64" s="262"/>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336</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302</v>
      </c>
      <c r="B68" s="84"/>
      <c r="C68" s="199" t="str">
        <f>G6</f>
        <v>HIDALGO, MARIBEL</v>
      </c>
      <c r="D68" s="199"/>
      <c r="E68" s="199"/>
      <c r="F68" s="199"/>
      <c r="G68" s="199"/>
      <c r="H68" s="284" t="s">
        <v>303</v>
      </c>
      <c r="I68" s="284"/>
      <c r="J68" s="284"/>
      <c r="K68" s="284"/>
      <c r="L68" s="284"/>
      <c r="M68" s="284"/>
      <c r="N68" s="284"/>
      <c r="O68" s="284"/>
      <c r="P68" s="284"/>
      <c r="Q68" s="122"/>
      <c r="R68" s="18"/>
    </row>
    <row r="69" spans="1:19" ht="32.25" customHeight="1">
      <c r="A69" s="285" t="s">
        <v>304</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3" t="str">
        <f>C68</f>
        <v>HIDALGO, MARIBEL</v>
      </c>
      <c r="G70" s="313"/>
      <c r="H70" s="313"/>
      <c r="I70" s="313"/>
      <c r="J70" s="313"/>
      <c r="K70" s="313"/>
      <c r="L70" s="313"/>
      <c r="M70" s="84"/>
      <c r="N70" s="84"/>
      <c r="O70" s="84"/>
      <c r="P70" s="84"/>
      <c r="Q70" s="122"/>
      <c r="R70" s="18"/>
    </row>
    <row r="71" spans="1:19">
      <c r="A71" s="312" t="s">
        <v>292</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273" t="s">
        <v>338</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48"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80" t="s">
        <v>326</v>
      </c>
      <c r="C80" s="280"/>
      <c r="D80" s="280"/>
      <c r="E80" s="280"/>
      <c r="F80" s="280"/>
      <c r="G80" s="280"/>
      <c r="H80" s="280"/>
      <c r="I80" s="323">
        <v>550</v>
      </c>
      <c r="J80" s="323"/>
      <c r="K80" s="323"/>
      <c r="L80" s="323"/>
      <c r="M80" s="280" t="s">
        <v>336</v>
      </c>
      <c r="N80" s="280"/>
      <c r="O80" s="280"/>
      <c r="P80" s="271" t="s">
        <v>327</v>
      </c>
      <c r="Q80" s="271"/>
      <c r="R80" s="272"/>
    </row>
    <row r="81" spans="1:18" ht="15.75" customHeight="1">
      <c r="A81" s="85">
        <v>2</v>
      </c>
      <c r="B81" s="280"/>
      <c r="C81" s="280"/>
      <c r="D81" s="280"/>
      <c r="E81" s="280"/>
      <c r="F81" s="280"/>
      <c r="G81" s="280"/>
      <c r="H81" s="280"/>
      <c r="I81" s="279"/>
      <c r="J81" s="279"/>
      <c r="K81" s="279"/>
      <c r="L81" s="279"/>
      <c r="M81" s="281"/>
      <c r="N81" s="281"/>
      <c r="O81" s="281"/>
      <c r="P81" s="282"/>
      <c r="Q81" s="282"/>
      <c r="R81" s="283"/>
    </row>
    <row r="82" spans="1:18" ht="15.75" customHeight="1">
      <c r="A82" s="85">
        <v>3</v>
      </c>
      <c r="B82" s="281"/>
      <c r="C82" s="281"/>
      <c r="D82" s="281"/>
      <c r="E82" s="281"/>
      <c r="F82" s="281"/>
      <c r="G82" s="281"/>
      <c r="H82" s="281"/>
      <c r="I82" s="279"/>
      <c r="J82" s="279"/>
      <c r="K82" s="279"/>
      <c r="L82" s="279"/>
      <c r="M82" s="281"/>
      <c r="N82" s="281"/>
      <c r="O82" s="281"/>
      <c r="P82" s="282"/>
      <c r="Q82" s="282"/>
      <c r="R82" s="283"/>
    </row>
    <row r="83" spans="1:18" ht="15.75" customHeight="1">
      <c r="A83" s="85">
        <v>4</v>
      </c>
      <c r="B83" s="281"/>
      <c r="C83" s="281"/>
      <c r="D83" s="281"/>
      <c r="E83" s="281"/>
      <c r="F83" s="281"/>
      <c r="G83" s="281"/>
      <c r="H83" s="281"/>
      <c r="I83" s="279"/>
      <c r="J83" s="279"/>
      <c r="K83" s="279"/>
      <c r="L83" s="279"/>
      <c r="M83" s="281"/>
      <c r="N83" s="281"/>
      <c r="O83" s="281"/>
      <c r="P83" s="282"/>
      <c r="Q83" s="282"/>
      <c r="R83" s="283"/>
    </row>
    <row r="84" spans="1:18" ht="15.75" customHeight="1">
      <c r="A84" s="85">
        <v>5</v>
      </c>
      <c r="B84" s="281"/>
      <c r="C84" s="281"/>
      <c r="D84" s="281"/>
      <c r="E84" s="281"/>
      <c r="F84" s="281"/>
      <c r="G84" s="281"/>
      <c r="H84" s="281"/>
      <c r="I84" s="279"/>
      <c r="J84" s="279"/>
      <c r="K84" s="279"/>
      <c r="L84" s="279"/>
      <c r="M84" s="281"/>
      <c r="N84" s="281"/>
      <c r="O84" s="281"/>
      <c r="P84" s="282"/>
      <c r="Q84" s="282"/>
      <c r="R84" s="283"/>
    </row>
    <row r="85" spans="1:18" ht="3" customHeight="1">
      <c r="A85" s="13"/>
      <c r="B85" s="84"/>
      <c r="C85" s="84"/>
      <c r="D85" s="261"/>
      <c r="E85" s="261"/>
      <c r="F85" s="261"/>
      <c r="G85" s="261"/>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296</v>
      </c>
      <c r="L86" s="331"/>
      <c r="M86" s="331"/>
      <c r="N86" s="84"/>
      <c r="O86" s="84"/>
      <c r="P86" s="84"/>
      <c r="Q86" s="84"/>
      <c r="R86" s="14"/>
    </row>
    <row r="87" spans="1:18" ht="12" customHeight="1">
      <c r="A87" s="330"/>
      <c r="B87" s="331"/>
      <c r="C87" s="331"/>
      <c r="D87" s="335" t="s">
        <v>341</v>
      </c>
      <c r="E87" s="336"/>
      <c r="F87" s="336"/>
      <c r="G87" s="336"/>
      <c r="H87" s="336"/>
      <c r="I87" s="336"/>
      <c r="J87" s="336"/>
      <c r="K87" s="331"/>
      <c r="L87" s="331"/>
      <c r="M87" s="331"/>
      <c r="N87" s="324" t="s">
        <v>339</v>
      </c>
      <c r="O87" s="325"/>
      <c r="P87" s="325"/>
      <c r="Q87" s="325"/>
      <c r="R87" s="326"/>
    </row>
    <row r="88" spans="1:18" ht="12" customHeight="1" thickBot="1">
      <c r="A88" s="332"/>
      <c r="B88" s="333"/>
      <c r="C88" s="333"/>
      <c r="D88" s="334" t="s">
        <v>324</v>
      </c>
      <c r="E88" s="334"/>
      <c r="F88" s="334"/>
      <c r="G88" s="334"/>
      <c r="H88" s="334"/>
      <c r="I88" s="334"/>
      <c r="J88" s="334"/>
      <c r="K88" s="333"/>
      <c r="L88" s="333"/>
      <c r="M88" s="333"/>
      <c r="N88" s="327" t="s">
        <v>340</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45463</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189030</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HIDALGO, MARIBEL</v>
      </c>
      <c r="B8" s="444"/>
      <c r="C8" s="444"/>
      <c r="D8" s="444"/>
      <c r="E8" s="444"/>
      <c r="F8" s="444"/>
      <c r="G8" s="444"/>
      <c r="H8" s="444"/>
      <c r="I8" s="445"/>
      <c r="J8" s="443" t="str">
        <f>IF('UNIFIED INTAKE'!Q6=0,"",'UNIFIED INTAKE'!Q6)</f>
        <v>SPOUSE</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9192829088</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71</v>
      </c>
      <c r="AI12" s="419"/>
      <c r="AJ12" s="420"/>
      <c r="AK12" s="421" t="str">
        <f>IF('UNIFIED INTAKE'!R10=0,"",'UNIFIED INTAKE'!R10)</f>
        <v>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HIDALGO, FRANCIS FRANCO DELA CRUZ</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19257</v>
      </c>
      <c r="B15" s="523"/>
      <c r="C15" s="524"/>
      <c r="D15" s="525" t="str">
        <f>IF('UNIFIED INTAKE'!M12=0,"",'UNIFIED INTAKE'!M12)</f>
        <v>MILAOR, CAMARINES SUR</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GRIJALVO, SAN FERNANDO, CAMARINES SUR</v>
      </c>
      <c r="B17" s="592"/>
      <c r="C17" s="592"/>
      <c r="D17" s="592"/>
      <c r="E17" s="592"/>
      <c r="F17" s="592"/>
      <c r="G17" s="592"/>
      <c r="H17" s="592"/>
      <c r="I17" s="592"/>
      <c r="J17" s="592"/>
      <c r="K17" s="592"/>
      <c r="L17" s="592"/>
      <c r="M17" s="593"/>
      <c r="N17" s="591" t="str">
        <f>IF('UNIFIED INTAKE'!E16=0,"",'UNIFIED INTAKE'!E16)</f>
        <v>GRIJALVO, SAN FERNANDO, CAMARINES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HIDALGO, MARIBEL</v>
      </c>
      <c r="B26" s="382"/>
      <c r="C26" s="382"/>
      <c r="D26" s="382"/>
      <c r="E26" s="382"/>
      <c r="F26" s="382"/>
      <c r="G26" s="382"/>
      <c r="H26" s="382"/>
      <c r="I26" s="382"/>
      <c r="J26" s="383"/>
      <c r="K26" s="384" t="str">
        <f>IF('UNIFIED INTAKE'!S31=0,"",'UNIFIED INTAKE'!S31)</f>
        <v/>
      </c>
      <c r="L26" s="385"/>
      <c r="M26" s="385"/>
      <c r="N26" s="386"/>
      <c r="O26" s="384" t="str">
        <f>IF('UNIFIED INTAKE'!K31=0,"",'UNIFIED INTAKE'!K31)</f>
        <v>M</v>
      </c>
      <c r="P26" s="385"/>
      <c r="Q26" s="385"/>
      <c r="R26" s="385"/>
      <c r="S26" s="386"/>
      <c r="T26" s="384" t="str">
        <f>IF('UNIFIED INTAKE'!L31=0,"",'UNIFIED INTAKE'!L31)</f>
        <v>SPOUSE</v>
      </c>
      <c r="U26" s="385"/>
      <c r="V26" s="385"/>
      <c r="W26" s="385"/>
      <c r="X26" s="385"/>
      <c r="Y26" s="385"/>
      <c r="Z26" s="385"/>
      <c r="AA26" s="386"/>
      <c r="AB26" s="384" t="str">
        <f>IF('UNIFIED INTAKE'!M31=0,"",'UNIFIED INTAKE'!M31)</f>
        <v>COLLEGE GRADUATE</v>
      </c>
      <c r="AC26" s="385"/>
      <c r="AD26" s="385"/>
      <c r="AE26" s="385"/>
      <c r="AF26" s="385"/>
      <c r="AG26" s="385"/>
      <c r="AH26" s="385"/>
      <c r="AI26" s="386"/>
      <c r="AJ26" s="384" t="str">
        <f>IF('UNIFIED INTAKE'!P31=0,"",'UNIFIED INTAKE'!P31)</f>
        <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5000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SSS PENSION</v>
      </c>
      <c r="B38" s="451"/>
      <c r="C38" s="451"/>
      <c r="D38" s="451"/>
      <c r="E38" s="451"/>
      <c r="F38" s="451"/>
      <c r="G38" s="451"/>
      <c r="H38" s="451"/>
      <c r="I38" s="449">
        <f>IF('UNIFIED INTAKE'!I45=0,"",'UNIFIED INTAKE'!I45)</f>
        <v>5000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400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110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5000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SEEKS MEDICAL ASSISTANCE FOR HIS OPTHALMOLOGY BILL AND TODAY IS HIS FF UP CHECK-UP. PATIENT LIVES WITH HIS SPOUSE ALONE IN THEIR HOME. THEIR INCOME DERIVED FROM HIS SSS PENSION WHICH IS MINIMAL AND LIMITED FOR THEIR DAILY EXPENSES. THEY DO NOT HAVE ANY OTHER SOURCE OF INCOME ACCORDINGLY TO INFORMANT. HE IS ASSESSED AND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JONATHAN P. TEOPE,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189030</v>
      </c>
      <c r="D2" s="597"/>
      <c r="E2" s="597"/>
      <c r="M2" s="45" t="s">
        <v>29</v>
      </c>
      <c r="N2" s="46">
        <f>'UNIFIED INTAKE'!F5</f>
        <v>45463</v>
      </c>
    </row>
    <row r="3" spans="1:14" ht="18.75">
      <c r="B3" s="45" t="s">
        <v>219</v>
      </c>
      <c r="C3" s="598">
        <f>'UNIFIED INTAKE'!D3</f>
        <v>101751172789</v>
      </c>
      <c r="D3" s="598"/>
      <c r="E3" s="598"/>
      <c r="M3" s="45" t="s">
        <v>220</v>
      </c>
      <c r="N3" s="47">
        <f>'UNIFIED INTAKE'!R5</f>
        <v>0.42361111111111099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HIDALGO, FRANCIS FRANCO DELA CRUZ</v>
      </c>
      <c r="D6" s="599"/>
      <c r="E6" s="599"/>
      <c r="F6" s="599"/>
      <c r="G6" s="599"/>
      <c r="H6" s="599"/>
      <c r="I6" s="599"/>
      <c r="J6" s="599"/>
      <c r="K6" s="599"/>
      <c r="L6" s="599"/>
      <c r="M6" s="51" t="s">
        <v>222</v>
      </c>
      <c r="N6" s="136" t="str">
        <f>IF('UNIFIED INTAKE'!R10=0,"",'UNIFIED INTAKE'!R10)</f>
        <v>MALE</v>
      </c>
    </row>
    <row r="7" spans="1:14" ht="18.75">
      <c r="A7" s="49" t="s">
        <v>223</v>
      </c>
      <c r="B7" s="49"/>
      <c r="C7" s="599" t="str">
        <f>'UNIFIED INTAKE'!E14</f>
        <v>GRIJALVO, SAN FERNANDO, CAMARINES SUR</v>
      </c>
      <c r="D7" s="599"/>
      <c r="E7" s="599"/>
      <c r="F7" s="599"/>
      <c r="G7" s="599"/>
      <c r="H7" s="599"/>
      <c r="I7" s="599"/>
      <c r="J7" s="599"/>
      <c r="K7" s="599"/>
      <c r="L7" s="599"/>
      <c r="M7" s="599"/>
      <c r="N7" s="599"/>
    </row>
    <row r="8" spans="1:14" ht="18.75">
      <c r="A8" s="49" t="s">
        <v>224</v>
      </c>
      <c r="B8" s="49"/>
      <c r="C8" s="135" t="s">
        <v>307</v>
      </c>
      <c r="D8" s="52"/>
      <c r="E8" s="51" t="s">
        <v>225</v>
      </c>
      <c r="F8" s="600">
        <f ca="1">'UNIFIED INTAKE'!G12</f>
        <v>71</v>
      </c>
      <c r="G8" s="600"/>
      <c r="H8" s="600"/>
      <c r="I8" s="600"/>
      <c r="J8" s="601" t="s">
        <v>226</v>
      </c>
      <c r="K8" s="601"/>
      <c r="L8" s="601"/>
      <c r="M8" s="602" t="str">
        <f>IF('UNIFIED INTAKE'!D19=0,"",'UNIFIED INTAKE'!D19)</f>
        <v>ROMAN CATHOLIC</v>
      </c>
      <c r="N8" s="602"/>
    </row>
    <row r="9" spans="1:14" ht="18.75">
      <c r="A9" s="49" t="s">
        <v>227</v>
      </c>
      <c r="B9" s="49"/>
      <c r="C9" s="607">
        <f>'UNIFIED INTAKE'!A12</f>
        <v>19257</v>
      </c>
      <c r="D9" s="607"/>
      <c r="E9" s="607"/>
      <c r="F9" s="607"/>
      <c r="G9" s="607"/>
      <c r="H9" s="607"/>
      <c r="I9" s="608" t="s">
        <v>228</v>
      </c>
      <c r="J9" s="608"/>
      <c r="K9" s="609" t="str">
        <f>IF('UNIFIED INTAKE'!M12="","",'UNIFIED INTAKE'!M12)</f>
        <v>MILAOR, CAMARINES SUR</v>
      </c>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t="str">
        <f>IF('UNIFIED INTAKE'!D24=0,"",'UNIFIED INTAKE'!D24)</f>
        <v/>
      </c>
      <c r="D11" s="599"/>
      <c r="E11" s="599"/>
      <c r="F11" s="599"/>
      <c r="G11" s="599"/>
      <c r="H11" s="599"/>
      <c r="I11" s="599"/>
      <c r="J11" s="53" t="s">
        <v>231</v>
      </c>
      <c r="K11" s="610">
        <f>'UNIFIED INTAKE'!P24</f>
        <v>0</v>
      </c>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308</v>
      </c>
      <c r="D14" s="599"/>
      <c r="E14" s="599"/>
      <c r="F14" s="599"/>
      <c r="G14" s="599"/>
      <c r="H14" s="599"/>
      <c r="I14" s="599"/>
      <c r="J14" s="599"/>
      <c r="K14" s="599"/>
      <c r="L14" s="599"/>
      <c r="M14" s="599"/>
      <c r="N14" s="599"/>
    </row>
    <row r="15" spans="1:14" ht="18.75">
      <c r="A15" s="49" t="s">
        <v>234</v>
      </c>
      <c r="B15" s="49"/>
      <c r="C15" s="49"/>
      <c r="D15" s="604">
        <v>45121</v>
      </c>
      <c r="E15" s="605"/>
      <c r="F15" s="605"/>
      <c r="G15" s="605"/>
      <c r="H15" s="605"/>
      <c r="I15" s="605"/>
      <c r="J15" s="605"/>
      <c r="K15" s="606" t="s">
        <v>235</v>
      </c>
      <c r="L15" s="606"/>
      <c r="M15" s="606"/>
      <c r="N15" s="54">
        <f>D15</f>
        <v>45121</v>
      </c>
    </row>
    <row r="16" spans="1:14" ht="18.75">
      <c r="A16" s="49" t="s">
        <v>236</v>
      </c>
      <c r="B16" s="49"/>
      <c r="C16" s="49"/>
      <c r="D16" s="599" t="s">
        <v>306</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HIDALGO, MARIBEL</v>
      </c>
      <c r="B20" s="612"/>
      <c r="C20" s="71" t="str">
        <f>IF('UNIFIED INTAKE'!L31=0,"",'UNIFIED INTAKE'!L31)</f>
        <v>SPOUSE</v>
      </c>
      <c r="D20" s="613" t="str">
        <f>IF('UNIFIED INTAKE'!S31=0,"",'UNIFIED INTAKE'!S31)</f>
        <v/>
      </c>
      <c r="E20" s="614"/>
      <c r="F20" s="71" t="str">
        <f>IF('UNIFIED INTAKE'!I31=0,"",'UNIFIED INTAKE'!I31)</f>
        <v>F</v>
      </c>
      <c r="G20" s="613" t="str">
        <f>IF('UNIFIED INTAKE'!K31=0,"",'UNIFIED INTAKE'!K31)</f>
        <v>M</v>
      </c>
      <c r="H20" s="614"/>
      <c r="I20" s="613" t="str">
        <f>IF('UNIFIED INTAKE'!M31=0,"",'UNIFIED INTAKE'!M31)</f>
        <v>COLLEGE GRADUATE</v>
      </c>
      <c r="J20" s="615"/>
      <c r="K20" s="615"/>
      <c r="L20" s="614"/>
      <c r="M20" s="71" t="str">
        <f>IF('UNIFIED INTAKE'!P31=0,"",'UNIFIED INTAKE'!P31)</f>
        <v/>
      </c>
      <c r="N20" s="74">
        <f>'UNIFIED INTAKE'!R31</f>
        <v>0</v>
      </c>
    </row>
    <row r="21" spans="1:14">
      <c r="A21" s="611" t="str">
        <f>IF('UNIFIED INTAKE'!A32=0,"",'UNIFIED INTAKE'!A32)</f>
        <v/>
      </c>
      <c r="B21" s="612"/>
      <c r="C21" s="71" t="str">
        <f>IF('UNIFIED INTAKE'!L32=0,"",'UNIFIED INTAKE'!L32)</f>
        <v/>
      </c>
      <c r="D21" s="613" t="str">
        <f>IF('UNIFIED INTAKE'!S32=0,"",'UNIFIED INTAKE'!S32)</f>
        <v/>
      </c>
      <c r="E21" s="614"/>
      <c r="F21" s="71" t="str">
        <f>IF('UNIFIED INTAKE'!I32=0,"",'UNIFIED INTAKE'!I32)</f>
        <v/>
      </c>
      <c r="G21" s="613" t="str">
        <f>IF('UNIFIED INTAKE'!K32=0,"",'UNIFIED INTAKE'!K32)</f>
        <v/>
      </c>
      <c r="H21" s="614"/>
      <c r="I21" s="613" t="str">
        <f>IF('UNIFIED INTAKE'!M32=0,"",'UNIFIED INTAKE'!M32)</f>
        <v/>
      </c>
      <c r="J21" s="615"/>
      <c r="K21" s="615"/>
      <c r="L21" s="614"/>
      <c r="M21" s="71" t="str">
        <f>IF('UNIFIED INTAKE'!P32=0,"",'UNIFIED INTAKE'!P32)</f>
        <v/>
      </c>
      <c r="N21" s="74">
        <f>'UNIFIED INTAKE'!R32</f>
        <v>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110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SSS PENSION</v>
      </c>
      <c r="B45" s="624"/>
      <c r="C45" s="624"/>
      <c r="D45" s="63"/>
      <c r="E45" s="625">
        <f>'UNIFIED INTAKE'!I45</f>
        <v>5000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 xml:space="preserve">PATIENT SEEKS MEDICAL ASSISTANCE FOR HIS OPTHALMOLOGY BILL AND TODAY IS HIS FF UP CHECK-UP. PATIENT LIVES WITH HIS SPOUSE ALONE IN THEIR HOME. THEIR INCOME DERIVED FROM HIS SSS PENSION WHICH IS MINIMAL AND LIMITED FOR THEIR DAILY EXPENSES. THEY DO NOT HAVE ANY OTHER SOURCE OF INCOME ACCORDINGLY TO INFORMANT. HE IS ASSESSED AND CLASSIFIED AS C3. </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HIDALGO, MARIBEL</v>
      </c>
      <c r="B55" s="635"/>
      <c r="C55" s="635"/>
      <c r="D55" s="635"/>
      <c r="E55" s="635"/>
      <c r="F55" s="635" t="str">
        <f>IF('UNIFIED INTAKE'!Q6=0,"",'UNIFIED INTAKE'!Q6)</f>
        <v>SPOUSE</v>
      </c>
      <c r="G55" s="635"/>
      <c r="H55" s="635"/>
      <c r="I55" s="635"/>
      <c r="J55" s="635"/>
      <c r="K55" s="636">
        <f>IF('UNIFIED INTAKE'!Q7=0,"",'UNIFIED INTAKE'!Q7)</f>
        <v>9192829088</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JONATHAN P. TEOPE, RSW </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2024-06-20T02:11:10Z</cp:lastPrinted>
  <dcterms:created xsi:type="dcterms:W3CDTF">2021-01-18T06:35:54Z</dcterms:created>
  <dcterms:modified xsi:type="dcterms:W3CDTF">2024-06-20T07:11:01Z</dcterms:modified>
</cp:coreProperties>
</file>