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FAFA448-3DAB-4EF4-8CD1-A3401F00531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C7" i="4" l="1"/>
  <c r="C68" i="2"/>
  <c r="E16" i="2" l="1"/>
  <c r="D21" i="4"/>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<sst xmlns="http://schemas.openxmlformats.org/spreadsheetml/2006/main" count="430" uniqueCount="346">
  <si>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</si>
  <si>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</si>
  <si>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</si>
  <si>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</si>
  <si>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</si>
  <si>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</si>
  <si>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</si>
  <si>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</si>
  <si>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</si>
  <si>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</si>
  <si>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</si>
  <si>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</si>
  <si>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</si>
  <si>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</si>
  <si>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</si>
  <si>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</si>
  <si>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</si>
  <si>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</si>
  <si>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</si>
  <si>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</si>
  <si>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</si>
  <si>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</si>
  <si>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</si>
  <si>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</si>
  <si>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</si>
  <si>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</si>
  <si>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</si>
  <si>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</si>
  <si>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</si>
  <si>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</si>
  <si>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</si>
  <si>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</si>
  <si>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</si>
  <si>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</si>
  <si>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</si>
  <si>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</si>
  <si>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</si>
  <si>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</si>
  <si>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</si>
  <si>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</si>
  <si>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</si>
  <si>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</si>
  <si>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</si>
  <si>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</si>
  <si>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</si>
  <si>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</si>
  <si>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</si>
  <si>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</si>
  <si>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</si>
  <si>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</si>
  <si>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</si>
  <si>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</si>
  <si>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</si>
  <si>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</si>
  <si>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</si>
  <si>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</si>
  <si>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</si>
  <si>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</si>
  <si>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</si>
  <si>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</si>
  <si>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</si>
  <si>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</si>
  <si>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</si>
  <si>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</si>
  <si>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</si>
  <si>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</si>
  <si>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</si>
  <si>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</si>
  <si>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</si>
  <si>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</si>
  <si>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</si>
  <si>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</si>
  <si>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</si>
  <si>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</si>
  <si>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</si>
  <si>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</si>
  <si>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</si>
  <si>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</si>
  <si>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</si>
  <si>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</si>
  <si>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</si>
  <si>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</si>
  <si>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</si>
  <si>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</si>
  <si>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</si>
  <si>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</si>
  <si>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</si>
  <si>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</si>
  <si>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</si>
  <si>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</si>
  <si>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</si>
  <si>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</si>
  <si>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</si>
  <si>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</si>
  <si>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</si>
  <si>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</si>
  <si>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</si>
  <si>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</si>
  <si>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</si>
  <si>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</si>
  <si>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</si>
  <si>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</si>
  <si>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</si>
  <si>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</si>
  <si>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</si>
  <si>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</si>
  <si>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</si>
  <si>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</si>
  <si>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</si>
  <si>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</si>
  <si>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</si>
  <si>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</si>
  <si>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</si>
  <si>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</si>
  <si>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</si>
  <si>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</si>
  <si>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</si>
  <si>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</si>
  <si>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</si>
  <si>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</si>
  <si>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</si>
  <si>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</si>
  <si>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</si>
  <si>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</si>
  <si>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</si>
  <si>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</si>
  <si>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</si>
  <si>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</si>
  <si>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</si>
  <si>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</si>
  <si>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</si>
  <si>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</si>
  <si>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</si>
  <si>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</si>
  <si>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</si>
  <si>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</si>
  <si>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</si>
  <si>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</si>
  <si>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</si>
  <si>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</si>
  <si>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</si>
  <si>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</si>
  <si>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</si>
  <si>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</si>
  <si>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</si>
  <si>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</si>
  <si>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</si>
  <si>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</si>
  <si>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</si>
  <si>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</si>
  <si>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</si>
  <si>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</si>
  <si>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</si>
  <si>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</si>
  <si>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</si>
  <si>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</si>
  <si>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</si>
  <si>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</si>
  <si>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</si>
  <si>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</si>
  <si>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</si>
  <si>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</si>
  <si>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</si>
  <si>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</si>
  <si>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</si>
  <si>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</si>
  <si>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</si>
  <si>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</si>
  <si>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</si>
  <si>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</si>
  <si>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</si>
  <si>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</si>
  <si>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</si>
  <si>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</si>
  <si>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</si>
  <si>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</si>
  <si>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</si>
  <si>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</si>
  <si>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</si>
  <si>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</si>
  <si>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</si>
  <si>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</si>
  <si>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</si>
  <si>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</si>
  <si>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</si>
  <si>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</si>
  <si>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</si>
  <si>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</si>
  <si>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</si>
  <si>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</si>
  <si>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</si>
  <si>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</si>
  <si>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</si>
  <si>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</si>
  <si>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</si>
  <si>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</si>
  <si>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</si>
  <si>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</si>
  <si>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</si>
  <si>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</si>
  <si>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</si>
  <si>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</si>
  <si>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</si>
  <si>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</si>
  <si>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</si>
  <si>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</si>
  <si>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</si>
  <si>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</si>
  <si>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</si>
  <si>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</si>
  <si>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</si>
  <si>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</si>
  <si>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</si>
  <si>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</si>
  <si>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</si>
  <si>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</si>
  <si>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</si>
  <si>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</si>
  <si>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</si>
  <si>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</si>
  <si>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</si>
  <si>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</si>
  <si>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</si>
  <si>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</si>
  <si>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</si>
  <si>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</si>
  <si>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</si>
  <si>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</si>
  <si>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</si>
  <si>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</si>
  <si>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</si>
  <si>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</si>
  <si>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</si>
  <si>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</si>
  <si>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</si>
  <si>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</si>
  <si>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</si>
  <si>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</si>
  <si>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</si>
  <si>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</si>
  <si>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</si>
  <si>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</si>
  <si>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</si>
  <si>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</si>
  <si>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</si>
  <si>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</si>
  <si>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</si>
  <si>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</si>
  <si>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</si>
  <si>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</si>
  <si>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</si>
  <si>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</si>
  <si>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</si>
  <si>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</si>
  <si>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</si>
  <si>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</si>
  <si>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</si>
  <si>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</si>
  <si>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</si>
  <si>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</si>
  <si>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</si>
  <si>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</si>
  <si>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</si>
  <si>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</si>
  <si>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</si>
  <si>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</si>
  <si>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</si>
  <si>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</si>
  <si>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</si>
  <si>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</si>
  <si>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</si>
  <si>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</si>
  <si>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</si>
  <si>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</si>
  <si>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</si>
  <si>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</si>
  <si>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</si>
  <si>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</si>
  <si>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</si>
  <si>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</si>
  <si>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</si>
  <si>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</si>
  <si>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</si>
  <si>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</si>
  <si>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</si>
  <si>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</si>
  <si>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</si>
  <si>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</si>
  <si>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</si>
  <si>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</si>
  <si>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</si>
  <si>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</si>
  <si>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</si>
  <si>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</si>
  <si>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</si>
  <si>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</si>
  <si>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</si>
  <si>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</si>
  <si>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</si>
  <si>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</si>
  <si>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</si>
  <si>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</si>
  <si>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</si>
  <si>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</si>
  <si>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</si>
  <si>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</si>
  <si>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</si>
  <si>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</si>
  <si>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</si>
  <si>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</si>
  <si>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</si>
  <si>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</si>
  <si>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S</t>
  </si>
  <si>
    <t>OPD BILL</t>
  </si>
  <si>
    <t>MEDICAL</t>
  </si>
  <si>
    <t>PATIENT</t>
  </si>
  <si>
    <t>SIPOCOT, CAM.SUR</t>
  </si>
  <si>
    <t>HUSBAND</t>
  </si>
  <si>
    <t>ELEM GRD</t>
  </si>
  <si>
    <t>DAUGHTER</t>
  </si>
  <si>
    <t>INS</t>
  </si>
  <si>
    <t>PUMP</t>
  </si>
  <si>
    <t>IMPIG SIPOCOT, CAMARINES SUR</t>
  </si>
  <si>
    <t>MAIFIPP</t>
  </si>
  <si>
    <t>MARIA JEZEBEL F. DE MESA, RSW, MAEd-GC</t>
  </si>
  <si>
    <t>Social Welfare Officer 1</t>
  </si>
  <si>
    <t>Social Welfare Officer III</t>
  </si>
  <si>
    <t xml:space="preserve">MAGCAYAN, MARILOU JORDAN </t>
  </si>
  <si>
    <t>MAGCAYAN, MANUEL</t>
  </si>
  <si>
    <t>SKILLED CARPENTER</t>
  </si>
  <si>
    <t>MAGCAYAN, GLORY JANE</t>
  </si>
  <si>
    <t xml:space="preserve">COLLEGE LEVEL </t>
  </si>
  <si>
    <t>COLORADO, PRINCESS</t>
  </si>
  <si>
    <t>G.DAUGTHER</t>
  </si>
  <si>
    <t>GRADE 5</t>
  </si>
  <si>
    <t>MAGCAYAN, MARK JOSEPH</t>
  </si>
  <si>
    <t>SON</t>
  </si>
  <si>
    <t>HS GARD</t>
  </si>
  <si>
    <t>HELPER</t>
  </si>
  <si>
    <t>AUNTIE</t>
  </si>
  <si>
    <t>NUMBNESS</t>
  </si>
  <si>
    <t>PATIENT IS IN NEED OF MEDICAL ASSISTANCE FOR HER OPD BILL.SHE WAS SCHEDULED TO UNDERGO CT SCAN  AND GIVEN PRESCRIPTION BY ATTENDING PHYSICIAN. HER HUSBAND IS THE SOLE INCOME EARNER IN THE FAMILY WORKING AS SKILLED CARPENTER. APTIENT IS A PLAIN HOUSEWIFE AND AND ONE CHILDREN IS HELPING AT TIMES TO AUGMENT THE DAILY NEEDS. ASSESSEDA AND CLASSIFIED AS C3</t>
  </si>
  <si>
    <t xml:space="preserve">MEDICINES </t>
  </si>
  <si>
    <t xml:space="preserve">CT SCAN </t>
  </si>
  <si>
    <t xml:space="preserve">PF </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</si>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</sst>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6"/>
      <c r="E3" s="266"/>
      <c r="F3" s="266"/>
      <c r="G3" s="266"/>
      <c r="H3" s="266"/>
      <c r="I3" s="266"/>
      <c r="J3" s="266"/>
      <c r="K3" s="81"/>
      <c r="L3" s="81"/>
      <c r="M3" s="8"/>
      <c r="N3" s="8"/>
      <c r="O3" s="8"/>
      <c r="P3" s="9" t="s">
        <v>264</v>
      </c>
      <c r="Q3" s="267">
        <v>51228</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45468</v>
      </c>
      <c r="G5" s="268"/>
      <c r="H5" s="268"/>
      <c r="I5" s="268"/>
      <c r="J5" s="268"/>
      <c r="K5" s="268"/>
      <c r="L5" s="265" t="s">
        <v>268</v>
      </c>
      <c r="M5" s="265"/>
      <c r="N5" s="265"/>
      <c r="O5" s="265"/>
      <c r="P5" s="265"/>
      <c r="Q5" s="265"/>
      <c r="R5" s="28">
        <v>0.71597222222222201</v>
      </c>
    </row>
    <row r="6" spans="1:18" ht="15" customHeight="1">
      <c r="A6" s="269" t="s">
        <v>266</v>
      </c>
      <c r="B6" s="270"/>
      <c r="C6" s="270"/>
      <c r="D6" s="270"/>
      <c r="E6" s="270"/>
      <c r="F6" s="270"/>
      <c r="G6" s="181" t="s">
        <v>327</v>
      </c>
      <c r="H6" s="181"/>
      <c r="I6" s="181"/>
      <c r="J6" s="181"/>
      <c r="K6" s="181"/>
      <c r="L6" s="181"/>
      <c r="M6" s="277" t="s">
        <v>269</v>
      </c>
      <c r="N6" s="277"/>
      <c r="O6" s="277"/>
      <c r="P6" s="277"/>
      <c r="Q6" s="275" t="s">
        <v>315</v>
      </c>
      <c r="R6" s="276"/>
    </row>
    <row r="7" spans="1:18" ht="15" customHeight="1">
      <c r="A7" s="269" t="s">
        <v>267</v>
      </c>
      <c r="B7" s="270"/>
      <c r="C7" s="270"/>
      <c r="D7" s="204" t="s">
        <v>322</v>
      </c>
      <c r="E7" s="204"/>
      <c r="F7" s="204"/>
      <c r="G7" s="204"/>
      <c r="H7" s="204"/>
      <c r="I7" s="204"/>
      <c r="J7" s="204"/>
      <c r="K7" s="204"/>
      <c r="L7" s="204"/>
      <c r="M7" s="203" t="s">
        <v>270</v>
      </c>
      <c r="N7" s="203"/>
      <c r="O7" s="203"/>
      <c r="P7" s="203"/>
      <c r="Q7" s="280">
        <v>9817311643</v>
      </c>
      <c r="R7" s="281"/>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41" t="s">
        <v>4</v>
      </c>
      <c r="B10" s="242"/>
      <c r="C10" s="242"/>
      <c r="D10" s="200" t="s">
        <v>327</v>
      </c>
      <c r="E10" s="200"/>
      <c r="F10" s="200"/>
      <c r="G10" s="200"/>
      <c r="H10" s="200"/>
      <c r="I10" s="200"/>
      <c r="J10" s="200"/>
      <c r="K10" s="200"/>
      <c r="L10" s="200"/>
      <c r="M10" s="200"/>
      <c r="N10" s="200"/>
      <c r="O10" s="200"/>
      <c r="P10" s="200"/>
      <c r="Q10" s="91"/>
      <c r="R10" s="27" t="s">
        <v>309</v>
      </c>
    </row>
    <row r="11" spans="1:18" s="89" customFormat="1" ht="11.25" customHeight="1">
      <c r="A11" s="179" t="s">
        <v>272</v>
      </c>
      <c r="B11" s="180"/>
      <c r="C11" s="180"/>
      <c r="D11" s="201" t="s">
        <v>273</v>
      </c>
      <c r="E11" s="201"/>
      <c r="F11" s="201"/>
      <c r="G11" s="201"/>
      <c r="H11" s="201"/>
      <c r="I11" s="201"/>
      <c r="J11" s="201"/>
      <c r="K11" s="201"/>
      <c r="L11" s="201"/>
      <c r="M11" s="201"/>
      <c r="N11" s="201"/>
      <c r="O11" s="201"/>
      <c r="P11" s="201"/>
      <c r="Q11" s="104"/>
      <c r="R11" s="92" t="s">
        <v>297</v>
      </c>
    </row>
    <row r="12" spans="1:18" ht="18.75" customHeight="1">
      <c r="A12" s="271">
        <v>23096</v>
      </c>
      <c r="B12" s="272"/>
      <c r="C12" s="272"/>
      <c r="D12" s="272"/>
      <c r="E12" s="105"/>
      <c r="F12" s="82"/>
      <c r="G12" s="274">
        <f ca="1">IF(DATEDIF(A12,NOW(),"y")&gt;120,"",DATEDIF(A12,NOW(),"y"))</f>
        <v>61</v>
      </c>
      <c r="H12" s="274"/>
      <c r="I12" s="274"/>
      <c r="J12" s="274"/>
      <c r="K12" s="82"/>
      <c r="L12" s="82"/>
      <c r="M12" s="207" t="s">
        <v>316</v>
      </c>
      <c r="N12" s="207"/>
      <c r="O12" s="207"/>
      <c r="P12" s="207"/>
      <c r="Q12" s="207"/>
      <c r="R12" s="208"/>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243" t="s">
        <v>8</v>
      </c>
      <c r="B14" s="244"/>
      <c r="C14" s="244"/>
      <c r="D14" s="244"/>
      <c r="E14" s="207" t="str">
        <f>D7</f>
        <v>IMPIG SIPOCOT, CAMARINES SUR</v>
      </c>
      <c r="F14" s="207"/>
      <c r="G14" s="207"/>
      <c r="H14" s="207"/>
      <c r="I14" s="207"/>
      <c r="J14" s="207"/>
      <c r="K14" s="207"/>
      <c r="L14" s="207"/>
      <c r="M14" s="207"/>
      <c r="N14" s="207"/>
      <c r="O14" s="207"/>
      <c r="P14" s="207"/>
      <c r="Q14" s="207"/>
      <c r="R14" s="208"/>
    </row>
    <row r="15" spans="1:18" s="90" customFormat="1" ht="9.75" customHeight="1">
      <c r="A15" s="245" t="s">
        <v>276</v>
      </c>
      <c r="B15" s="246"/>
      <c r="C15" s="246"/>
      <c r="D15" s="246"/>
      <c r="E15" s="209" t="s">
        <v>9</v>
      </c>
      <c r="F15" s="209"/>
      <c r="G15" s="209"/>
      <c r="H15" s="209"/>
      <c r="I15" s="209"/>
      <c r="J15" s="209"/>
      <c r="K15" s="209"/>
      <c r="L15" s="209"/>
      <c r="M15" s="209"/>
      <c r="N15" s="209"/>
      <c r="O15" s="209"/>
      <c r="P15" s="209"/>
      <c r="Q15" s="209"/>
      <c r="R15" s="210"/>
    </row>
    <row r="16" spans="1:18" ht="15.75" customHeight="1">
      <c r="A16" s="243" t="s">
        <v>10</v>
      </c>
      <c r="B16" s="244"/>
      <c r="C16" s="244"/>
      <c r="D16" s="244"/>
      <c r="E16" s="211" t="str">
        <f>E14</f>
        <v>IMPIG SIPOCOT, CAMARINES SUR</v>
      </c>
      <c r="F16" s="211"/>
      <c r="G16" s="211"/>
      <c r="H16" s="211"/>
      <c r="I16" s="211"/>
      <c r="J16" s="211"/>
      <c r="K16" s="211"/>
      <c r="L16" s="211"/>
      <c r="M16" s="211"/>
      <c r="N16" s="211"/>
      <c r="O16" s="211"/>
      <c r="P16" s="211"/>
      <c r="Q16" s="211"/>
      <c r="R16" s="212"/>
    </row>
    <row r="17" spans="1:19" s="90" customFormat="1" ht="13.5" customHeight="1">
      <c r="A17" s="245" t="s">
        <v>277</v>
      </c>
      <c r="B17" s="246"/>
      <c r="C17" s="246"/>
      <c r="D17" s="246"/>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278</v>
      </c>
      <c r="K18" s="196"/>
      <c r="L18" s="82"/>
      <c r="M18" s="82"/>
      <c r="N18" s="82"/>
      <c r="O18" s="82"/>
      <c r="P18" s="82" t="s">
        <v>162</v>
      </c>
      <c r="Q18" s="204"/>
      <c r="R18" s="273"/>
    </row>
    <row r="19" spans="1:19" ht="13.5" customHeight="1">
      <c r="A19" s="202" t="s">
        <v>279</v>
      </c>
      <c r="B19" s="203"/>
      <c r="C19" s="203"/>
      <c r="D19" s="204" t="s">
        <v>310</v>
      </c>
      <c r="E19" s="204"/>
      <c r="F19" s="204"/>
      <c r="G19" s="204"/>
      <c r="H19" s="82"/>
      <c r="I19" s="82"/>
      <c r="J19" s="82"/>
      <c r="K19" s="196" t="s">
        <v>280</v>
      </c>
      <c r="L19" s="196"/>
      <c r="M19" s="196"/>
      <c r="N19" s="205" t="s">
        <v>311</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3" t="s">
        <v>284</v>
      </c>
      <c r="B21" s="244"/>
      <c r="C21" s="244"/>
      <c r="D21" s="244"/>
      <c r="E21" s="244"/>
      <c r="F21" s="196"/>
      <c r="G21" s="255" t="s">
        <v>155</v>
      </c>
      <c r="H21" s="255"/>
      <c r="I21" s="82"/>
      <c r="J21" s="255" t="s">
        <v>281</v>
      </c>
      <c r="K21" s="255"/>
      <c r="L21" s="249" t="s">
        <v>282</v>
      </c>
      <c r="M21" s="249"/>
      <c r="N21" s="109"/>
      <c r="O21" s="256"/>
      <c r="P21" s="255" t="s">
        <v>283</v>
      </c>
      <c r="Q21" s="256"/>
      <c r="R21" s="257" t="s">
        <v>156</v>
      </c>
    </row>
    <row r="22" spans="1:19" ht="10.5" customHeight="1">
      <c r="A22" s="179" t="s">
        <v>285</v>
      </c>
      <c r="B22" s="201"/>
      <c r="C22" s="201"/>
      <c r="D22" s="201"/>
      <c r="E22" s="201"/>
      <c r="F22" s="196"/>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3" t="s">
        <v>286</v>
      </c>
      <c r="B24" s="196"/>
      <c r="C24" s="196"/>
      <c r="D24" s="254" t="s">
        <v>306</v>
      </c>
      <c r="E24" s="254"/>
      <c r="F24" s="254"/>
      <c r="G24" s="254"/>
      <c r="H24" s="254"/>
      <c r="I24" s="254"/>
      <c r="J24" s="254"/>
      <c r="K24" s="258" t="s">
        <v>287</v>
      </c>
      <c r="L24" s="258"/>
      <c r="M24" s="258"/>
      <c r="N24" s="258"/>
      <c r="O24" s="258"/>
      <c r="P24" s="259">
        <v>0</v>
      </c>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5" t="s">
        <v>261</v>
      </c>
      <c r="Q26" s="23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63" t="s">
        <v>239</v>
      </c>
    </row>
    <row r="30" spans="1:19" ht="10.5" customHeight="1">
      <c r="A30" s="195" t="s">
        <v>301</v>
      </c>
      <c r="B30" s="188"/>
      <c r="C30" s="188"/>
      <c r="D30" s="188"/>
      <c r="E30" s="188"/>
      <c r="F30" s="188"/>
      <c r="G30" s="188"/>
      <c r="H30" s="189"/>
      <c r="I30" s="187"/>
      <c r="J30" s="189"/>
      <c r="K30" s="183"/>
      <c r="L30" s="183"/>
      <c r="M30" s="187"/>
      <c r="N30" s="188"/>
      <c r="O30" s="189"/>
      <c r="P30" s="187"/>
      <c r="Q30" s="189"/>
      <c r="R30" s="191"/>
      <c r="S30" s="263"/>
    </row>
    <row r="31" spans="1:19" ht="18" customHeight="1">
      <c r="A31" s="147" t="s">
        <v>328</v>
      </c>
      <c r="B31" s="148"/>
      <c r="C31" s="148"/>
      <c r="D31" s="148"/>
      <c r="E31" s="148"/>
      <c r="F31" s="148"/>
      <c r="G31" s="148"/>
      <c r="H31" s="149"/>
      <c r="I31" s="160" t="s">
        <v>176</v>
      </c>
      <c r="J31" s="161"/>
      <c r="K31" s="98" t="s">
        <v>176</v>
      </c>
      <c r="L31" s="98" t="s">
        <v>317</v>
      </c>
      <c r="M31" s="160" t="s">
        <v>318</v>
      </c>
      <c r="N31" s="162"/>
      <c r="O31" s="161"/>
      <c r="P31" s="247" t="s">
        <v>329</v>
      </c>
      <c r="Q31" s="248"/>
      <c r="R31" s="99">
        <v>6000</v>
      </c>
    </row>
    <row r="32" spans="1:19" ht="15.75" customHeight="1">
      <c r="A32" s="147" t="s">
        <v>330</v>
      </c>
      <c r="B32" s="148"/>
      <c r="C32" s="148"/>
      <c r="D32" s="148"/>
      <c r="E32" s="148"/>
      <c r="F32" s="148"/>
      <c r="G32" s="148"/>
      <c r="H32" s="149"/>
      <c r="I32" s="160" t="s">
        <v>178</v>
      </c>
      <c r="J32" s="161"/>
      <c r="K32" s="98" t="s">
        <v>312</v>
      </c>
      <c r="L32" s="98" t="s">
        <v>319</v>
      </c>
      <c r="M32" s="160" t="s">
        <v>331</v>
      </c>
      <c r="N32" s="162"/>
      <c r="O32" s="161"/>
      <c r="P32" s="160" t="s">
        <v>320</v>
      </c>
      <c r="Q32" s="161"/>
      <c r="R32" s="99">
        <v>0</v>
      </c>
    </row>
    <row r="33" spans="1:20" ht="15.75" customHeight="1">
      <c r="A33" s="147" t="s">
        <v>332</v>
      </c>
      <c r="B33" s="148"/>
      <c r="C33" s="148"/>
      <c r="D33" s="148"/>
      <c r="E33" s="148"/>
      <c r="F33" s="148"/>
      <c r="G33" s="148"/>
      <c r="H33" s="149"/>
      <c r="I33" s="160" t="s">
        <v>178</v>
      </c>
      <c r="J33" s="161"/>
      <c r="K33" s="98" t="s">
        <v>312</v>
      </c>
      <c r="L33" s="98" t="s">
        <v>333</v>
      </c>
      <c r="M33" s="160" t="s">
        <v>334</v>
      </c>
      <c r="N33" s="162"/>
      <c r="O33" s="161"/>
      <c r="P33" s="160" t="s">
        <v>320</v>
      </c>
      <c r="Q33" s="161"/>
      <c r="R33" s="99">
        <v>0</v>
      </c>
    </row>
    <row r="34" spans="1:20" ht="15.75" customHeight="1">
      <c r="A34" s="147" t="s">
        <v>335</v>
      </c>
      <c r="B34" s="148"/>
      <c r="C34" s="148"/>
      <c r="D34" s="148"/>
      <c r="E34" s="148"/>
      <c r="F34" s="148"/>
      <c r="G34" s="148"/>
      <c r="H34" s="149"/>
      <c r="I34" s="160" t="s">
        <v>176</v>
      </c>
      <c r="J34" s="161"/>
      <c r="K34" s="98" t="s">
        <v>312</v>
      </c>
      <c r="L34" s="98" t="s">
        <v>336</v>
      </c>
      <c r="M34" s="160" t="s">
        <v>337</v>
      </c>
      <c r="N34" s="162"/>
      <c r="O34" s="161"/>
      <c r="P34" s="160" t="s">
        <v>338</v>
      </c>
      <c r="Q34" s="161"/>
      <c r="R34" s="99">
        <v>3400</v>
      </c>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c r="B45" s="237"/>
      <c r="C45" s="237"/>
      <c r="D45" s="237"/>
      <c r="E45" s="237"/>
      <c r="F45" s="237"/>
      <c r="G45" s="237"/>
      <c r="H45" s="88"/>
      <c r="I45" s="238"/>
      <c r="J45" s="238"/>
      <c r="K45" s="238"/>
      <c r="L45" s="238"/>
      <c r="M45" s="86"/>
      <c r="N45" s="86"/>
      <c r="O45" s="86"/>
      <c r="P45" s="239">
        <f>(I44/2)+SUM(I45:L46)+SUM(R31:R42)+P24</f>
        <v>9400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6200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P45/8</f>
        <v>1175</v>
      </c>
      <c r="T49" s="23" t="s">
        <v>216</v>
      </c>
    </row>
    <row r="50" spans="1:20" s="23" customFormat="1" ht="14.1" customHeight="1">
      <c r="A50" s="24"/>
      <c r="B50" s="127" t="s">
        <v>129</v>
      </c>
      <c r="C50" s="127"/>
      <c r="D50" s="173"/>
      <c r="E50" s="173"/>
      <c r="F50" s="25"/>
      <c r="G50" s="82"/>
      <c r="H50" s="127" t="s">
        <v>149</v>
      </c>
      <c r="I50" s="127"/>
      <c r="J50" s="127"/>
      <c r="K50" s="29">
        <v>500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v>1200</v>
      </c>
      <c r="R51" s="165"/>
    </row>
    <row r="52" spans="1:20" s="23" customFormat="1" ht="14.1" customHeight="1">
      <c r="A52" s="24"/>
      <c r="B52" s="127" t="s">
        <v>137</v>
      </c>
      <c r="C52" s="127"/>
      <c r="D52" s="173"/>
      <c r="E52" s="173"/>
      <c r="F52" s="25"/>
      <c r="G52" s="82"/>
      <c r="H52" s="8" t="s">
        <v>172</v>
      </c>
      <c r="I52" s="8"/>
      <c r="K52" s="29"/>
      <c r="M52" s="25"/>
      <c r="N52" s="234" t="s">
        <v>140</v>
      </c>
      <c r="O52" s="234"/>
      <c r="P52" s="234"/>
      <c r="Q52" s="164">
        <v>4500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t="s">
        <v>339</v>
      </c>
      <c r="E57" s="173"/>
      <c r="F57" s="25"/>
      <c r="G57" s="127" t="s">
        <v>145</v>
      </c>
      <c r="H57" s="127"/>
      <c r="I57" s="163" t="s">
        <v>321</v>
      </c>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261" t="s">
        <v>340</v>
      </c>
      <c r="G62" s="261"/>
      <c r="H62" s="261"/>
      <c r="I62" s="261"/>
      <c r="J62" s="122"/>
      <c r="K62" s="122"/>
      <c r="L62" s="122"/>
      <c r="M62" s="122"/>
      <c r="N62" s="122"/>
      <c r="O62" s="122"/>
      <c r="P62" s="122"/>
      <c r="Q62" s="122"/>
      <c r="R62" s="17"/>
    </row>
    <row r="63" spans="1:20" s="23" customFormat="1" ht="12.75" customHeight="1">
      <c r="A63" s="24"/>
      <c r="B63" s="174" t="s">
        <v>167</v>
      </c>
      <c r="C63" s="174"/>
      <c r="D63" s="174"/>
      <c r="E63" s="174"/>
      <c r="F63" s="262"/>
      <c r="G63" s="262"/>
      <c r="H63" s="262"/>
      <c r="I63" s="262"/>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18" s="23" customFormat="1" ht="12.75" customHeight="1">
      <c r="A65" s="24"/>
      <c r="B65" s="128" t="s">
        <v>171</v>
      </c>
      <c r="C65" s="128"/>
      <c r="D65" s="128"/>
      <c r="E65" s="128"/>
      <c r="F65" s="213"/>
      <c r="G65" s="213"/>
      <c r="H65" s="213"/>
      <c r="I65" s="213"/>
      <c r="J65" s="25"/>
      <c r="K65" s="128" t="s">
        <v>159</v>
      </c>
      <c r="L65" s="128"/>
      <c r="M65" s="128"/>
      <c r="N65" s="213" t="s">
        <v>313</v>
      </c>
      <c r="O65" s="213"/>
      <c r="P65" s="21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7"/>
      <c r="E67" s="167"/>
      <c r="F67" s="167"/>
      <c r="G67" s="167"/>
      <c r="H67" s="86"/>
      <c r="I67" s="86"/>
      <c r="J67" s="86"/>
      <c r="K67" s="86"/>
      <c r="L67" s="86"/>
      <c r="M67" s="124"/>
      <c r="N67" s="124"/>
      <c r="O67" s="124"/>
      <c r="P67" s="124"/>
      <c r="Q67" s="124"/>
      <c r="R67" s="18"/>
    </row>
    <row r="68" spans="1:18">
      <c r="A68" s="13" t="s">
        <v>302</v>
      </c>
      <c r="B68" s="86"/>
      <c r="C68" s="228" t="str">
        <f>G6</f>
        <v xml:space="preserve">MAGCAYAN, MARILOU JORDAN </v>
      </c>
      <c r="D68" s="228"/>
      <c r="E68" s="228"/>
      <c r="F68" s="228"/>
      <c r="G68" s="228"/>
      <c r="H68" s="171" t="s">
        <v>303</v>
      </c>
      <c r="I68" s="171"/>
      <c r="J68" s="171"/>
      <c r="K68" s="171"/>
      <c r="L68" s="171"/>
      <c r="M68" s="171"/>
      <c r="N68" s="171"/>
      <c r="O68" s="171"/>
      <c r="P68" s="171"/>
      <c r="Q68" s="124"/>
      <c r="R68" s="18"/>
    </row>
    <row r="69" spans="1:18" ht="32.25" customHeight="1">
      <c r="A69" s="229" t="s">
        <v>304</v>
      </c>
      <c r="B69" s="230"/>
      <c r="C69" s="230"/>
      <c r="D69" s="230"/>
      <c r="E69" s="230"/>
      <c r="F69" s="230"/>
      <c r="G69" s="230"/>
      <c r="H69" s="230"/>
      <c r="I69" s="230"/>
      <c r="J69" s="230"/>
      <c r="K69" s="230"/>
      <c r="L69" s="230"/>
      <c r="M69" s="230"/>
      <c r="N69" s="230"/>
      <c r="O69" s="230"/>
      <c r="P69" s="230"/>
      <c r="Q69" s="124"/>
      <c r="R69" s="18"/>
    </row>
    <row r="70" spans="1:18" ht="39" customHeight="1">
      <c r="A70" s="13"/>
      <c r="B70" s="86"/>
      <c r="C70" s="86"/>
      <c r="D70" s="86"/>
      <c r="E70" s="86"/>
      <c r="F70" s="172"/>
      <c r="G70" s="172"/>
      <c r="H70" s="172"/>
      <c r="I70" s="172"/>
      <c r="J70" s="172"/>
      <c r="K70" s="172"/>
      <c r="L70" s="172"/>
      <c r="M70" s="86"/>
      <c r="N70" s="86"/>
      <c r="O70" s="86"/>
      <c r="P70" s="86"/>
      <c r="Q70" s="124"/>
      <c r="R70" s="18"/>
    </row>
    <row r="71" spans="1:18">
      <c r="A71" s="170" t="s">
        <v>292</v>
      </c>
      <c r="B71" s="171"/>
      <c r="C71" s="171"/>
      <c r="D71" s="171"/>
      <c r="E71" s="171"/>
      <c r="F71" s="171"/>
      <c r="G71" s="171"/>
      <c r="H71" s="171"/>
      <c r="I71" s="171"/>
      <c r="J71" s="171"/>
      <c r="K71" s="171"/>
      <c r="L71" s="171"/>
      <c r="M71" s="171"/>
      <c r="N71" s="171"/>
      <c r="O71" s="171"/>
      <c r="P71" s="171"/>
      <c r="Q71" s="124"/>
      <c r="R71" s="18"/>
    </row>
    <row r="72" spans="1:18" ht="12" customHeight="1" thickBot="1">
      <c r="A72" s="13"/>
      <c r="B72" s="86"/>
      <c r="C72" s="86"/>
      <c r="D72" s="86"/>
      <c r="E72" s="86"/>
      <c r="F72" s="86"/>
      <c r="G72" s="86"/>
      <c r="H72" s="86"/>
      <c r="I72" s="86"/>
      <c r="J72" s="86"/>
      <c r="K72" s="86"/>
      <c r="L72" s="116"/>
      <c r="M72" s="86"/>
      <c r="N72" s="86"/>
      <c r="O72" s="86"/>
      <c r="P72" s="86"/>
      <c r="Q72" s="168" t="s">
        <v>298</v>
      </c>
      <c r="R72" s="169"/>
    </row>
    <row r="73" spans="1:18" ht="12" customHeight="1" thickBot="1">
      <c r="A73" s="152" t="s">
        <v>291</v>
      </c>
      <c r="B73" s="153"/>
      <c r="C73" s="153"/>
      <c r="D73" s="153"/>
      <c r="E73" s="153"/>
      <c r="F73" s="153"/>
      <c r="G73" s="153"/>
      <c r="H73" s="153"/>
      <c r="I73" s="153"/>
      <c r="J73" s="153"/>
      <c r="K73" s="153"/>
      <c r="L73" s="153"/>
      <c r="M73" s="153"/>
      <c r="N73" s="153"/>
      <c r="O73" s="153"/>
      <c r="P73" s="153"/>
      <c r="Q73" s="153"/>
      <c r="R73" s="154"/>
    </row>
    <row r="74" spans="1:18">
      <c r="A74" s="222" t="s">
        <v>341</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48"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52" t="s">
        <v>293</v>
      </c>
      <c r="B78" s="153"/>
      <c r="C78" s="153"/>
      <c r="D78" s="153"/>
      <c r="E78" s="153"/>
      <c r="F78" s="153"/>
      <c r="G78" s="153"/>
      <c r="H78" s="153"/>
      <c r="I78" s="153"/>
      <c r="J78" s="153"/>
      <c r="K78" s="153"/>
      <c r="L78" s="153"/>
      <c r="M78" s="153"/>
      <c r="N78" s="153"/>
      <c r="O78" s="153"/>
      <c r="P78" s="153"/>
      <c r="Q78" s="153"/>
      <c r="R78" s="154"/>
    </row>
    <row r="79" spans="1:18"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18" ht="15.75" customHeight="1">
      <c r="A80" s="87">
        <v>1</v>
      </c>
      <c r="B80" s="126" t="s">
        <v>314</v>
      </c>
      <c r="C80" s="126"/>
      <c r="D80" s="126"/>
      <c r="E80" s="126"/>
      <c r="F80" s="126"/>
      <c r="G80" s="126"/>
      <c r="H80" s="126"/>
      <c r="I80" s="125">
        <v>361.8</v>
      </c>
      <c r="J80" s="125"/>
      <c r="K80" s="125"/>
      <c r="L80" s="125"/>
      <c r="M80" s="126" t="s">
        <v>342</v>
      </c>
      <c r="N80" s="126"/>
      <c r="O80" s="126"/>
      <c r="P80" s="220" t="s">
        <v>323</v>
      </c>
      <c r="Q80" s="220"/>
      <c r="R80" s="221"/>
    </row>
    <row r="81" spans="1:18" ht="15.75" customHeight="1">
      <c r="A81" s="87">
        <v>2</v>
      </c>
      <c r="B81" s="126" t="s">
        <v>314</v>
      </c>
      <c r="C81" s="126"/>
      <c r="D81" s="126"/>
      <c r="E81" s="126"/>
      <c r="F81" s="126"/>
      <c r="G81" s="126"/>
      <c r="H81" s="126"/>
      <c r="I81" s="136">
        <v>4500</v>
      </c>
      <c r="J81" s="136"/>
      <c r="K81" s="136"/>
      <c r="L81" s="136"/>
      <c r="M81" s="135" t="s">
        <v>343</v>
      </c>
      <c r="N81" s="135"/>
      <c r="O81" s="135"/>
      <c r="P81" s="137" t="s">
        <v>323</v>
      </c>
      <c r="Q81" s="137"/>
      <c r="R81" s="138"/>
    </row>
    <row r="82" spans="1:18" ht="15.75" customHeight="1">
      <c r="A82" s="87">
        <v>3</v>
      </c>
      <c r="I82" s="136">
        <v>1000</v>
      </c>
      <c r="J82" s="136"/>
      <c r="K82" s="136"/>
      <c r="L82" s="136"/>
      <c r="M82" s="135" t="s">
        <v>344</v>
      </c>
      <c r="N82" s="135"/>
      <c r="O82" s="135"/>
      <c r="P82" s="137" t="s">
        <v>323</v>
      </c>
      <c r="Q82" s="137"/>
      <c r="R82" s="138"/>
    </row>
    <row r="83" spans="1:18" ht="15.75" customHeight="1">
      <c r="A83" s="87">
        <v>4</v>
      </c>
      <c r="B83" s="135" t="s">
        <v>314</v>
      </c>
      <c r="C83" s="135"/>
      <c r="D83" s="135"/>
      <c r="E83" s="135"/>
      <c r="F83" s="135"/>
      <c r="G83" s="135"/>
      <c r="H83" s="135"/>
      <c r="I83" s="136"/>
      <c r="J83" s="136"/>
      <c r="K83" s="136"/>
      <c r="L83" s="136"/>
      <c r="M83" s="135"/>
      <c r="N83" s="135"/>
      <c r="O83" s="135"/>
      <c r="P83" s="137"/>
      <c r="Q83" s="137"/>
      <c r="R83" s="138"/>
    </row>
    <row r="84" spans="1:18" ht="15.75" customHeight="1">
      <c r="A84" s="87">
        <v>5</v>
      </c>
      <c r="B84" s="135"/>
      <c r="C84" s="135"/>
      <c r="D84" s="135"/>
      <c r="E84" s="135"/>
      <c r="F84" s="135"/>
      <c r="G84" s="135"/>
      <c r="H84" s="135"/>
      <c r="I84" s="136"/>
      <c r="J84" s="136"/>
      <c r="K84" s="136"/>
      <c r="L84" s="136"/>
      <c r="M84" s="135"/>
      <c r="N84" s="135"/>
      <c r="O84" s="135"/>
      <c r="P84" s="137"/>
      <c r="Q84" s="137"/>
      <c r="R84" s="138"/>
    </row>
    <row r="85" spans="1:18" ht="3" customHeight="1">
      <c r="A85" s="13"/>
      <c r="B85" s="86"/>
      <c r="C85" s="86"/>
      <c r="D85" s="167"/>
      <c r="E85" s="167"/>
      <c r="F85" s="167"/>
      <c r="G85" s="167"/>
      <c r="H85" s="86"/>
      <c r="I85" s="86"/>
      <c r="J85" s="86"/>
      <c r="K85" s="86"/>
      <c r="L85" s="86"/>
      <c r="M85" s="124"/>
      <c r="N85" s="124"/>
      <c r="O85" s="124"/>
      <c r="P85" s="124"/>
      <c r="Q85" s="124"/>
      <c r="R85" s="18"/>
    </row>
    <row r="86" spans="1:18">
      <c r="A86" s="139" t="s">
        <v>30</v>
      </c>
      <c r="B86" s="140"/>
      <c r="C86" s="140"/>
      <c r="D86" s="86"/>
      <c r="E86" s="86"/>
      <c r="F86" s="86"/>
      <c r="G86" s="86"/>
      <c r="H86" s="86"/>
      <c r="I86" s="86"/>
      <c r="J86" s="86"/>
      <c r="K86" s="140" t="s">
        <v>296</v>
      </c>
      <c r="L86" s="140"/>
      <c r="M86" s="140"/>
      <c r="N86" s="86"/>
      <c r="O86" s="86"/>
      <c r="P86" s="86"/>
      <c r="Q86" s="86"/>
      <c r="R86" s="14"/>
    </row>
    <row r="87" spans="1:18" ht="12" customHeight="1">
      <c r="A87" s="139"/>
      <c r="B87" s="140"/>
      <c r="C87" s="140"/>
      <c r="D87" s="144" t="s">
        <v>345</v>
      </c>
      <c r="E87" s="145"/>
      <c r="F87" s="145"/>
      <c r="G87" s="145"/>
      <c r="H87" s="145"/>
      <c r="I87" s="145"/>
      <c r="J87" s="145"/>
      <c r="K87" s="140"/>
      <c r="L87" s="140"/>
      <c r="M87" s="140"/>
      <c r="N87" s="129" t="s">
        <v>324</v>
      </c>
      <c r="O87" s="130"/>
      <c r="P87" s="130"/>
      <c r="Q87" s="130"/>
      <c r="R87" s="131"/>
    </row>
    <row r="88" spans="1:18" ht="12" customHeight="1" thickBot="1">
      <c r="A88" s="141"/>
      <c r="B88" s="142"/>
      <c r="C88" s="142"/>
      <c r="D88" s="143" t="s">
        <v>325</v>
      </c>
      <c r="E88" s="143"/>
      <c r="F88" s="143"/>
      <c r="G88" s="143"/>
      <c r="H88" s="143"/>
      <c r="I88" s="143"/>
      <c r="J88" s="143"/>
      <c r="K88" s="142"/>
      <c r="L88" s="142"/>
      <c r="M88" s="142"/>
      <c r="N88" s="132" t="s">
        <v>326</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M49:Q49"/>
    <mergeCell ref="G59:H59"/>
    <mergeCell ref="G58:H58"/>
    <mergeCell ref="Q57:R57"/>
    <mergeCell ref="N58:P58"/>
    <mergeCell ref="N57:P57"/>
    <mergeCell ref="N56:P56"/>
    <mergeCell ref="Q59:R59"/>
    <mergeCell ref="Q58:R58"/>
    <mergeCell ref="P84:R84"/>
    <mergeCell ref="F62:I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I57:L5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45468</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51228</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 xml:space="preserve">MAGCAYAN, MARILOU JORDAN </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9817311643</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61</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 xml:space="preserve">MAGCAYAN, MARILOU JORDAN </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23096</v>
      </c>
      <c r="B15" s="398"/>
      <c r="C15" s="399"/>
      <c r="D15" s="378" t="str">
        <f>IF('UNIFIED INTAKE'!M12=0,"",'UNIFIED INTAKE'!M12)</f>
        <v>SIPOCOT, CAM.SUR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IMPIG SIPOCOT, CAMARINES SUR</v>
      </c>
      <c r="B17" s="331"/>
      <c r="C17" s="331"/>
      <c r="D17" s="331"/>
      <c r="E17" s="331"/>
      <c r="F17" s="331"/>
      <c r="G17" s="331"/>
      <c r="H17" s="331"/>
      <c r="I17" s="331"/>
      <c r="J17" s="331"/>
      <c r="K17" s="331"/>
      <c r="L17" s="331"/>
      <c r="M17" s="332"/>
      <c r="N17" s="330" t="str">
        <f>IF('UNIFIED INTAKE'!E16=0,"",'UNIFIED INTAKE'!E16)</f>
        <v>IMPIG SIPOCOT,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MAGCAYAN, MANUEL</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HUSBAND</v>
      </c>
      <c r="U26" s="343"/>
      <c r="V26" s="343"/>
      <c r="W26" s="343"/>
      <c r="X26" s="343"/>
      <c r="Y26" s="343"/>
      <c r="Z26" s="343"/>
      <c r="AA26" s="344"/>
      <c r="AB26" s="342" t="str">
        <f>IF('UNIFIED INTAKE'!M31=0,"",'UNIFIED INTAKE'!M31)</f>
        <v>ELEM GRD</v>
      </c>
      <c r="AC26" s="343"/>
      <c r="AD26" s="343"/>
      <c r="AE26" s="343"/>
      <c r="AF26" s="343"/>
      <c r="AG26" s="343"/>
      <c r="AH26" s="343"/>
      <c r="AI26" s="344"/>
      <c r="AJ26" s="342" t="str">
        <f>IF('UNIFIED INTAKE'!P31=0,"",'UNIFIED INTAKE'!P31)</f>
        <v>SKILLED CARPENTER</v>
      </c>
      <c r="AK26" s="343"/>
      <c r="AL26" s="343"/>
      <c r="AM26" s="343"/>
      <c r="AN26" s="343"/>
      <c r="AO26" s="343"/>
      <c r="AP26" s="343"/>
      <c r="AQ26" s="344"/>
      <c r="AR26" s="460">
        <f>IF('UNIFIED INTAKE'!R31=0,"",'UNIFIED INTAKE'!R31)</f>
        <v>6000</v>
      </c>
      <c r="AS26" s="461"/>
      <c r="AT26" s="461"/>
      <c r="AU26" s="461"/>
      <c r="AV26" s="461"/>
      <c r="AW26" s="461"/>
      <c r="AX26" s="461"/>
      <c r="AY26" s="461"/>
      <c r="AZ26" s="461"/>
      <c r="BA26" s="461"/>
      <c r="BB26" s="462"/>
    </row>
    <row r="27" spans="1:84">
      <c r="A27" s="339" t="str">
        <f>IF('UNIFIED INTAKE'!A32=0,"",'UNIFIED INTAKE'!A32)</f>
        <v>MAGCAYAN, GLORY JANE</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DAUGHTER</v>
      </c>
      <c r="U27" s="343"/>
      <c r="V27" s="343"/>
      <c r="W27" s="343"/>
      <c r="X27" s="343"/>
      <c r="Y27" s="343"/>
      <c r="Z27" s="343"/>
      <c r="AA27" s="344"/>
      <c r="AB27" s="342" t="str">
        <f>IF('UNIFIED INTAKE'!M32=0,"",'UNIFIED INTAKE'!M32)</f>
        <v xml:space="preserve">COLLEGE LEVEL </v>
      </c>
      <c r="AC27" s="343"/>
      <c r="AD27" s="343"/>
      <c r="AE27" s="343"/>
      <c r="AF27" s="343"/>
      <c r="AG27" s="343"/>
      <c r="AH27" s="343"/>
      <c r="AI27" s="344"/>
      <c r="AJ27" s="342" t="str">
        <f>IF('UNIFIED INTAKE'!P32=0,"",'UNIFIED INTAKE'!P32)</f>
        <v>INS</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COLORADO, PRINCESS</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G.DAUGTHER</v>
      </c>
      <c r="U28" s="343"/>
      <c r="V28" s="343"/>
      <c r="W28" s="343"/>
      <c r="X28" s="343"/>
      <c r="Y28" s="343"/>
      <c r="Z28" s="343"/>
      <c r="AA28" s="344"/>
      <c r="AB28" s="342" t="str">
        <f>IF('UNIFIED INTAKE'!M33=0,"",'UNIFIED INTAKE'!M33)</f>
        <v>GRADE 5</v>
      </c>
      <c r="AC28" s="343"/>
      <c r="AD28" s="343"/>
      <c r="AE28" s="343"/>
      <c r="AF28" s="343"/>
      <c r="AG28" s="343"/>
      <c r="AH28" s="343"/>
      <c r="AI28" s="344"/>
      <c r="AJ28" s="342" t="str">
        <f>IF('UNIFIED INTAKE'!P33=0,"",'UNIFIED INTAKE'!P33)</f>
        <v>INS</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MAGCAYAN, MARK JOSEPH</v>
      </c>
      <c r="B29" s="340"/>
      <c r="C29" s="340"/>
      <c r="D29" s="340"/>
      <c r="E29" s="340"/>
      <c r="F29" s="340"/>
      <c r="G29" s="340"/>
      <c r="H29" s="340"/>
      <c r="I29" s="340"/>
      <c r="J29" s="341"/>
      <c r="K29" s="342" t="str">
        <f>IF('UNIFIED INTAKE'!S34=0,"",'UNIFIED INTAKE'!S34)</f>
        <v/>
      </c>
      <c r="L29" s="343"/>
      <c r="M29" s="343"/>
      <c r="N29" s="344"/>
      <c r="O29" s="342" t="str">
        <f>IF('UNIFIED INTAKE'!K34=0,"",'UNIFIED INTAKE'!K34)</f>
        <v>S</v>
      </c>
      <c r="P29" s="343"/>
      <c r="Q29" s="343"/>
      <c r="R29" s="343"/>
      <c r="S29" s="344"/>
      <c r="T29" s="342" t="str">
        <f>IF('UNIFIED INTAKE'!L34=0,"",'UNIFIED INTAKE'!L34)</f>
        <v>SON</v>
      </c>
      <c r="U29" s="343"/>
      <c r="V29" s="343"/>
      <c r="W29" s="343"/>
      <c r="X29" s="343"/>
      <c r="Y29" s="343"/>
      <c r="Z29" s="343"/>
      <c r="AA29" s="344"/>
      <c r="AB29" s="342" t="str">
        <f>IF('UNIFIED INTAKE'!M34=0,"",'UNIFIED INTAKE'!M34)</f>
        <v>HS GARD</v>
      </c>
      <c r="AC29" s="343"/>
      <c r="AD29" s="343"/>
      <c r="AE29" s="343"/>
      <c r="AF29" s="343"/>
      <c r="AG29" s="343"/>
      <c r="AH29" s="343"/>
      <c r="AI29" s="344"/>
      <c r="AJ29" s="342" t="str">
        <f>IF('UNIFIED INTAKE'!P34=0,"",'UNIFIED INTAKE'!P34)</f>
        <v>HELPER</v>
      </c>
      <c r="AK29" s="343"/>
      <c r="AL29" s="343"/>
      <c r="AM29" s="343"/>
      <c r="AN29" s="343"/>
      <c r="AO29" s="343"/>
      <c r="AP29" s="343"/>
      <c r="AQ29" s="344"/>
      <c r="AR29" s="460">
        <f>IF('UNIFIED INTAKE'!R34=0,"",'UNIFIED INTAKE'!R34)</f>
        <v>3400</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9400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t="str">
        <f>'UNIFIED INTAKE'!I57</f>
        <v>PUMP</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4500</v>
      </c>
      <c r="B47" s="453"/>
      <c r="C47" s="453"/>
      <c r="D47" s="453"/>
      <c r="E47" s="453"/>
      <c r="F47" s="453"/>
      <c r="G47" s="453"/>
      <c r="H47" s="454">
        <f>IF('UNIFIED INTAKE'!Q51="","",'UNIFIED INTAKE'!Q51)</f>
        <v>1200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9400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PATIENT IS IN NEED OF MEDICAL ASSISTANCE FOR HER OPD BILL.SHE WAS SCHEDULED TO UNDERGO CT SCAN  AND GIVEN PRESCRIPTION BY ATTENDING PHYSICIAN. HER HUSBAND IS THE SOLE INCOME EARNER IN THE FAMILY WORKING AS SKILLED CARPENTER. APTIENT IS A PLAIN HOUSEWIFE AND AND ONE CHILDREN IS HELPING AT TIMES TO AUGMENT THE DAILY NEEDS. ASSESSEDA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GERY Z. VILLAREAL,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51228</v>
      </c>
      <c r="D2" s="572"/>
      <c r="E2" s="572"/>
      <c r="M2" s="45" t="s">
        <v>29</v>
      </c>
      <c r="N2" s="46">
        <f>'UNIFIED INTAKE'!F5</f>
        <v>45468</v>
      </c>
    </row>
    <row r="3" spans="1:14" ht="18.75">
      <c r="B3" s="45" t="s">
        <v>219</v>
      </c>
      <c r="C3" s="573">
        <f>'UNIFIED INTAKE'!D3</f>
        <v>0</v>
      </c>
      <c r="D3" s="573"/>
      <c r="E3" s="573"/>
      <c r="M3" s="45" t="s">
        <v>220</v>
      </c>
      <c r="N3" s="47">
        <f>'UNIFIED INTAKE'!R5</f>
        <v>0.71597222222222201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 xml:space="preserve">MAGCAYAN, MARILOU JORDAN </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IMPIG SIPOCOT,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61</v>
      </c>
      <c r="G8" s="574"/>
      <c r="H8" s="574"/>
      <c r="I8" s="574"/>
      <c r="J8" s="575" t="s">
        <v>226</v>
      </c>
      <c r="K8" s="575"/>
      <c r="L8" s="575"/>
      <c r="M8" s="576" t="str">
        <f>IF('UNIFIED INTAKE'!D19=0,"",'UNIFIED INTAKE'!D19)</f>
        <v>CATHOLIC</v>
      </c>
      <c r="N8" s="576"/>
    </row>
    <row r="9" spans="1:14" ht="18.75">
      <c r="A9" s="49" t="s">
        <v>227</v>
      </c>
      <c r="B9" s="49"/>
      <c r="C9" s="567">
        <f>'UNIFIED INTAKE'!A12</f>
        <v>23096</v>
      </c>
      <c r="D9" s="567"/>
      <c r="E9" s="567"/>
      <c r="F9" s="567"/>
      <c r="G9" s="567"/>
      <c r="H9" s="567"/>
      <c r="I9" s="568" t="s">
        <v>228</v>
      </c>
      <c r="J9" s="568"/>
      <c r="K9" s="563" t="str">
        <f>IF('UNIFIED INTAKE'!M12="","",'UNIFIED INTAKE'!M12)</f>
        <v>SIPOCOT, CAM.SUR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MAGCAYAN, MANUEL</v>
      </c>
      <c r="B20" s="556"/>
      <c r="C20" s="73" t="str">
        <f>IF('UNIFIED INTAKE'!L31=0,"",'UNIFIED INTAKE'!L31)</f>
        <v>HUSBAND</v>
      </c>
      <c r="D20" s="557" t="str">
        <f>IF('UNIFIED INTAKE'!S31=0,"",'UNIFIED INTAKE'!S31)</f>
        <v/>
      </c>
      <c r="E20" s="558"/>
      <c r="F20" s="73" t="str">
        <f>IF('UNIFIED INTAKE'!I31=0,"",'UNIFIED INTAKE'!I31)</f>
        <v>M</v>
      </c>
      <c r="G20" s="557" t="str">
        <f>IF('UNIFIED INTAKE'!K31=0,"",'UNIFIED INTAKE'!K31)</f>
        <v>M</v>
      </c>
      <c r="H20" s="558"/>
      <c r="I20" s="557" t="str">
        <f>IF('UNIFIED INTAKE'!M31=0,"",'UNIFIED INTAKE'!M31)</f>
        <v>ELEM GRD</v>
      </c>
      <c r="J20" s="559"/>
      <c r="K20" s="559"/>
      <c r="L20" s="558"/>
      <c r="M20" s="73" t="str">
        <f>IF('UNIFIED INTAKE'!P31=0,"",'UNIFIED INTAKE'!P31)</f>
        <v>SKILLED CARPENTER</v>
      </c>
      <c r="N20" s="76" t="b">
        <f>IF('UNIFIED INTAKE'!R31="",'UNIFIED INTAKE'!R31)</f>
        <v>0</v>
      </c>
    </row>
    <row r="21" spans="1:14">
      <c r="A21" s="555" t="str">
        <f>IF('UNIFIED INTAKE'!A32=0,"",'UNIFIED INTAKE'!A32)</f>
        <v>MAGCAYAN, GLORY JANE</v>
      </c>
      <c r="B21" s="556"/>
      <c r="C21" s="73" t="str">
        <f>IF('UNIFIED INTAKE'!L32=0,"",'UNIFIED INTAKE'!L32)</f>
        <v>DAUGHTER</v>
      </c>
      <c r="D21" s="557" t="str">
        <f>IF('UNIFIED INTAKE'!S32=0,"",'UNIFIED INTAKE'!S32)</f>
        <v/>
      </c>
      <c r="E21" s="558"/>
      <c r="F21" s="73" t="str">
        <f>IF('UNIFIED INTAKE'!I32=0,"",'UNIFIED INTAKE'!I32)</f>
        <v>F</v>
      </c>
      <c r="G21" s="557" t="str">
        <f>IF('UNIFIED INTAKE'!K32=0,"",'UNIFIED INTAKE'!K32)</f>
        <v>S</v>
      </c>
      <c r="H21" s="558"/>
      <c r="I21" s="557" t="str">
        <f>IF('UNIFIED INTAKE'!M32=0,"",'UNIFIED INTAKE'!M32)</f>
        <v xml:space="preserve">COLLEGE LEVEL </v>
      </c>
      <c r="J21" s="559"/>
      <c r="K21" s="559"/>
      <c r="L21" s="558"/>
      <c r="M21" s="73" t="str">
        <f>IF('UNIFIED INTAKE'!P32=0,"",'UNIFIED INTAKE'!P32)</f>
        <v>INS</v>
      </c>
      <c r="N21" s="76" t="b">
        <f>IF('UNIFIED INTAKE'!R32="",'UNIFIED INTAKE'!R32)</f>
        <v>0</v>
      </c>
    </row>
    <row r="22" spans="1:14">
      <c r="A22" s="555" t="str">
        <f>IF('UNIFIED INTAKE'!A33=0,"",'UNIFIED INTAKE'!A33)</f>
        <v>COLORADO, PRINCESS</v>
      </c>
      <c r="B22" s="556"/>
      <c r="C22" s="73" t="str">
        <f>IF('UNIFIED INTAKE'!L33=0,"",'UNIFIED INTAKE'!L33)</f>
        <v>G.DAUGTHER</v>
      </c>
      <c r="D22" s="557" t="str">
        <f>IF('UNIFIED INTAKE'!S33=0,"",'UNIFIED INTAKE'!S33)</f>
        <v/>
      </c>
      <c r="E22" s="558"/>
      <c r="F22" s="73" t="str">
        <f>IF('UNIFIED INTAKE'!I33=0,"",'UNIFIED INTAKE'!I33)</f>
        <v>F</v>
      </c>
      <c r="G22" s="557" t="str">
        <f>IF('UNIFIED INTAKE'!K33=0,"",'UNIFIED INTAKE'!K33)</f>
        <v>S</v>
      </c>
      <c r="H22" s="558"/>
      <c r="I22" s="557" t="str">
        <f>IF('UNIFIED INTAKE'!M33=0,"",'UNIFIED INTAKE'!M33)</f>
        <v>GRADE 5</v>
      </c>
      <c r="J22" s="559"/>
      <c r="K22" s="559"/>
      <c r="L22" s="558"/>
      <c r="M22" s="73" t="str">
        <f>IF('UNIFIED INTAKE'!P33=0,"",'UNIFIED INTAKE'!P33)</f>
        <v>INS</v>
      </c>
      <c r="N22" s="76" t="b">
        <f>IF('UNIFIED INTAKE'!R33="",'UNIFIED INTAKE'!R33)</f>
        <v>0</v>
      </c>
    </row>
    <row r="23" spans="1:14">
      <c r="A23" s="555" t="str">
        <f>IF('UNIFIED INTAKE'!A34=0,"",'UNIFIED INTAKE'!A34)</f>
        <v>MAGCAYAN, MARK JOSEPH</v>
      </c>
      <c r="B23" s="556"/>
      <c r="C23" s="73" t="str">
        <f>IF('UNIFIED INTAKE'!L34=0,"",'UNIFIED INTAKE'!L34)</f>
        <v>SON</v>
      </c>
      <c r="D23" s="557" t="str">
        <f>IF('UNIFIED INTAKE'!S34=0,"",'UNIFIED INTAKE'!S34)</f>
        <v/>
      </c>
      <c r="E23" s="558"/>
      <c r="F23" s="73" t="str">
        <f>IF('UNIFIED INTAKE'!I34=0,"",'UNIFIED INTAKE'!I34)</f>
        <v>M</v>
      </c>
      <c r="G23" s="557" t="str">
        <f>IF('UNIFIED INTAKE'!K34=0,"",'UNIFIED INTAKE'!K34)</f>
        <v>S</v>
      </c>
      <c r="H23" s="558"/>
      <c r="I23" s="557" t="str">
        <f>IF('UNIFIED INTAKE'!M34=0,"",'UNIFIED INTAKE'!M34)</f>
        <v>HS GARD</v>
      </c>
      <c r="J23" s="559"/>
      <c r="K23" s="559"/>
      <c r="L23" s="558"/>
      <c r="M23" s="73" t="str">
        <f>IF('UNIFIED INTAKE'!P34=0,"",'UNIFIED INTAKE'!P34)</f>
        <v>HELPER</v>
      </c>
      <c r="N23" s="76" t="b">
        <f>IF('UNIFIED INTAKE'!R34="",'UNIFIED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1200</v>
      </c>
    </row>
    <row r="34" spans="1:14" ht="15.75">
      <c r="A34" s="25"/>
      <c r="B34" t="s">
        <v>137</v>
      </c>
      <c r="C34" s="74">
        <f>'UNIFIED INTAKE'!D52</f>
        <v>0</v>
      </c>
      <c r="E34" s="25"/>
      <c r="F34" s="550" t="s">
        <v>138</v>
      </c>
      <c r="G34" s="550"/>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t="str">
        <f>'UNIFIED INTAKE'!D57</f>
        <v>AUNTIE</v>
      </c>
      <c r="E39" s="25"/>
      <c r="F39" s="550" t="s">
        <v>145</v>
      </c>
      <c r="G39" s="550"/>
      <c r="H39" s="550"/>
      <c r="I39" s="551" t="str">
        <f>'UNIFIED INTAKE'!I57:L57</f>
        <v>PUMP</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PATIENT IS IN NEED OF MEDICAL ASSISTANCE FOR HER OPD BILL.SHE WAS SCHEDULED TO UNDERGO CT SCAN  AND GIVEN PRESCRIPTION BY ATTENDING PHYSICIAN. HER HUSBAND IS THE SOLE INCOME EARNER IN THE FAMILY WORKING AS SKILLED CARPENTER. APTIENT IS A PLAIN HOUSEWIFE AND AND ONE CHILDREN IS HELPING AT TIMES TO AUGMENT THE DAILY NEEDS. ASSESSEDA AND CLASSIFIED AS C3</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 xml:space="preserve">MAGCAYAN, MARILOU JORDAN </v>
      </c>
      <c r="B55" s="545"/>
      <c r="C55" s="545"/>
      <c r="D55" s="545"/>
      <c r="E55" s="545"/>
      <c r="F55" s="545" t="str">
        <f>IF('UNIFIED INTAKE'!Q6=0,"",'UNIFIED INTAKE'!Q6)</f>
        <v>PATIENT</v>
      </c>
      <c r="G55" s="545"/>
      <c r="H55" s="545"/>
      <c r="I55" s="545"/>
      <c r="J55" s="545"/>
      <c r="K55" s="546">
        <f>IF('UNIFIED INTAKE'!Q7=0,"",'UNIFIED INTAKE'!Q7)</f>
        <v>9817311643</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GERY Z. VILLAREAL,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2024-06-25T09:23:10Z</cp:lastPrinted>
  <dcterms:created xsi:type="dcterms:W3CDTF">2021-01-18T06:35:54Z</dcterms:created>
  <dcterms:modified xsi:type="dcterms:W3CDTF">2024-06-27T07:29:46Z</dcterms:modified>
</cp:coreProperties>
</file>