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344996E-9AD9-4FE4-AAC3-0C1E6947E78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1" i="2"/>
  <c r="C68" i="2"/>
  <c r="E14" i="2"/>
  <c r="C7" i="4"/>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7" i="4"/>
  <c r="N28" i="4"/>
  <c r="N29" i="4"/>
  <c r="M27" i="4"/>
  <c r="M28" i="4"/>
  <c r="M29" i="4"/>
  <c r="I27" i="4"/>
  <c r="I28" i="4"/>
  <c r="I29" i="4"/>
  <c r="G27" i="4"/>
  <c r="G28" i="4"/>
  <c r="G29" i="4"/>
  <c r="F27" i="4"/>
  <c r="F28" i="4"/>
  <c r="F29" i="4"/>
  <c r="C27" i="4"/>
  <c r="C28" i="4"/>
  <c r="C29" i="4"/>
  <c r="A21" i="4"/>
  <c r="A22" i="4"/>
  <c r="A23" i="4"/>
  <c r="A24" i="4"/>
  <c r="A25" i="4"/>
  <c r="A26" i="4"/>
  <c r="A27" i="4"/>
  <c r="A28" i="4"/>
  <c r="A29"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K32" i="3"/>
  <c r="K33" i="3"/>
  <c r="D27" i="4" s="1"/>
  <c r="K34" i="3"/>
  <c r="D28" i="4" s="1"/>
  <c r="K35" i="3"/>
  <c r="D29" i="4" s="1"/>
  <c r="A27" i="3"/>
  <c r="A28" i="3"/>
  <c r="A29" i="3"/>
  <c r="A30" i="3"/>
  <c r="A31" i="3"/>
  <c r="A32" i="3"/>
  <c r="A33" i="3"/>
  <c r="A34" i="3"/>
  <c r="A35" i="3"/>
  <c r="A26" i="3"/>
  <c r="K26" i="3"/>
  <c r="G12" i="2"/>
  <c r="AH12" i="3" s="1"/>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<sst xmlns="http://schemas.openxmlformats.org/spreadsheetml/2006/main" count="412" uniqueCount="338">
  <si>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</si>
  <si>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</si>
  <si>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</si>
  <si>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</si>
  <si>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</si>
  <si>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</si>
  <si>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</si>
  <si>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</si>
  <si>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</si>
  <si>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</si>
  <si>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</si>
  <si>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</si>
  <si>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</si>
  <si>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</si>
  <si>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</si>
  <si>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</si>
  <si>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</si>
  <si>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</si>
  <si>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</si>
  <si>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</si>
  <si>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</si>
  <si>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</si>
  <si>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</si>
  <si>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</si>
  <si>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</si>
  <si>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</si>
  <si>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</si>
  <si>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</si>
  <si>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</si>
  <si>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</si>
  <si>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</si>
  <si>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</si>
  <si>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</si>
  <si>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</si>
  <si>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</si>
  <si>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</si>
  <si>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</si>
  <si>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</si>
  <si>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</si>
  <si>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</si>
  <si>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</si>
  <si>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</si>
  <si>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</si>
  <si>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</si>
  <si>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</si>
  <si>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</si>
  <si>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</si>
  <si>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</si>
  <si>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</si>
  <si>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</si>
  <si>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</si>
  <si>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</si>
  <si>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</si>
  <si>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</si>
  <si>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</si>
  <si>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</si>
  <si>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</si>
  <si>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</si>
  <si>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</si>
  <si>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</si>
  <si>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</si>
  <si>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</si>
  <si>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</si>
  <si>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</si>
  <si>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</si>
  <si>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</si>
  <si>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</si>
  <si>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</si>
  <si>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</si>
  <si>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</si>
  <si>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</si>
  <si>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</si>
  <si>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</si>
  <si>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</si>
  <si>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</si>
  <si>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</si>
  <si>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</si>
  <si>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</si>
  <si>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</si>
  <si>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</si>
  <si>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</si>
  <si>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</si>
  <si>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</si>
  <si>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</si>
  <si>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</si>
  <si>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</si>
  <si>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</si>
  <si>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</si>
  <si>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</si>
  <si>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</si>
  <si>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</si>
  <si>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</si>
  <si>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</si>
  <si>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</si>
  <si>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</si>
  <si>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</si>
  <si>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</si>
  <si>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</si>
  <si>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</si>
  <si>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</si>
  <si>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</si>
  <si>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</si>
  <si>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</si>
  <si>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</si>
  <si>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</si>
  <si>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</si>
  <si>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</si>
  <si>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</si>
  <si>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</si>
  <si>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</si>
  <si>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</si>
  <si>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</si>
  <si>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</si>
  <si>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</si>
  <si>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</si>
  <si>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</si>
  <si>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</si>
  <si>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</si>
  <si>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</si>
  <si>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</si>
  <si>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</si>
  <si>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</si>
  <si>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</si>
  <si>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</si>
  <si>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</si>
  <si>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</si>
  <si>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</si>
  <si>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</si>
  <si>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</si>
  <si>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</si>
  <si>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</si>
  <si>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</si>
  <si>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</si>
  <si>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</si>
  <si>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</si>
  <si>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</si>
  <si>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</si>
  <si>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</si>
  <si>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</si>
  <si>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</si>
  <si>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</si>
  <si>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</si>
  <si>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</si>
  <si>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</si>
  <si>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</si>
  <si>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</si>
  <si>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</si>
  <si>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</si>
  <si>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</si>
  <si>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</si>
  <si>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</si>
  <si>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</si>
  <si>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</si>
  <si>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</si>
  <si>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</si>
  <si>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</si>
  <si>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</si>
  <si>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</si>
  <si>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</si>
  <si>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</si>
  <si>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</si>
  <si>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</si>
  <si>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</si>
  <si>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</si>
  <si>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</si>
  <si>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</si>
  <si>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</si>
  <si>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</si>
  <si>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</si>
  <si>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</si>
  <si>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</si>
  <si>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</si>
  <si>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</si>
  <si>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</si>
  <si>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</si>
  <si>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</si>
  <si>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</si>
  <si>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</si>
  <si>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</si>
  <si>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</si>
  <si>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</si>
  <si>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</si>
  <si>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</si>
  <si>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</si>
  <si>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</si>
  <si>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</si>
  <si>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</si>
  <si>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</si>
  <si>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</si>
  <si>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</si>
  <si>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</si>
  <si>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</si>
  <si>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</si>
  <si>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</si>
  <si>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</si>
  <si>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</si>
  <si>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</si>
  <si>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</si>
  <si>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</si>
  <si>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</si>
  <si>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</si>
  <si>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</si>
  <si>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</si>
  <si>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</si>
  <si>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</si>
  <si>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</si>
  <si>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</si>
  <si>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</si>
  <si>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</si>
  <si>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</si>
  <si>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</si>
  <si>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</si>
  <si>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</si>
  <si>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</si>
  <si>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</si>
  <si>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</si>
  <si>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</si>
  <si>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</si>
  <si>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</si>
  <si>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</si>
  <si>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</si>
  <si>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</si>
  <si>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</si>
  <si>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</si>
  <si>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</si>
  <si>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</si>
  <si>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</si>
  <si>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</si>
  <si>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</si>
  <si>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</si>
  <si>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</si>
  <si>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</si>
  <si>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</si>
  <si>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</si>
  <si>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</si>
  <si>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</si>
  <si>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</si>
  <si>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</si>
  <si>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</si>
  <si>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</si>
  <si>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</si>
  <si>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</si>
  <si>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</si>
  <si>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</si>
  <si>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</si>
  <si>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</si>
  <si>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</si>
  <si>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</si>
  <si>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</si>
  <si>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</si>
  <si>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</si>
  <si>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</si>
  <si>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</si>
  <si>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</si>
  <si>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</si>
  <si>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</si>
  <si>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</si>
  <si>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</si>
  <si>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</si>
  <si>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</si>
  <si>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</si>
  <si>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</si>
  <si>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</si>
  <si>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</si>
  <si>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</si>
  <si>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</si>
  <si>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</si>
  <si>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</si>
  <si>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</si>
  <si>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</si>
  <si>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</si>
  <si>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</si>
  <si>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</si>
  <si>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</si>
  <si>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</si>
  <si>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</si>
  <si>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</si>
  <si>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</si>
  <si>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</si>
  <si>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</si>
  <si>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</si>
  <si>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</si>
  <si>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</si>
  <si>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</si>
  <si>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</si>
  <si>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</si>
  <si>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</si>
  <si>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</si>
  <si>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</si>
  <si>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</si>
  <si>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</si>
  <si>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</si>
  <si>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</si>
  <si>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</si>
  <si>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</si>
  <si>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</si>
  <si>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</si>
  <si>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</si>
  <si>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</si>
  <si>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</si>
  <si>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</si>
  <si>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</si>
  <si>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</si>
  <si>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</si>
  <si>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</si>
  <si>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</si>
  <si>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</si>
  <si>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</si>
  <si>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</si>
  <si>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</si>
  <si>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SINGLE</t>
  </si>
  <si>
    <t>HS GRADUATE</t>
  </si>
  <si>
    <t>OPD BILL</t>
  </si>
  <si>
    <t xml:space="preserve">MEDICAL </t>
  </si>
  <si>
    <t>FEMALE</t>
  </si>
  <si>
    <t>SIPOCOT, CAM. SUR</t>
  </si>
  <si>
    <t>MAIFIPP</t>
  </si>
  <si>
    <t>Social Welfare Officer III</t>
  </si>
  <si>
    <t>JANA LUISA E. ARRIOLA, RSW</t>
  </si>
  <si>
    <t>NONE</t>
  </si>
  <si>
    <t>S</t>
  </si>
  <si>
    <t>OLPATO, EVELYN BAGASBAS</t>
  </si>
  <si>
    <t>CALAGBANGAN, SIPOCOT,  CAM. SUR</t>
  </si>
  <si>
    <t>BUGAGAO, EDILBERTO</t>
  </si>
  <si>
    <t>COMMON LAW PARTNER</t>
  </si>
  <si>
    <t>CLR</t>
  </si>
  <si>
    <t>BUGAGAO, EDERLYN</t>
  </si>
  <si>
    <t>CL REL</t>
  </si>
  <si>
    <t>CLP</t>
  </si>
  <si>
    <t>DAUGHTER</t>
  </si>
  <si>
    <t>ELEM. LEVEL</t>
  </si>
  <si>
    <t>TRICYCLE DRIVER</t>
  </si>
  <si>
    <t>FS FROM CHILDREN</t>
  </si>
  <si>
    <t>DEEP WELL</t>
  </si>
  <si>
    <t>S/P CVD MRS HYPERTENSION II</t>
  </si>
  <si>
    <t>MEDICINES</t>
  </si>
  <si>
    <r>
      <t>P</t>
    </r>
    <r>
      <rPr>
        <sz val="11"/>
        <rFont val="Times New Roman"/>
        <family val="1"/>
      </rPr>
      <t xml:space="preserve">ATIENT IS IN NEED OF MEDICAL ASSISTANCE FOR HER MEDICINES TODAY DUE TO S/P CVD MRS HYPERTENSION II. PATIENT LIVES WITH HER DAUGHTER AND COMMON LAW PARTNER WHO IS THE SOLE PROVIDER OF THE FAMILY AS A TRICYCLE DRIVER. THE HH ALSO RELY ON THE FS SUPPORT GIVEN BY HER CHILDREN ON AN IRREGULAR BASIS HENCE DUE TO LIMITED RESOURCES, ASSISTANCE IS HEREBY REQUESTED FOR AUGMENTATION. THUS, ASSESSED AND CLASSIFIED AS C3. </t>
    </r>
  </si>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</sst>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0" fontId="2" fillId="0" borderId="4"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quotePrefix="1" applyFont="1" applyBorder="1" applyAlignment="1">
      <alignment horizont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5" fillId="0" borderId="21" xfId="0" applyFont="1" applyBorder="1" applyAlignment="1">
      <alignment horizontal="center" vertical="center"/>
    </xf>
    <xf numFmtId="0" fontId="15" fillId="0" borderId="22" xfId="0" applyFont="1" applyBorder="1" applyAlignment="1">
      <alignment horizontal="center" vertical="center"/>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165" fontId="2" fillId="0" borderId="1" xfId="1"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3.emf"/><Relationship Id="rId26" Type="http://schemas.openxmlformats.org/officeDocument/2006/relationships/ctrlProp" Target="../ctrlProps/ctrlProp8.xml"/><Relationship Id="rId39" Type="http://schemas.openxmlformats.org/officeDocument/2006/relationships/ctrlProp" Target="../ctrlProps/ctrlProp21.xml"/><Relationship Id="rId21" Type="http://schemas.openxmlformats.org/officeDocument/2006/relationships/ctrlProp" Target="../ctrlProps/ctrlProp3.xml"/><Relationship Id="rId34" Type="http://schemas.openxmlformats.org/officeDocument/2006/relationships/ctrlProp" Target="../ctrlProps/ctrlProp16.xml"/><Relationship Id="rId42" Type="http://schemas.openxmlformats.org/officeDocument/2006/relationships/ctrlProp" Target="../ctrlProps/ctrlProp24.xml"/><Relationship Id="rId47" Type="http://schemas.openxmlformats.org/officeDocument/2006/relationships/ctrlProp" Target="../ctrlProps/ctrlProp29.xml"/><Relationship Id="rId50" Type="http://schemas.openxmlformats.org/officeDocument/2006/relationships/ctrlProp" Target="../ctrlProps/ctrlProp32.xml"/><Relationship Id="rId55" Type="http://schemas.openxmlformats.org/officeDocument/2006/relationships/ctrlProp" Target="../ctrlProps/ctrlProp37.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control" Target="../activeX/activeX8.xml"/><Relationship Id="rId29" Type="http://schemas.openxmlformats.org/officeDocument/2006/relationships/ctrlProp" Target="../ctrlProps/ctrlProp11.xml"/><Relationship Id="rId11" Type="http://schemas.openxmlformats.org/officeDocument/2006/relationships/control" Target="../activeX/activeX4.xml"/><Relationship Id="rId24" Type="http://schemas.openxmlformats.org/officeDocument/2006/relationships/ctrlProp" Target="../ctrlProps/ctrlProp6.xml"/><Relationship Id="rId32" Type="http://schemas.openxmlformats.org/officeDocument/2006/relationships/ctrlProp" Target="../ctrlProps/ctrlProp14.xml"/><Relationship Id="rId37" Type="http://schemas.openxmlformats.org/officeDocument/2006/relationships/ctrlProp" Target="../ctrlProps/ctrlProp19.xml"/><Relationship Id="rId40" Type="http://schemas.openxmlformats.org/officeDocument/2006/relationships/ctrlProp" Target="../ctrlProps/ctrlProp22.xml"/><Relationship Id="rId45" Type="http://schemas.openxmlformats.org/officeDocument/2006/relationships/ctrlProp" Target="../ctrlProps/ctrlProp27.xml"/><Relationship Id="rId53" Type="http://schemas.openxmlformats.org/officeDocument/2006/relationships/ctrlProp" Target="../ctrlProps/ctrlProp35.xml"/><Relationship Id="rId5" Type="http://schemas.openxmlformats.org/officeDocument/2006/relationships/vmlDrawing" Target="../drawings/vmlDrawing1.vml"/><Relationship Id="rId10" Type="http://schemas.openxmlformats.org/officeDocument/2006/relationships/control" Target="../activeX/activeX3.xml"/><Relationship Id="rId19" Type="http://schemas.openxmlformats.org/officeDocument/2006/relationships/ctrlProp" Target="../ctrlProps/ctrlProp1.xml"/><Relationship Id="rId31" Type="http://schemas.openxmlformats.org/officeDocument/2006/relationships/ctrlProp" Target="../ctrlProps/ctrlProp13.xml"/><Relationship Id="rId44" Type="http://schemas.openxmlformats.org/officeDocument/2006/relationships/ctrlProp" Target="../ctrlProps/ctrlProp26.xml"/><Relationship Id="rId52" Type="http://schemas.openxmlformats.org/officeDocument/2006/relationships/ctrlProp" Target="../ctrlProps/ctrlProp34.xml"/><Relationship Id="rId4" Type="http://schemas.openxmlformats.org/officeDocument/2006/relationships/drawing" Target="../drawings/drawing1.xml"/><Relationship Id="rId9" Type="http://schemas.openxmlformats.org/officeDocument/2006/relationships/control" Target="../activeX/activeX2.xml"/><Relationship Id="rId14" Type="http://schemas.openxmlformats.org/officeDocument/2006/relationships/control" Target="../activeX/activeX6.xml"/><Relationship Id="rId22" Type="http://schemas.openxmlformats.org/officeDocument/2006/relationships/ctrlProp" Target="../ctrlProps/ctrlProp4.xml"/><Relationship Id="rId27" Type="http://schemas.openxmlformats.org/officeDocument/2006/relationships/ctrlProp" Target="../ctrlProps/ctrlProp9.xml"/><Relationship Id="rId30" Type="http://schemas.openxmlformats.org/officeDocument/2006/relationships/ctrlProp" Target="../ctrlProps/ctrlProp12.xml"/><Relationship Id="rId35" Type="http://schemas.openxmlformats.org/officeDocument/2006/relationships/ctrlProp" Target="../ctrlProps/ctrlProp17.xml"/><Relationship Id="rId43" Type="http://schemas.openxmlformats.org/officeDocument/2006/relationships/ctrlProp" Target="../ctrlProps/ctrlProp25.xml"/><Relationship Id="rId48" Type="http://schemas.openxmlformats.org/officeDocument/2006/relationships/ctrlProp" Target="../ctrlProps/ctrlProp30.xml"/><Relationship Id="rId8" Type="http://schemas.openxmlformats.org/officeDocument/2006/relationships/image" Target="../media/image1.emf"/><Relationship Id="rId51" Type="http://schemas.openxmlformats.org/officeDocument/2006/relationships/ctrlProp" Target="../ctrlProps/ctrlProp33.xml"/><Relationship Id="rId3" Type="http://schemas.openxmlformats.org/officeDocument/2006/relationships/printerSettings" Target="../printerSettings/printerSettings3.bin"/><Relationship Id="rId12" Type="http://schemas.openxmlformats.org/officeDocument/2006/relationships/image" Target="../media/image2.emf"/><Relationship Id="rId17" Type="http://schemas.openxmlformats.org/officeDocument/2006/relationships/control" Target="../activeX/activeX9.xml"/><Relationship Id="rId25" Type="http://schemas.openxmlformats.org/officeDocument/2006/relationships/ctrlProp" Target="../ctrlProps/ctrlProp7.xml"/><Relationship Id="rId33" Type="http://schemas.openxmlformats.org/officeDocument/2006/relationships/ctrlProp" Target="../ctrlProps/ctrlProp15.xml"/><Relationship Id="rId38" Type="http://schemas.openxmlformats.org/officeDocument/2006/relationships/ctrlProp" Target="../ctrlProps/ctrlProp20.xml"/><Relationship Id="rId46" Type="http://schemas.openxmlformats.org/officeDocument/2006/relationships/ctrlProp" Target="../ctrlProps/ctrlProp28.xml"/><Relationship Id="rId20" Type="http://schemas.openxmlformats.org/officeDocument/2006/relationships/ctrlProp" Target="../ctrlProps/ctrlProp2.xml"/><Relationship Id="rId41" Type="http://schemas.openxmlformats.org/officeDocument/2006/relationships/ctrlProp" Target="../ctrlProps/ctrlProp23.xml"/><Relationship Id="rId54"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7.xml"/><Relationship Id="rId23" Type="http://schemas.openxmlformats.org/officeDocument/2006/relationships/ctrlProp" Target="../ctrlProps/ctrlProp5.xml"/><Relationship Id="rId28" Type="http://schemas.openxmlformats.org/officeDocument/2006/relationships/ctrlProp" Target="../ctrlProps/ctrlProp10.xml"/><Relationship Id="rId36" Type="http://schemas.openxmlformats.org/officeDocument/2006/relationships/ctrlProp" Target="../ctrlProps/ctrlProp18.xml"/><Relationship Id="rId49" Type="http://schemas.openxmlformats.org/officeDocument/2006/relationships/ctrlProp" Target="../ctrlProps/ctrlProp3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9"/>
      <c r="B2" s="79"/>
      <c r="C2" s="79"/>
      <c r="D2" s="79"/>
      <c r="E2" s="79"/>
      <c r="F2" s="79"/>
      <c r="G2" s="79"/>
      <c r="H2" s="79"/>
      <c r="I2" s="79"/>
      <c r="J2" s="79"/>
      <c r="K2" s="79"/>
      <c r="L2" s="79"/>
      <c r="M2" s="79"/>
      <c r="N2" s="79"/>
      <c r="O2" s="79"/>
      <c r="P2" s="79"/>
      <c r="Q2" s="79"/>
      <c r="R2" s="80" t="s">
        <v>263</v>
      </c>
    </row>
    <row r="3" spans="1:18" ht="12" customHeight="1">
      <c r="A3" s="141" t="s">
        <v>262</v>
      </c>
      <c r="B3" s="141"/>
      <c r="C3" s="141"/>
      <c r="D3" s="274"/>
      <c r="E3" s="274"/>
      <c r="F3" s="274"/>
      <c r="G3" s="274"/>
      <c r="H3" s="274"/>
      <c r="I3" s="274"/>
      <c r="J3" s="274"/>
      <c r="K3" s="81"/>
      <c r="L3" s="81"/>
      <c r="M3" s="8"/>
      <c r="N3" s="8"/>
      <c r="O3" s="8"/>
      <c r="P3" s="9" t="s">
        <v>264</v>
      </c>
      <c r="Q3" s="275">
        <v>192444</v>
      </c>
      <c r="R3" s="275"/>
    </row>
    <row r="4" spans="1:18" ht="3" customHeight="1" thickBot="1">
      <c r="A4" s="8"/>
      <c r="B4" s="8"/>
      <c r="C4" s="8"/>
      <c r="D4" s="8"/>
      <c r="E4" s="8"/>
      <c r="F4" s="9"/>
      <c r="G4" s="9"/>
      <c r="H4" s="10"/>
      <c r="I4" s="10"/>
      <c r="J4" s="10"/>
      <c r="K4" s="10"/>
      <c r="L4" s="10"/>
      <c r="M4" s="8"/>
      <c r="N4" s="8"/>
      <c r="O4" s="8"/>
      <c r="P4" s="9"/>
      <c r="Q4" s="9"/>
      <c r="R4" s="8"/>
    </row>
    <row r="5" spans="1:18" ht="15" customHeight="1">
      <c r="A5" s="179" t="s">
        <v>265</v>
      </c>
      <c r="B5" s="180"/>
      <c r="C5" s="180"/>
      <c r="D5" s="180"/>
      <c r="E5" s="180"/>
      <c r="F5" s="276">
        <v>45457</v>
      </c>
      <c r="G5" s="276"/>
      <c r="H5" s="276"/>
      <c r="I5" s="276"/>
      <c r="J5" s="276"/>
      <c r="K5" s="276"/>
      <c r="L5" s="273" t="s">
        <v>268</v>
      </c>
      <c r="M5" s="273"/>
      <c r="N5" s="273"/>
      <c r="O5" s="273"/>
      <c r="P5" s="273"/>
      <c r="Q5" s="273"/>
      <c r="R5" s="28">
        <v>0.60763888888888895</v>
      </c>
    </row>
    <row r="6" spans="1:18" ht="15" customHeight="1">
      <c r="A6" s="181" t="s">
        <v>266</v>
      </c>
      <c r="B6" s="182"/>
      <c r="C6" s="182"/>
      <c r="D6" s="182"/>
      <c r="E6" s="182"/>
      <c r="F6" s="182"/>
      <c r="G6" s="197" t="s">
        <v>323</v>
      </c>
      <c r="H6" s="197"/>
      <c r="I6" s="197"/>
      <c r="J6" s="197"/>
      <c r="K6" s="197"/>
      <c r="L6" s="197"/>
      <c r="M6" s="222" t="s">
        <v>269</v>
      </c>
      <c r="N6" s="222"/>
      <c r="O6" s="222"/>
      <c r="P6" s="222"/>
      <c r="Q6" s="220" t="s">
        <v>324</v>
      </c>
      <c r="R6" s="221"/>
    </row>
    <row r="7" spans="1:18" ht="15" customHeight="1">
      <c r="A7" s="181" t="s">
        <v>267</v>
      </c>
      <c r="B7" s="182"/>
      <c r="C7" s="182"/>
      <c r="D7" s="183" t="s">
        <v>322</v>
      </c>
      <c r="E7" s="183"/>
      <c r="F7" s="183"/>
      <c r="G7" s="183"/>
      <c r="H7" s="183"/>
      <c r="I7" s="183"/>
      <c r="J7" s="183"/>
      <c r="K7" s="183"/>
      <c r="L7" s="183"/>
      <c r="M7" s="184" t="s">
        <v>270</v>
      </c>
      <c r="N7" s="184"/>
      <c r="O7" s="184"/>
      <c r="P7" s="184"/>
      <c r="Q7" s="185" t="s">
        <v>319</v>
      </c>
      <c r="R7" s="186"/>
    </row>
    <row r="8" spans="1:18" ht="6" customHeight="1" thickBot="1">
      <c r="A8" s="211"/>
      <c r="B8" s="212"/>
      <c r="C8" s="212"/>
      <c r="D8" s="212"/>
      <c r="E8" s="212"/>
      <c r="F8" s="212"/>
      <c r="G8" s="212"/>
      <c r="H8" s="212"/>
      <c r="I8" s="212"/>
      <c r="J8" s="212"/>
      <c r="K8" s="212"/>
      <c r="L8" s="212"/>
      <c r="M8" s="83"/>
      <c r="N8" s="213"/>
      <c r="O8" s="213"/>
      <c r="P8" s="213"/>
      <c r="Q8" s="213"/>
      <c r="R8" s="214"/>
    </row>
    <row r="9" spans="1:18" ht="12" customHeight="1" thickBot="1">
      <c r="A9" s="136" t="s">
        <v>271</v>
      </c>
      <c r="B9" s="137"/>
      <c r="C9" s="137"/>
      <c r="D9" s="137"/>
      <c r="E9" s="137"/>
      <c r="F9" s="137"/>
      <c r="G9" s="137"/>
      <c r="H9" s="137"/>
      <c r="I9" s="137"/>
      <c r="J9" s="137"/>
      <c r="K9" s="137"/>
      <c r="L9" s="137"/>
      <c r="M9" s="137"/>
      <c r="N9" s="137"/>
      <c r="O9" s="137"/>
      <c r="P9" s="137"/>
      <c r="Q9" s="137"/>
      <c r="R9" s="138"/>
    </row>
    <row r="10" spans="1:18" ht="21" customHeight="1">
      <c r="A10" s="187" t="s">
        <v>4</v>
      </c>
      <c r="B10" s="188"/>
      <c r="C10" s="188"/>
      <c r="D10" s="264" t="s">
        <v>321</v>
      </c>
      <c r="E10" s="264"/>
      <c r="F10" s="264"/>
      <c r="G10" s="264"/>
      <c r="H10" s="264"/>
      <c r="I10" s="264"/>
      <c r="J10" s="264"/>
      <c r="K10" s="264"/>
      <c r="L10" s="264"/>
      <c r="M10" s="264"/>
      <c r="N10" s="264"/>
      <c r="O10" s="264"/>
      <c r="P10" s="264"/>
      <c r="Q10" s="91"/>
      <c r="R10" s="27" t="s">
        <v>314</v>
      </c>
    </row>
    <row r="11" spans="1:18" s="89" customFormat="1" ht="11.25" customHeight="1">
      <c r="A11" s="189" t="s">
        <v>272</v>
      </c>
      <c r="B11" s="190"/>
      <c r="C11" s="190"/>
      <c r="D11" s="203" t="s">
        <v>273</v>
      </c>
      <c r="E11" s="203"/>
      <c r="F11" s="203"/>
      <c r="G11" s="203"/>
      <c r="H11" s="203"/>
      <c r="I11" s="203"/>
      <c r="J11" s="203"/>
      <c r="K11" s="203"/>
      <c r="L11" s="203"/>
      <c r="M11" s="203"/>
      <c r="N11" s="203"/>
      <c r="O11" s="203"/>
      <c r="P11" s="203"/>
      <c r="Q11" s="104"/>
      <c r="R11" s="92" t="s">
        <v>297</v>
      </c>
    </row>
    <row r="12" spans="1:18" ht="18.75" customHeight="1">
      <c r="A12" s="280">
        <v>24063</v>
      </c>
      <c r="B12" s="281"/>
      <c r="C12" s="281"/>
      <c r="D12" s="281"/>
      <c r="E12" s="105"/>
      <c r="F12" s="82"/>
      <c r="G12" s="282">
        <f ca="1">IF(DATEDIF(A12,NOW(),"y")&gt;120,"",DATEDIF(A12,NOW(),"y"))</f>
        <v>58</v>
      </c>
      <c r="H12" s="282"/>
      <c r="I12" s="282"/>
      <c r="J12" s="282"/>
      <c r="K12" s="82"/>
      <c r="L12" s="82"/>
      <c r="M12" s="205" t="s">
        <v>315</v>
      </c>
      <c r="N12" s="205"/>
      <c r="O12" s="205"/>
      <c r="P12" s="205"/>
      <c r="Q12" s="205"/>
      <c r="R12" s="206"/>
    </row>
    <row r="13" spans="1:18" ht="12" customHeight="1">
      <c r="A13" s="207" t="s">
        <v>274</v>
      </c>
      <c r="B13" s="208"/>
      <c r="C13" s="208"/>
      <c r="D13" s="208"/>
      <c r="E13" s="104"/>
      <c r="F13" s="106"/>
      <c r="G13" s="209" t="s">
        <v>275</v>
      </c>
      <c r="H13" s="209"/>
      <c r="I13" s="209"/>
      <c r="J13" s="209"/>
      <c r="K13" s="104"/>
      <c r="L13" s="106"/>
      <c r="M13" s="208" t="s">
        <v>7</v>
      </c>
      <c r="N13" s="208"/>
      <c r="O13" s="208"/>
      <c r="P13" s="208"/>
      <c r="Q13" s="208"/>
      <c r="R13" s="210"/>
    </row>
    <row r="14" spans="1:18" ht="18" customHeight="1">
      <c r="A14" s="201" t="s">
        <v>8</v>
      </c>
      <c r="B14" s="202"/>
      <c r="C14" s="202"/>
      <c r="D14" s="202"/>
      <c r="E14" s="205" t="str">
        <f>+D7</f>
        <v>CALAGBANGAN, SIPOCOT,  CAM. SUR</v>
      </c>
      <c r="F14" s="205"/>
      <c r="G14" s="205"/>
      <c r="H14" s="205"/>
      <c r="I14" s="205"/>
      <c r="J14" s="205"/>
      <c r="K14" s="205"/>
      <c r="L14" s="205"/>
      <c r="M14" s="205"/>
      <c r="N14" s="205"/>
      <c r="O14" s="205"/>
      <c r="P14" s="205"/>
      <c r="Q14" s="205"/>
      <c r="R14" s="206"/>
    </row>
    <row r="15" spans="1:18" s="90" customFormat="1" ht="9.75" customHeight="1">
      <c r="A15" s="198" t="s">
        <v>276</v>
      </c>
      <c r="B15" s="199"/>
      <c r="C15" s="199"/>
      <c r="D15" s="199"/>
      <c r="E15" s="268" t="s">
        <v>9</v>
      </c>
      <c r="F15" s="268"/>
      <c r="G15" s="268"/>
      <c r="H15" s="268"/>
      <c r="I15" s="268"/>
      <c r="J15" s="268"/>
      <c r="K15" s="268"/>
      <c r="L15" s="268"/>
      <c r="M15" s="268"/>
      <c r="N15" s="268"/>
      <c r="O15" s="268"/>
      <c r="P15" s="268"/>
      <c r="Q15" s="268"/>
      <c r="R15" s="269"/>
    </row>
    <row r="16" spans="1:18" ht="15.75" customHeight="1">
      <c r="A16" s="201" t="s">
        <v>10</v>
      </c>
      <c r="B16" s="202"/>
      <c r="C16" s="202"/>
      <c r="D16" s="202"/>
      <c r="E16" s="270" t="str">
        <f>E14</f>
        <v>CALAGBANGAN, SIPOCOT,  CAM. SUR</v>
      </c>
      <c r="F16" s="270"/>
      <c r="G16" s="270"/>
      <c r="H16" s="270"/>
      <c r="I16" s="270"/>
      <c r="J16" s="270"/>
      <c r="K16" s="270"/>
      <c r="L16" s="270"/>
      <c r="M16" s="270"/>
      <c r="N16" s="270"/>
      <c r="O16" s="270"/>
      <c r="P16" s="270"/>
      <c r="Q16" s="270"/>
      <c r="R16" s="271"/>
    </row>
    <row r="17" spans="1:18" s="90" customFormat="1" ht="13.5" customHeight="1">
      <c r="A17" s="198" t="s">
        <v>277</v>
      </c>
      <c r="B17" s="199"/>
      <c r="C17" s="199"/>
      <c r="D17" s="199"/>
      <c r="E17" s="268" t="s">
        <v>9</v>
      </c>
      <c r="F17" s="268"/>
      <c r="G17" s="268"/>
      <c r="H17" s="268"/>
      <c r="I17" s="268"/>
      <c r="J17" s="268"/>
      <c r="K17" s="268"/>
      <c r="L17" s="268"/>
      <c r="M17" s="268"/>
      <c r="N17" s="268"/>
      <c r="O17" s="268"/>
      <c r="P17" s="268"/>
      <c r="Q17" s="268"/>
      <c r="R17" s="269"/>
    </row>
    <row r="18" spans="1:18">
      <c r="A18" s="265" t="s">
        <v>11</v>
      </c>
      <c r="B18" s="184"/>
      <c r="C18" s="184"/>
      <c r="D18" s="82"/>
      <c r="E18" s="82" t="s">
        <v>160</v>
      </c>
      <c r="F18" s="82"/>
      <c r="G18" s="82" t="s">
        <v>161</v>
      </c>
      <c r="H18" s="82"/>
      <c r="I18" s="82"/>
      <c r="J18" s="175" t="s">
        <v>278</v>
      </c>
      <c r="K18" s="175"/>
      <c r="L18" s="82"/>
      <c r="M18" s="82"/>
      <c r="N18" s="82"/>
      <c r="O18" s="82"/>
      <c r="P18" s="82" t="s">
        <v>162</v>
      </c>
      <c r="Q18" s="183" t="s">
        <v>325</v>
      </c>
      <c r="R18" s="200"/>
    </row>
    <row r="19" spans="1:18" ht="13.5" customHeight="1">
      <c r="A19" s="265" t="s">
        <v>279</v>
      </c>
      <c r="B19" s="184"/>
      <c r="C19" s="184"/>
      <c r="D19" s="183" t="s">
        <v>306</v>
      </c>
      <c r="E19" s="183"/>
      <c r="F19" s="183"/>
      <c r="G19" s="183"/>
      <c r="H19" s="82"/>
      <c r="I19" s="82"/>
      <c r="J19" s="82"/>
      <c r="K19" s="175" t="s">
        <v>280</v>
      </c>
      <c r="L19" s="175"/>
      <c r="M19" s="175"/>
      <c r="N19" s="266" t="s">
        <v>307</v>
      </c>
      <c r="O19" s="266"/>
      <c r="P19" s="266"/>
      <c r="Q19" s="266"/>
      <c r="R19" s="267"/>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01" t="s">
        <v>284</v>
      </c>
      <c r="B21" s="202"/>
      <c r="C21" s="202"/>
      <c r="D21" s="202"/>
      <c r="E21" s="202"/>
      <c r="F21" s="175"/>
      <c r="G21" s="204" t="s">
        <v>155</v>
      </c>
      <c r="H21" s="204"/>
      <c r="I21" s="82"/>
      <c r="J21" s="204" t="s">
        <v>281</v>
      </c>
      <c r="K21" s="204"/>
      <c r="L21" s="262" t="s">
        <v>282</v>
      </c>
      <c r="M21" s="262"/>
      <c r="N21" s="109"/>
      <c r="O21" s="250"/>
      <c r="P21" s="204" t="s">
        <v>283</v>
      </c>
      <c r="Q21" s="250"/>
      <c r="R21" s="251" t="s">
        <v>156</v>
      </c>
    </row>
    <row r="22" spans="1:18" ht="10.5" customHeight="1">
      <c r="A22" s="189" t="s">
        <v>285</v>
      </c>
      <c r="B22" s="203"/>
      <c r="C22" s="203"/>
      <c r="D22" s="203"/>
      <c r="E22" s="203"/>
      <c r="F22" s="175"/>
      <c r="G22" s="204"/>
      <c r="H22" s="204"/>
      <c r="I22" s="82"/>
      <c r="J22" s="204"/>
      <c r="K22" s="204"/>
      <c r="L22" s="262"/>
      <c r="M22" s="262"/>
      <c r="N22" s="110"/>
      <c r="O22" s="250"/>
      <c r="P22" s="204"/>
      <c r="Q22" s="250"/>
      <c r="R22" s="251"/>
    </row>
    <row r="23" spans="1:18" ht="1.5" customHeight="1">
      <c r="A23" s="95"/>
      <c r="B23" s="111"/>
      <c r="C23" s="111"/>
      <c r="D23" s="111"/>
      <c r="E23" s="111"/>
      <c r="F23" s="82"/>
      <c r="G23" s="204"/>
      <c r="H23" s="204"/>
      <c r="I23" s="82"/>
      <c r="J23" s="109"/>
      <c r="K23" s="109"/>
      <c r="L23" s="109"/>
      <c r="M23" s="112"/>
      <c r="N23" s="113"/>
      <c r="O23" s="112"/>
      <c r="P23" s="112"/>
      <c r="Q23" s="112"/>
      <c r="R23" s="96"/>
    </row>
    <row r="24" spans="1:18">
      <c r="A24" s="201" t="s">
        <v>286</v>
      </c>
      <c r="B24" s="175"/>
      <c r="C24" s="175"/>
      <c r="D24" s="263" t="s">
        <v>319</v>
      </c>
      <c r="E24" s="263"/>
      <c r="F24" s="263"/>
      <c r="G24" s="263"/>
      <c r="H24" s="263"/>
      <c r="I24" s="263"/>
      <c r="J24" s="263"/>
      <c r="K24" s="252" t="s">
        <v>287</v>
      </c>
      <c r="L24" s="252"/>
      <c r="M24" s="252"/>
      <c r="N24" s="252"/>
      <c r="O24" s="252"/>
      <c r="P24" s="253"/>
      <c r="Q24" s="253"/>
      <c r="R24" s="254"/>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5" t="s">
        <v>261</v>
      </c>
      <c r="Q26" s="255"/>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6" t="s">
        <v>237</v>
      </c>
      <c r="B28" s="137"/>
      <c r="C28" s="137"/>
      <c r="D28" s="137"/>
      <c r="E28" s="137"/>
      <c r="F28" s="137"/>
      <c r="G28" s="137"/>
      <c r="H28" s="137"/>
      <c r="I28" s="137"/>
      <c r="J28" s="137"/>
      <c r="K28" s="137"/>
      <c r="L28" s="137"/>
      <c r="M28" s="137"/>
      <c r="N28" s="137"/>
      <c r="O28" s="137"/>
      <c r="P28" s="137"/>
      <c r="Q28" s="137"/>
      <c r="R28" s="138"/>
    </row>
    <row r="29" spans="1:18" ht="10.5" customHeight="1">
      <c r="A29" s="191" t="s">
        <v>18</v>
      </c>
      <c r="B29" s="192"/>
      <c r="C29" s="192"/>
      <c r="D29" s="192"/>
      <c r="E29" s="192"/>
      <c r="F29" s="192"/>
      <c r="G29" s="192"/>
      <c r="H29" s="193"/>
      <c r="I29" s="256" t="s">
        <v>15</v>
      </c>
      <c r="J29" s="257"/>
      <c r="K29" s="259" t="s">
        <v>11</v>
      </c>
      <c r="L29" s="259" t="s">
        <v>16</v>
      </c>
      <c r="M29" s="256" t="s">
        <v>17</v>
      </c>
      <c r="N29" s="261"/>
      <c r="O29" s="257"/>
      <c r="P29" s="256" t="s">
        <v>13</v>
      </c>
      <c r="Q29" s="257"/>
      <c r="R29" s="176" t="s">
        <v>14</v>
      </c>
    </row>
    <row r="30" spans="1:18" ht="10.5" customHeight="1">
      <c r="A30" s="194" t="s">
        <v>301</v>
      </c>
      <c r="B30" s="195"/>
      <c r="C30" s="195"/>
      <c r="D30" s="195"/>
      <c r="E30" s="195"/>
      <c r="F30" s="195"/>
      <c r="G30" s="195"/>
      <c r="H30" s="196"/>
      <c r="I30" s="258"/>
      <c r="J30" s="196"/>
      <c r="K30" s="260"/>
      <c r="L30" s="260"/>
      <c r="M30" s="258"/>
      <c r="N30" s="195"/>
      <c r="O30" s="196"/>
      <c r="P30" s="258"/>
      <c r="Q30" s="196"/>
      <c r="R30" s="177"/>
    </row>
    <row r="31" spans="1:18" ht="18" customHeight="1">
      <c r="A31" s="178" t="s">
        <v>323</v>
      </c>
      <c r="B31" s="134"/>
      <c r="C31" s="134"/>
      <c r="D31" s="134"/>
      <c r="E31" s="134"/>
      <c r="F31" s="134"/>
      <c r="G31" s="134"/>
      <c r="H31" s="135"/>
      <c r="I31" s="129" t="s">
        <v>176</v>
      </c>
      <c r="J31" s="130"/>
      <c r="K31" s="98" t="s">
        <v>327</v>
      </c>
      <c r="L31" s="98" t="s">
        <v>328</v>
      </c>
      <c r="M31" s="129" t="s">
        <v>311</v>
      </c>
      <c r="N31" s="244"/>
      <c r="O31" s="130"/>
      <c r="P31" s="245" t="s">
        <v>331</v>
      </c>
      <c r="Q31" s="246"/>
      <c r="R31" s="99">
        <f>300*5*4</f>
        <v>6000</v>
      </c>
    </row>
    <row r="32" spans="1:18" ht="15.75" customHeight="1">
      <c r="A32" s="133" t="s">
        <v>326</v>
      </c>
      <c r="B32" s="134"/>
      <c r="C32" s="134"/>
      <c r="D32" s="134"/>
      <c r="E32" s="134"/>
      <c r="F32" s="134"/>
      <c r="G32" s="134"/>
      <c r="H32" s="135"/>
      <c r="I32" s="129" t="s">
        <v>178</v>
      </c>
      <c r="J32" s="130"/>
      <c r="K32" s="98" t="s">
        <v>320</v>
      </c>
      <c r="L32" s="98" t="s">
        <v>329</v>
      </c>
      <c r="M32" s="129" t="s">
        <v>330</v>
      </c>
      <c r="N32" s="244"/>
      <c r="O32" s="130"/>
      <c r="P32" s="245" t="s">
        <v>319</v>
      </c>
      <c r="Q32" s="246"/>
      <c r="R32" s="99"/>
    </row>
    <row r="33" spans="1:20" ht="15.75" customHeight="1">
      <c r="A33" s="133"/>
      <c r="B33" s="134"/>
      <c r="C33" s="134"/>
      <c r="D33" s="134"/>
      <c r="E33" s="134"/>
      <c r="F33" s="134"/>
      <c r="G33" s="134"/>
      <c r="H33" s="135"/>
      <c r="I33" s="129"/>
      <c r="J33" s="130"/>
      <c r="K33" s="98"/>
      <c r="L33" s="98"/>
      <c r="M33" s="129"/>
      <c r="N33" s="244"/>
      <c r="O33" s="130"/>
      <c r="P33" s="245"/>
      <c r="Q33" s="246"/>
      <c r="R33" s="99"/>
    </row>
    <row r="34" spans="1:20" ht="15.75" customHeight="1">
      <c r="A34" s="133"/>
      <c r="B34" s="134"/>
      <c r="C34" s="134"/>
      <c r="D34" s="134"/>
      <c r="E34" s="134"/>
      <c r="F34" s="134"/>
      <c r="G34" s="134"/>
      <c r="H34" s="135"/>
      <c r="I34" s="129"/>
      <c r="J34" s="130"/>
      <c r="K34" s="98"/>
      <c r="L34" s="98"/>
      <c r="M34" s="129"/>
      <c r="N34" s="244"/>
      <c r="O34" s="130"/>
      <c r="P34" s="245"/>
      <c r="Q34" s="246"/>
      <c r="R34" s="99"/>
    </row>
    <row r="35" spans="1:20" ht="15.75" customHeight="1">
      <c r="A35" s="133"/>
      <c r="B35" s="134"/>
      <c r="C35" s="134"/>
      <c r="D35" s="134"/>
      <c r="E35" s="134"/>
      <c r="F35" s="134"/>
      <c r="G35" s="134"/>
      <c r="H35" s="135"/>
      <c r="I35" s="129"/>
      <c r="J35" s="130"/>
      <c r="K35" s="98"/>
      <c r="L35" s="98"/>
      <c r="M35" s="129"/>
      <c r="N35" s="244"/>
      <c r="O35" s="130"/>
      <c r="P35" s="245"/>
      <c r="Q35" s="246"/>
      <c r="R35" s="99"/>
    </row>
    <row r="36" spans="1:20" ht="15.75" customHeight="1">
      <c r="A36" s="133"/>
      <c r="B36" s="134"/>
      <c r="C36" s="134"/>
      <c r="D36" s="134"/>
      <c r="E36" s="134"/>
      <c r="F36" s="134"/>
      <c r="G36" s="134"/>
      <c r="H36" s="135"/>
      <c r="I36" s="129"/>
      <c r="J36" s="130"/>
      <c r="K36" s="98"/>
      <c r="L36" s="98"/>
      <c r="M36" s="129"/>
      <c r="N36" s="244"/>
      <c r="O36" s="130"/>
      <c r="P36" s="129"/>
      <c r="Q36" s="130"/>
      <c r="R36" s="99"/>
    </row>
    <row r="37" spans="1:20" ht="15.75" customHeight="1">
      <c r="A37" s="133"/>
      <c r="B37" s="134"/>
      <c r="C37" s="134"/>
      <c r="D37" s="134"/>
      <c r="E37" s="134"/>
      <c r="F37" s="134"/>
      <c r="G37" s="134"/>
      <c r="H37" s="135"/>
      <c r="I37" s="131"/>
      <c r="J37" s="132"/>
      <c r="K37" s="100"/>
      <c r="L37" s="101"/>
      <c r="M37" s="247"/>
      <c r="N37" s="249"/>
      <c r="O37" s="248"/>
      <c r="P37" s="247"/>
      <c r="Q37" s="248"/>
      <c r="R37" s="102"/>
    </row>
    <row r="38" spans="1:20" ht="15.75" customHeight="1">
      <c r="A38" s="133"/>
      <c r="B38" s="134"/>
      <c r="C38" s="134"/>
      <c r="D38" s="134"/>
      <c r="E38" s="134"/>
      <c r="F38" s="134"/>
      <c r="G38" s="134"/>
      <c r="H38" s="135"/>
      <c r="I38" s="131"/>
      <c r="J38" s="132"/>
      <c r="K38" s="100"/>
      <c r="L38" s="101"/>
      <c r="M38" s="247"/>
      <c r="N38" s="249"/>
      <c r="O38" s="248"/>
      <c r="P38" s="247"/>
      <c r="Q38" s="248"/>
      <c r="R38" s="102"/>
    </row>
    <row r="39" spans="1:20" ht="15.75" customHeight="1">
      <c r="A39" s="133"/>
      <c r="B39" s="134"/>
      <c r="C39" s="134"/>
      <c r="D39" s="134"/>
      <c r="E39" s="134"/>
      <c r="F39" s="134"/>
      <c r="G39" s="134"/>
      <c r="H39" s="135"/>
      <c r="I39" s="131"/>
      <c r="J39" s="132"/>
      <c r="K39" s="100"/>
      <c r="L39" s="101"/>
      <c r="M39" s="247"/>
      <c r="N39" s="249"/>
      <c r="O39" s="248"/>
      <c r="P39" s="247"/>
      <c r="Q39" s="248"/>
      <c r="R39" s="102"/>
    </row>
    <row r="40" spans="1:20" ht="15.75" customHeight="1">
      <c r="A40" s="133"/>
      <c r="B40" s="134"/>
      <c r="C40" s="134"/>
      <c r="D40" s="134"/>
      <c r="E40" s="134"/>
      <c r="F40" s="134"/>
      <c r="G40" s="134"/>
      <c r="H40" s="135"/>
      <c r="I40" s="131"/>
      <c r="J40" s="132"/>
      <c r="K40" s="100"/>
      <c r="L40" s="101"/>
      <c r="M40" s="247"/>
      <c r="N40" s="249"/>
      <c r="O40" s="248"/>
      <c r="P40" s="247"/>
      <c r="Q40" s="248"/>
      <c r="R40" s="102"/>
    </row>
    <row r="41" spans="1:20" ht="15.75" customHeight="1">
      <c r="A41" s="133"/>
      <c r="B41" s="134"/>
      <c r="C41" s="134"/>
      <c r="D41" s="134"/>
      <c r="E41" s="134"/>
      <c r="F41" s="134"/>
      <c r="G41" s="134"/>
      <c r="H41" s="135"/>
      <c r="I41" s="131"/>
      <c r="J41" s="132"/>
      <c r="K41" s="100"/>
      <c r="L41" s="101"/>
      <c r="M41" s="247"/>
      <c r="N41" s="249"/>
      <c r="O41" s="248"/>
      <c r="P41" s="247"/>
      <c r="Q41" s="248"/>
      <c r="R41" s="102"/>
    </row>
    <row r="42" spans="1:20" ht="15.75" customHeight="1">
      <c r="A42" s="133"/>
      <c r="B42" s="134"/>
      <c r="C42" s="134"/>
      <c r="D42" s="134"/>
      <c r="E42" s="134"/>
      <c r="F42" s="134"/>
      <c r="G42" s="134"/>
      <c r="H42" s="135"/>
      <c r="I42" s="131"/>
      <c r="J42" s="132"/>
      <c r="K42" s="100"/>
      <c r="L42" s="101"/>
      <c r="M42" s="247"/>
      <c r="N42" s="249"/>
      <c r="O42" s="248"/>
      <c r="P42" s="247"/>
      <c r="Q42" s="248"/>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26"/>
      <c r="B44" s="127"/>
      <c r="C44" s="127"/>
      <c r="D44" s="127"/>
      <c r="E44" s="127"/>
      <c r="F44" s="127"/>
      <c r="G44" s="127"/>
      <c r="H44" s="88"/>
      <c r="I44" s="128"/>
      <c r="J44" s="128"/>
      <c r="K44" s="128"/>
      <c r="L44" s="128"/>
      <c r="M44" s="86"/>
      <c r="N44" s="86"/>
      <c r="O44" s="86"/>
      <c r="P44" s="116" t="s">
        <v>20</v>
      </c>
      <c r="Q44" s="116"/>
      <c r="R44" s="14"/>
    </row>
    <row r="45" spans="1:20" ht="14.25" customHeight="1">
      <c r="A45" s="126" t="s">
        <v>332</v>
      </c>
      <c r="B45" s="127"/>
      <c r="C45" s="127"/>
      <c r="D45" s="127"/>
      <c r="E45" s="127"/>
      <c r="F45" s="127"/>
      <c r="G45" s="127"/>
      <c r="H45" s="88"/>
      <c r="I45" s="128">
        <v>3000</v>
      </c>
      <c r="J45" s="128"/>
      <c r="K45" s="128"/>
      <c r="L45" s="128"/>
      <c r="M45" s="86"/>
      <c r="N45" s="86"/>
      <c r="O45" s="86"/>
      <c r="P45" s="144">
        <f>(I44/2)+SUM(I45:L46)+SUM(R31:R42)+P24</f>
        <v>9000</v>
      </c>
      <c r="Q45" s="144"/>
      <c r="R45" s="145"/>
    </row>
    <row r="46" spans="1:20">
      <c r="A46" s="126"/>
      <c r="B46" s="127"/>
      <c r="C46" s="127"/>
      <c r="D46" s="127"/>
      <c r="E46" s="127"/>
      <c r="F46" s="127"/>
      <c r="G46" s="127"/>
      <c r="H46" s="88"/>
      <c r="I46" s="128"/>
      <c r="J46" s="128"/>
      <c r="K46" s="128"/>
      <c r="L46" s="12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6" t="s">
        <v>299</v>
      </c>
      <c r="B48" s="137"/>
      <c r="C48" s="137"/>
      <c r="D48" s="137"/>
      <c r="E48" s="137"/>
      <c r="F48" s="137"/>
      <c r="G48" s="137"/>
      <c r="H48" s="137"/>
      <c r="I48" s="137"/>
      <c r="J48" s="137"/>
      <c r="K48" s="137"/>
      <c r="L48" s="137"/>
      <c r="M48" s="137"/>
      <c r="N48" s="137"/>
      <c r="O48" s="137"/>
      <c r="P48" s="137"/>
      <c r="Q48" s="137"/>
      <c r="R48" s="138"/>
      <c r="S48" s="43">
        <f>SUM(Q50:R59)+SUM(K50:K53)+SUM(I56:L59)+SUM(D50:E54)+SUM(D56:E59)</f>
        <v>8000</v>
      </c>
      <c r="T48" t="s">
        <v>215</v>
      </c>
    </row>
    <row r="49" spans="1:20" s="23" customFormat="1">
      <c r="A49" s="139" t="s">
        <v>21</v>
      </c>
      <c r="B49" s="140"/>
      <c r="C49" s="140"/>
      <c r="D49" s="140" t="s">
        <v>22</v>
      </c>
      <c r="E49" s="140"/>
      <c r="F49" s="84"/>
      <c r="G49" s="223" t="s">
        <v>288</v>
      </c>
      <c r="H49" s="223"/>
      <c r="I49" s="223"/>
      <c r="J49" s="223"/>
      <c r="K49" s="118" t="s">
        <v>22</v>
      </c>
      <c r="M49" s="140" t="s">
        <v>24</v>
      </c>
      <c r="N49" s="140"/>
      <c r="O49" s="140"/>
      <c r="P49" s="140"/>
      <c r="Q49" s="140"/>
      <c r="R49" s="26" t="s">
        <v>22</v>
      </c>
      <c r="S49" s="44">
        <f>P45/3</f>
        <v>3000</v>
      </c>
      <c r="T49" s="23" t="s">
        <v>216</v>
      </c>
    </row>
    <row r="50" spans="1:20" s="23" customFormat="1" ht="14.1" customHeight="1">
      <c r="A50" s="24"/>
      <c r="B50" s="141" t="s">
        <v>129</v>
      </c>
      <c r="C50" s="141"/>
      <c r="D50" s="143"/>
      <c r="E50" s="143"/>
      <c r="F50" s="25"/>
      <c r="G50" s="82"/>
      <c r="H50" s="141" t="s">
        <v>149</v>
      </c>
      <c r="I50" s="141"/>
      <c r="J50" s="141"/>
      <c r="K50" s="29">
        <v>1000</v>
      </c>
      <c r="M50" s="25"/>
      <c r="N50" s="142" t="s">
        <v>132</v>
      </c>
      <c r="O50" s="142"/>
      <c r="P50" s="142"/>
      <c r="Q50" s="170"/>
      <c r="R50" s="171"/>
    </row>
    <row r="51" spans="1:20" s="23" customFormat="1" ht="14.1" customHeight="1">
      <c r="A51" s="24"/>
      <c r="B51" s="141" t="s">
        <v>133</v>
      </c>
      <c r="C51" s="141"/>
      <c r="D51" s="143"/>
      <c r="E51" s="143"/>
      <c r="F51" s="25"/>
      <c r="G51" s="82"/>
      <c r="H51" s="8" t="s">
        <v>150</v>
      </c>
      <c r="I51" s="8"/>
      <c r="K51" s="29"/>
      <c r="M51" s="25"/>
      <c r="N51" s="142" t="s">
        <v>136</v>
      </c>
      <c r="O51" s="142"/>
      <c r="P51" s="142"/>
      <c r="Q51" s="170"/>
      <c r="R51" s="171"/>
    </row>
    <row r="52" spans="1:20" s="23" customFormat="1" ht="14.1" customHeight="1">
      <c r="A52" s="24"/>
      <c r="B52" s="141" t="s">
        <v>137</v>
      </c>
      <c r="C52" s="141"/>
      <c r="D52" s="143"/>
      <c r="E52" s="143"/>
      <c r="F52" s="25"/>
      <c r="G52" s="82"/>
      <c r="H52" s="8" t="s">
        <v>172</v>
      </c>
      <c r="I52" s="8"/>
      <c r="K52" s="29"/>
      <c r="M52" s="25"/>
      <c r="N52" s="142" t="s">
        <v>140</v>
      </c>
      <c r="O52" s="142"/>
      <c r="P52" s="142"/>
      <c r="Q52" s="170">
        <f>200*30</f>
        <v>6000</v>
      </c>
      <c r="R52" s="171"/>
    </row>
    <row r="53" spans="1:20" s="23" customFormat="1" ht="14.1" customHeight="1">
      <c r="A53" s="24"/>
      <c r="B53" s="141" t="s">
        <v>163</v>
      </c>
      <c r="C53" s="141"/>
      <c r="D53" s="143"/>
      <c r="E53" s="143"/>
      <c r="F53" s="8"/>
      <c r="G53" s="8"/>
      <c r="H53" s="8" t="s">
        <v>163</v>
      </c>
      <c r="I53" s="8"/>
      <c r="K53" s="42"/>
      <c r="M53" s="25"/>
      <c r="N53" s="142" t="s">
        <v>164</v>
      </c>
      <c r="O53" s="142"/>
      <c r="P53" s="142"/>
      <c r="Q53" s="170">
        <v>1000</v>
      </c>
      <c r="R53" s="171"/>
    </row>
    <row r="54" spans="1:20" s="23" customFormat="1" ht="14.1" customHeight="1">
      <c r="A54" s="12"/>
      <c r="B54" s="8"/>
      <c r="C54" s="8"/>
      <c r="D54" s="8"/>
      <c r="E54" s="8"/>
      <c r="F54" s="8"/>
      <c r="G54" s="8"/>
      <c r="H54" s="8"/>
      <c r="I54" s="25"/>
      <c r="J54" s="278"/>
      <c r="K54" s="278"/>
      <c r="L54" s="25"/>
      <c r="M54" s="25"/>
      <c r="N54" s="142" t="s">
        <v>308</v>
      </c>
      <c r="O54" s="142"/>
      <c r="P54" s="142"/>
      <c r="Q54" s="170"/>
      <c r="R54" s="171"/>
    </row>
    <row r="55" spans="1:20" s="23" customFormat="1" ht="14.1" customHeight="1">
      <c r="A55" s="279" t="s">
        <v>25</v>
      </c>
      <c r="B55" s="277"/>
      <c r="C55" s="118"/>
      <c r="D55" s="277" t="s">
        <v>22</v>
      </c>
      <c r="E55" s="277"/>
      <c r="F55" s="119" t="s">
        <v>26</v>
      </c>
      <c r="G55" s="119"/>
      <c r="I55" s="277" t="s">
        <v>22</v>
      </c>
      <c r="J55" s="277"/>
      <c r="K55" s="277"/>
      <c r="L55" s="277"/>
      <c r="M55" s="25"/>
      <c r="N55" s="141" t="s">
        <v>309</v>
      </c>
      <c r="O55" s="141"/>
      <c r="P55" s="141"/>
      <c r="Q55" s="170"/>
      <c r="R55" s="171"/>
    </row>
    <row r="56" spans="1:20" s="23" customFormat="1" ht="14.1" customHeight="1">
      <c r="A56" s="24"/>
      <c r="B56" s="141" t="s">
        <v>129</v>
      </c>
      <c r="C56" s="141"/>
      <c r="D56" s="143"/>
      <c r="E56" s="143"/>
      <c r="F56" s="25"/>
      <c r="G56" s="141" t="s">
        <v>144</v>
      </c>
      <c r="H56" s="141"/>
      <c r="I56" s="125"/>
      <c r="J56" s="125"/>
      <c r="K56" s="125"/>
      <c r="L56" s="125"/>
      <c r="M56" s="25"/>
      <c r="N56" s="141" t="s">
        <v>165</v>
      </c>
      <c r="O56" s="141"/>
      <c r="P56" s="141"/>
      <c r="Q56" s="170"/>
      <c r="R56" s="171"/>
    </row>
    <row r="57" spans="1:20" s="23" customFormat="1" ht="14.1" customHeight="1">
      <c r="A57" s="24"/>
      <c r="B57" s="141" t="s">
        <v>137</v>
      </c>
      <c r="C57" s="141"/>
      <c r="D57" s="143"/>
      <c r="E57" s="143"/>
      <c r="F57" s="25"/>
      <c r="G57" s="141" t="s">
        <v>145</v>
      </c>
      <c r="H57" s="141"/>
      <c r="I57" s="125" t="s">
        <v>333</v>
      </c>
      <c r="J57" s="125"/>
      <c r="K57" s="125"/>
      <c r="L57" s="125"/>
      <c r="M57" s="25"/>
      <c r="N57" s="141" t="s">
        <v>289</v>
      </c>
      <c r="O57" s="141"/>
      <c r="P57" s="141"/>
      <c r="Q57" s="170"/>
      <c r="R57" s="171"/>
    </row>
    <row r="58" spans="1:20" s="23" customFormat="1" ht="14.1" customHeight="1">
      <c r="A58" s="24"/>
      <c r="B58" s="141" t="s">
        <v>147</v>
      </c>
      <c r="C58" s="141"/>
      <c r="D58" s="143"/>
      <c r="E58" s="143"/>
      <c r="F58" s="25"/>
      <c r="G58" s="141" t="s">
        <v>146</v>
      </c>
      <c r="H58" s="141"/>
      <c r="I58" s="125"/>
      <c r="J58" s="125"/>
      <c r="K58" s="125"/>
      <c r="L58" s="125"/>
      <c r="M58" s="25"/>
      <c r="N58" s="141" t="s">
        <v>163</v>
      </c>
      <c r="O58" s="141"/>
      <c r="P58" s="141"/>
      <c r="Q58" s="170"/>
      <c r="R58" s="171"/>
    </row>
    <row r="59" spans="1:20" s="23" customFormat="1" ht="14.1" customHeight="1">
      <c r="A59" s="24"/>
      <c r="B59" s="169" t="s">
        <v>148</v>
      </c>
      <c r="C59" s="169"/>
      <c r="D59" s="143"/>
      <c r="E59" s="143"/>
      <c r="F59" s="25"/>
      <c r="G59" s="141" t="s">
        <v>166</v>
      </c>
      <c r="H59" s="141"/>
      <c r="I59" s="125"/>
      <c r="J59" s="125"/>
      <c r="K59" s="125"/>
      <c r="L59" s="125"/>
      <c r="M59" s="8"/>
      <c r="N59" s="8"/>
      <c r="O59" s="8"/>
      <c r="P59" s="8"/>
      <c r="Q59" s="170"/>
      <c r="R59" s="17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2" t="s">
        <v>290</v>
      </c>
      <c r="B61" s="173"/>
      <c r="C61" s="173"/>
      <c r="D61" s="173"/>
      <c r="E61" s="173"/>
      <c r="F61" s="173"/>
      <c r="G61" s="173"/>
      <c r="H61" s="173"/>
      <c r="I61" s="173"/>
      <c r="J61" s="173"/>
      <c r="K61" s="173"/>
      <c r="L61" s="173"/>
      <c r="M61" s="173"/>
      <c r="N61" s="173"/>
      <c r="O61" s="173"/>
      <c r="P61" s="173"/>
      <c r="Q61" s="173"/>
      <c r="R61" s="174"/>
    </row>
    <row r="62" spans="1:20">
      <c r="A62" s="16" t="s">
        <v>27</v>
      </c>
      <c r="B62" s="121"/>
      <c r="C62" s="121"/>
      <c r="D62" s="122"/>
      <c r="E62" s="122"/>
      <c r="F62" s="242" t="s">
        <v>334</v>
      </c>
      <c r="G62" s="242"/>
      <c r="H62" s="242"/>
      <c r="I62" s="242"/>
      <c r="J62" s="122"/>
      <c r="K62" s="122"/>
      <c r="L62" s="122"/>
      <c r="M62" s="122"/>
      <c r="N62" s="122"/>
      <c r="O62" s="122"/>
      <c r="P62" s="122"/>
      <c r="Q62" s="122"/>
      <c r="R62" s="17"/>
    </row>
    <row r="63" spans="1:20" s="23" customFormat="1" ht="12.75" customHeight="1">
      <c r="A63" s="24"/>
      <c r="B63" s="227" t="s">
        <v>167</v>
      </c>
      <c r="C63" s="227"/>
      <c r="D63" s="227"/>
      <c r="E63" s="227"/>
      <c r="F63" s="243"/>
      <c r="G63" s="243"/>
      <c r="H63" s="243"/>
      <c r="I63" s="243"/>
      <c r="J63" s="25"/>
      <c r="K63" s="228" t="s">
        <v>168</v>
      </c>
      <c r="L63" s="228"/>
      <c r="M63" s="228"/>
      <c r="N63" s="146"/>
      <c r="O63" s="146"/>
      <c r="P63" s="146"/>
      <c r="Q63" s="103"/>
      <c r="R63" s="123"/>
    </row>
    <row r="64" spans="1:20" s="23" customFormat="1" ht="12.75" customHeight="1">
      <c r="A64" s="24"/>
      <c r="B64" s="169" t="s">
        <v>169</v>
      </c>
      <c r="C64" s="169"/>
      <c r="D64" s="169"/>
      <c r="E64" s="169"/>
      <c r="F64" s="146"/>
      <c r="G64" s="146"/>
      <c r="H64" s="146"/>
      <c r="I64" s="146"/>
      <c r="J64" s="25"/>
      <c r="K64" s="169" t="s">
        <v>170</v>
      </c>
      <c r="L64" s="169"/>
      <c r="M64" s="169"/>
      <c r="N64" s="168"/>
      <c r="O64" s="168"/>
      <c r="P64" s="168"/>
      <c r="Q64" s="103"/>
      <c r="R64" s="123"/>
    </row>
    <row r="65" spans="1:18" s="23" customFormat="1" ht="12.75" customHeight="1">
      <c r="A65" s="24"/>
      <c r="B65" s="169" t="s">
        <v>171</v>
      </c>
      <c r="C65" s="169"/>
      <c r="D65" s="169"/>
      <c r="E65" s="169"/>
      <c r="F65" s="168"/>
      <c r="G65" s="168"/>
      <c r="H65" s="168"/>
      <c r="I65" s="168"/>
      <c r="J65" s="25"/>
      <c r="K65" s="169" t="s">
        <v>159</v>
      </c>
      <c r="L65" s="169"/>
      <c r="M65" s="169"/>
      <c r="N65" s="168" t="s">
        <v>312</v>
      </c>
      <c r="O65" s="168"/>
      <c r="P65" s="16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7"/>
      <c r="E67" s="167"/>
      <c r="F67" s="167"/>
      <c r="G67" s="167"/>
      <c r="H67" s="86"/>
      <c r="I67" s="86"/>
      <c r="J67" s="86"/>
      <c r="K67" s="86"/>
      <c r="L67" s="86"/>
      <c r="M67" s="124"/>
      <c r="N67" s="124"/>
      <c r="O67" s="124"/>
      <c r="P67" s="124"/>
      <c r="Q67" s="124"/>
      <c r="R67" s="18"/>
    </row>
    <row r="68" spans="1:18">
      <c r="A68" s="13" t="s">
        <v>302</v>
      </c>
      <c r="B68" s="86"/>
      <c r="C68" s="215" t="str">
        <f>+G6</f>
        <v>BUGAGAO, EDILBERTO</v>
      </c>
      <c r="D68" s="215"/>
      <c r="E68" s="215"/>
      <c r="F68" s="215"/>
      <c r="G68" s="215"/>
      <c r="H68" s="216" t="s">
        <v>303</v>
      </c>
      <c r="I68" s="216"/>
      <c r="J68" s="216"/>
      <c r="K68" s="216"/>
      <c r="L68" s="216"/>
      <c r="M68" s="216"/>
      <c r="N68" s="216"/>
      <c r="O68" s="216"/>
      <c r="P68" s="216"/>
      <c r="Q68" s="124"/>
      <c r="R68" s="18"/>
    </row>
    <row r="69" spans="1:18" ht="32.25" customHeight="1">
      <c r="A69" s="217" t="s">
        <v>304</v>
      </c>
      <c r="B69" s="218"/>
      <c r="C69" s="218"/>
      <c r="D69" s="218"/>
      <c r="E69" s="218"/>
      <c r="F69" s="218"/>
      <c r="G69" s="218"/>
      <c r="H69" s="218"/>
      <c r="I69" s="218"/>
      <c r="J69" s="218"/>
      <c r="K69" s="218"/>
      <c r="L69" s="218"/>
      <c r="M69" s="218"/>
      <c r="N69" s="218"/>
      <c r="O69" s="218"/>
      <c r="P69" s="218"/>
      <c r="Q69" s="124"/>
      <c r="R69" s="18"/>
    </row>
    <row r="70" spans="1:18" ht="39" customHeight="1">
      <c r="A70" s="13"/>
      <c r="B70" s="86"/>
      <c r="C70" s="86"/>
      <c r="D70" s="86"/>
      <c r="E70" s="86"/>
      <c r="F70" s="215"/>
      <c r="G70" s="215"/>
      <c r="H70" s="215"/>
      <c r="I70" s="215"/>
      <c r="J70" s="215"/>
      <c r="K70" s="215"/>
      <c r="L70" s="215"/>
      <c r="M70" s="86"/>
      <c r="N70" s="86"/>
      <c r="O70" s="86"/>
      <c r="P70" s="86"/>
      <c r="Q70" s="124"/>
      <c r="R70" s="18"/>
    </row>
    <row r="71" spans="1:18">
      <c r="A71" s="226" t="s">
        <v>292</v>
      </c>
      <c r="B71" s="216"/>
      <c r="C71" s="216"/>
      <c r="D71" s="216"/>
      <c r="E71" s="216"/>
      <c r="F71" s="216"/>
      <c r="G71" s="216"/>
      <c r="H71" s="216"/>
      <c r="I71" s="216"/>
      <c r="J71" s="216"/>
      <c r="K71" s="216"/>
      <c r="L71" s="216"/>
      <c r="M71" s="216"/>
      <c r="N71" s="216"/>
      <c r="O71" s="216"/>
      <c r="P71" s="216"/>
      <c r="Q71" s="124"/>
      <c r="R71" s="18"/>
    </row>
    <row r="72" spans="1:18" ht="12" customHeight="1" thickBot="1">
      <c r="A72" s="13"/>
      <c r="B72" s="86"/>
      <c r="C72" s="86"/>
      <c r="D72" s="86"/>
      <c r="E72" s="86"/>
      <c r="F72" s="86"/>
      <c r="G72" s="86"/>
      <c r="H72" s="86"/>
      <c r="I72" s="86"/>
      <c r="J72" s="86"/>
      <c r="K72" s="86"/>
      <c r="L72" s="116"/>
      <c r="M72" s="86"/>
      <c r="N72" s="86"/>
      <c r="O72" s="86"/>
      <c r="P72" s="86"/>
      <c r="Q72" s="224" t="s">
        <v>298</v>
      </c>
      <c r="R72" s="225"/>
    </row>
    <row r="73" spans="1:18" ht="12" customHeight="1" thickBot="1">
      <c r="A73" s="136" t="s">
        <v>291</v>
      </c>
      <c r="B73" s="137"/>
      <c r="C73" s="137"/>
      <c r="D73" s="137"/>
      <c r="E73" s="137"/>
      <c r="F73" s="137"/>
      <c r="G73" s="137"/>
      <c r="H73" s="137"/>
      <c r="I73" s="137"/>
      <c r="J73" s="137"/>
      <c r="K73" s="137"/>
      <c r="L73" s="137"/>
      <c r="M73" s="137"/>
      <c r="N73" s="137"/>
      <c r="O73" s="137"/>
      <c r="P73" s="137"/>
      <c r="Q73" s="137"/>
      <c r="R73" s="138"/>
    </row>
    <row r="74" spans="1:18">
      <c r="A74" s="235" t="s">
        <v>336</v>
      </c>
      <c r="B74" s="236"/>
      <c r="C74" s="236"/>
      <c r="D74" s="236"/>
      <c r="E74" s="236"/>
      <c r="F74" s="236"/>
      <c r="G74" s="236"/>
      <c r="H74" s="236"/>
      <c r="I74" s="236"/>
      <c r="J74" s="236"/>
      <c r="K74" s="236"/>
      <c r="L74" s="236"/>
      <c r="M74" s="236"/>
      <c r="N74" s="236"/>
      <c r="O74" s="236"/>
      <c r="P74" s="236"/>
      <c r="Q74" s="236"/>
      <c r="R74" s="237"/>
    </row>
    <row r="75" spans="1:18" ht="15" customHeight="1">
      <c r="A75" s="238"/>
      <c r="B75" s="239"/>
      <c r="C75" s="239"/>
      <c r="D75" s="239"/>
      <c r="E75" s="239"/>
      <c r="F75" s="239"/>
      <c r="G75" s="239"/>
      <c r="H75" s="239"/>
      <c r="I75" s="239"/>
      <c r="J75" s="239"/>
      <c r="K75" s="239"/>
      <c r="L75" s="239"/>
      <c r="M75" s="239"/>
      <c r="N75" s="239"/>
      <c r="O75" s="239"/>
      <c r="P75" s="239"/>
      <c r="Q75" s="239"/>
      <c r="R75" s="240"/>
    </row>
    <row r="76" spans="1:18" ht="37.5" customHeight="1" thickBot="1">
      <c r="A76" s="238"/>
      <c r="B76" s="239"/>
      <c r="C76" s="239"/>
      <c r="D76" s="239"/>
      <c r="E76" s="239"/>
      <c r="F76" s="239"/>
      <c r="G76" s="239"/>
      <c r="H76" s="239"/>
      <c r="I76" s="239"/>
      <c r="J76" s="239"/>
      <c r="K76" s="239"/>
      <c r="L76" s="239"/>
      <c r="M76" s="239"/>
      <c r="N76" s="239"/>
      <c r="O76" s="239"/>
      <c r="P76" s="239"/>
      <c r="Q76" s="239"/>
      <c r="R76" s="240"/>
    </row>
    <row r="77" spans="1:18" ht="3.75" hidden="1" customHeight="1" thickBot="1">
      <c r="A77" s="238"/>
      <c r="B77" s="239"/>
      <c r="C77" s="239"/>
      <c r="D77" s="239"/>
      <c r="E77" s="239"/>
      <c r="F77" s="239"/>
      <c r="G77" s="239"/>
      <c r="H77" s="239"/>
      <c r="I77" s="239"/>
      <c r="J77" s="239"/>
      <c r="K77" s="239"/>
      <c r="L77" s="239"/>
      <c r="M77" s="239"/>
      <c r="N77" s="239"/>
      <c r="O77" s="239"/>
      <c r="P77" s="239"/>
      <c r="Q77" s="239"/>
      <c r="R77" s="240"/>
    </row>
    <row r="78" spans="1:18" ht="12" customHeight="1" thickBot="1">
      <c r="A78" s="136" t="s">
        <v>293</v>
      </c>
      <c r="B78" s="137"/>
      <c r="C78" s="137"/>
      <c r="D78" s="137"/>
      <c r="E78" s="137"/>
      <c r="F78" s="137"/>
      <c r="G78" s="137"/>
      <c r="H78" s="137"/>
      <c r="I78" s="137"/>
      <c r="J78" s="137"/>
      <c r="K78" s="137"/>
      <c r="L78" s="137"/>
      <c r="M78" s="137"/>
      <c r="N78" s="137"/>
      <c r="O78" s="137"/>
      <c r="P78" s="137"/>
      <c r="Q78" s="137"/>
      <c r="R78" s="138"/>
    </row>
    <row r="79" spans="1:18" ht="15.75" customHeight="1" thickBot="1">
      <c r="A79" s="232" t="s">
        <v>300</v>
      </c>
      <c r="B79" s="233"/>
      <c r="C79" s="233"/>
      <c r="D79" s="233"/>
      <c r="E79" s="233"/>
      <c r="F79" s="233"/>
      <c r="G79" s="233"/>
      <c r="H79" s="234"/>
      <c r="I79" s="232" t="s">
        <v>294</v>
      </c>
      <c r="J79" s="233"/>
      <c r="K79" s="233"/>
      <c r="L79" s="234"/>
      <c r="M79" s="232" t="s">
        <v>295</v>
      </c>
      <c r="N79" s="233"/>
      <c r="O79" s="234"/>
      <c r="P79" s="229" t="s">
        <v>305</v>
      </c>
      <c r="Q79" s="230"/>
      <c r="R79" s="231"/>
    </row>
    <row r="80" spans="1:18" ht="15.75" customHeight="1">
      <c r="A80" s="87">
        <v>1</v>
      </c>
      <c r="B80" s="162" t="s">
        <v>313</v>
      </c>
      <c r="C80" s="162"/>
      <c r="D80" s="162"/>
      <c r="E80" s="162"/>
      <c r="F80" s="162"/>
      <c r="G80" s="162"/>
      <c r="H80" s="162"/>
      <c r="I80" s="219">
        <v>692.4</v>
      </c>
      <c r="J80" s="219"/>
      <c r="K80" s="219"/>
      <c r="L80" s="219"/>
      <c r="M80" s="162" t="s">
        <v>335</v>
      </c>
      <c r="N80" s="162"/>
      <c r="O80" s="162"/>
      <c r="P80" s="163" t="s">
        <v>316</v>
      </c>
      <c r="Q80" s="163"/>
      <c r="R80" s="164"/>
    </row>
    <row r="81" spans="1:18" ht="15.75" customHeight="1">
      <c r="A81" s="87">
        <v>2</v>
      </c>
      <c r="B81" s="162"/>
      <c r="C81" s="162"/>
      <c r="D81" s="162"/>
      <c r="E81" s="162"/>
      <c r="F81" s="162"/>
      <c r="G81" s="162"/>
      <c r="H81" s="162"/>
      <c r="I81" s="241"/>
      <c r="J81" s="241"/>
      <c r="K81" s="241"/>
      <c r="L81" s="241"/>
      <c r="M81" s="162"/>
      <c r="N81" s="162"/>
      <c r="O81" s="162"/>
      <c r="P81" s="163"/>
      <c r="Q81" s="163"/>
      <c r="R81" s="164"/>
    </row>
    <row r="82" spans="1:18" ht="15.75" customHeight="1">
      <c r="A82" s="87">
        <v>3</v>
      </c>
      <c r="B82" s="160"/>
      <c r="C82" s="160"/>
      <c r="D82" s="160"/>
      <c r="E82" s="160"/>
      <c r="F82" s="160"/>
      <c r="G82" s="160"/>
      <c r="H82" s="160"/>
      <c r="I82" s="160"/>
      <c r="J82" s="160"/>
      <c r="K82" s="160"/>
      <c r="L82" s="160"/>
      <c r="M82" s="160"/>
      <c r="N82" s="160"/>
      <c r="O82" s="160"/>
      <c r="P82" s="165"/>
      <c r="Q82" s="165"/>
      <c r="R82" s="166"/>
    </row>
    <row r="83" spans="1:18" ht="15.75" customHeight="1">
      <c r="A83" s="87">
        <v>4</v>
      </c>
      <c r="B83" s="161"/>
      <c r="C83" s="161"/>
      <c r="D83" s="161"/>
      <c r="E83" s="161"/>
      <c r="F83" s="161"/>
      <c r="G83" s="161"/>
      <c r="H83" s="161"/>
      <c r="I83" s="161"/>
      <c r="J83" s="161"/>
      <c r="K83" s="161"/>
      <c r="L83" s="161"/>
      <c r="M83" s="161"/>
      <c r="N83" s="161"/>
      <c r="O83" s="161"/>
      <c r="P83" s="165"/>
      <c r="Q83" s="165"/>
      <c r="R83" s="166"/>
    </row>
    <row r="84" spans="1:18" ht="15.75" customHeight="1">
      <c r="A84" s="87">
        <v>5</v>
      </c>
      <c r="B84" s="161"/>
      <c r="C84" s="161"/>
      <c r="D84" s="161"/>
      <c r="E84" s="161"/>
      <c r="F84" s="161"/>
      <c r="G84" s="161"/>
      <c r="H84" s="161"/>
      <c r="I84" s="161"/>
      <c r="J84" s="161"/>
      <c r="K84" s="161"/>
      <c r="L84" s="161"/>
      <c r="M84" s="161"/>
      <c r="N84" s="161"/>
      <c r="O84" s="161"/>
      <c r="P84" s="165"/>
      <c r="Q84" s="165"/>
      <c r="R84" s="166"/>
    </row>
    <row r="85" spans="1:18" ht="3" customHeight="1">
      <c r="A85" s="13"/>
      <c r="B85" s="86"/>
      <c r="C85" s="86"/>
      <c r="D85" s="167"/>
      <c r="E85" s="167"/>
      <c r="F85" s="167"/>
      <c r="G85" s="167"/>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318</v>
      </c>
      <c r="E87" s="153"/>
      <c r="F87" s="153"/>
      <c r="G87" s="153"/>
      <c r="H87" s="153"/>
      <c r="I87" s="153"/>
      <c r="J87" s="153"/>
      <c r="K87" s="148"/>
      <c r="L87" s="148"/>
      <c r="M87" s="148"/>
      <c r="N87" s="154" t="s">
        <v>337</v>
      </c>
      <c r="O87" s="155"/>
      <c r="P87" s="155"/>
      <c r="Q87" s="155"/>
      <c r="R87" s="156"/>
    </row>
    <row r="88" spans="1:18" ht="12" customHeight="1" thickBot="1">
      <c r="A88" s="149"/>
      <c r="B88" s="150"/>
      <c r="C88" s="150"/>
      <c r="D88" s="151" t="s">
        <v>317</v>
      </c>
      <c r="E88" s="151"/>
      <c r="F88" s="151"/>
      <c r="G88" s="151"/>
      <c r="H88" s="151"/>
      <c r="I88" s="151"/>
      <c r="J88" s="151"/>
      <c r="K88" s="150"/>
      <c r="L88" s="150"/>
      <c r="M88" s="150"/>
      <c r="N88" s="157" t="s">
        <v>317</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8">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0" name="CheckBox8">
          <controlPr defaultSize="0" autoLine="0" r:id="rId8">
            <anchor moveWithCells="1">
              <from>
                <xdr:col>8</xdr:col>
                <xdr:colOff>57150</xdr:colOff>
                <xdr:row>20</xdr:row>
                <xdr:rowOff>133350</xdr:rowOff>
              </from>
              <to>
                <xdr:col>8</xdr:col>
                <xdr:colOff>219075</xdr:colOff>
                <xdr:row>21</xdr:row>
                <xdr:rowOff>85725</xdr:rowOff>
              </to>
            </anchor>
          </controlPr>
        </control>
      </mc:Choice>
      <mc:Fallback>
        <control shapeId="6288" r:id="rId10" name="CheckBox8"/>
      </mc:Fallback>
    </mc:AlternateContent>
    <mc:AlternateContent xmlns:mc="http://schemas.openxmlformats.org/markup-compatibility/2006">
      <mc:Choice Requires="x14">
        <control shapeId="6286" r:id="rId11" name="CheckBox6">
          <controlPr defaultSize="0" autoLine="0" r:id="rId12">
            <anchor moveWithCells="1">
              <from>
                <xdr:col>14</xdr:col>
                <xdr:colOff>47625</xdr:colOff>
                <xdr:row>20</xdr:row>
                <xdr:rowOff>133350</xdr:rowOff>
              </from>
              <to>
                <xdr:col>14</xdr:col>
                <xdr:colOff>209550</xdr:colOff>
                <xdr:row>21</xdr:row>
                <xdr:rowOff>85725</xdr:rowOff>
              </to>
            </anchor>
          </controlPr>
        </control>
      </mc:Choice>
      <mc:Fallback>
        <control shapeId="6286" r:id="rId11" name="CheckBox6"/>
      </mc:Fallback>
    </mc:AlternateContent>
    <mc:AlternateContent xmlns:mc="http://schemas.openxmlformats.org/markup-compatibility/2006">
      <mc:Choice Requires="x14">
        <control shapeId="6285" r:id="rId13" name="CheckBox5">
          <controlPr defaultSize="0" autoLine="0" r:id="rId8">
            <anchor moveWithCells="1">
              <from>
                <xdr:col>5</xdr:col>
                <xdr:colOff>47625</xdr:colOff>
                <xdr:row>20</xdr:row>
                <xdr:rowOff>142875</xdr:rowOff>
              </from>
              <to>
                <xdr:col>5</xdr:col>
                <xdr:colOff>209550</xdr:colOff>
                <xdr:row>21</xdr:row>
                <xdr:rowOff>95250</xdr:rowOff>
              </to>
            </anchor>
          </controlPr>
        </control>
      </mc:Choice>
      <mc:Fallback>
        <control shapeId="6285" r:id="rId13" name="CheckBox5"/>
      </mc:Fallback>
    </mc:AlternateContent>
    <mc:AlternateContent xmlns:mc="http://schemas.openxmlformats.org/markup-compatibility/2006">
      <mc:Choice Requires="x14">
        <control shapeId="6284" r:id="rId14" name="CheckBox4">
          <controlPr defaultSize="0" autoLine="0" r:id="rId12">
            <anchor moveWithCells="1">
              <from>
                <xdr:col>14</xdr:col>
                <xdr:colOff>38100</xdr:colOff>
                <xdr:row>17</xdr:row>
                <xdr:rowOff>38100</xdr:rowOff>
              </from>
              <to>
                <xdr:col>14</xdr:col>
                <xdr:colOff>200025</xdr:colOff>
                <xdr:row>17</xdr:row>
                <xdr:rowOff>161925</xdr:rowOff>
              </to>
            </anchor>
          </controlPr>
        </control>
      </mc:Choice>
      <mc:Fallback>
        <control shapeId="6284" r:id="rId14" name="CheckBox4"/>
      </mc:Fallback>
    </mc:AlternateContent>
    <mc:AlternateContent xmlns:mc="http://schemas.openxmlformats.org/markup-compatibility/2006">
      <mc:Choice Requires="x14">
        <control shapeId="6283" r:id="rId15" name="CheckBox3">
          <controlPr defaultSize="0" autoLine="0" r:id="rId8">
            <anchor moveWithCells="1">
              <from>
                <xdr:col>8</xdr:col>
                <xdr:colOff>66675</xdr:colOff>
                <xdr:row>17</xdr:row>
                <xdr:rowOff>38100</xdr:rowOff>
              </from>
              <to>
                <xdr:col>8</xdr:col>
                <xdr:colOff>228600</xdr:colOff>
                <xdr:row>17</xdr:row>
                <xdr:rowOff>161925</xdr:rowOff>
              </to>
            </anchor>
          </controlPr>
        </control>
      </mc:Choice>
      <mc:Fallback>
        <control shapeId="6283" r:id="rId15" name="CheckBox3"/>
      </mc:Fallback>
    </mc:AlternateContent>
    <mc:AlternateContent xmlns:mc="http://schemas.openxmlformats.org/markup-compatibility/2006">
      <mc:Choice Requires="x14">
        <control shapeId="6282" r:id="rId16" name="CheckBox2">
          <controlPr defaultSize="0" autoLine="0" r:id="rId8">
            <anchor moveWithCells="1">
              <from>
                <xdr:col>5</xdr:col>
                <xdr:colOff>57150</xdr:colOff>
                <xdr:row>17</xdr:row>
                <xdr:rowOff>38100</xdr:rowOff>
              </from>
              <to>
                <xdr:col>5</xdr:col>
                <xdr:colOff>219075</xdr:colOff>
                <xdr:row>17</xdr:row>
                <xdr:rowOff>161925</xdr:rowOff>
              </to>
            </anchor>
          </controlPr>
        </control>
      </mc:Choice>
      <mc:Fallback>
        <control shapeId="6282" r:id="rId16" name="CheckBox2"/>
      </mc:Fallback>
    </mc:AlternateContent>
    <mc:AlternateContent xmlns:mc="http://schemas.openxmlformats.org/markup-compatibility/2006">
      <mc:Choice Requires="x14">
        <control shapeId="6281" r:id="rId17" name="CheckBox1">
          <controlPr defaultSize="0" autoLine="0" r:id="rId18">
            <anchor moveWithCells="1">
              <from>
                <xdr:col>3</xdr:col>
                <xdr:colOff>9525</xdr:colOff>
                <xdr:row>17</xdr:row>
                <xdr:rowOff>38100</xdr:rowOff>
              </from>
              <to>
                <xdr:col>4</xdr:col>
                <xdr:colOff>0</xdr:colOff>
                <xdr:row>17</xdr:row>
                <xdr:rowOff>161925</xdr:rowOff>
              </to>
            </anchor>
          </controlPr>
        </control>
      </mc:Choice>
      <mc:Fallback>
        <control shapeId="6281" r:id="rId17" name="CheckBox1"/>
      </mc:Fallback>
    </mc:AlternateContent>
    <mc:AlternateContent xmlns:mc="http://schemas.openxmlformats.org/markup-compatibility/2006">
      <mc:Choice Requires="x14">
        <control shapeId="6212" r:id="rId19"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0"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1"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2"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3"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24"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25"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26"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27"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28"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29"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0"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1"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2"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3"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34"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35"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36"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37"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38"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39"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0"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1"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2"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3"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44"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45"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46"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47"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48"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49"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0"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1"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2"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3"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54"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55"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4" t="s">
        <v>31</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5"/>
      <c r="AB1" s="476"/>
      <c r="AC1" s="476"/>
      <c r="AD1" s="476"/>
      <c r="AE1" s="476"/>
      <c r="AF1" s="476"/>
      <c r="AG1" s="476"/>
      <c r="AH1" s="476"/>
      <c r="AI1" s="476"/>
      <c r="AJ1" s="475"/>
      <c r="AK1" s="475"/>
      <c r="AL1" s="475"/>
      <c r="AM1" s="475"/>
      <c r="AN1" s="475"/>
      <c r="AO1" s="475"/>
      <c r="AP1" s="475"/>
      <c r="AQ1" s="475"/>
      <c r="AR1" s="475"/>
      <c r="AS1" s="475"/>
      <c r="AT1" s="475"/>
      <c r="AU1" s="475"/>
      <c r="AV1" s="475"/>
      <c r="AW1" s="475"/>
      <c r="AX1" s="475"/>
      <c r="AY1" s="475"/>
      <c r="AZ1" s="475"/>
      <c r="BA1" s="475"/>
      <c r="BB1" s="477"/>
    </row>
    <row r="2" spans="1:54" ht="9.75" customHeight="1">
      <c r="A2" s="451" t="s">
        <v>32</v>
      </c>
      <c r="B2" s="304"/>
      <c r="C2" s="304"/>
      <c r="D2" s="452"/>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3"/>
    </row>
    <row r="3" spans="1:54" ht="22.5" customHeight="1">
      <c r="A3" s="492">
        <f>'UNIFIED INTAKE'!F5</f>
        <v>45457</v>
      </c>
      <c r="B3" s="493"/>
      <c r="C3" s="493"/>
      <c r="D3" s="494"/>
      <c r="E3" s="495"/>
      <c r="F3" s="496"/>
      <c r="G3" s="496"/>
      <c r="H3" s="496"/>
      <c r="I3" s="496"/>
      <c r="J3" s="496"/>
      <c r="K3" s="496"/>
      <c r="L3" s="496"/>
      <c r="M3" s="496"/>
      <c r="N3" s="496"/>
      <c r="O3" s="496"/>
      <c r="P3" s="496"/>
      <c r="Q3" s="496"/>
      <c r="R3" s="496"/>
      <c r="S3" s="496"/>
      <c r="T3" s="496"/>
      <c r="U3" s="496"/>
      <c r="V3" s="496"/>
      <c r="W3" s="496"/>
      <c r="X3" s="496"/>
      <c r="Y3" s="496"/>
      <c r="Z3" s="496"/>
      <c r="AA3" s="496"/>
      <c r="AB3" s="356"/>
      <c r="AC3" s="357"/>
      <c r="AD3" s="357"/>
      <c r="AE3" s="358"/>
      <c r="AF3" s="356"/>
      <c r="AG3" s="357"/>
      <c r="AH3" s="357"/>
      <c r="AI3" s="358"/>
      <c r="AJ3" s="497">
        <f>IF('UNIFIED INTAKE'!Q3=0,"",'UNIFIED INTAKE'!Q3)</f>
        <v>192444</v>
      </c>
      <c r="AK3" s="313"/>
      <c r="AL3" s="313"/>
      <c r="AM3" s="313"/>
      <c r="AN3" s="313"/>
      <c r="AO3" s="313"/>
      <c r="AP3" s="313"/>
      <c r="AQ3" s="313"/>
      <c r="AR3" s="480"/>
      <c r="AS3" s="498" t="s">
        <v>154</v>
      </c>
      <c r="AT3" s="499"/>
      <c r="AU3" s="499"/>
      <c r="AV3" s="499"/>
      <c r="AW3" s="499"/>
      <c r="AX3" s="499"/>
      <c r="AY3" s="499"/>
      <c r="AZ3" s="499"/>
      <c r="BA3" s="499"/>
      <c r="BB3" s="500"/>
    </row>
    <row r="4" spans="1:54" ht="15.75" customHeight="1">
      <c r="A4" s="492"/>
      <c r="B4" s="493"/>
      <c r="C4" s="493"/>
      <c r="D4" s="494"/>
      <c r="E4" s="495"/>
      <c r="F4" s="496"/>
      <c r="G4" s="496"/>
      <c r="H4" s="496"/>
      <c r="I4" s="496"/>
      <c r="J4" s="496"/>
      <c r="K4" s="496"/>
      <c r="L4" s="496"/>
      <c r="M4" s="496"/>
      <c r="N4" s="496"/>
      <c r="O4" s="496"/>
      <c r="P4" s="496"/>
      <c r="Q4" s="496"/>
      <c r="R4" s="496"/>
      <c r="S4" s="496"/>
      <c r="T4" s="496"/>
      <c r="U4" s="496"/>
      <c r="V4" s="496"/>
      <c r="W4" s="496"/>
      <c r="X4" s="496"/>
      <c r="Y4" s="496"/>
      <c r="Z4" s="496"/>
      <c r="AA4" s="496"/>
      <c r="AB4" s="328"/>
      <c r="AC4" s="329"/>
      <c r="AD4" s="329"/>
      <c r="AE4" s="330"/>
      <c r="AF4" s="379"/>
      <c r="AG4" s="380"/>
      <c r="AH4" s="380"/>
      <c r="AI4" s="478"/>
      <c r="AJ4" s="327"/>
      <c r="AK4" s="313"/>
      <c r="AL4" s="313"/>
      <c r="AM4" s="313"/>
      <c r="AN4" s="313"/>
      <c r="AO4" s="313"/>
      <c r="AP4" s="313"/>
      <c r="AQ4" s="313"/>
      <c r="AR4" s="480"/>
      <c r="AS4" s="498"/>
      <c r="AT4" s="499"/>
      <c r="AU4" s="499"/>
      <c r="AV4" s="499"/>
      <c r="AW4" s="499"/>
      <c r="AX4" s="499"/>
      <c r="AY4" s="499"/>
      <c r="AZ4" s="499"/>
      <c r="BA4" s="499"/>
      <c r="BB4" s="500"/>
    </row>
    <row r="5" spans="1:54" ht="9.75" customHeight="1">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c r="A8" s="334" t="str">
        <f>IF('UNIFIED INTAKE'!G6=0,"",'UNIFIED INTAKE'!G6)</f>
        <v>BUGAGAO, EDILBERTO</v>
      </c>
      <c r="B8" s="335"/>
      <c r="C8" s="335"/>
      <c r="D8" s="335"/>
      <c r="E8" s="335"/>
      <c r="F8" s="335"/>
      <c r="G8" s="335"/>
      <c r="H8" s="335"/>
      <c r="I8" s="336"/>
      <c r="J8" s="334" t="str">
        <f>IF('UNIFIED INTAKE'!Q6=0,"",'UNIFIED INTAKE'!Q6)</f>
        <v>COMMON LAW PARTNER</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t="str">
        <f>'UNIFIED INTAKE'!Q7</f>
        <v>NONE</v>
      </c>
      <c r="AQ8" s="384"/>
      <c r="AR8" s="384"/>
      <c r="AS8" s="384"/>
      <c r="AT8" s="384"/>
      <c r="AU8" s="384"/>
      <c r="AV8" s="384"/>
      <c r="AW8" s="384"/>
      <c r="AX8" s="384"/>
      <c r="AY8" s="384"/>
      <c r="AZ8" s="384"/>
      <c r="BA8" s="384"/>
      <c r="BB8" s="385"/>
    </row>
    <row r="9" spans="1:54" ht="11.25" customHeight="1">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79">
        <f ca="1">'UNIFIED INTAKE'!G12</f>
        <v>58</v>
      </c>
      <c r="AI12" s="313"/>
      <c r="AJ12" s="480"/>
      <c r="AK12" s="327" t="str">
        <f>IF('UNIFIED INTAKE'!R10=0,"",'UNIFIED INTAKE'!R10)</f>
        <v>FEMALE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c r="A13" s="379" t="str">
        <f>IF('UNIFIED INTAKE'!D10=0,"",'UNIFIED INTAKE'!D10)</f>
        <v>OLPATO, EVELYN BAGASBAS</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79"/>
      <c r="AI13" s="313"/>
      <c r="AJ13" s="480"/>
      <c r="AK13" s="327"/>
      <c r="AL13" s="313"/>
      <c r="AM13" s="313"/>
      <c r="AN13" s="300"/>
      <c r="AO13" s="301"/>
      <c r="AP13" s="301"/>
      <c r="AQ13" s="301"/>
      <c r="AR13" s="302"/>
      <c r="AS13" s="301"/>
      <c r="AT13" s="301"/>
      <c r="AU13" s="301"/>
      <c r="AV13" s="301"/>
      <c r="AW13" s="308"/>
      <c r="AX13" s="311"/>
      <c r="AY13" s="301"/>
      <c r="AZ13" s="301"/>
      <c r="BA13" s="301"/>
      <c r="BB13" s="302"/>
    </row>
    <row r="14" spans="1:54" ht="11.25" customHeight="1">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c r="A15" s="398">
        <f>'UNIFIED INTAKE'!A12:D12</f>
        <v>24063</v>
      </c>
      <c r="B15" s="399"/>
      <c r="C15" s="400"/>
      <c r="D15" s="379" t="str">
        <f>IF('UNIFIED INTAKE'!M12=0,"",'UNIFIED INTAKE'!M12)</f>
        <v>SIPOCOT, CAM. SUR</v>
      </c>
      <c r="E15" s="380"/>
      <c r="F15" s="380"/>
      <c r="G15" s="380"/>
      <c r="H15" s="380"/>
      <c r="I15" s="380"/>
      <c r="J15" s="380"/>
      <c r="K15" s="380"/>
      <c r="L15" s="380"/>
      <c r="M15" s="380"/>
      <c r="N15" s="401"/>
      <c r="O15" s="379"/>
      <c r="P15" s="380"/>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c r="A17" s="331" t="str">
        <f>IF('UNIFIED INTAKE'!E14=0,"",'UNIFIED INTAKE'!E14)</f>
        <v>CALAGBANGAN, SIPOCOT,  CAM. SUR</v>
      </c>
      <c r="B17" s="332"/>
      <c r="C17" s="332"/>
      <c r="D17" s="332"/>
      <c r="E17" s="332"/>
      <c r="F17" s="332"/>
      <c r="G17" s="332"/>
      <c r="H17" s="332"/>
      <c r="I17" s="332"/>
      <c r="J17" s="332"/>
      <c r="K17" s="332"/>
      <c r="L17" s="332"/>
      <c r="M17" s="333"/>
      <c r="N17" s="331" t="str">
        <f>IF('UNIFIED INTAKE'!E16=0,"",'UNIFIED INTAKE'!E16)</f>
        <v>CALAGBANGAN, SIPOCOT,  CAM.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3" t="s">
        <v>192</v>
      </c>
      <c r="AQ19" s="298"/>
      <c r="AR19" s="298"/>
      <c r="AS19" s="298"/>
      <c r="AT19" s="298"/>
      <c r="AU19" s="298"/>
      <c r="AV19" s="298"/>
      <c r="AW19" s="298"/>
      <c r="AX19" s="298"/>
      <c r="AY19" s="298"/>
      <c r="AZ19" s="298"/>
      <c r="BA19" s="298"/>
      <c r="BB19" s="299"/>
    </row>
    <row r="20" spans="1:84">
      <c r="A20" s="320"/>
      <c r="B20" s="320"/>
      <c r="C20" s="320" t="str">
        <f>IF('UNIFIED INTAKE'!D24=0,"",'UNIFIED INTAKE'!D24)</f>
        <v>NONE</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87"/>
      <c r="AD20" s="488"/>
      <c r="AE20" s="488"/>
      <c r="AF20" s="488"/>
      <c r="AG20" s="488"/>
      <c r="AH20" s="488"/>
      <c r="AI20" s="488"/>
      <c r="AJ20" s="488"/>
      <c r="AK20" s="488"/>
      <c r="AL20" s="488"/>
      <c r="AM20" s="488"/>
      <c r="AN20" s="488"/>
      <c r="AO20" s="489"/>
      <c r="AP20" s="327"/>
      <c r="AQ20" s="313"/>
      <c r="AR20" s="313"/>
      <c r="AS20" s="313"/>
      <c r="AT20" s="313"/>
      <c r="AU20" s="313"/>
      <c r="AV20" s="313"/>
      <c r="AW20" s="313"/>
      <c r="AX20" s="313"/>
      <c r="AY20" s="313"/>
      <c r="AZ20" s="313"/>
      <c r="BA20" s="313"/>
      <c r="BB20" s="314"/>
    </row>
    <row r="21" spans="1:84" ht="11.25" customHeight="1">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09" t="s">
        <v>157</v>
      </c>
      <c r="W22" s="510"/>
      <c r="X22" s="510"/>
      <c r="Y22" s="510"/>
      <c r="Z22" s="510"/>
      <c r="AA22" s="511"/>
      <c r="AB22" s="509" t="s">
        <v>200</v>
      </c>
      <c r="AC22" s="510"/>
      <c r="AD22" s="510"/>
      <c r="AE22" s="510"/>
      <c r="AF22" s="511"/>
      <c r="AG22" s="509" t="s">
        <v>201</v>
      </c>
      <c r="AH22" s="510"/>
      <c r="AI22" s="510"/>
      <c r="AJ22" s="510"/>
      <c r="AK22" s="510"/>
      <c r="AL22" s="511"/>
      <c r="AM22" s="509" t="s">
        <v>196</v>
      </c>
      <c r="AN22" s="510"/>
      <c r="AO22" s="510"/>
      <c r="AP22" s="510"/>
      <c r="AQ22" s="510"/>
      <c r="AR22" s="510"/>
      <c r="AS22" s="511"/>
      <c r="AT22" s="318" t="s">
        <v>162</v>
      </c>
      <c r="AU22" s="318"/>
      <c r="AV22" s="318"/>
      <c r="AW22" s="318"/>
      <c r="AX22" s="318"/>
      <c r="AY22" s="318"/>
      <c r="AZ22" s="318"/>
      <c r="BA22" s="318"/>
      <c r="BB22" s="318"/>
    </row>
    <row r="23" spans="1:84" s="36" customFormat="1" ht="48.75" customHeight="1">
      <c r="A23" s="501"/>
      <c r="B23" s="503"/>
      <c r="C23" s="501"/>
      <c r="D23" s="502"/>
      <c r="E23" s="503"/>
      <c r="F23" s="501"/>
      <c r="G23" s="502"/>
      <c r="H23" s="502"/>
      <c r="I23" s="502"/>
      <c r="J23" s="503"/>
      <c r="K23" s="501"/>
      <c r="L23" s="502"/>
      <c r="M23" s="502"/>
      <c r="N23" s="502"/>
      <c r="O23" s="502"/>
      <c r="P23" s="502"/>
      <c r="Q23" s="503"/>
      <c r="R23" s="501"/>
      <c r="S23" s="502"/>
      <c r="T23" s="502"/>
      <c r="U23" s="503"/>
      <c r="V23" s="512"/>
      <c r="W23" s="513"/>
      <c r="X23" s="513"/>
      <c r="Y23" s="513"/>
      <c r="Z23" s="513"/>
      <c r="AA23" s="514"/>
      <c r="AB23" s="512"/>
      <c r="AC23" s="513"/>
      <c r="AD23" s="513"/>
      <c r="AE23" s="513"/>
      <c r="AF23" s="514"/>
      <c r="AG23" s="512"/>
      <c r="AH23" s="513"/>
      <c r="AI23" s="513"/>
      <c r="AJ23" s="513"/>
      <c r="AK23" s="513"/>
      <c r="AL23" s="514"/>
      <c r="AM23" s="512"/>
      <c r="AN23" s="513"/>
      <c r="AO23" s="513"/>
      <c r="AP23" s="513"/>
      <c r="AQ23" s="513"/>
      <c r="AR23" s="513"/>
      <c r="AS23" s="514"/>
      <c r="AT23" s="507" t="s">
        <v>202</v>
      </c>
      <c r="AU23" s="508"/>
      <c r="AV23" s="508"/>
      <c r="AW23" s="508"/>
      <c r="AX23" s="508"/>
      <c r="AY23" s="508"/>
      <c r="AZ23" s="508"/>
      <c r="BA23" s="508"/>
      <c r="BB23" s="5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1" t="s">
        <v>44</v>
      </c>
      <c r="B24" s="482"/>
      <c r="C24" s="482"/>
      <c r="D24" s="482"/>
      <c r="E24" s="482"/>
      <c r="F24" s="482"/>
      <c r="G24" s="482"/>
      <c r="H24" s="482"/>
      <c r="I24" s="482"/>
      <c r="J24" s="482"/>
      <c r="K24" s="482"/>
      <c r="L24" s="482"/>
      <c r="M24" s="482"/>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2"/>
      <c r="AK24" s="482"/>
      <c r="AL24" s="482"/>
      <c r="AM24" s="482"/>
      <c r="AN24" s="482"/>
      <c r="AO24" s="482"/>
      <c r="AP24" s="482"/>
      <c r="AQ24" s="482"/>
      <c r="AR24" s="482"/>
      <c r="AS24" s="482"/>
      <c r="AT24" s="482"/>
      <c r="AU24" s="482"/>
      <c r="AV24" s="482"/>
      <c r="AW24" s="482"/>
      <c r="AX24" s="482"/>
      <c r="AY24" s="482"/>
      <c r="AZ24" s="482"/>
      <c r="BA24" s="482"/>
      <c r="BB24" s="483"/>
    </row>
    <row r="25" spans="1:84" ht="21" customHeight="1">
      <c r="A25" s="484" t="s">
        <v>45</v>
      </c>
      <c r="B25" s="485"/>
      <c r="C25" s="485"/>
      <c r="D25" s="485"/>
      <c r="E25" s="485"/>
      <c r="F25" s="485"/>
      <c r="G25" s="485"/>
      <c r="H25" s="485"/>
      <c r="I25" s="485"/>
      <c r="J25" s="486"/>
      <c r="K25" s="490" t="s">
        <v>37</v>
      </c>
      <c r="L25" s="485"/>
      <c r="M25" s="485"/>
      <c r="N25" s="486"/>
      <c r="O25" s="490" t="s">
        <v>38</v>
      </c>
      <c r="P25" s="485"/>
      <c r="Q25" s="485"/>
      <c r="R25" s="485"/>
      <c r="S25" s="486"/>
      <c r="T25" s="490" t="s">
        <v>46</v>
      </c>
      <c r="U25" s="485"/>
      <c r="V25" s="485"/>
      <c r="W25" s="485"/>
      <c r="X25" s="485"/>
      <c r="Y25" s="485"/>
      <c r="Z25" s="485"/>
      <c r="AA25" s="486"/>
      <c r="AB25" s="490" t="s">
        <v>41</v>
      </c>
      <c r="AC25" s="485"/>
      <c r="AD25" s="485"/>
      <c r="AE25" s="485"/>
      <c r="AF25" s="485"/>
      <c r="AG25" s="485"/>
      <c r="AH25" s="485"/>
      <c r="AI25" s="486"/>
      <c r="AJ25" s="490" t="s">
        <v>43</v>
      </c>
      <c r="AK25" s="485"/>
      <c r="AL25" s="485"/>
      <c r="AM25" s="485"/>
      <c r="AN25" s="485"/>
      <c r="AO25" s="485"/>
      <c r="AP25" s="485"/>
      <c r="AQ25" s="486"/>
      <c r="AR25" s="490" t="s">
        <v>47</v>
      </c>
      <c r="AS25" s="485"/>
      <c r="AT25" s="485"/>
      <c r="AU25" s="485"/>
      <c r="AV25" s="485"/>
      <c r="AW25" s="485"/>
      <c r="AX25" s="485"/>
      <c r="AY25" s="485"/>
      <c r="AZ25" s="485"/>
      <c r="BA25" s="485"/>
      <c r="BB25" s="491"/>
    </row>
    <row r="26" spans="1:84">
      <c r="A26" s="340" t="str">
        <f>IF('UNIFIED INTAKE'!A31=0,"",'UNIFIED INTAKE'!A31)</f>
        <v>BUGAGAO, EDILBERTO</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CL REL</v>
      </c>
      <c r="P26" s="344"/>
      <c r="Q26" s="344"/>
      <c r="R26" s="344"/>
      <c r="S26" s="345"/>
      <c r="T26" s="343" t="str">
        <f>IF('UNIFIED INTAKE'!L31=0,"",'UNIFIED INTAKE'!L31)</f>
        <v>CLP</v>
      </c>
      <c r="U26" s="344"/>
      <c r="V26" s="344"/>
      <c r="W26" s="344"/>
      <c r="X26" s="344"/>
      <c r="Y26" s="344"/>
      <c r="Z26" s="344"/>
      <c r="AA26" s="345"/>
      <c r="AB26" s="343" t="str">
        <f>IF('UNIFIED INTAKE'!M31=0,"",'UNIFIED INTAKE'!M31)</f>
        <v>HS GRADUATE</v>
      </c>
      <c r="AC26" s="344"/>
      <c r="AD26" s="344"/>
      <c r="AE26" s="344"/>
      <c r="AF26" s="344"/>
      <c r="AG26" s="344"/>
      <c r="AH26" s="344"/>
      <c r="AI26" s="345"/>
      <c r="AJ26" s="343" t="str">
        <f>IF('UNIFIED INTAKE'!P31=0,"",'UNIFIED INTAKE'!P31)</f>
        <v>TRICYCLE DRIVER</v>
      </c>
      <c r="AK26" s="344"/>
      <c r="AL26" s="344"/>
      <c r="AM26" s="344"/>
      <c r="AN26" s="344"/>
      <c r="AO26" s="344"/>
      <c r="AP26" s="344"/>
      <c r="AQ26" s="345"/>
      <c r="AR26" s="461">
        <f>IF('UNIFIED INTAKE'!R31=0,"",'UNIFIED INTAKE'!R31)</f>
        <v>6000</v>
      </c>
      <c r="AS26" s="462"/>
      <c r="AT26" s="462"/>
      <c r="AU26" s="462"/>
      <c r="AV26" s="462"/>
      <c r="AW26" s="462"/>
      <c r="AX26" s="462"/>
      <c r="AY26" s="462"/>
      <c r="AZ26" s="462"/>
      <c r="BA26" s="462"/>
      <c r="BB26" s="463"/>
    </row>
    <row r="27" spans="1:84">
      <c r="A27" s="340" t="str">
        <f>IF('UNIFIED INTAKE'!A32=0,"",'UNIFIED INTAKE'!A32)</f>
        <v>BUGAGAO, EDERLYN</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S</v>
      </c>
      <c r="P27" s="344"/>
      <c r="Q27" s="344"/>
      <c r="R27" s="344"/>
      <c r="S27" s="345"/>
      <c r="T27" s="343" t="str">
        <f>IF('UNIFIED INTAKE'!L32=0,"",'UNIFIED INTAKE'!L32)</f>
        <v>DAUGHTER</v>
      </c>
      <c r="U27" s="344"/>
      <c r="V27" s="344"/>
      <c r="W27" s="344"/>
      <c r="X27" s="344"/>
      <c r="Y27" s="344"/>
      <c r="Z27" s="344"/>
      <c r="AA27" s="345"/>
      <c r="AB27" s="343" t="str">
        <f>IF('UNIFIED INTAKE'!M32=0,"",'UNIFIED INTAKE'!M32)</f>
        <v>ELEM. LEVEL</v>
      </c>
      <c r="AC27" s="344"/>
      <c r="AD27" s="344"/>
      <c r="AE27" s="344"/>
      <c r="AF27" s="344"/>
      <c r="AG27" s="344"/>
      <c r="AH27" s="344"/>
      <c r="AI27" s="345"/>
      <c r="AJ27" s="343" t="str">
        <f>IF('UNIFIED INTAKE'!P32=0,"",'UNIFIED INTAKE'!P32)</f>
        <v>NONE</v>
      </c>
      <c r="AK27" s="344"/>
      <c r="AL27" s="344"/>
      <c r="AM27" s="344"/>
      <c r="AN27" s="344"/>
      <c r="AO27" s="344"/>
      <c r="AP27" s="344"/>
      <c r="AQ27" s="345"/>
      <c r="AR27" s="461" t="str">
        <f>IF('UNIFIED INTAKE'!R32=0,"",'UNIFIED INTAKE'!R32)</f>
        <v/>
      </c>
      <c r="AS27" s="462"/>
      <c r="AT27" s="462"/>
      <c r="AU27" s="462"/>
      <c r="AV27" s="462"/>
      <c r="AW27" s="462"/>
      <c r="AX27" s="462"/>
      <c r="AY27" s="462"/>
      <c r="AZ27" s="462"/>
      <c r="BA27" s="462"/>
      <c r="BB27" s="463"/>
    </row>
    <row r="28" spans="1:84">
      <c r="A28" s="340" t="str">
        <f>IF('UNIFIED INTAKE'!A33=0,"",'UNIFIED INTAKE'!A33)</f>
        <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
      </c>
      <c r="P28" s="344"/>
      <c r="Q28" s="344"/>
      <c r="R28" s="344"/>
      <c r="S28" s="345"/>
      <c r="T28" s="343" t="str">
        <f>IF('UNIFIED INTAKE'!L33=0,"",'UNIFIED INTAKE'!L33)</f>
        <v/>
      </c>
      <c r="U28" s="344"/>
      <c r="V28" s="344"/>
      <c r="W28" s="344"/>
      <c r="X28" s="344"/>
      <c r="Y28" s="344"/>
      <c r="Z28" s="344"/>
      <c r="AA28" s="345"/>
      <c r="AB28" s="343" t="str">
        <f>IF('UNIFIED INTAKE'!M33=0,"",'UNIFIED INTAKE'!M33)</f>
        <v/>
      </c>
      <c r="AC28" s="344"/>
      <c r="AD28" s="344"/>
      <c r="AE28" s="344"/>
      <c r="AF28" s="344"/>
      <c r="AG28" s="344"/>
      <c r="AH28" s="344"/>
      <c r="AI28" s="345"/>
      <c r="AJ28" s="343" t="str">
        <f>IF('UNIFIED INTAKE'!P33=0,"",'UNIFIED INTAKE'!P33)</f>
        <v/>
      </c>
      <c r="AK28" s="344"/>
      <c r="AL28" s="344"/>
      <c r="AM28" s="344"/>
      <c r="AN28" s="344"/>
      <c r="AO28" s="344"/>
      <c r="AP28" s="344"/>
      <c r="AQ28" s="345"/>
      <c r="AR28" s="461" t="str">
        <f>IF('UNIFIED INTAKE'!R33=0,"",'UNIFIED INTAKE'!R33)</f>
        <v/>
      </c>
      <c r="AS28" s="462"/>
      <c r="AT28" s="462"/>
      <c r="AU28" s="462"/>
      <c r="AV28" s="462"/>
      <c r="AW28" s="462"/>
      <c r="AX28" s="462"/>
      <c r="AY28" s="462"/>
      <c r="AZ28" s="462"/>
      <c r="BA28" s="462"/>
      <c r="BB28" s="463"/>
    </row>
    <row r="29" spans="1:84">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1" t="str">
        <f>IF('UNIFIED INTAKE'!R34=0,"",'UNIFIED INTAKE'!R34)</f>
        <v/>
      </c>
      <c r="AS29" s="462"/>
      <c r="AT29" s="462"/>
      <c r="AU29" s="462"/>
      <c r="AV29" s="462"/>
      <c r="AW29" s="462"/>
      <c r="AX29" s="462"/>
      <c r="AY29" s="462"/>
      <c r="AZ29" s="462"/>
      <c r="BA29" s="462"/>
      <c r="BB29" s="463"/>
    </row>
    <row r="30" spans="1:84">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1" t="str">
        <f>IF('UNIFIED INTAKE'!R35=0,"",'UNIFIED INTAKE'!R35)</f>
        <v/>
      </c>
      <c r="AS30" s="462"/>
      <c r="AT30" s="462"/>
      <c r="AU30" s="462"/>
      <c r="AV30" s="462"/>
      <c r="AW30" s="462"/>
      <c r="AX30" s="462"/>
      <c r="AY30" s="462"/>
      <c r="AZ30" s="462"/>
      <c r="BA30" s="462"/>
      <c r="BB30" s="463"/>
    </row>
    <row r="31" spans="1:84">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1" t="str">
        <f>IF('UNIFIED INTAKE'!R36=0,"",'UNIFIED INTAKE'!R36)</f>
        <v/>
      </c>
      <c r="AS31" s="462"/>
      <c r="AT31" s="462"/>
      <c r="AU31" s="462"/>
      <c r="AV31" s="462"/>
      <c r="AW31" s="462"/>
      <c r="AX31" s="462"/>
      <c r="AY31" s="462"/>
      <c r="AZ31" s="462"/>
      <c r="BA31" s="462"/>
      <c r="BB31" s="463"/>
    </row>
    <row r="32" spans="1:84">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1" t="str">
        <f>IF('UNIFIED INTAKE'!R37=0,"",'UNIFIED INTAKE'!R37)</f>
        <v/>
      </c>
      <c r="AS32" s="462"/>
      <c r="AT32" s="462"/>
      <c r="AU32" s="462"/>
      <c r="AV32" s="462"/>
      <c r="AW32" s="462"/>
      <c r="AX32" s="462"/>
      <c r="AY32" s="462"/>
      <c r="AZ32" s="462"/>
      <c r="BA32" s="462"/>
      <c r="BB32" s="463"/>
    </row>
    <row r="33" spans="1:54">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1" t="str">
        <f>IF('UNIFIED INTAKE'!R38=0,"",'UNIFIED INTAKE'!R38)</f>
        <v/>
      </c>
      <c r="AS33" s="462"/>
      <c r="AT33" s="462"/>
      <c r="AU33" s="462"/>
      <c r="AV33" s="462"/>
      <c r="AW33" s="462"/>
      <c r="AX33" s="462"/>
      <c r="AY33" s="462"/>
      <c r="AZ33" s="462"/>
      <c r="BA33" s="462"/>
      <c r="BB33" s="463"/>
    </row>
    <row r="34" spans="1:54">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1" t="str">
        <f>IF('UNIFIED INTAKE'!R39=0,"",'UNIFIED INTAKE'!R39)</f>
        <v/>
      </c>
      <c r="AS34" s="462"/>
      <c r="AT34" s="462"/>
      <c r="AU34" s="462"/>
      <c r="AV34" s="462"/>
      <c r="AW34" s="462"/>
      <c r="AX34" s="462"/>
      <c r="AY34" s="462"/>
      <c r="AZ34" s="462"/>
      <c r="BA34" s="462"/>
      <c r="BB34" s="463"/>
    </row>
    <row r="35" spans="1:54">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1" t="str">
        <f>IF('UNIFIED INTAKE'!R40=0,"",'UNIFIED INTAKE'!R40)</f>
        <v/>
      </c>
      <c r="AS35" s="462"/>
      <c r="AT35" s="462"/>
      <c r="AU35" s="462"/>
      <c r="AV35" s="462"/>
      <c r="AW35" s="462"/>
      <c r="AX35" s="462"/>
      <c r="AY35" s="462"/>
      <c r="AZ35" s="462"/>
      <c r="BA35" s="462"/>
      <c r="BB35" s="463"/>
    </row>
    <row r="36" spans="1:54" ht="11.25" customHeight="1">
      <c r="A36" s="465" t="s">
        <v>203</v>
      </c>
      <c r="B36" s="295"/>
      <c r="C36" s="295"/>
      <c r="D36" s="295"/>
      <c r="E36" s="295"/>
      <c r="F36" s="295"/>
      <c r="G36" s="295"/>
      <c r="H36" s="295"/>
      <c r="I36" s="485" t="s">
        <v>22</v>
      </c>
      <c r="J36" s="485"/>
      <c r="K36" s="485"/>
      <c r="L36" s="485"/>
      <c r="M36" s="485"/>
      <c r="N36" s="485"/>
      <c r="O36" s="485"/>
      <c r="P36" s="485"/>
      <c r="Q36" s="485"/>
      <c r="R36" s="485"/>
      <c r="S36" s="491"/>
      <c r="T36" s="504" t="s">
        <v>205</v>
      </c>
      <c r="U36" s="505"/>
      <c r="V36" s="505"/>
      <c r="W36" s="505"/>
      <c r="X36" s="505"/>
      <c r="Y36" s="505"/>
      <c r="Z36" s="505"/>
      <c r="AA36" s="505"/>
      <c r="AB36" s="294"/>
      <c r="AC36" s="310"/>
      <c r="AD36" s="506" t="s">
        <v>126</v>
      </c>
      <c r="AE36" s="506"/>
      <c r="AF36" s="506"/>
      <c r="AG36" s="506"/>
      <c r="AH36" s="506"/>
      <c r="AI36" s="506"/>
      <c r="AJ36" s="506"/>
      <c r="AK36" s="506"/>
      <c r="AL36" s="506"/>
      <c r="AM36" s="506"/>
      <c r="AN36" s="506"/>
      <c r="AO36" s="506" t="s">
        <v>204</v>
      </c>
      <c r="AP36" s="506"/>
      <c r="AQ36" s="506"/>
      <c r="AR36" s="506"/>
      <c r="AS36" s="506"/>
      <c r="AT36" s="506"/>
      <c r="AU36" s="506"/>
      <c r="AV36" s="506"/>
      <c r="AW36" s="506"/>
      <c r="AX36" s="506"/>
      <c r="AY36" s="506"/>
      <c r="AZ36" s="506"/>
      <c r="BA36" s="506"/>
      <c r="BB36" s="506"/>
    </row>
    <row r="37" spans="1:54" ht="13.5" customHeight="1">
      <c r="A37" s="465" t="str">
        <f>IF('UNIFIED INTAKE'!A44=0,"",'UNIFIED INTAKE'!A44)</f>
        <v/>
      </c>
      <c r="B37" s="295"/>
      <c r="C37" s="295"/>
      <c r="D37" s="295"/>
      <c r="E37" s="295"/>
      <c r="F37" s="295"/>
      <c r="G37" s="295"/>
      <c r="H37" s="295"/>
      <c r="I37" s="464" t="str">
        <f>IF('UNIFIED INTAKE'!I44=0,"",'UNIFIED INTAKE'!I44)</f>
        <v/>
      </c>
      <c r="J37" s="464"/>
      <c r="K37" s="464"/>
      <c r="L37" s="464"/>
      <c r="M37" s="464"/>
      <c r="N37" s="464"/>
      <c r="O37" s="464"/>
      <c r="P37" s="464"/>
      <c r="Q37" s="464"/>
      <c r="R37" s="464"/>
      <c r="S37" s="464"/>
      <c r="T37" s="300"/>
      <c r="U37" s="301"/>
      <c r="V37" s="301"/>
      <c r="W37" s="301"/>
      <c r="X37" s="301"/>
      <c r="Y37" s="301"/>
      <c r="Z37" s="301"/>
      <c r="AA37" s="301"/>
      <c r="AB37" s="301"/>
      <c r="AC37" s="302"/>
      <c r="AD37" s="466">
        <f>'UNIFIED INTAKE'!P45</f>
        <v>9000</v>
      </c>
      <c r="AE37" s="466"/>
      <c r="AF37" s="466"/>
      <c r="AG37" s="466"/>
      <c r="AH37" s="466"/>
      <c r="AI37" s="466"/>
      <c r="AJ37" s="466"/>
      <c r="AK37" s="466"/>
      <c r="AL37" s="466"/>
      <c r="AM37" s="466"/>
      <c r="AN37" s="466"/>
      <c r="AO37" s="467" t="e">
        <f>AD37/T37</f>
        <v>#DIV/0!</v>
      </c>
      <c r="AP37" s="468"/>
      <c r="AQ37" s="468"/>
      <c r="AR37" s="468"/>
      <c r="AS37" s="468"/>
      <c r="AT37" s="468"/>
      <c r="AU37" s="468"/>
      <c r="AV37" s="468"/>
      <c r="AW37" s="468"/>
      <c r="AX37" s="468"/>
      <c r="AY37" s="468"/>
      <c r="AZ37" s="468"/>
      <c r="BA37" s="468"/>
      <c r="BB37" s="468"/>
    </row>
    <row r="38" spans="1:54" ht="13.5" customHeight="1">
      <c r="A38" s="465" t="str">
        <f>IF('UNIFIED INTAKE'!A45=0,"",'UNIFIED INTAKE'!A45)</f>
        <v>FS FROM CHILDREN</v>
      </c>
      <c r="B38" s="295"/>
      <c r="C38" s="295"/>
      <c r="D38" s="295"/>
      <c r="E38" s="295"/>
      <c r="F38" s="295"/>
      <c r="G38" s="295"/>
      <c r="H38" s="295"/>
      <c r="I38" s="464">
        <f>IF('UNIFIED INTAKE'!I45=0,"",'UNIFIED INTAKE'!I45)</f>
        <v>3000</v>
      </c>
      <c r="J38" s="464"/>
      <c r="K38" s="464"/>
      <c r="L38" s="464"/>
      <c r="M38" s="464"/>
      <c r="N38" s="464"/>
      <c r="O38" s="464"/>
      <c r="P38" s="464"/>
      <c r="Q38" s="464"/>
      <c r="R38" s="464"/>
      <c r="S38" s="464"/>
      <c r="T38" s="300"/>
      <c r="U38" s="301"/>
      <c r="V38" s="301"/>
      <c r="W38" s="301"/>
      <c r="X38" s="301"/>
      <c r="Y38" s="301"/>
      <c r="Z38" s="301"/>
      <c r="AA38" s="301"/>
      <c r="AB38" s="301"/>
      <c r="AC38" s="302"/>
      <c r="AD38" s="456"/>
      <c r="AE38" s="456"/>
      <c r="AF38" s="456"/>
      <c r="AG38" s="456"/>
      <c r="AH38" s="456"/>
      <c r="AI38" s="456"/>
      <c r="AJ38" s="456"/>
      <c r="AK38" s="456"/>
      <c r="AL38" s="456"/>
      <c r="AM38" s="456"/>
      <c r="AN38" s="456"/>
      <c r="AO38" s="469"/>
      <c r="AP38" s="469"/>
      <c r="AQ38" s="469"/>
      <c r="AR38" s="469"/>
      <c r="AS38" s="469"/>
      <c r="AT38" s="469"/>
      <c r="AU38" s="469"/>
      <c r="AV38" s="469"/>
      <c r="AW38" s="469"/>
      <c r="AX38" s="469"/>
      <c r="AY38" s="469"/>
      <c r="AZ38" s="469"/>
      <c r="BA38" s="469"/>
      <c r="BB38" s="469"/>
    </row>
    <row r="39" spans="1:54" ht="13.5" customHeight="1">
      <c r="A39" s="465" t="str">
        <f>IF('UNIFIED INTAKE'!A46=0,"",'UNIFIED INTAKE'!A46)</f>
        <v/>
      </c>
      <c r="B39" s="295"/>
      <c r="C39" s="295"/>
      <c r="D39" s="295"/>
      <c r="E39" s="295"/>
      <c r="F39" s="295"/>
      <c r="G39" s="295"/>
      <c r="H39" s="295"/>
      <c r="I39" s="464" t="str">
        <f>IF('UNIFIED INTAKE'!I46=0,"",'UNIFIED INTAKE'!I46)</f>
        <v/>
      </c>
      <c r="J39" s="464"/>
      <c r="K39" s="464"/>
      <c r="L39" s="464"/>
      <c r="M39" s="464"/>
      <c r="N39" s="464"/>
      <c r="O39" s="464"/>
      <c r="P39" s="464"/>
      <c r="Q39" s="464"/>
      <c r="R39" s="464"/>
      <c r="S39" s="464"/>
      <c r="T39" s="501"/>
      <c r="U39" s="502"/>
      <c r="V39" s="502"/>
      <c r="W39" s="502"/>
      <c r="X39" s="502"/>
      <c r="Y39" s="502"/>
      <c r="Z39" s="502"/>
      <c r="AA39" s="502"/>
      <c r="AB39" s="502"/>
      <c r="AC39" s="503"/>
      <c r="AD39" s="456"/>
      <c r="AE39" s="456"/>
      <c r="AF39" s="456"/>
      <c r="AG39" s="456"/>
      <c r="AH39" s="456"/>
      <c r="AI39" s="456"/>
      <c r="AJ39" s="456"/>
      <c r="AK39" s="456"/>
      <c r="AL39" s="456"/>
      <c r="AM39" s="456"/>
      <c r="AN39" s="456"/>
      <c r="AO39" s="469"/>
      <c r="AP39" s="469"/>
      <c r="AQ39" s="469"/>
      <c r="AR39" s="469"/>
      <c r="AS39" s="469"/>
      <c r="AT39" s="469"/>
      <c r="AU39" s="469"/>
      <c r="AV39" s="469"/>
      <c r="AW39" s="469"/>
      <c r="AX39" s="469"/>
      <c r="AY39" s="469"/>
      <c r="AZ39" s="469"/>
      <c r="BA39" s="469"/>
      <c r="BB39" s="469"/>
    </row>
    <row r="40" spans="1:54" ht="15" customHeight="1">
      <c r="A40" s="293" t="s">
        <v>206</v>
      </c>
      <c r="B40" s="294"/>
      <c r="C40" s="294"/>
      <c r="D40" s="294"/>
      <c r="E40" s="294"/>
      <c r="F40" s="294"/>
      <c r="G40" s="294"/>
      <c r="H40" s="294"/>
      <c r="I40" s="295"/>
      <c r="J40" s="295"/>
      <c r="K40" s="295"/>
      <c r="L40" s="295"/>
      <c r="M40" s="295"/>
      <c r="N40" s="295"/>
      <c r="O40" s="295"/>
      <c r="P40" s="295"/>
      <c r="Q40" s="295"/>
      <c r="R40" s="526"/>
      <c r="S40" s="526"/>
      <c r="T40" s="526"/>
      <c r="U40" s="526"/>
      <c r="V40" s="526"/>
      <c r="W40" s="526"/>
      <c r="X40" s="526"/>
      <c r="Y40" s="526"/>
      <c r="Z40" s="526"/>
      <c r="AA40" s="526"/>
      <c r="AB40" s="526"/>
      <c r="AC40" s="527"/>
      <c r="AD40" s="456"/>
      <c r="AE40" s="456"/>
      <c r="AF40" s="456"/>
      <c r="AG40" s="456"/>
      <c r="AH40" s="456"/>
      <c r="AI40" s="456"/>
      <c r="AJ40" s="456"/>
      <c r="AK40" s="456"/>
      <c r="AL40" s="456"/>
      <c r="AM40" s="456"/>
      <c r="AN40" s="456"/>
      <c r="AO40" s="469"/>
      <c r="AP40" s="469"/>
      <c r="AQ40" s="469"/>
      <c r="AR40" s="469"/>
      <c r="AS40" s="469"/>
      <c r="AT40" s="469"/>
      <c r="AU40" s="469"/>
      <c r="AV40" s="469"/>
      <c r="AW40" s="469"/>
      <c r="AX40" s="469"/>
      <c r="AY40" s="469"/>
      <c r="AZ40" s="469"/>
      <c r="BA40" s="469"/>
      <c r="BB40" s="469"/>
    </row>
    <row r="41" spans="1:54" ht="10.5" customHeight="1">
      <c r="A41" s="359" t="s">
        <v>207</v>
      </c>
      <c r="B41" s="360"/>
      <c r="C41" s="360"/>
      <c r="D41" s="360"/>
      <c r="E41" s="360"/>
      <c r="F41" s="360"/>
      <c r="G41" s="361"/>
      <c r="H41" s="304" t="s">
        <v>127</v>
      </c>
      <c r="I41" s="470"/>
      <c r="J41" s="470"/>
      <c r="K41" s="470"/>
      <c r="L41" s="470"/>
      <c r="M41" s="470"/>
      <c r="N41" s="470"/>
      <c r="O41" s="470"/>
      <c r="P41" s="470"/>
      <c r="Q41" s="470"/>
      <c r="R41" s="470"/>
      <c r="S41" s="470"/>
      <c r="T41" s="470"/>
      <c r="U41" s="470"/>
      <c r="V41" s="470"/>
      <c r="W41" s="471"/>
      <c r="X41" s="303" t="s">
        <v>26</v>
      </c>
      <c r="Y41" s="470"/>
      <c r="Z41" s="470"/>
      <c r="AA41" s="470"/>
      <c r="AB41" s="470"/>
      <c r="AC41" s="470"/>
      <c r="AD41" s="472"/>
      <c r="AE41" s="472"/>
      <c r="AF41" s="472"/>
      <c r="AG41" s="472"/>
      <c r="AH41" s="472"/>
      <c r="AI41" s="472"/>
      <c r="AJ41" s="472"/>
      <c r="AK41" s="472"/>
      <c r="AL41" s="472"/>
      <c r="AM41" s="473"/>
      <c r="AN41" s="458" t="s">
        <v>128</v>
      </c>
      <c r="AO41" s="459"/>
      <c r="AP41" s="459"/>
      <c r="AQ41" s="459"/>
      <c r="AR41" s="459"/>
      <c r="AS41" s="459"/>
      <c r="AT41" s="459"/>
      <c r="AU41" s="459"/>
      <c r="AV41" s="459"/>
      <c r="AW41" s="459"/>
      <c r="AX41" s="459"/>
      <c r="AY41" s="459"/>
      <c r="AZ41" s="459"/>
      <c r="BA41" s="459"/>
      <c r="BB41" s="460"/>
    </row>
    <row r="42" spans="1:54" ht="12.95" customHeight="1">
      <c r="A42" s="32"/>
      <c r="B42" s="33"/>
      <c r="C42" s="515">
        <f>IF('UNIFIED INTAKE'!D50="",'UNIFIED INTAKE'!D50)</f>
        <v>0</v>
      </c>
      <c r="D42" s="515"/>
      <c r="E42" s="515"/>
      <c r="F42" s="515"/>
      <c r="G42" s="516"/>
      <c r="H42" s="301"/>
      <c r="I42" s="301"/>
      <c r="J42" s="283" t="s">
        <v>149</v>
      </c>
      <c r="K42" s="283"/>
      <c r="L42" s="283"/>
      <c r="M42" s="283"/>
      <c r="N42" s="283"/>
      <c r="O42" s="283"/>
      <c r="P42" s="528">
        <f>'UNIFIED INTAKE'!K50</f>
        <v>1000</v>
      </c>
      <c r="Q42" s="528"/>
      <c r="R42" s="528"/>
      <c r="S42" s="528"/>
      <c r="T42" s="528"/>
      <c r="U42" s="528"/>
      <c r="V42" s="528"/>
      <c r="W42" s="529"/>
      <c r="X42" s="22"/>
      <c r="Y42" s="7" t="s">
        <v>144</v>
      </c>
      <c r="Z42" s="20"/>
      <c r="AA42" s="20"/>
      <c r="AB42" s="20"/>
      <c r="AC42" s="20"/>
      <c r="AD42" s="301"/>
      <c r="AE42" s="301"/>
      <c r="AF42" s="4"/>
      <c r="AG42" s="530">
        <f>'UNIFIED INTAKE'!I56</f>
        <v>0</v>
      </c>
      <c r="AH42" s="530"/>
      <c r="AI42" s="530"/>
      <c r="AJ42" s="530"/>
      <c r="AK42" s="530"/>
      <c r="AL42" s="530"/>
      <c r="AM42" s="531"/>
      <c r="AN42" s="22"/>
      <c r="AO42" s="6" t="s">
        <v>131</v>
      </c>
      <c r="AP42" s="33"/>
      <c r="AQ42" s="33"/>
      <c r="AR42" s="33"/>
      <c r="AS42" s="33"/>
      <c r="AT42" s="33"/>
      <c r="AU42" s="301"/>
      <c r="AV42" s="301"/>
      <c r="AW42" s="532"/>
      <c r="AX42" s="532"/>
      <c r="AY42" s="532"/>
      <c r="AZ42" s="532"/>
      <c r="BA42" s="532"/>
      <c r="BB42" s="533"/>
    </row>
    <row r="43" spans="1:54" ht="12.95" customHeight="1">
      <c r="A43" s="32"/>
      <c r="B43" s="33"/>
      <c r="C43" s="515">
        <f>'UNIFIED INTAKE'!D51</f>
        <v>0</v>
      </c>
      <c r="D43" s="515"/>
      <c r="E43" s="515"/>
      <c r="F43" s="515"/>
      <c r="G43" s="516"/>
      <c r="H43" s="301"/>
      <c r="I43" s="301"/>
      <c r="J43" s="21" t="s">
        <v>150</v>
      </c>
      <c r="K43" s="20"/>
      <c r="L43" s="20"/>
      <c r="M43" s="20"/>
      <c r="N43" s="20"/>
      <c r="O43" s="20"/>
      <c r="P43" s="528">
        <f>'UNIFIED INTAKE'!K51</f>
        <v>0</v>
      </c>
      <c r="Q43" s="528"/>
      <c r="R43" s="528"/>
      <c r="S43" s="528"/>
      <c r="T43" s="528"/>
      <c r="U43" s="528"/>
      <c r="V43" s="528"/>
      <c r="W43" s="529"/>
      <c r="X43" s="22"/>
      <c r="Y43" s="21" t="s">
        <v>208</v>
      </c>
      <c r="Z43" s="20"/>
      <c r="AA43" s="20"/>
      <c r="AB43" s="20"/>
      <c r="AC43" s="20"/>
      <c r="AD43" s="20"/>
      <c r="AE43" s="20"/>
      <c r="AF43" s="20"/>
      <c r="AG43" s="530" t="str">
        <f>'UNIFIED INTAKE'!I57</f>
        <v>DEEP WELL</v>
      </c>
      <c r="AH43" s="530"/>
      <c r="AI43" s="530"/>
      <c r="AJ43" s="530"/>
      <c r="AK43" s="530"/>
      <c r="AL43" s="530"/>
      <c r="AM43" s="531"/>
      <c r="AN43" s="22"/>
      <c r="AO43" s="41" t="s">
        <v>141</v>
      </c>
      <c r="AP43" s="33"/>
      <c r="AQ43" s="33"/>
      <c r="AR43" s="33"/>
      <c r="AS43" s="33"/>
      <c r="AT43" s="33"/>
      <c r="AU43" s="301"/>
      <c r="AV43" s="301"/>
      <c r="AW43" s="532" t="str">
        <f>IF('UNIFIED INTAKE'!K51="","",'UNIFIED INTAKE'!K51)</f>
        <v/>
      </c>
      <c r="AX43" s="532"/>
      <c r="AY43" s="532"/>
      <c r="AZ43" s="532"/>
      <c r="BA43" s="532"/>
      <c r="BB43" s="533"/>
    </row>
    <row r="44" spans="1:54" ht="12.95" customHeight="1">
      <c r="A44" s="32"/>
      <c r="B44" s="33"/>
      <c r="C44" s="515">
        <f>'UNIFIED INTAKE'!D52</f>
        <v>0</v>
      </c>
      <c r="D44" s="515"/>
      <c r="E44" s="515"/>
      <c r="F44" s="515"/>
      <c r="G44" s="516"/>
      <c r="H44" s="301"/>
      <c r="I44" s="301"/>
      <c r="J44" s="21" t="s">
        <v>172</v>
      </c>
      <c r="K44" s="20"/>
      <c r="L44" s="20"/>
      <c r="M44" s="20"/>
      <c r="N44" s="20"/>
      <c r="O44" s="20"/>
      <c r="P44" s="528">
        <f>'UNIFIED INTAKE'!K52</f>
        <v>0</v>
      </c>
      <c r="Q44" s="528"/>
      <c r="R44" s="528"/>
      <c r="S44" s="528"/>
      <c r="T44" s="528"/>
      <c r="U44" s="528"/>
      <c r="V44" s="528"/>
      <c r="W44" s="529"/>
      <c r="X44" s="22"/>
      <c r="Y44" s="21" t="s">
        <v>146</v>
      </c>
      <c r="Z44" s="20"/>
      <c r="AA44" s="20"/>
      <c r="AB44" s="20"/>
      <c r="AC44" s="20"/>
      <c r="AD44" s="20"/>
      <c r="AE44" s="20"/>
      <c r="AF44" s="20"/>
      <c r="AG44" s="530">
        <f>'UNIFIED INTAKE'!I58</f>
        <v>0</v>
      </c>
      <c r="AH44" s="530"/>
      <c r="AI44" s="530"/>
      <c r="AJ44" s="530"/>
      <c r="AK44" s="530"/>
      <c r="AL44" s="530"/>
      <c r="AM44" s="531"/>
      <c r="AN44" s="22"/>
      <c r="AO44" s="6" t="s">
        <v>139</v>
      </c>
      <c r="AP44" s="33"/>
      <c r="AQ44" s="33"/>
      <c r="AR44" s="33"/>
      <c r="AS44" s="33"/>
      <c r="AT44" s="33"/>
      <c r="AU44" s="33"/>
      <c r="AV44" s="33"/>
      <c r="AW44" s="532" t="str">
        <f>IF('UNIFIED INTAKE'!K52="","",'UNIFIED INTAKE'!K52)</f>
        <v/>
      </c>
      <c r="AX44" s="532"/>
      <c r="AY44" s="532"/>
      <c r="AZ44" s="532"/>
      <c r="BA44" s="532"/>
      <c r="BB44" s="533"/>
    </row>
    <row r="45" spans="1:54" ht="12.95" customHeight="1">
      <c r="A45" s="32"/>
      <c r="B45" s="33"/>
      <c r="C45" s="515">
        <f>'UNIFIED INTAKE'!D53</f>
        <v>0</v>
      </c>
      <c r="D45" s="515"/>
      <c r="E45" s="515"/>
      <c r="F45" s="515"/>
      <c r="G45" s="516"/>
      <c r="H45" s="30"/>
      <c r="I45" s="30"/>
      <c r="J45" s="21" t="s">
        <v>163</v>
      </c>
      <c r="K45" s="20"/>
      <c r="L45" s="20"/>
      <c r="M45" s="20"/>
      <c r="N45" s="20"/>
      <c r="O45" s="20"/>
      <c r="P45" s="528">
        <f>'UNIFIED INTAKE'!K53</f>
        <v>0</v>
      </c>
      <c r="Q45" s="528"/>
      <c r="R45" s="528"/>
      <c r="S45" s="528"/>
      <c r="T45" s="528"/>
      <c r="U45" s="528"/>
      <c r="V45" s="528"/>
      <c r="W45" s="529"/>
      <c r="X45" s="4"/>
      <c r="Y45" s="21" t="s">
        <v>209</v>
      </c>
      <c r="Z45" s="20"/>
      <c r="AA45" s="20"/>
      <c r="AB45" s="20"/>
      <c r="AC45" s="20"/>
      <c r="AD45" s="20"/>
      <c r="AE45" s="20"/>
      <c r="AF45" s="20"/>
      <c r="AG45" s="530">
        <f>'UNIFIED INTAKE'!I59</f>
        <v>0</v>
      </c>
      <c r="AH45" s="530"/>
      <c r="AI45" s="530"/>
      <c r="AJ45" s="530"/>
      <c r="AK45" s="530"/>
      <c r="AL45" s="530"/>
      <c r="AM45" s="531"/>
      <c r="AN45" s="4"/>
      <c r="AO45" s="6" t="s">
        <v>163</v>
      </c>
      <c r="AP45" s="33"/>
      <c r="AQ45" s="33"/>
      <c r="AR45" s="33"/>
      <c r="AS45" s="33"/>
      <c r="AT45" s="33"/>
      <c r="AU45" s="33"/>
      <c r="AV45" s="33"/>
      <c r="AW45" s="532" t="str">
        <f>IF('UNIFIED INTAKE'!K53="","",'UNIFIED INTAKE'!K53)</f>
        <v/>
      </c>
      <c r="AX45" s="532"/>
      <c r="AY45" s="532"/>
      <c r="AZ45" s="532"/>
      <c r="BA45" s="532"/>
      <c r="BB45" s="533"/>
    </row>
    <row r="46" spans="1:54" ht="11.25" customHeight="1">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c r="A47" s="454">
        <f>IF('UNIFIED INTAKE'!Q52="","",'UNIFIED INTAKE'!Q52)</f>
        <v>6000</v>
      </c>
      <c r="B47" s="454"/>
      <c r="C47" s="454"/>
      <c r="D47" s="454"/>
      <c r="E47" s="454"/>
      <c r="F47" s="454"/>
      <c r="G47" s="454"/>
      <c r="H47" s="455" t="str">
        <f>IF('UNIFIED INTAKE'!Q51="","",'UNIFIED INTAKE'!Q51)</f>
        <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c r="A49" s="457" t="str">
        <f>IF('UNIFIED INTAKE'!Q50="","",'UNIFIED INTAKE'!Q50)</f>
        <v/>
      </c>
      <c r="B49" s="457"/>
      <c r="C49" s="457"/>
      <c r="D49" s="457"/>
      <c r="E49" s="457">
        <f>IF('UNIFIED INTAKE'!Q53="","",'UNIFIED INTAKE'!Q53)</f>
        <v>1000</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456">
        <f>'UNIFIED INTAKE'!P45</f>
        <v>9000</v>
      </c>
      <c r="AL49" s="456"/>
      <c r="AM49" s="456"/>
      <c r="AN49" s="456"/>
      <c r="AO49" s="456"/>
      <c r="AP49" s="456"/>
      <c r="AQ49" s="456"/>
      <c r="AR49" s="456"/>
      <c r="AS49" s="456"/>
      <c r="AT49" s="456"/>
      <c r="AU49" s="456"/>
      <c r="AV49" s="456"/>
      <c r="AW49" s="456"/>
      <c r="AX49" s="456"/>
      <c r="AY49" s="456"/>
      <c r="AZ49" s="456"/>
      <c r="BA49" s="456"/>
      <c r="BB49" s="456"/>
    </row>
    <row r="50" spans="1:54" ht="12.75" customHeight="1">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50"/>
    </row>
    <row r="51" spans="1:54" ht="10.7" customHeight="1">
      <c r="A51" s="451" t="s">
        <v>55</v>
      </c>
      <c r="B51" s="304"/>
      <c r="C51" s="304"/>
      <c r="D51" s="304"/>
      <c r="E51" s="304"/>
      <c r="F51" s="304"/>
      <c r="G51" s="304"/>
      <c r="H51" s="304"/>
      <c r="I51" s="304"/>
      <c r="J51" s="304"/>
      <c r="K51" s="304"/>
      <c r="L51" s="304"/>
      <c r="M51" s="304"/>
      <c r="N51" s="304"/>
      <c r="O51" s="304"/>
      <c r="P51" s="304"/>
      <c r="Q51" s="304"/>
      <c r="R51" s="304"/>
      <c r="S51" s="304"/>
      <c r="T51" s="304"/>
      <c r="U51" s="304"/>
      <c r="V51" s="304"/>
      <c r="W51" s="452"/>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3"/>
    </row>
    <row r="52" spans="1:54" ht="24.75" customHeight="1">
      <c r="A52" s="408"/>
      <c r="B52" s="406"/>
      <c r="C52" s="406"/>
      <c r="D52" s="406"/>
      <c r="E52" s="406"/>
      <c r="F52" s="406"/>
      <c r="G52" s="406"/>
      <c r="H52" s="406"/>
      <c r="I52" s="406"/>
      <c r="J52" s="406"/>
      <c r="K52" s="406"/>
      <c r="L52" s="406"/>
      <c r="M52" s="406"/>
      <c r="N52" s="406"/>
      <c r="O52" s="406"/>
      <c r="P52" s="406"/>
      <c r="Q52" s="406"/>
      <c r="R52" s="406"/>
      <c r="S52" s="406"/>
      <c r="T52" s="406"/>
      <c r="U52" s="406"/>
      <c r="V52" s="406"/>
      <c r="W52" s="409"/>
      <c r="X52" s="405"/>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7"/>
    </row>
    <row r="53" spans="1:54" ht="10.7" customHeight="1">
      <c r="A53" s="451" t="s">
        <v>57</v>
      </c>
      <c r="B53" s="304"/>
      <c r="C53" s="304"/>
      <c r="D53" s="304"/>
      <c r="E53" s="304"/>
      <c r="F53" s="304"/>
      <c r="G53" s="304"/>
      <c r="H53" s="304"/>
      <c r="I53" s="304"/>
      <c r="J53" s="304"/>
      <c r="K53" s="304"/>
      <c r="L53" s="304"/>
      <c r="M53" s="304"/>
      <c r="N53" s="304"/>
      <c r="O53" s="304"/>
      <c r="P53" s="304"/>
      <c r="Q53" s="304"/>
      <c r="R53" s="304"/>
      <c r="S53" s="304"/>
      <c r="T53" s="304"/>
      <c r="U53" s="304"/>
      <c r="V53" s="304"/>
      <c r="W53" s="452"/>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3"/>
    </row>
    <row r="54" spans="1:54" ht="15" customHeight="1">
      <c r="A54" s="408"/>
      <c r="B54" s="406"/>
      <c r="C54" s="406"/>
      <c r="D54" s="406"/>
      <c r="E54" s="406"/>
      <c r="F54" s="406"/>
      <c r="G54" s="406"/>
      <c r="H54" s="406"/>
      <c r="I54" s="406"/>
      <c r="J54" s="406"/>
      <c r="K54" s="406"/>
      <c r="L54" s="406"/>
      <c r="M54" s="406"/>
      <c r="N54" s="406"/>
      <c r="O54" s="406"/>
      <c r="P54" s="406"/>
      <c r="Q54" s="406"/>
      <c r="R54" s="406"/>
      <c r="S54" s="406"/>
      <c r="T54" s="406"/>
      <c r="U54" s="406"/>
      <c r="V54" s="406"/>
      <c r="W54" s="409"/>
      <c r="X54" s="405"/>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7"/>
    </row>
    <row r="55" spans="1:54" ht="10.7" customHeight="1">
      <c r="A55" s="451" t="s">
        <v>59</v>
      </c>
      <c r="B55" s="304"/>
      <c r="C55" s="304"/>
      <c r="D55" s="304"/>
      <c r="E55" s="304"/>
      <c r="F55" s="304"/>
      <c r="G55" s="304"/>
      <c r="H55" s="304"/>
      <c r="I55" s="304"/>
      <c r="J55" s="304"/>
      <c r="K55" s="304"/>
      <c r="L55" s="304"/>
      <c r="M55" s="304"/>
      <c r="N55" s="304"/>
      <c r="O55" s="304"/>
      <c r="P55" s="304"/>
      <c r="Q55" s="304"/>
      <c r="R55" s="304"/>
      <c r="S55" s="304"/>
      <c r="T55" s="304"/>
      <c r="U55" s="304"/>
      <c r="V55" s="304"/>
      <c r="W55" s="452"/>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3"/>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534" t="s">
        <v>61</v>
      </c>
      <c r="B57" s="535"/>
      <c r="C57" s="535"/>
      <c r="D57" s="535"/>
      <c r="E57" s="535"/>
      <c r="F57" s="535"/>
      <c r="G57" s="535"/>
      <c r="H57" s="535"/>
      <c r="I57" s="535"/>
      <c r="J57" s="535"/>
      <c r="K57" s="535"/>
      <c r="L57" s="535"/>
      <c r="M57" s="535"/>
      <c r="N57" s="535"/>
      <c r="O57" s="535"/>
      <c r="P57" s="535"/>
      <c r="Q57" s="535"/>
      <c r="R57" s="535"/>
      <c r="S57" s="535"/>
      <c r="T57" s="535"/>
      <c r="U57" s="535"/>
      <c r="V57" s="535"/>
      <c r="W57" s="535"/>
      <c r="X57" s="535"/>
      <c r="Y57" s="535"/>
      <c r="Z57" s="535"/>
      <c r="AA57" s="535"/>
      <c r="AB57" s="535"/>
      <c r="AC57" s="535"/>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c r="AZ57" s="535"/>
      <c r="BA57" s="535"/>
      <c r="BB57" s="536"/>
    </row>
    <row r="58" spans="1:54" ht="131.25" customHeight="1">
      <c r="A58" s="386" t="s">
        <v>62</v>
      </c>
      <c r="B58" s="387"/>
      <c r="C58" s="387"/>
      <c r="D58" s="388"/>
      <c r="E58" s="448" t="s">
        <v>63</v>
      </c>
      <c r="F58" s="436"/>
      <c r="G58" s="436"/>
      <c r="H58" s="436"/>
      <c r="I58" s="436"/>
      <c r="J58" s="436"/>
      <c r="K58" s="436"/>
      <c r="L58" s="436"/>
      <c r="M58" s="436"/>
      <c r="N58" s="436"/>
      <c r="O58" s="436"/>
      <c r="P58" s="436"/>
      <c r="Q58" s="436"/>
      <c r="R58" s="437"/>
      <c r="S58" s="448" t="s">
        <v>64</v>
      </c>
      <c r="T58" s="436"/>
      <c r="U58" s="436"/>
      <c r="V58" s="436"/>
      <c r="W58" s="436"/>
      <c r="X58" s="436"/>
      <c r="Y58" s="436"/>
      <c r="Z58" s="436"/>
      <c r="AA58" s="436"/>
      <c r="AB58" s="436"/>
      <c r="AC58" s="436"/>
      <c r="AD58" s="437"/>
      <c r="AE58" s="448" t="s">
        <v>65</v>
      </c>
      <c r="AF58" s="436"/>
      <c r="AG58" s="436"/>
      <c r="AH58" s="436"/>
      <c r="AI58" s="436"/>
      <c r="AJ58" s="436"/>
      <c r="AK58" s="436"/>
      <c r="AL58" s="436"/>
      <c r="AM58" s="436"/>
      <c r="AN58" s="436"/>
      <c r="AO58" s="436"/>
      <c r="AP58" s="437"/>
      <c r="AQ58" s="448" t="s">
        <v>66</v>
      </c>
      <c r="AR58" s="436"/>
      <c r="AS58" s="436"/>
      <c r="AT58" s="436"/>
      <c r="AU58" s="436"/>
      <c r="AV58" s="436"/>
      <c r="AW58" s="436"/>
      <c r="AX58" s="436"/>
      <c r="AY58" s="436"/>
      <c r="AZ58" s="436"/>
      <c r="BA58" s="436"/>
      <c r="BB58" s="449"/>
    </row>
    <row r="59" spans="1:54">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c r="A65" s="402" t="s">
        <v>119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c r="AP65" s="403"/>
      <c r="AQ65" s="403"/>
      <c r="AR65" s="403"/>
      <c r="AS65" s="403"/>
      <c r="AT65" s="403"/>
      <c r="AU65" s="403"/>
      <c r="AV65" s="403"/>
      <c r="AW65" s="403"/>
      <c r="AX65" s="403"/>
      <c r="AY65" s="403"/>
      <c r="AZ65" s="403"/>
      <c r="BA65" s="403"/>
      <c r="BB65" s="404"/>
    </row>
    <row r="66" spans="1:54">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c r="A71" s="402" t="s">
        <v>120</v>
      </c>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c r="AP71" s="403"/>
      <c r="AQ71" s="403"/>
      <c r="AR71" s="403"/>
      <c r="AS71" s="403"/>
      <c r="AT71" s="403"/>
      <c r="AU71" s="403"/>
      <c r="AV71" s="403"/>
      <c r="AW71" s="403"/>
      <c r="AX71" s="403"/>
      <c r="AY71" s="403"/>
      <c r="AZ71" s="403"/>
      <c r="BA71" s="403"/>
      <c r="BB71" s="404"/>
    </row>
    <row r="72" spans="1:54">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c r="A77" s="402" t="s">
        <v>121</v>
      </c>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c r="AP77" s="403"/>
      <c r="AQ77" s="403"/>
      <c r="AR77" s="403"/>
      <c r="AS77" s="403"/>
      <c r="AT77" s="403"/>
      <c r="AU77" s="403"/>
      <c r="AV77" s="403"/>
      <c r="AW77" s="403"/>
      <c r="AX77" s="403"/>
      <c r="AY77" s="403"/>
      <c r="AZ77" s="403"/>
      <c r="BA77" s="403"/>
      <c r="BB77" s="404"/>
    </row>
    <row r="78" spans="1:54">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4"/>
    </row>
    <row r="89" spans="1:54">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7"/>
    </row>
    <row r="90" spans="1:54">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7"/>
    </row>
    <row r="91" spans="1:54">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7"/>
    </row>
    <row r="92" spans="1:54">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7"/>
    </row>
    <row r="93" spans="1:54" ht="15" customHeight="1">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4"/>
    </row>
    <row r="94" spans="1:54">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7"/>
    </row>
    <row r="95" spans="1:54">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7"/>
    </row>
    <row r="96" spans="1:54">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7"/>
    </row>
    <row r="97" spans="1:54" ht="15" customHeight="1">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4"/>
    </row>
    <row r="98" spans="1:54">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7"/>
    </row>
    <row r="99" spans="1:54">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7"/>
    </row>
    <row r="100" spans="1:54">
      <c r="A100" s="435" t="s">
        <v>105</v>
      </c>
      <c r="B100" s="436"/>
      <c r="C100" s="436"/>
      <c r="D100" s="436"/>
      <c r="E100" s="436"/>
      <c r="F100" s="436"/>
      <c r="G100" s="436"/>
      <c r="H100" s="436"/>
      <c r="I100" s="436"/>
      <c r="J100" s="436"/>
      <c r="K100" s="436"/>
      <c r="L100" s="437"/>
      <c r="M100" s="425">
        <v>1</v>
      </c>
      <c r="N100" s="426"/>
      <c r="O100" s="426"/>
      <c r="P100" s="427"/>
      <c r="Q100" s="425">
        <v>2</v>
      </c>
      <c r="R100" s="426"/>
      <c r="S100" s="427"/>
      <c r="T100" s="431">
        <v>3</v>
      </c>
      <c r="U100" s="432"/>
      <c r="V100" s="432"/>
      <c r="W100" s="433"/>
      <c r="X100" s="425">
        <v>4</v>
      </c>
      <c r="Y100" s="426"/>
      <c r="Z100" s="427"/>
      <c r="AA100" s="425">
        <v>5</v>
      </c>
      <c r="AB100" s="426"/>
      <c r="AC100" s="427"/>
      <c r="AD100" s="425">
        <v>6</v>
      </c>
      <c r="AE100" s="426"/>
      <c r="AF100" s="426"/>
      <c r="AG100" s="427"/>
      <c r="AH100" s="428">
        <v>1</v>
      </c>
      <c r="AI100" s="429"/>
      <c r="AJ100" s="429"/>
      <c r="AK100" s="430"/>
      <c r="AL100" s="431">
        <v>2</v>
      </c>
      <c r="AM100" s="432"/>
      <c r="AN100" s="433"/>
      <c r="AO100" s="425">
        <v>3</v>
      </c>
      <c r="AP100" s="426"/>
      <c r="AQ100" s="427"/>
      <c r="AR100" s="428">
        <v>4</v>
      </c>
      <c r="AS100" s="429"/>
      <c r="AT100" s="429"/>
      <c r="AU100" s="430"/>
      <c r="AV100" s="431">
        <v>5</v>
      </c>
      <c r="AW100" s="432"/>
      <c r="AX100" s="432"/>
      <c r="AY100" s="433"/>
      <c r="AZ100" s="425">
        <v>6</v>
      </c>
      <c r="BA100" s="426"/>
      <c r="BB100" s="434"/>
    </row>
    <row r="101" spans="1:54">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7"/>
    </row>
    <row r="102" spans="1:54" ht="15" customHeight="1">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4"/>
    </row>
    <row r="103" spans="1:54">
      <c r="A103" s="435" t="s">
        <v>107</v>
      </c>
      <c r="B103" s="436"/>
      <c r="C103" s="436"/>
      <c r="D103" s="436"/>
      <c r="E103" s="436"/>
      <c r="F103" s="436"/>
      <c r="G103" s="436"/>
      <c r="H103" s="436"/>
      <c r="I103" s="436"/>
      <c r="J103" s="436"/>
      <c r="K103" s="436"/>
      <c r="L103" s="437"/>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7"/>
    </row>
    <row r="104" spans="1:54">
      <c r="A104" s="395" t="s">
        <v>108</v>
      </c>
      <c r="B104" s="396"/>
      <c r="C104" s="396"/>
      <c r="D104" s="396"/>
      <c r="E104" s="396"/>
      <c r="F104" s="396"/>
      <c r="G104" s="396"/>
      <c r="H104" s="396"/>
      <c r="I104" s="396"/>
      <c r="J104" s="396"/>
      <c r="K104" s="396"/>
      <c r="L104" s="397"/>
      <c r="M104" s="425">
        <v>1</v>
      </c>
      <c r="N104" s="426"/>
      <c r="O104" s="426"/>
      <c r="P104" s="427"/>
      <c r="Q104" s="425">
        <v>2</v>
      </c>
      <c r="R104" s="426"/>
      <c r="S104" s="427"/>
      <c r="T104" s="431">
        <v>3</v>
      </c>
      <c r="U104" s="432"/>
      <c r="V104" s="432"/>
      <c r="W104" s="433"/>
      <c r="X104" s="425">
        <v>4</v>
      </c>
      <c r="Y104" s="426"/>
      <c r="Z104" s="427"/>
      <c r="AA104" s="425">
        <v>5</v>
      </c>
      <c r="AB104" s="426"/>
      <c r="AC104" s="427"/>
      <c r="AD104" s="425">
        <v>6</v>
      </c>
      <c r="AE104" s="426"/>
      <c r="AF104" s="426"/>
      <c r="AG104" s="427"/>
      <c r="AH104" s="428">
        <v>1</v>
      </c>
      <c r="AI104" s="429"/>
      <c r="AJ104" s="429"/>
      <c r="AK104" s="430"/>
      <c r="AL104" s="431">
        <v>2</v>
      </c>
      <c r="AM104" s="432"/>
      <c r="AN104" s="433"/>
      <c r="AO104" s="425">
        <v>3</v>
      </c>
      <c r="AP104" s="426"/>
      <c r="AQ104" s="427"/>
      <c r="AR104" s="428">
        <v>4</v>
      </c>
      <c r="AS104" s="429"/>
      <c r="AT104" s="429"/>
      <c r="AU104" s="430"/>
      <c r="AV104" s="431">
        <v>5</v>
      </c>
      <c r="AW104" s="432"/>
      <c r="AX104" s="432"/>
      <c r="AY104" s="433"/>
      <c r="AZ104" s="425">
        <v>6</v>
      </c>
      <c r="BA104" s="426"/>
      <c r="BB104" s="434"/>
    </row>
    <row r="105" spans="1:54">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7"/>
    </row>
    <row r="106" spans="1:54" ht="15" customHeight="1">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4"/>
    </row>
    <row r="107" spans="1:54">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7"/>
    </row>
    <row r="108" spans="1:54">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7"/>
    </row>
    <row r="109" spans="1:54">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7"/>
    </row>
    <row r="110" spans="1:54" ht="15" customHeight="1">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4"/>
    </row>
    <row r="111" spans="1:54">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7"/>
    </row>
    <row r="112" spans="1:54">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7"/>
    </row>
    <row r="113" spans="1:54">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7"/>
    </row>
    <row r="114" spans="1:54">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7"/>
    </row>
    <row r="115" spans="1:54">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20"/>
      <c r="X115" s="421" t="s">
        <v>117</v>
      </c>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3"/>
    </row>
    <row r="116" spans="1:54">
      <c r="A116" s="517" t="str">
        <f>'UNIFIED INTAKE'!A74</f>
        <v xml:space="preserve">PATIENT IS IN NEED OF MEDICAL ASSISTANCE FOR HER MEDICINES TODAY DUE TO S/P CVD MRS HYPERTENSION II. PATIENT LIVES WITH HER DAUGHTER AND COMMON LAW PARTNER WHO IS THE SOLE PROVIDER OF THE FAMILY AS A TRICYCLE DRIVER. THE HH ALSO RELY ON THE FS SUPPORT GIVEN BY HER CHILDREN ON AN IRREGULAR BASIS HENCE DUE TO LIMITED RESOURCES, ASSISTANCE IS HEREBY REQUESTED FOR AUGMENTATION. THUS, ASSESSED AND CLASSIFIED AS C3. </v>
      </c>
      <c r="B116" s="470"/>
      <c r="C116" s="470"/>
      <c r="D116" s="470"/>
      <c r="E116" s="470"/>
      <c r="F116" s="470"/>
      <c r="G116" s="470"/>
      <c r="H116" s="470"/>
      <c r="I116" s="470"/>
      <c r="J116" s="470"/>
      <c r="K116" s="470"/>
      <c r="L116" s="470"/>
      <c r="M116" s="470"/>
      <c r="N116" s="470"/>
      <c r="O116" s="470"/>
      <c r="P116" s="470"/>
      <c r="Q116" s="470"/>
      <c r="R116" s="470"/>
      <c r="S116" s="470"/>
      <c r="T116" s="470"/>
      <c r="U116" s="470"/>
      <c r="V116" s="470"/>
      <c r="W116" s="470"/>
      <c r="X116" s="521"/>
      <c r="Y116" s="522"/>
      <c r="Z116" s="522"/>
      <c r="AA116" s="522"/>
      <c r="AB116" s="522"/>
      <c r="AC116" s="522"/>
      <c r="AD116" s="522"/>
      <c r="AE116" s="522"/>
      <c r="AF116" s="522"/>
      <c r="AG116" s="522"/>
      <c r="AH116" s="522"/>
      <c r="AI116" s="522"/>
      <c r="AJ116" s="522"/>
      <c r="AK116" s="522"/>
      <c r="AL116" s="522"/>
      <c r="AM116" s="522"/>
      <c r="AN116" s="522"/>
      <c r="AO116" s="522"/>
      <c r="AP116" s="522"/>
      <c r="AQ116" s="522"/>
      <c r="AR116" s="522"/>
      <c r="AS116" s="522"/>
      <c r="AT116" s="522"/>
      <c r="AU116" s="522"/>
      <c r="AV116" s="522"/>
      <c r="AW116" s="522"/>
      <c r="AX116" s="522"/>
      <c r="AY116" s="522"/>
      <c r="AZ116" s="522"/>
      <c r="BA116" s="522"/>
      <c r="BB116" s="523"/>
    </row>
    <row r="117" spans="1:54">
      <c r="A117" s="518"/>
      <c r="B117" s="472"/>
      <c r="C117" s="472"/>
      <c r="D117" s="472"/>
      <c r="E117" s="472"/>
      <c r="F117" s="472"/>
      <c r="G117" s="472"/>
      <c r="H117" s="472"/>
      <c r="I117" s="472"/>
      <c r="J117" s="472"/>
      <c r="K117" s="472"/>
      <c r="L117" s="472"/>
      <c r="M117" s="472"/>
      <c r="N117" s="472"/>
      <c r="O117" s="472"/>
      <c r="P117" s="472"/>
      <c r="Q117" s="472"/>
      <c r="R117" s="472"/>
      <c r="S117" s="472"/>
      <c r="T117" s="472"/>
      <c r="U117" s="472"/>
      <c r="V117" s="472"/>
      <c r="W117" s="472"/>
      <c r="X117" s="518"/>
      <c r="Y117" s="472"/>
      <c r="Z117" s="472"/>
      <c r="AA117" s="472"/>
      <c r="AB117" s="472"/>
      <c r="AC117" s="472"/>
      <c r="AD117" s="472"/>
      <c r="AE117" s="472"/>
      <c r="AF117" s="472"/>
      <c r="AG117" s="472"/>
      <c r="AH117" s="472"/>
      <c r="AI117" s="472"/>
      <c r="AJ117" s="472"/>
      <c r="AK117" s="472"/>
      <c r="AL117" s="472"/>
      <c r="AM117" s="472"/>
      <c r="AN117" s="472"/>
      <c r="AO117" s="472"/>
      <c r="AP117" s="472"/>
      <c r="AQ117" s="472"/>
      <c r="AR117" s="472"/>
      <c r="AS117" s="472"/>
      <c r="AT117" s="472"/>
      <c r="AU117" s="472"/>
      <c r="AV117" s="472"/>
      <c r="AW117" s="472"/>
      <c r="AX117" s="472"/>
      <c r="AY117" s="472"/>
      <c r="AZ117" s="472"/>
      <c r="BA117" s="472"/>
      <c r="BB117" s="524"/>
    </row>
    <row r="118" spans="1:54">
      <c r="A118" s="518"/>
      <c r="B118" s="472"/>
      <c r="C118" s="472"/>
      <c r="D118" s="472"/>
      <c r="E118" s="472"/>
      <c r="F118" s="472"/>
      <c r="G118" s="472"/>
      <c r="H118" s="472"/>
      <c r="I118" s="472"/>
      <c r="J118" s="472"/>
      <c r="K118" s="472"/>
      <c r="L118" s="472"/>
      <c r="M118" s="472"/>
      <c r="N118" s="472"/>
      <c r="O118" s="472"/>
      <c r="P118" s="472"/>
      <c r="Q118" s="472"/>
      <c r="R118" s="472"/>
      <c r="S118" s="472"/>
      <c r="T118" s="472"/>
      <c r="U118" s="472"/>
      <c r="V118" s="472"/>
      <c r="W118" s="472"/>
      <c r="X118" s="518"/>
      <c r="Y118" s="472"/>
      <c r="Z118" s="472"/>
      <c r="AA118" s="472"/>
      <c r="AB118" s="472"/>
      <c r="AC118" s="472"/>
      <c r="AD118" s="472"/>
      <c r="AE118" s="472"/>
      <c r="AF118" s="472"/>
      <c r="AG118" s="472"/>
      <c r="AH118" s="472"/>
      <c r="AI118" s="472"/>
      <c r="AJ118" s="472"/>
      <c r="AK118" s="472"/>
      <c r="AL118" s="472"/>
      <c r="AM118" s="472"/>
      <c r="AN118" s="472"/>
      <c r="AO118" s="472"/>
      <c r="AP118" s="472"/>
      <c r="AQ118" s="472"/>
      <c r="AR118" s="472"/>
      <c r="AS118" s="472"/>
      <c r="AT118" s="472"/>
      <c r="AU118" s="472"/>
      <c r="AV118" s="472"/>
      <c r="AW118" s="472"/>
      <c r="AX118" s="472"/>
      <c r="AY118" s="472"/>
      <c r="AZ118" s="472"/>
      <c r="BA118" s="472"/>
      <c r="BB118" s="524"/>
    </row>
    <row r="119" spans="1:54">
      <c r="A119" s="518"/>
      <c r="B119" s="472"/>
      <c r="C119" s="472"/>
      <c r="D119" s="472"/>
      <c r="E119" s="472"/>
      <c r="F119" s="472"/>
      <c r="G119" s="472"/>
      <c r="H119" s="472"/>
      <c r="I119" s="472"/>
      <c r="J119" s="472"/>
      <c r="K119" s="472"/>
      <c r="L119" s="472"/>
      <c r="M119" s="472"/>
      <c r="N119" s="472"/>
      <c r="O119" s="472"/>
      <c r="P119" s="472"/>
      <c r="Q119" s="472"/>
      <c r="R119" s="472"/>
      <c r="S119" s="472"/>
      <c r="T119" s="472"/>
      <c r="U119" s="472"/>
      <c r="V119" s="472"/>
      <c r="W119" s="472"/>
      <c r="X119" s="518"/>
      <c r="Y119" s="472"/>
      <c r="Z119" s="472"/>
      <c r="AA119" s="472"/>
      <c r="AB119" s="472"/>
      <c r="AC119" s="472"/>
      <c r="AD119" s="472"/>
      <c r="AE119" s="472"/>
      <c r="AF119" s="472"/>
      <c r="AG119" s="472"/>
      <c r="AH119" s="472"/>
      <c r="AI119" s="472"/>
      <c r="AJ119" s="472"/>
      <c r="AK119" s="472"/>
      <c r="AL119" s="472"/>
      <c r="AM119" s="472"/>
      <c r="AN119" s="472"/>
      <c r="AO119" s="472"/>
      <c r="AP119" s="472"/>
      <c r="AQ119" s="472"/>
      <c r="AR119" s="472"/>
      <c r="AS119" s="472"/>
      <c r="AT119" s="472"/>
      <c r="AU119" s="472"/>
      <c r="AV119" s="472"/>
      <c r="AW119" s="472"/>
      <c r="AX119" s="472"/>
      <c r="AY119" s="472"/>
      <c r="AZ119" s="472"/>
      <c r="BA119" s="472"/>
      <c r="BB119" s="524"/>
    </row>
    <row r="120" spans="1:54" ht="153" customHeight="1">
      <c r="A120" s="519"/>
      <c r="B120" s="520"/>
      <c r="C120" s="520"/>
      <c r="D120" s="520"/>
      <c r="E120" s="520"/>
      <c r="F120" s="520"/>
      <c r="G120" s="520"/>
      <c r="H120" s="520"/>
      <c r="I120" s="520"/>
      <c r="J120" s="520"/>
      <c r="K120" s="520"/>
      <c r="L120" s="520"/>
      <c r="M120" s="520"/>
      <c r="N120" s="520"/>
      <c r="O120" s="520"/>
      <c r="P120" s="520"/>
      <c r="Q120" s="520"/>
      <c r="R120" s="520"/>
      <c r="S120" s="520"/>
      <c r="T120" s="520"/>
      <c r="U120" s="520"/>
      <c r="V120" s="520"/>
      <c r="W120" s="520"/>
      <c r="X120" s="519"/>
      <c r="Y120" s="520"/>
      <c r="Z120" s="520"/>
      <c r="AA120" s="520"/>
      <c r="AB120" s="520"/>
      <c r="AC120" s="520"/>
      <c r="AD120" s="520"/>
      <c r="AE120" s="520"/>
      <c r="AF120" s="520"/>
      <c r="AG120" s="520"/>
      <c r="AH120" s="520"/>
      <c r="AI120" s="520"/>
      <c r="AJ120" s="520"/>
      <c r="AK120" s="520"/>
      <c r="AL120" s="520"/>
      <c r="AM120" s="520"/>
      <c r="AN120" s="520"/>
      <c r="AO120" s="520"/>
      <c r="AP120" s="520"/>
      <c r="AQ120" s="520"/>
      <c r="AR120" s="520"/>
      <c r="AS120" s="520"/>
      <c r="AT120" s="520"/>
      <c r="AU120" s="520"/>
      <c r="AV120" s="520"/>
      <c r="AW120" s="520"/>
      <c r="AX120" s="520"/>
      <c r="AY120" s="520"/>
      <c r="AZ120" s="520"/>
      <c r="BA120" s="520"/>
      <c r="BB120" s="52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4"/>
      <c r="B123" s="414"/>
      <c r="C123" s="414"/>
      <c r="D123" s="414"/>
      <c r="E123" s="414"/>
      <c r="F123" s="414"/>
      <c r="G123" s="414"/>
      <c r="H123" s="414"/>
      <c r="I123" s="414"/>
      <c r="J123" s="414"/>
      <c r="K123" s="414"/>
      <c r="L123" s="414"/>
      <c r="M123" s="414"/>
      <c r="N123" s="414"/>
      <c r="O123" s="414"/>
      <c r="P123" s="414"/>
      <c r="Q123" s="414"/>
      <c r="X123" s="415" t="str">
        <f>'UNIFIED INTAKE'!D87</f>
        <v>JANA LUISA E. ARRIOLA, RSW</v>
      </c>
      <c r="Y123" s="415"/>
      <c r="Z123" s="415"/>
      <c r="AA123" s="415"/>
      <c r="AB123" s="415"/>
      <c r="AC123" s="415"/>
      <c r="AD123" s="415"/>
      <c r="AE123" s="415"/>
      <c r="AF123" s="415"/>
      <c r="AG123" s="415"/>
      <c r="AH123" s="415"/>
      <c r="AI123" s="415"/>
      <c r="AJ123" s="415"/>
      <c r="AK123" s="415"/>
      <c r="AL123" s="415"/>
      <c r="AM123" s="415"/>
      <c r="AN123" s="415"/>
      <c r="AO123" s="415"/>
      <c r="AP123" s="415"/>
      <c r="AQ123" s="415"/>
      <c r="AR123" s="415"/>
      <c r="AS123" s="415"/>
      <c r="AT123" s="415"/>
      <c r="AU123" s="415"/>
    </row>
    <row r="124" spans="1:54">
      <c r="A124" s="416" t="s">
        <v>212</v>
      </c>
      <c r="B124" s="416"/>
      <c r="C124" s="416"/>
      <c r="D124" s="416"/>
      <c r="E124" s="416"/>
      <c r="F124" s="416"/>
      <c r="G124" s="416"/>
      <c r="H124" s="416"/>
      <c r="I124" s="416"/>
      <c r="J124" s="416"/>
      <c r="K124" s="416"/>
      <c r="L124" s="416"/>
      <c r="M124" s="416"/>
      <c r="N124" s="416"/>
      <c r="O124" s="416"/>
      <c r="P124" s="416"/>
      <c r="Q124" s="416"/>
      <c r="X124" s="416" t="s">
        <v>28</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6" zoomScale="85" zoomScaleNormal="100" zoomScaleSheetLayoutView="85" workbookViewId="0">
      <selection activeCell="A52" sqref="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1" t="s">
        <v>217</v>
      </c>
      <c r="B1" s="571"/>
      <c r="C1" s="571"/>
      <c r="D1" s="571"/>
      <c r="E1" s="571"/>
      <c r="F1" s="571"/>
      <c r="G1" s="571"/>
      <c r="H1" s="571"/>
      <c r="I1" s="571"/>
      <c r="J1" s="571"/>
      <c r="K1" s="571"/>
      <c r="L1" s="571"/>
      <c r="M1" s="571"/>
      <c r="N1" s="571"/>
    </row>
    <row r="2" spans="1:14" ht="18.75">
      <c r="B2" s="45" t="s">
        <v>218</v>
      </c>
      <c r="C2" s="572">
        <f>IF('UNIFIED INTAKE'!Q3=0,"",'UNIFIED INTAKE'!Q3)</f>
        <v>192444</v>
      </c>
      <c r="D2" s="573"/>
      <c r="E2" s="573"/>
      <c r="M2" s="45" t="s">
        <v>29</v>
      </c>
      <c r="N2" s="46">
        <f>'UNIFIED INTAKE'!F5</f>
        <v>45457</v>
      </c>
    </row>
    <row r="3" spans="1:14" ht="18.75">
      <c r="B3" s="45" t="s">
        <v>219</v>
      </c>
      <c r="C3" s="574">
        <f>'UNIFIED INTAKE'!D3</f>
        <v>0</v>
      </c>
      <c r="D3" s="574"/>
      <c r="E3" s="574"/>
      <c r="M3" s="45" t="s">
        <v>220</v>
      </c>
      <c r="N3" s="47">
        <f>'UNIFIED INTAKE'!R5</f>
        <v>0.60763888888888895</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4" t="str">
        <f>IF('UNIFIED INTAKE'!D10=0,"",'UNIFIED INTAKE'!D10)</f>
        <v>OLPATO, EVELYN BAGASBAS</v>
      </c>
      <c r="D6" s="564"/>
      <c r="E6" s="564"/>
      <c r="F6" s="564"/>
      <c r="G6" s="564"/>
      <c r="H6" s="564"/>
      <c r="I6" s="564"/>
      <c r="J6" s="564"/>
      <c r="K6" s="564"/>
      <c r="L6" s="564"/>
      <c r="M6" s="51" t="s">
        <v>222</v>
      </c>
      <c r="N6" s="52" t="str">
        <f>IF('UNIFIED INTAKE'!R10=0,"",'UNIFIED INTAKE'!R10)</f>
        <v>FEMALE</v>
      </c>
    </row>
    <row r="7" spans="1:14" ht="18.75">
      <c r="A7" s="49" t="s">
        <v>223</v>
      </c>
      <c r="B7" s="49"/>
      <c r="C7" s="564" t="str">
        <f>IF('UNIFIED INTAKE'!D7=0,"",'UNIFIED INTAKE'!D7)</f>
        <v>CALAGBANGAN, SIPOCOT,  CAM. SUR</v>
      </c>
      <c r="D7" s="564"/>
      <c r="E7" s="564"/>
      <c r="F7" s="564"/>
      <c r="G7" s="564"/>
      <c r="H7" s="564"/>
      <c r="I7" s="564"/>
      <c r="J7" s="564"/>
      <c r="K7" s="564"/>
      <c r="L7" s="564"/>
      <c r="M7" s="564"/>
      <c r="N7" s="564"/>
    </row>
    <row r="8" spans="1:14" ht="18.75">
      <c r="A8" s="49" t="s">
        <v>224</v>
      </c>
      <c r="B8" s="49"/>
      <c r="C8" s="53" t="s">
        <v>310</v>
      </c>
      <c r="D8" s="54"/>
      <c r="E8" s="51" t="s">
        <v>225</v>
      </c>
      <c r="F8" s="575">
        <f ca="1">'UNIFIED INTAKE'!G12</f>
        <v>58</v>
      </c>
      <c r="G8" s="575"/>
      <c r="H8" s="575"/>
      <c r="I8" s="575"/>
      <c r="J8" s="576" t="s">
        <v>226</v>
      </c>
      <c r="K8" s="576"/>
      <c r="L8" s="576"/>
      <c r="M8" s="577" t="str">
        <f>IF('UNIFIED INTAKE'!D19=0,"",'UNIFIED INTAKE'!D19)</f>
        <v>ROMAN CATHOLIC</v>
      </c>
      <c r="N8" s="577"/>
    </row>
    <row r="9" spans="1:14" ht="18.75">
      <c r="A9" s="49" t="s">
        <v>227</v>
      </c>
      <c r="B9" s="49"/>
      <c r="C9" s="568">
        <f>'UNIFIED INTAKE'!A12</f>
        <v>24063</v>
      </c>
      <c r="D9" s="568"/>
      <c r="E9" s="568"/>
      <c r="F9" s="568"/>
      <c r="G9" s="568"/>
      <c r="H9" s="568"/>
      <c r="I9" s="569" t="s">
        <v>228</v>
      </c>
      <c r="J9" s="569"/>
      <c r="K9" s="564" t="str">
        <f>IF('UNIFIED INTAKE'!M12="","",'UNIFIED INTAKE'!M12)</f>
        <v>SIPOCOT, CAM. SUR</v>
      </c>
      <c r="L9" s="564"/>
      <c r="M9" s="564"/>
      <c r="N9" s="564"/>
    </row>
    <row r="10" spans="1:14" ht="18.75">
      <c r="A10" s="49" t="s">
        <v>229</v>
      </c>
      <c r="B10" s="49"/>
      <c r="C10" s="49"/>
      <c r="D10" s="564" t="s">
        <v>311</v>
      </c>
      <c r="E10" s="564"/>
      <c r="F10" s="564"/>
      <c r="G10" s="564"/>
      <c r="H10" s="564"/>
      <c r="I10" s="564"/>
      <c r="J10" s="564"/>
      <c r="K10" s="564"/>
      <c r="L10" s="564"/>
      <c r="M10" s="564"/>
      <c r="N10" s="564"/>
    </row>
    <row r="11" spans="1:14" ht="18.75">
      <c r="A11" s="49" t="s">
        <v>230</v>
      </c>
      <c r="B11" s="49"/>
      <c r="C11" s="564" t="str">
        <f>IF('UNIFIED INTAKE'!D24=0,"",'UNIFIED INTAKE'!D24)</f>
        <v>NONE</v>
      </c>
      <c r="D11" s="564"/>
      <c r="E11" s="564"/>
      <c r="F11" s="564"/>
      <c r="G11" s="564"/>
      <c r="H11" s="564"/>
      <c r="I11" s="564"/>
      <c r="J11" s="55" t="s">
        <v>231</v>
      </c>
      <c r="K11" s="570">
        <v>5000</v>
      </c>
      <c r="L11" s="570"/>
      <c r="M11" s="570"/>
      <c r="N11" s="570"/>
    </row>
    <row r="12" spans="1:14" ht="18.75">
      <c r="A12" s="49" t="s">
        <v>232</v>
      </c>
      <c r="B12" s="49"/>
      <c r="C12" s="564"/>
      <c r="D12" s="564"/>
      <c r="E12" s="564"/>
      <c r="F12" s="564"/>
      <c r="G12" s="564"/>
      <c r="H12" s="564"/>
      <c r="I12" s="564"/>
      <c r="J12" s="564"/>
      <c r="K12" s="564"/>
      <c r="L12" s="564"/>
      <c r="M12" s="564"/>
      <c r="N12" s="564"/>
    </row>
    <row r="13" spans="1:14" ht="6.75" customHeight="1">
      <c r="A13" s="49"/>
      <c r="B13" s="49"/>
      <c r="C13" s="49"/>
      <c r="D13" s="561"/>
      <c r="E13" s="561"/>
      <c r="F13" s="50"/>
      <c r="G13" s="50"/>
      <c r="H13" s="49"/>
      <c r="I13" s="49"/>
      <c r="J13" s="49"/>
      <c r="K13" s="49"/>
      <c r="L13" s="49"/>
      <c r="M13" s="49"/>
      <c r="N13" s="49"/>
    </row>
    <row r="14" spans="1:14" ht="18.75">
      <c r="A14" s="49" t="s">
        <v>233</v>
      </c>
      <c r="B14" s="49"/>
      <c r="C14" s="564"/>
      <c r="D14" s="564"/>
      <c r="E14" s="564"/>
      <c r="F14" s="564"/>
      <c r="G14" s="564"/>
      <c r="H14" s="564"/>
      <c r="I14" s="564"/>
      <c r="J14" s="564"/>
      <c r="K14" s="564"/>
      <c r="L14" s="564"/>
      <c r="M14" s="564"/>
      <c r="N14" s="564"/>
    </row>
    <row r="15" spans="1:14" ht="18.75">
      <c r="A15" s="49" t="s">
        <v>234</v>
      </c>
      <c r="B15" s="49"/>
      <c r="C15" s="49"/>
      <c r="D15" s="565">
        <v>45109</v>
      </c>
      <c r="E15" s="566"/>
      <c r="F15" s="566"/>
      <c r="G15" s="566"/>
      <c r="H15" s="566"/>
      <c r="I15" s="566"/>
      <c r="J15" s="566"/>
      <c r="K15" s="567" t="s">
        <v>235</v>
      </c>
      <c r="L15" s="567"/>
      <c r="M15" s="567"/>
      <c r="N15" s="56">
        <f>D15</f>
        <v>45109</v>
      </c>
    </row>
    <row r="16" spans="1:14" ht="18.75">
      <c r="A16" s="49" t="s">
        <v>236</v>
      </c>
      <c r="B16" s="49"/>
      <c r="C16" s="49"/>
      <c r="D16" s="564"/>
      <c r="E16" s="564"/>
      <c r="F16" s="564"/>
      <c r="G16" s="564"/>
      <c r="H16" s="564"/>
      <c r="I16" s="564"/>
      <c r="J16" s="564"/>
      <c r="K16" s="564"/>
      <c r="L16" s="564"/>
      <c r="M16" s="564"/>
      <c r="N16" s="564"/>
    </row>
    <row r="17" spans="1:14" ht="9.75" customHeight="1"/>
    <row r="18" spans="1:14" ht="18.75">
      <c r="A18" s="48" t="s">
        <v>237</v>
      </c>
      <c r="B18" s="49"/>
      <c r="C18" s="49"/>
      <c r="D18" s="561"/>
      <c r="E18" s="561"/>
      <c r="F18" s="50"/>
      <c r="G18" s="50"/>
      <c r="H18" s="49"/>
      <c r="I18" s="49"/>
      <c r="J18" s="49"/>
      <c r="K18" s="49"/>
      <c r="L18" s="49"/>
      <c r="M18" s="49"/>
      <c r="N18" s="49"/>
    </row>
    <row r="19" spans="1:14">
      <c r="A19" s="562" t="s">
        <v>18</v>
      </c>
      <c r="B19" s="562"/>
      <c r="C19" s="57" t="s">
        <v>238</v>
      </c>
      <c r="D19" s="562" t="s">
        <v>239</v>
      </c>
      <c r="E19" s="562"/>
      <c r="F19" s="57" t="s">
        <v>240</v>
      </c>
      <c r="G19" s="562" t="s">
        <v>241</v>
      </c>
      <c r="H19" s="562"/>
      <c r="I19" s="563" t="s">
        <v>229</v>
      </c>
      <c r="J19" s="563"/>
      <c r="K19" s="563"/>
      <c r="L19" s="563"/>
      <c r="M19" s="57" t="s">
        <v>230</v>
      </c>
      <c r="N19" s="57" t="s">
        <v>242</v>
      </c>
    </row>
    <row r="20" spans="1:14">
      <c r="A20" s="556" t="str">
        <f>IF('UNIFIED INTAKE'!A31=0,"",'UNIFIED INTAKE'!A31)</f>
        <v>BUGAGAO, EDILBERTO</v>
      </c>
      <c r="B20" s="557"/>
      <c r="C20" s="73"/>
      <c r="D20" s="558"/>
      <c r="E20" s="559"/>
      <c r="F20" s="73"/>
      <c r="G20" s="558"/>
      <c r="H20" s="559"/>
      <c r="I20" s="558"/>
      <c r="J20" s="560"/>
      <c r="K20" s="560"/>
      <c r="L20" s="559"/>
      <c r="M20" s="73"/>
      <c r="N20" s="76"/>
    </row>
    <row r="21" spans="1:14">
      <c r="A21" s="556" t="str">
        <f>IF('UNIFIED INTAKE'!A32=0,"",'UNIFIED INTAKE'!A32)</f>
        <v>BUGAGAO, EDERLYN</v>
      </c>
      <c r="B21" s="557"/>
      <c r="C21" s="73"/>
      <c r="D21" s="558"/>
      <c r="E21" s="559"/>
      <c r="F21" s="73"/>
      <c r="G21" s="558"/>
      <c r="H21" s="559"/>
      <c r="I21" s="558"/>
      <c r="J21" s="560"/>
      <c r="K21" s="560"/>
      <c r="L21" s="559"/>
      <c r="M21" s="73"/>
      <c r="N21" s="76"/>
    </row>
    <row r="22" spans="1:14">
      <c r="A22" s="556" t="str">
        <f>IF('UNIFIED INTAKE'!A33=0,"",'UNIFIED INTAKE'!A33)</f>
        <v/>
      </c>
      <c r="B22" s="557"/>
      <c r="C22" s="73"/>
      <c r="D22" s="558"/>
      <c r="E22" s="559"/>
      <c r="F22" s="73"/>
      <c r="G22" s="558"/>
      <c r="H22" s="559"/>
      <c r="I22" s="558"/>
      <c r="J22" s="560"/>
      <c r="K22" s="560"/>
      <c r="L22" s="559"/>
      <c r="M22" s="73"/>
      <c r="N22" s="76"/>
    </row>
    <row r="23" spans="1:14">
      <c r="A23" s="556" t="str">
        <f>IF('UNIFIED INTAKE'!A34=0,"",'UNIFIED INTAKE'!A34)</f>
        <v/>
      </c>
      <c r="B23" s="557"/>
      <c r="C23" s="73"/>
      <c r="D23" s="558"/>
      <c r="E23" s="559"/>
      <c r="F23" s="73"/>
      <c r="G23" s="558"/>
      <c r="H23" s="559"/>
      <c r="I23" s="558"/>
      <c r="J23" s="560"/>
      <c r="K23" s="560"/>
      <c r="L23" s="559"/>
      <c r="M23" s="73"/>
      <c r="N23" s="76"/>
    </row>
    <row r="24" spans="1:14">
      <c r="A24" s="556" t="str">
        <f>IF('UNIFIED INTAKE'!A35=0,"",'UNIFIED INTAKE'!A35)</f>
        <v/>
      </c>
      <c r="B24" s="557"/>
      <c r="C24" s="73"/>
      <c r="D24" s="558"/>
      <c r="E24" s="559"/>
      <c r="F24" s="73"/>
      <c r="G24" s="558"/>
      <c r="H24" s="559"/>
      <c r="I24" s="558"/>
      <c r="J24" s="560"/>
      <c r="K24" s="560"/>
      <c r="L24" s="559"/>
      <c r="M24" s="73"/>
      <c r="N24" s="76"/>
    </row>
    <row r="25" spans="1:14">
      <c r="A25" s="556" t="str">
        <f>IF('UNIFIED INTAKE'!A36=0,"",'UNIFIED INTAKE'!A36)</f>
        <v/>
      </c>
      <c r="B25" s="557"/>
      <c r="C25" s="73"/>
      <c r="D25" s="558"/>
      <c r="E25" s="559"/>
      <c r="F25" s="73"/>
      <c r="G25" s="558"/>
      <c r="H25" s="559"/>
      <c r="I25" s="558"/>
      <c r="J25" s="560"/>
      <c r="K25" s="560"/>
      <c r="L25" s="559"/>
      <c r="M25" s="73"/>
      <c r="N25" s="76"/>
    </row>
    <row r="26" spans="1:14">
      <c r="A26" s="556" t="str">
        <f>IF('UNIFIED INTAKE'!A37=0,"",'UNIFIED INTAKE'!A37)</f>
        <v/>
      </c>
      <c r="B26" s="557"/>
      <c r="C26" s="73"/>
      <c r="D26" s="558"/>
      <c r="E26" s="559"/>
      <c r="F26" s="73"/>
      <c r="G26" s="558"/>
      <c r="H26" s="559"/>
      <c r="I26" s="558"/>
      <c r="J26" s="560"/>
      <c r="K26" s="560"/>
      <c r="L26" s="559"/>
      <c r="M26" s="73"/>
      <c r="N26" s="76"/>
    </row>
    <row r="27" spans="1:14">
      <c r="A27" s="556" t="str">
        <f>IF('UNIFIED INTAKE'!A38=0,"",'UNIFIED INTAKE'!A38)</f>
        <v/>
      </c>
      <c r="B27" s="557"/>
      <c r="C27" s="73" t="str">
        <f>IF('UNIFIED INTAKE'!L38=0,"",'UNIFIED INTAKE'!L38)</f>
        <v/>
      </c>
      <c r="D27" s="558" t="str">
        <f ca="1">'MSS TOOL'!K33</f>
        <v/>
      </c>
      <c r="E27" s="559"/>
      <c r="F27" s="73" t="str">
        <f>IF('UNIFIED INTAKE'!I38=0,"",'UNIFIED INTAKE'!I38)</f>
        <v/>
      </c>
      <c r="G27" s="558" t="str">
        <f>IF('UNIFIED INTAKE'!K38=0,"",'UNIFIED INTAKE'!K38)</f>
        <v/>
      </c>
      <c r="H27" s="559"/>
      <c r="I27" s="558" t="str">
        <f>IF('UNIFIED INTAKE'!M38=0,"",'UNIFIED INTAKE'!M38)</f>
        <v/>
      </c>
      <c r="J27" s="560"/>
      <c r="K27" s="560"/>
      <c r="L27" s="559"/>
      <c r="M27" s="73" t="str">
        <f>IF('UNIFIED INTAKE'!P38=0,"",'UNIFIED INTAKE'!P38)</f>
        <v/>
      </c>
      <c r="N27" s="76">
        <f>IF('UNIFIED INTAKE'!R38="",'UNIFIED INTAKE'!R38)</f>
        <v>0</v>
      </c>
    </row>
    <row r="28" spans="1:14">
      <c r="A28" s="556" t="str">
        <f>IF('UNIFIED INTAKE'!A39=0,"",'UNIFIED INTAKE'!A39)</f>
        <v/>
      </c>
      <c r="B28" s="557"/>
      <c r="C28" s="73" t="str">
        <f>IF('UNIFIED INTAKE'!L39=0,"",'UNIFIED INTAKE'!L39)</f>
        <v/>
      </c>
      <c r="D28" s="558" t="str">
        <f ca="1">'MSS TOOL'!K34</f>
        <v/>
      </c>
      <c r="E28" s="559"/>
      <c r="F28" s="73" t="str">
        <f>IF('UNIFIED INTAKE'!I39=0,"",'UNIFIED INTAKE'!I39)</f>
        <v/>
      </c>
      <c r="G28" s="558" t="str">
        <f>IF('UNIFIED INTAKE'!K39=0,"",'UNIFIED INTAKE'!K39)</f>
        <v/>
      </c>
      <c r="H28" s="559"/>
      <c r="I28" s="558" t="str">
        <f>IF('UNIFIED INTAKE'!M39=0,"",'UNIFIED INTAKE'!M39)</f>
        <v/>
      </c>
      <c r="J28" s="560"/>
      <c r="K28" s="560"/>
      <c r="L28" s="559"/>
      <c r="M28" s="73" t="str">
        <f>IF('UNIFIED INTAKE'!P39=0,"",'UNIFIED INTAKE'!P39)</f>
        <v/>
      </c>
      <c r="N28" s="76">
        <f>IF('UNIFIED INTAKE'!R39="",'UNIFIED INTAKE'!R39)</f>
        <v>0</v>
      </c>
    </row>
    <row r="29" spans="1:14">
      <c r="A29" s="556" t="str">
        <f>IF('UNIFIED INTAKE'!A40=0,"",'UNIFIED INTAKE'!A40)</f>
        <v/>
      </c>
      <c r="B29" s="557"/>
      <c r="C29" s="73" t="str">
        <f>IF('UNIFIED INTAKE'!L40=0,"",'UNIFIED INTAKE'!L40)</f>
        <v/>
      </c>
      <c r="D29" s="558" t="str">
        <f ca="1">'MSS TOOL'!K35</f>
        <v/>
      </c>
      <c r="E29" s="559"/>
      <c r="F29" s="73" t="str">
        <f>IF('UNIFIED INTAKE'!I40=0,"",'UNIFIED INTAKE'!I40)</f>
        <v/>
      </c>
      <c r="G29" s="558" t="str">
        <f>IF('UNIFIED INTAKE'!K40=0,"",'UNIFIED INTAKE'!K40)</f>
        <v/>
      </c>
      <c r="H29" s="559"/>
      <c r="I29" s="558" t="str">
        <f>IF('UNIFIED INTAKE'!M40=0,"",'UNIFIED INTAKE'!M40)</f>
        <v/>
      </c>
      <c r="J29" s="560"/>
      <c r="K29" s="560"/>
      <c r="L29" s="559"/>
      <c r="M29" s="73" t="str">
        <f>IF('UNIFIED INTAKE'!P40=0,"",'UNIFIED INTAKE'!P40)</f>
        <v/>
      </c>
      <c r="N29" s="76">
        <f>IF('UNIFIED INTAKE'!R40="",'UNIFIED INTAKE'!R40)</f>
        <v>0</v>
      </c>
    </row>
    <row r="30" spans="1:14" ht="3" customHeight="1"/>
    <row r="31" spans="1:14">
      <c r="A31" s="554" t="s">
        <v>21</v>
      </c>
      <c r="B31" s="554"/>
      <c r="C31" s="58" t="s">
        <v>22</v>
      </c>
      <c r="D31" s="59"/>
      <c r="E31" s="553" t="s">
        <v>23</v>
      </c>
      <c r="F31" s="553"/>
      <c r="G31" s="553"/>
      <c r="H31" s="553"/>
      <c r="I31" s="553" t="s">
        <v>214</v>
      </c>
      <c r="J31" s="553"/>
      <c r="K31" s="59"/>
      <c r="L31" s="553" t="s">
        <v>24</v>
      </c>
      <c r="M31" s="553"/>
      <c r="N31" s="58" t="s">
        <v>22</v>
      </c>
    </row>
    <row r="32" spans="1:14" ht="15.75">
      <c r="A32" s="25"/>
      <c r="B32" t="s">
        <v>129</v>
      </c>
      <c r="C32" s="74">
        <f>'UNIFIED INTAKE'!D50</f>
        <v>0</v>
      </c>
      <c r="E32" s="25"/>
      <c r="F32" s="555" t="s">
        <v>130</v>
      </c>
      <c r="G32" s="55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1" t="s">
        <v>138</v>
      </c>
      <c r="G34" s="551"/>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1000</v>
      </c>
    </row>
    <row r="36" spans="1:14" ht="15.75">
      <c r="K36" s="60"/>
      <c r="L36" s="25"/>
      <c r="M36" t="s">
        <v>142</v>
      </c>
      <c r="N36" s="75">
        <f>'UNIFIED INTAKE'!Q54</f>
        <v>0</v>
      </c>
    </row>
    <row r="37" spans="1:14" ht="15.75">
      <c r="A37" s="61" t="s">
        <v>25</v>
      </c>
      <c r="B37" s="59"/>
      <c r="C37" s="58" t="s">
        <v>22</v>
      </c>
      <c r="D37" s="59"/>
      <c r="E37" s="553" t="s">
        <v>26</v>
      </c>
      <c r="F37" s="553"/>
      <c r="G37" s="553"/>
      <c r="H37" s="553"/>
      <c r="I37" s="553" t="s">
        <v>22</v>
      </c>
      <c r="J37" s="553"/>
      <c r="L37" s="25"/>
      <c r="M37" s="62" t="s">
        <v>143</v>
      </c>
      <c r="N37" s="75">
        <f>'UNIFIED INTAKE'!Q55</f>
        <v>0</v>
      </c>
    </row>
    <row r="38" spans="1:14" ht="15.75">
      <c r="A38" s="25"/>
      <c r="B38" t="s">
        <v>129</v>
      </c>
      <c r="C38" s="74">
        <f>'UNIFIED INTAKE'!D56</f>
        <v>0</v>
      </c>
      <c r="E38" s="25"/>
      <c r="F38" s="551" t="s">
        <v>144</v>
      </c>
      <c r="G38" s="551"/>
      <c r="H38" s="551"/>
      <c r="I38" s="552">
        <f>'UNIFIED INTAKE'!I56:L56</f>
        <v>0</v>
      </c>
      <c r="J38" s="552"/>
      <c r="L38" s="25"/>
      <c r="M38" t="s">
        <v>245</v>
      </c>
      <c r="N38" s="75">
        <f>'UNIFIED INTAKE'!Q56</f>
        <v>0</v>
      </c>
    </row>
    <row r="39" spans="1:14" ht="15.75">
      <c r="A39" s="25"/>
      <c r="B39" t="s">
        <v>137</v>
      </c>
      <c r="C39" s="74">
        <f>'UNIFIED INTAKE'!D57</f>
        <v>0</v>
      </c>
      <c r="E39" s="25"/>
      <c r="F39" s="551" t="s">
        <v>145</v>
      </c>
      <c r="G39" s="551"/>
      <c r="H39" s="551"/>
      <c r="I39" s="552" t="str">
        <f>'UNIFIED INTAKE'!I57:L57</f>
        <v>DEEP WELL</v>
      </c>
      <c r="J39" s="552"/>
      <c r="L39" s="25"/>
      <c r="M39" t="s">
        <v>149</v>
      </c>
      <c r="N39" s="75">
        <f>'UNIFIED INTAKE'!Q57</f>
        <v>0</v>
      </c>
    </row>
    <row r="40" spans="1:14" ht="15.75">
      <c r="A40" s="25"/>
      <c r="B40" t="s">
        <v>147</v>
      </c>
      <c r="C40" s="74">
        <f>'UNIFIED INTAKE'!D58</f>
        <v>0</v>
      </c>
      <c r="E40" s="25"/>
      <c r="F40" s="551" t="s">
        <v>146</v>
      </c>
      <c r="G40" s="551"/>
      <c r="H40" s="551"/>
      <c r="I40" s="552">
        <f>'UNIFIED INTAKE'!I58:L58</f>
        <v>0</v>
      </c>
      <c r="J40" s="552"/>
      <c r="L40" s="25"/>
      <c r="M40" t="s">
        <v>163</v>
      </c>
      <c r="N40" s="75">
        <f>'UNIFIED INTAKE'!Q58</f>
        <v>0</v>
      </c>
    </row>
    <row r="41" spans="1:14" ht="15.75">
      <c r="A41" s="25"/>
      <c r="B41" s="59" t="s">
        <v>148</v>
      </c>
      <c r="C41" s="74">
        <f>'UNIFIED INTAKE'!D59</f>
        <v>0</v>
      </c>
      <c r="E41" s="25"/>
      <c r="F41" s="551" t="s">
        <v>246</v>
      </c>
      <c r="G41" s="551"/>
      <c r="H41" s="551"/>
      <c r="I41" s="552">
        <f>'UNIFIED INTAKE'!I59:L59</f>
        <v>0</v>
      </c>
      <c r="J41" s="552"/>
      <c r="N41" s="75">
        <f>'UNIFIED INTAKE'!Q59</f>
        <v>0</v>
      </c>
    </row>
    <row r="42" spans="1:14" ht="4.5" customHeight="1">
      <c r="A42" s="25"/>
      <c r="C42" s="70"/>
    </row>
    <row r="43" spans="1:14" ht="15.75">
      <c r="A43" s="548" t="s">
        <v>247</v>
      </c>
      <c r="B43" s="548"/>
      <c r="C43" s="548"/>
      <c r="D43" s="63"/>
      <c r="E43" s="548" t="s">
        <v>22</v>
      </c>
      <c r="F43" s="548"/>
      <c r="G43" s="548"/>
      <c r="H43" s="548"/>
      <c r="I43" s="64"/>
      <c r="J43" s="60" t="s">
        <v>248</v>
      </c>
      <c r="K43" s="60"/>
      <c r="L43" s="548"/>
      <c r="M43" s="548"/>
      <c r="N43" s="60"/>
    </row>
    <row r="44" spans="1:14" ht="15.75">
      <c r="A44" s="549" t="str">
        <f>IF('UNIFIED INTAKE'!A44=0,"",'UNIFIED INTAKE'!A44)</f>
        <v/>
      </c>
      <c r="B44" s="549"/>
      <c r="C44" s="549"/>
      <c r="D44" s="65"/>
      <c r="E44" s="550">
        <f>'UNIFIED INTAKE'!I44</f>
        <v>0</v>
      </c>
      <c r="F44" s="550"/>
      <c r="G44" s="550"/>
      <c r="H44" s="550"/>
      <c r="I44" s="65"/>
      <c r="J44" s="72"/>
      <c r="L44" s="25"/>
      <c r="N44" s="71"/>
    </row>
    <row r="45" spans="1:14" ht="15.75">
      <c r="A45" s="549" t="str">
        <f>IF('UNIFIED INTAKE'!A45=0,"",'UNIFIED INTAKE'!A45)</f>
        <v>FS FROM CHILDREN</v>
      </c>
      <c r="B45" s="549"/>
      <c r="C45" s="549"/>
      <c r="D45" s="65"/>
      <c r="E45" s="550">
        <f>'UNIFIED INTAKE'!I45</f>
        <v>3000</v>
      </c>
      <c r="F45" s="550"/>
      <c r="G45" s="550"/>
      <c r="H45" s="550"/>
      <c r="I45" s="65"/>
      <c r="J45" s="66"/>
      <c r="L45" s="25"/>
      <c r="N45" s="71"/>
    </row>
    <row r="46" spans="1:14" ht="15.75">
      <c r="A46" s="549" t="str">
        <f>IF('UNIFIED INTAKE'!A46=0,"",'UNIFIED INTAKE'!A46)</f>
        <v/>
      </c>
      <c r="B46" s="549"/>
      <c r="C46" s="549"/>
      <c r="D46" s="65"/>
      <c r="E46" s="550">
        <f>'UNIFIED INTAKE'!I46</f>
        <v>0</v>
      </c>
      <c r="F46" s="550"/>
      <c r="G46" s="550"/>
      <c r="H46" s="55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2" t="s">
        <v>254</v>
      </c>
      <c r="B49" s="542"/>
      <c r="C49" s="542"/>
      <c r="D49" s="542"/>
      <c r="E49" s="542"/>
      <c r="F49" s="542"/>
      <c r="G49" s="542"/>
      <c r="H49" s="542"/>
      <c r="I49" s="542"/>
      <c r="J49" s="542"/>
      <c r="K49" s="542"/>
      <c r="L49" s="542"/>
      <c r="M49" s="542"/>
      <c r="N49" s="542"/>
    </row>
    <row r="50" spans="1:14" ht="6" customHeight="1">
      <c r="A50" s="63"/>
      <c r="B50" s="63"/>
      <c r="C50" s="63"/>
      <c r="D50" s="63"/>
      <c r="E50" s="63"/>
      <c r="F50" s="63"/>
      <c r="G50" s="63"/>
      <c r="H50" s="63"/>
      <c r="I50" s="63"/>
      <c r="J50" s="63"/>
      <c r="K50" s="63"/>
      <c r="L50" s="63"/>
      <c r="M50" s="63"/>
      <c r="N50" s="63"/>
    </row>
    <row r="51" spans="1:14" ht="18.75">
      <c r="A51" s="543" t="s">
        <v>250</v>
      </c>
      <c r="B51" s="543"/>
      <c r="C51" s="543"/>
      <c r="D51" s="543"/>
      <c r="E51" s="543"/>
      <c r="F51" s="543"/>
      <c r="G51" s="49"/>
      <c r="H51" s="49"/>
      <c r="I51" s="49"/>
      <c r="J51" s="49"/>
      <c r="K51" s="49"/>
      <c r="L51" s="49"/>
      <c r="M51" s="49"/>
      <c r="N51" s="49"/>
    </row>
    <row r="52" spans="1:14" ht="149.25" customHeight="1">
      <c r="A52" s="544" t="str">
        <f>IF('UNIFIED INTAKE'!A74=0,"",'UNIFIED INTAKE'!A74)</f>
        <v xml:space="preserve">PATIENT IS IN NEED OF MEDICAL ASSISTANCE FOR HER MEDICINES TODAY DUE TO S/P CVD MRS HYPERTENSION II. PATIENT LIVES WITH HER DAUGHTER AND COMMON LAW PARTNER WHO IS THE SOLE PROVIDER OF THE FAMILY AS A TRICYCLE DRIVER. THE HH ALSO RELY ON THE FS SUPPORT GIVEN BY HER CHILDREN ON AN IRREGULAR BASIS HENCE DUE TO LIMITED RESOURCES, ASSISTANCE IS HEREBY REQUESTED FOR AUGMENTATION. THUS, ASSESSED AND CLASSIFIED AS C3. </v>
      </c>
      <c r="B52" s="545"/>
      <c r="C52" s="545"/>
      <c r="D52" s="545"/>
      <c r="E52" s="545"/>
      <c r="F52" s="545"/>
      <c r="G52" s="545"/>
      <c r="H52" s="545"/>
      <c r="I52" s="545"/>
      <c r="J52" s="545"/>
      <c r="K52" s="545"/>
      <c r="L52" s="545"/>
      <c r="M52" s="545"/>
      <c r="N52" s="54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6" t="str">
        <f>IF('UNIFIED INTAKE'!G6=0,"",'UNIFIED INTAKE'!G6)</f>
        <v>BUGAGAO, EDILBERTO</v>
      </c>
      <c r="B55" s="546"/>
      <c r="C55" s="546"/>
      <c r="D55" s="546"/>
      <c r="E55" s="546"/>
      <c r="F55" s="546" t="str">
        <f>IF('UNIFIED INTAKE'!Q6=0,"",'UNIFIED INTAKE'!Q6)</f>
        <v>COMMON LAW PARTNER</v>
      </c>
      <c r="G55" s="546"/>
      <c r="H55" s="546"/>
      <c r="I55" s="546"/>
      <c r="J55" s="546"/>
      <c r="K55" s="547" t="str">
        <f>IF('UNIFIED INTAKE'!Q7=0,"",'UNIFIED INTAKE'!Q7)</f>
        <v>NONE</v>
      </c>
      <c r="L55" s="547"/>
      <c r="M55" s="547"/>
      <c r="N55" s="547"/>
    </row>
    <row r="56" spans="1:14" ht="4.5" customHeight="1">
      <c r="A56" s="49"/>
      <c r="B56" s="49"/>
      <c r="C56" s="49"/>
      <c r="D56" s="49"/>
      <c r="E56" s="49"/>
      <c r="F56" s="49"/>
      <c r="G56" s="49"/>
      <c r="H56" s="49"/>
      <c r="I56" s="49"/>
      <c r="J56" s="49"/>
      <c r="K56" s="49"/>
      <c r="L56" s="49"/>
      <c r="M56" s="49"/>
      <c r="N56" s="49"/>
    </row>
    <row r="57" spans="1:14" ht="18.75">
      <c r="A57" s="537" t="s">
        <v>252</v>
      </c>
      <c r="B57" s="53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8" t="str">
        <f>'UNIFIED INTAKE'!D87</f>
        <v>JANA LUISA E. ARRIOLA, RSW</v>
      </c>
      <c r="B59" s="538"/>
      <c r="C59" s="538"/>
      <c r="D59" s="538"/>
      <c r="E59" s="538"/>
      <c r="F59" s="49"/>
      <c r="G59" s="49"/>
      <c r="H59" s="49"/>
      <c r="I59" s="49"/>
      <c r="J59" s="69"/>
      <c r="K59" s="539"/>
      <c r="L59" s="539"/>
      <c r="M59" s="539"/>
      <c r="N59" s="539"/>
    </row>
    <row r="60" spans="1:14" ht="18.75">
      <c r="A60" s="540" t="s">
        <v>253</v>
      </c>
      <c r="B60" s="540"/>
      <c r="C60" s="540"/>
      <c r="D60" s="540"/>
      <c r="E60" s="540"/>
      <c r="F60" s="49"/>
      <c r="G60" s="49"/>
      <c r="H60" s="49"/>
      <c r="I60" s="49"/>
      <c r="J60" s="49"/>
      <c r="K60" s="541"/>
      <c r="L60" s="541"/>
      <c r="M60" s="541"/>
      <c r="N60" s="54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2024-06-14T06:37:08Z</cp:lastPrinted>
  <dcterms:created xsi:type="dcterms:W3CDTF">2021-01-18T06:35:54Z</dcterms:created>
  <dcterms:modified xsi:type="dcterms:W3CDTF">2024-06-14T06:38:04Z</dcterms:modified>
</cp:coreProperties>
</file>