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963EABF-8C0B-4389-A6CF-9DEB833F29F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1" i="2"/>
  <c r="A31" i="2"/>
  <c r="P24" i="2"/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<sst xmlns="http://schemas.openxmlformats.org/spreadsheetml/2006/main" count="424" uniqueCount="347">
  <si>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</si>
  <si>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</si>
  <si>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</si>
  <si>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</si>
  <si>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</si>
  <si>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</si>
  <si>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</si>
  <si>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</si>
  <si>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</si>
  <si>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</si>
  <si>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</si>
  <si>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</si>
  <si>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</si>
  <si>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</si>
  <si>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</si>
  <si>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</si>
  <si>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</si>
  <si>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</si>
  <si>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</si>
  <si>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</si>
  <si>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</si>
  <si>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</si>
  <si>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</si>
  <si>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</si>
  <si>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</si>
  <si>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</si>
  <si>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</si>
  <si>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</si>
  <si>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</si>
  <si>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</si>
  <si>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</si>
  <si>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</si>
  <si>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</si>
  <si>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</si>
  <si>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</si>
  <si>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</si>
  <si>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</si>
  <si>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</si>
  <si>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</si>
  <si>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</si>
  <si>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</si>
  <si>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</si>
  <si>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</si>
  <si>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</si>
  <si>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</si>
  <si>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</si>
  <si>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</si>
  <si>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</si>
  <si>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</si>
  <si>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</si>
  <si>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</si>
  <si>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</si>
  <si>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</si>
  <si>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</si>
  <si>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</si>
  <si>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</si>
  <si>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</si>
  <si>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</si>
  <si>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</si>
  <si>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</si>
  <si>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</si>
  <si>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</si>
  <si>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</si>
  <si>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</si>
  <si>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</si>
  <si>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</si>
  <si>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</si>
  <si>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</si>
  <si>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</si>
  <si>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</si>
  <si>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</si>
  <si>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</si>
  <si>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</si>
  <si>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</si>
  <si>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</si>
  <si>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</si>
  <si>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</si>
  <si>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</si>
  <si>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</si>
  <si>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</si>
  <si>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</si>
  <si>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</si>
  <si>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</si>
  <si>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</si>
  <si>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</si>
  <si>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</si>
  <si>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</si>
  <si>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</si>
  <si>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</si>
  <si>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</si>
  <si>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</si>
  <si>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</si>
  <si>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</si>
  <si>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</si>
  <si>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</si>
  <si>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</si>
  <si>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</si>
  <si>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</si>
  <si>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</si>
  <si>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</si>
  <si>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</si>
  <si>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</si>
  <si>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</si>
  <si>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</si>
  <si>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</si>
  <si>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</si>
  <si>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</si>
  <si>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</si>
  <si>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</si>
  <si>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</si>
  <si>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</si>
  <si>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</si>
  <si>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</si>
  <si>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</si>
  <si>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</si>
  <si>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</si>
  <si>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</si>
  <si>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</si>
  <si>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</si>
  <si>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</si>
  <si>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</si>
  <si>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</si>
  <si>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</si>
  <si>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</si>
  <si>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</si>
  <si>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</si>
  <si>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</si>
  <si>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</si>
  <si>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</si>
  <si>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</si>
  <si>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</si>
  <si>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</si>
  <si>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</si>
  <si>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</si>
  <si>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</si>
  <si>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</si>
  <si>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</si>
  <si>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</si>
  <si>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</si>
  <si>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</si>
  <si>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</si>
  <si>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</si>
  <si>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</si>
  <si>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</si>
  <si>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</si>
  <si>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</si>
  <si>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</si>
  <si>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</si>
  <si>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</si>
  <si>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</si>
  <si>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</si>
  <si>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</si>
  <si>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</si>
  <si>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</si>
  <si>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</si>
  <si>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</si>
  <si>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</si>
  <si>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</si>
  <si>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</si>
  <si>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</si>
  <si>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</si>
  <si>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</si>
  <si>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</si>
  <si>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</si>
  <si>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</si>
  <si>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</si>
  <si>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</si>
  <si>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</si>
  <si>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</si>
  <si>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</si>
  <si>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</si>
  <si>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</si>
  <si>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</si>
  <si>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</si>
  <si>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</si>
  <si>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</si>
  <si>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</si>
  <si>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</si>
  <si>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</si>
  <si>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</si>
  <si>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</si>
  <si>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</si>
  <si>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</si>
  <si>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</si>
  <si>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</si>
  <si>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</si>
  <si>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</si>
  <si>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</si>
  <si>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</si>
  <si>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</si>
  <si>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</si>
  <si>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</si>
  <si>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</si>
  <si>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</si>
  <si>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</si>
  <si>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</si>
  <si>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</si>
  <si>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</si>
  <si>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</si>
  <si>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</si>
  <si>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</si>
  <si>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</si>
  <si>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</si>
  <si>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</si>
  <si>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</si>
  <si>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</si>
  <si>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</si>
  <si>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</si>
  <si>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</si>
  <si>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</si>
  <si>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</si>
  <si>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</si>
  <si>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</si>
  <si>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</si>
  <si>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</si>
  <si>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</si>
  <si>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</si>
  <si>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</si>
  <si>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</si>
  <si>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</si>
  <si>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</si>
  <si>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</si>
  <si>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</si>
  <si>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</si>
  <si>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</si>
  <si>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</si>
  <si>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</si>
  <si>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</si>
  <si>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</si>
  <si>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</si>
  <si>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</si>
  <si>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</si>
  <si>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</si>
  <si>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</si>
  <si>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</si>
  <si>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</si>
  <si>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</si>
  <si>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</si>
  <si>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</si>
  <si>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</si>
  <si>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</si>
  <si>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</si>
  <si>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</si>
  <si>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</si>
  <si>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</si>
  <si>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</si>
  <si>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</si>
  <si>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</si>
  <si>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</si>
  <si>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</si>
  <si>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</si>
  <si>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</si>
  <si>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</si>
  <si>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</si>
  <si>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</si>
  <si>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</si>
  <si>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</si>
  <si>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</si>
  <si>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</si>
  <si>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</si>
  <si>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</si>
  <si>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</si>
  <si>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</si>
  <si>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</si>
  <si>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</si>
  <si>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</si>
  <si>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</si>
  <si>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</si>
  <si>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</si>
  <si>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</si>
  <si>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</si>
  <si>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</si>
  <si>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</si>
  <si>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</si>
  <si>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</si>
  <si>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</si>
  <si>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</si>
  <si>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</si>
  <si>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</si>
  <si>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</si>
  <si>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</si>
  <si>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</si>
  <si>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</si>
  <si>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</si>
  <si>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</si>
  <si>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</si>
  <si>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</si>
  <si>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</si>
  <si>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</si>
  <si>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</si>
  <si>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</si>
  <si>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</si>
  <si>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</si>
  <si>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</si>
  <si>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</si>
  <si>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</si>
  <si>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</si>
  <si>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</si>
  <si>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</si>
  <si>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</si>
  <si>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</si>
  <si>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</si>
  <si>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</si>
  <si>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</si>
  <si>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</si>
  <si>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</si>
  <si>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</si>
  <si>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</si>
  <si>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</si>
  <si>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</si>
  <si>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</si>
  <si>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</si>
  <si>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</si>
  <si>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</si>
  <si>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</si>
  <si>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</si>
  <si>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</si>
  <si>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</si>
  <si>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</si>
  <si>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</si>
  <si>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S</t>
  </si>
  <si>
    <t>MEDICAL</t>
  </si>
  <si>
    <t>MAIFIPP</t>
  </si>
  <si>
    <t>ROMAN CATHOLIC</t>
  </si>
  <si>
    <t>OPD BILL</t>
  </si>
  <si>
    <t>Medical Specialist III</t>
  </si>
  <si>
    <t>MALE</t>
  </si>
  <si>
    <t>SPOUSE</t>
  </si>
  <si>
    <t>PEDIDO, NOLI SABALBORO</t>
  </si>
  <si>
    <t>PAMPLONA CAM SUR</t>
  </si>
  <si>
    <t>POB. PAMPLONA CAM SUR</t>
  </si>
  <si>
    <t>RICE FARMER</t>
  </si>
  <si>
    <t>COL LEVEL</t>
  </si>
  <si>
    <t>FOOD VENDOR</t>
  </si>
  <si>
    <t>CALUVING, MARA ZAIRA</t>
  </si>
  <si>
    <t>G.DAUGHTER</t>
  </si>
  <si>
    <t>FABIANO,  SARAH</t>
  </si>
  <si>
    <t>N/A</t>
  </si>
  <si>
    <t>3RD YR COL IS</t>
  </si>
  <si>
    <t>FS FROM CHILDREN</t>
  </si>
  <si>
    <t>FREE</t>
  </si>
  <si>
    <t>LABORARTORY</t>
  </si>
  <si>
    <t>PEDIDO, DALLA</t>
  </si>
  <si>
    <t xml:space="preserve">HTN  &amp; NDM PT </t>
  </si>
  <si>
    <t xml:space="preserve">JESSICA A. BARBOSA, RSW </t>
  </si>
  <si>
    <t>Social Welfare Officer 1</t>
  </si>
  <si>
    <t xml:space="preserve">PATIENT SEEK MEDICAL ASSISTANCE FOR HIS OPD BILL DUE HX OF ELEVATED BLOOD PRESSURE AND SINCE HE IS A DM PATIENT. HE WILL UNDERGO MEDICAL CHECK UP TODAY. HE AND HIS WIFE ARE BOTH WORKING AND THEIR INCOME IS UNSTABLE. THEY ARE 4 HH MEMBERS. 3 OF THEIR GR. CHILDREN STAYED IN THEIR CUSTODY AND FINANCIALLY SUPPORTED BY THEIR CHILDREN.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</si>
</sst>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61" zoomScaleNormal="100" zoomScaleSheetLayoutView="85" zoomScalePageLayoutView="85" workbookViewId="0">
      <selection activeCell="B80" sqref="A80:R8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2" t="s">
        <v>260</v>
      </c>
      <c r="B3" s="192"/>
      <c r="C3" s="192"/>
      <c r="D3" s="194"/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262</v>
      </c>
      <c r="Q3" s="195">
        <v>187019</v>
      </c>
      <c r="R3" s="19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0" t="s">
        <v>263</v>
      </c>
      <c r="B5" s="211"/>
      <c r="C5" s="211"/>
      <c r="D5" s="211"/>
      <c r="E5" s="211"/>
      <c r="F5" s="196">
        <v>45406</v>
      </c>
      <c r="G5" s="196"/>
      <c r="H5" s="196"/>
      <c r="I5" s="196"/>
      <c r="J5" s="196"/>
      <c r="K5" s="196"/>
      <c r="L5" s="193" t="s">
        <v>266</v>
      </c>
      <c r="M5" s="193"/>
      <c r="N5" s="193"/>
      <c r="O5" s="193"/>
      <c r="P5" s="193"/>
      <c r="Q5" s="193"/>
      <c r="R5" s="28">
        <v>0.44513888888888897</v>
      </c>
    </row>
    <row r="6" spans="1:18" ht="15" customHeight="1">
      <c r="A6" s="197" t="s">
        <v>264</v>
      </c>
      <c r="B6" s="198"/>
      <c r="C6" s="198"/>
      <c r="D6" s="198"/>
      <c r="E6" s="198"/>
      <c r="F6" s="198"/>
      <c r="G6" s="287" t="s">
        <v>342</v>
      </c>
      <c r="H6" s="287"/>
      <c r="I6" s="287"/>
      <c r="J6" s="287"/>
      <c r="K6" s="287"/>
      <c r="L6" s="287"/>
      <c r="M6" s="209" t="s">
        <v>267</v>
      </c>
      <c r="N6" s="209"/>
      <c r="O6" s="209"/>
      <c r="P6" s="209"/>
      <c r="Q6" s="207" t="s">
        <v>327</v>
      </c>
      <c r="R6" s="208"/>
    </row>
    <row r="7" spans="1:18" ht="15" customHeight="1">
      <c r="A7" s="197" t="s">
        <v>265</v>
      </c>
      <c r="B7" s="198"/>
      <c r="C7" s="198"/>
      <c r="D7" s="204" t="s">
        <v>330</v>
      </c>
      <c r="E7" s="204"/>
      <c r="F7" s="204"/>
      <c r="G7" s="204"/>
      <c r="H7" s="204"/>
      <c r="I7" s="204"/>
      <c r="J7" s="204"/>
      <c r="K7" s="204"/>
      <c r="L7" s="204"/>
      <c r="M7" s="212" t="s">
        <v>268</v>
      </c>
      <c r="N7" s="212"/>
      <c r="O7" s="212"/>
      <c r="P7" s="212"/>
      <c r="Q7" s="213">
        <v>9634104662</v>
      </c>
      <c r="R7" s="214"/>
    </row>
    <row r="8" spans="1:18" ht="6" customHeight="1" thickBot="1">
      <c r="A8" s="298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81"/>
      <c r="N8" s="299"/>
      <c r="O8" s="299"/>
      <c r="P8" s="299"/>
      <c r="Q8" s="299"/>
      <c r="R8" s="300"/>
    </row>
    <row r="9" spans="1:18" ht="12" customHeight="1" thickBot="1">
      <c r="A9" s="183" t="s">
        <v>269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>
      <c r="A10" s="215" t="s">
        <v>4</v>
      </c>
      <c r="B10" s="216"/>
      <c r="C10" s="216"/>
      <c r="D10" s="301" t="s">
        <v>328</v>
      </c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89"/>
      <c r="R10" s="27" t="s">
        <v>326</v>
      </c>
    </row>
    <row r="11" spans="1:18" s="87" customFormat="1" ht="11.25" customHeight="1">
      <c r="A11" s="233" t="s">
        <v>270</v>
      </c>
      <c r="B11" s="286"/>
      <c r="C11" s="286"/>
      <c r="D11" s="234" t="s">
        <v>271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295</v>
      </c>
    </row>
    <row r="12" spans="1:18" ht="18.75" customHeight="1">
      <c r="A12" s="200">
        <v>23364</v>
      </c>
      <c r="B12" s="201"/>
      <c r="C12" s="201"/>
      <c r="D12" s="201"/>
      <c r="E12" s="103"/>
      <c r="F12" s="80"/>
      <c r="G12" s="206">
        <f ca="1">IF(DATEDIF(A12,NOW(),"y")&gt;120,"",DATEDIF(A12,NOW(),"y"))</f>
        <v>60</v>
      </c>
      <c r="H12" s="206"/>
      <c r="I12" s="206"/>
      <c r="J12" s="206"/>
      <c r="K12" s="80"/>
      <c r="L12" s="80"/>
      <c r="M12" s="225" t="s">
        <v>329</v>
      </c>
      <c r="N12" s="225"/>
      <c r="O12" s="225"/>
      <c r="P12" s="225"/>
      <c r="Q12" s="225"/>
      <c r="R12" s="226"/>
    </row>
    <row r="13" spans="1:18" ht="12" customHeight="1">
      <c r="A13" s="227" t="s">
        <v>272</v>
      </c>
      <c r="B13" s="228"/>
      <c r="C13" s="228"/>
      <c r="D13" s="228"/>
      <c r="E13" s="102"/>
      <c r="F13" s="104"/>
      <c r="G13" s="229" t="s">
        <v>273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POB. PAMPLONA CAM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2" t="s">
        <v>274</v>
      </c>
      <c r="B15" s="203"/>
      <c r="C15" s="203"/>
      <c r="D15" s="203"/>
      <c r="E15" s="304" t="s">
        <v>9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17" t="s">
        <v>10</v>
      </c>
      <c r="B16" s="218"/>
      <c r="C16" s="218"/>
      <c r="D16" s="218"/>
      <c r="E16" s="306" t="str">
        <f>E14</f>
        <v>POB. PAMPLONA CAM 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88" customFormat="1" ht="13.5" customHeight="1">
      <c r="A17" s="202" t="s">
        <v>275</v>
      </c>
      <c r="B17" s="203"/>
      <c r="C17" s="203"/>
      <c r="D17" s="203"/>
      <c r="E17" s="304" t="s">
        <v>9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302" t="s">
        <v>11</v>
      </c>
      <c r="B18" s="212"/>
      <c r="C18" s="212"/>
      <c r="D18" s="80"/>
      <c r="E18" s="80" t="s">
        <v>160</v>
      </c>
      <c r="F18" s="80"/>
      <c r="G18" s="80" t="s">
        <v>161</v>
      </c>
      <c r="H18" s="80"/>
      <c r="I18" s="80"/>
      <c r="J18" s="232" t="s">
        <v>276</v>
      </c>
      <c r="K18" s="232"/>
      <c r="L18" s="80"/>
      <c r="M18" s="80"/>
      <c r="N18" s="80"/>
      <c r="O18" s="80"/>
      <c r="P18" s="80" t="s">
        <v>162</v>
      </c>
      <c r="Q18" s="204"/>
      <c r="R18" s="205"/>
    </row>
    <row r="19" spans="1:28" ht="13.5" customHeight="1">
      <c r="A19" s="302" t="s">
        <v>277</v>
      </c>
      <c r="B19" s="212"/>
      <c r="C19" s="212"/>
      <c r="D19" s="204" t="s">
        <v>323</v>
      </c>
      <c r="E19" s="204"/>
      <c r="F19" s="204"/>
      <c r="G19" s="204"/>
      <c r="H19" s="80"/>
      <c r="I19" s="80"/>
      <c r="J19" s="80"/>
      <c r="K19" s="232" t="s">
        <v>278</v>
      </c>
      <c r="L19" s="232"/>
      <c r="M19" s="232"/>
      <c r="N19" s="261" t="s">
        <v>304</v>
      </c>
      <c r="O19" s="261"/>
      <c r="P19" s="261"/>
      <c r="Q19" s="261"/>
      <c r="R19" s="30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282</v>
      </c>
      <c r="B21" s="218"/>
      <c r="C21" s="218"/>
      <c r="D21" s="218"/>
      <c r="E21" s="218"/>
      <c r="F21" s="232"/>
      <c r="G21" s="199" t="s">
        <v>155</v>
      </c>
      <c r="H21" s="199"/>
      <c r="I21" s="80"/>
      <c r="J21" s="199" t="s">
        <v>279</v>
      </c>
      <c r="K21" s="199"/>
      <c r="L21" s="224" t="s">
        <v>280</v>
      </c>
      <c r="M21" s="224"/>
      <c r="N21" s="107"/>
      <c r="O21" s="235"/>
      <c r="P21" s="199" t="s">
        <v>281</v>
      </c>
      <c r="Q21" s="235"/>
      <c r="R21" s="236" t="s">
        <v>156</v>
      </c>
    </row>
    <row r="22" spans="1:28" ht="10.5" customHeight="1">
      <c r="A22" s="233" t="s">
        <v>283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284</v>
      </c>
      <c r="B24" s="232"/>
      <c r="C24" s="232"/>
      <c r="D24" s="231" t="s">
        <v>331</v>
      </c>
      <c r="E24" s="231"/>
      <c r="F24" s="231"/>
      <c r="G24" s="231"/>
      <c r="H24" s="231"/>
      <c r="I24" s="231"/>
      <c r="J24" s="231"/>
      <c r="K24" s="237" t="s">
        <v>285</v>
      </c>
      <c r="L24" s="237"/>
      <c r="M24" s="237"/>
      <c r="N24" s="237"/>
      <c r="O24" s="237"/>
      <c r="P24" s="238">
        <f>500*2*4</f>
        <v>4000</v>
      </c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259</v>
      </c>
      <c r="Q26" s="240"/>
      <c r="R26" s="76" t="s">
        <v>254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>
      <c r="A29" s="294" t="s">
        <v>18</v>
      </c>
      <c r="B29" s="295"/>
      <c r="C29" s="295"/>
      <c r="D29" s="295"/>
      <c r="E29" s="295"/>
      <c r="F29" s="295"/>
      <c r="G29" s="295"/>
      <c r="H29" s="296"/>
      <c r="I29" s="186" t="s">
        <v>15</v>
      </c>
      <c r="J29" s="187"/>
      <c r="K29" s="288" t="s">
        <v>11</v>
      </c>
      <c r="L29" s="288" t="s">
        <v>16</v>
      </c>
      <c r="M29" s="186" t="s">
        <v>17</v>
      </c>
      <c r="N29" s="290"/>
      <c r="O29" s="187"/>
      <c r="P29" s="186" t="s">
        <v>13</v>
      </c>
      <c r="Q29" s="187"/>
      <c r="R29" s="292" t="s">
        <v>14</v>
      </c>
      <c r="S29" s="190" t="s">
        <v>239</v>
      </c>
      <c r="U29" s="125"/>
      <c r="V29" s="141" t="s">
        <v>305</v>
      </c>
      <c r="W29" s="142"/>
      <c r="X29" s="142"/>
      <c r="Y29" s="142"/>
      <c r="Z29" s="143"/>
      <c r="AA29" s="165" t="s">
        <v>307</v>
      </c>
      <c r="AB29" s="126"/>
    </row>
    <row r="30" spans="1:28" ht="10.5" customHeight="1">
      <c r="A30" s="297" t="s">
        <v>299</v>
      </c>
      <c r="B30" s="291"/>
      <c r="C30" s="291"/>
      <c r="D30" s="291"/>
      <c r="E30" s="291"/>
      <c r="F30" s="291"/>
      <c r="G30" s="291"/>
      <c r="H30" s="189"/>
      <c r="I30" s="188"/>
      <c r="J30" s="189"/>
      <c r="K30" s="289"/>
      <c r="L30" s="289"/>
      <c r="M30" s="188"/>
      <c r="N30" s="291"/>
      <c r="O30" s="189"/>
      <c r="P30" s="188"/>
      <c r="Q30" s="189"/>
      <c r="R30" s="293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>
      <c r="A31" s="249" t="str">
        <f>G6</f>
        <v>PEDIDO, DALLA</v>
      </c>
      <c r="B31" s="250"/>
      <c r="C31" s="250"/>
      <c r="D31" s="250"/>
      <c r="E31" s="250"/>
      <c r="F31" s="250"/>
      <c r="G31" s="250"/>
      <c r="H31" s="251"/>
      <c r="I31" s="219" t="s">
        <v>178</v>
      </c>
      <c r="J31" s="220"/>
      <c r="K31" s="96" t="s">
        <v>176</v>
      </c>
      <c r="L31" s="96" t="s">
        <v>327</v>
      </c>
      <c r="M31" s="219" t="s">
        <v>332</v>
      </c>
      <c r="N31" s="221"/>
      <c r="O31" s="220"/>
      <c r="P31" s="222" t="s">
        <v>333</v>
      </c>
      <c r="Q31" s="223"/>
      <c r="R31" s="138">
        <f>200*3*4</f>
        <v>2400</v>
      </c>
      <c r="S31" s="60">
        <v>36</v>
      </c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>
      <c r="A32" s="249" t="s">
        <v>334</v>
      </c>
      <c r="B32" s="250"/>
      <c r="C32" s="250"/>
      <c r="D32" s="250"/>
      <c r="E32" s="250"/>
      <c r="F32" s="250"/>
      <c r="G32" s="250"/>
      <c r="H32" s="251"/>
      <c r="I32" s="219" t="s">
        <v>178</v>
      </c>
      <c r="J32" s="220"/>
      <c r="K32" s="96" t="s">
        <v>320</v>
      </c>
      <c r="L32" s="96" t="s">
        <v>335</v>
      </c>
      <c r="M32" s="219" t="s">
        <v>338</v>
      </c>
      <c r="N32" s="221"/>
      <c r="O32" s="220"/>
      <c r="P32" s="219"/>
      <c r="Q32" s="220"/>
      <c r="R32" s="138"/>
      <c r="S32" s="60">
        <v>16</v>
      </c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>
      <c r="A33" s="249" t="s">
        <v>336</v>
      </c>
      <c r="B33" s="250"/>
      <c r="C33" s="250"/>
      <c r="D33" s="250"/>
      <c r="E33" s="250"/>
      <c r="F33" s="250"/>
      <c r="G33" s="250"/>
      <c r="H33" s="251"/>
      <c r="I33" s="219" t="s">
        <v>178</v>
      </c>
      <c r="J33" s="220"/>
      <c r="K33" s="96" t="s">
        <v>320</v>
      </c>
      <c r="L33" s="96" t="s">
        <v>335</v>
      </c>
      <c r="M33" s="219" t="s">
        <v>337</v>
      </c>
      <c r="N33" s="221"/>
      <c r="O33" s="220"/>
      <c r="P33" s="219"/>
      <c r="Q33" s="220"/>
      <c r="R33" s="138"/>
      <c r="S33" s="60">
        <v>13</v>
      </c>
      <c r="U33" s="125"/>
      <c r="V33" s="174" t="s">
        <v>306</v>
      </c>
      <c r="W33" s="168" t="s">
        <v>313</v>
      </c>
      <c r="X33" s="156" t="s">
        <v>308</v>
      </c>
      <c r="Y33" s="159" t="s">
        <v>309</v>
      </c>
      <c r="Z33" s="171" t="s">
        <v>310</v>
      </c>
      <c r="AA33" s="162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9"/>
      <c r="B34" s="250"/>
      <c r="C34" s="250"/>
      <c r="D34" s="250"/>
      <c r="E34" s="250"/>
      <c r="F34" s="250"/>
      <c r="G34" s="250"/>
      <c r="H34" s="251"/>
      <c r="I34" s="219"/>
      <c r="J34" s="220"/>
      <c r="K34" s="96"/>
      <c r="L34" s="96"/>
      <c r="M34" s="219"/>
      <c r="N34" s="221"/>
      <c r="O34" s="220"/>
      <c r="P34" s="219"/>
      <c r="Q34" s="220"/>
      <c r="R34" s="97"/>
      <c r="S34" s="60">
        <v>9</v>
      </c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S35" s="60">
        <v>7</v>
      </c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S36" s="60">
        <v>5</v>
      </c>
      <c r="U36" s="125"/>
      <c r="V36" s="177" t="s">
        <v>319</v>
      </c>
      <c r="W36" s="139" t="s">
        <v>317</v>
      </c>
      <c r="X36" s="181" t="s">
        <v>314</v>
      </c>
      <c r="Y36" s="181" t="s">
        <v>315</v>
      </c>
      <c r="Z36" s="179" t="s">
        <v>318</v>
      </c>
      <c r="AA36" s="163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S37" s="6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S38" s="6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/>
      <c r="B45" s="242"/>
      <c r="C45" s="242"/>
      <c r="D45" s="242"/>
      <c r="E45" s="242"/>
      <c r="F45" s="242"/>
      <c r="G45" s="242"/>
      <c r="H45" s="86"/>
      <c r="I45" s="243"/>
      <c r="J45" s="243"/>
      <c r="K45" s="243"/>
      <c r="L45" s="243"/>
      <c r="M45" s="84"/>
      <c r="N45" s="84"/>
      <c r="O45" s="84"/>
      <c r="P45" s="252">
        <f>(I44/2)+SUM(I45:L46)+SUM(R31:R42)+P24</f>
        <v>8400</v>
      </c>
      <c r="Q45" s="252"/>
      <c r="R45" s="253"/>
    </row>
    <row r="46" spans="1:28">
      <c r="A46" s="241" t="s">
        <v>339</v>
      </c>
      <c r="B46" s="242"/>
      <c r="C46" s="242"/>
      <c r="D46" s="242"/>
      <c r="E46" s="242"/>
      <c r="F46" s="242"/>
      <c r="G46" s="242"/>
      <c r="H46" s="86"/>
      <c r="I46" s="243">
        <v>2000</v>
      </c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3" t="s">
        <v>297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8500</v>
      </c>
      <c r="T48" t="s">
        <v>215</v>
      </c>
    </row>
    <row r="49" spans="1:21" s="23" customFormat="1">
      <c r="A49" s="322" t="s">
        <v>21</v>
      </c>
      <c r="B49" s="254"/>
      <c r="C49" s="254"/>
      <c r="D49" s="254" t="s">
        <v>22</v>
      </c>
      <c r="E49" s="254"/>
      <c r="F49" s="82"/>
      <c r="G49" s="308" t="s">
        <v>286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2100</v>
      </c>
      <c r="T49" s="23" t="s">
        <v>216</v>
      </c>
    </row>
    <row r="50" spans="1:21" s="23" customFormat="1" ht="14.1" customHeight="1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1000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4</v>
      </c>
      <c r="U51" s="23" t="s">
        <v>311</v>
      </c>
    </row>
    <row r="52" spans="1:21" s="23" customFormat="1" ht="14.1" customHeight="1">
      <c r="A52" s="24"/>
      <c r="B52" s="192" t="s">
        <v>137</v>
      </c>
      <c r="C52" s="192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13">
        <f>250*30</f>
        <v>7500</v>
      </c>
      <c r="R52" s="314"/>
    </row>
    <row r="53" spans="1:21" s="23" customFormat="1" ht="14.1" customHeight="1">
      <c r="A53" s="24"/>
      <c r="B53" s="192" t="s">
        <v>163</v>
      </c>
      <c r="C53" s="192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13" t="s">
        <v>340</v>
      </c>
      <c r="R53" s="31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13"/>
      <c r="R55" s="314"/>
    </row>
    <row r="56" spans="1:21" s="23" customFormat="1" ht="14.1" customHeight="1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321"/>
      <c r="J56" s="321"/>
      <c r="K56" s="321"/>
      <c r="L56" s="321"/>
      <c r="M56" s="25"/>
      <c r="N56" s="192" t="s">
        <v>165</v>
      </c>
      <c r="O56" s="192"/>
      <c r="P56" s="192"/>
      <c r="Q56" s="313"/>
      <c r="R56" s="314"/>
    </row>
    <row r="57" spans="1:21" s="23" customFormat="1" ht="14.1" customHeight="1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321"/>
      <c r="J57" s="321"/>
      <c r="K57" s="321"/>
      <c r="L57" s="321"/>
      <c r="M57" s="25"/>
      <c r="N57" s="192" t="s">
        <v>287</v>
      </c>
      <c r="O57" s="192"/>
      <c r="P57" s="192"/>
      <c r="Q57" s="313"/>
      <c r="R57" s="314"/>
    </row>
    <row r="58" spans="1:21" s="23" customFormat="1" ht="14.1" customHeight="1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321"/>
      <c r="J58" s="321"/>
      <c r="K58" s="321"/>
      <c r="L58" s="321"/>
      <c r="M58" s="25"/>
      <c r="N58" s="192" t="s">
        <v>163</v>
      </c>
      <c r="O58" s="192"/>
      <c r="P58" s="192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2" t="s">
        <v>166</v>
      </c>
      <c r="H59" s="192"/>
      <c r="I59" s="321"/>
      <c r="J59" s="321"/>
      <c r="K59" s="321"/>
      <c r="L59" s="321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288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167</v>
      </c>
      <c r="C63" s="315"/>
      <c r="D63" s="315"/>
      <c r="E63" s="315"/>
      <c r="F63" s="320" t="s">
        <v>343</v>
      </c>
      <c r="G63" s="320"/>
      <c r="H63" s="320"/>
      <c r="I63" s="320"/>
      <c r="J63" s="25"/>
      <c r="K63" s="316" t="s">
        <v>168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324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2" t="str">
        <f>G6</f>
        <v>PEDIDO, DALLA</v>
      </c>
      <c r="D68" s="242"/>
      <c r="E68" s="242"/>
      <c r="F68" s="242"/>
      <c r="G68" s="242"/>
      <c r="H68" s="283" t="s">
        <v>301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284" t="s">
        <v>302</v>
      </c>
      <c r="B69" s="285"/>
      <c r="C69" s="285"/>
      <c r="D69" s="285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290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296</v>
      </c>
      <c r="R72" s="310"/>
    </row>
    <row r="73" spans="1:19" ht="12" customHeight="1" thickBot="1">
      <c r="A73" s="183" t="s">
        <v>289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9">
      <c r="A74" s="272" t="s">
        <v>346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50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1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1"/>
    </row>
    <row r="77" spans="1:19" ht="48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2"/>
    </row>
    <row r="78" spans="1:19" ht="12" customHeight="1" thickBot="1">
      <c r="A78" s="183" t="s">
        <v>291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9" ht="15.75" customHeight="1" thickBot="1">
      <c r="A79" s="267" t="s">
        <v>298</v>
      </c>
      <c r="B79" s="268"/>
      <c r="C79" s="268"/>
      <c r="D79" s="268"/>
      <c r="E79" s="268"/>
      <c r="F79" s="268"/>
      <c r="G79" s="268"/>
      <c r="H79" s="269"/>
      <c r="I79" s="267" t="s">
        <v>292</v>
      </c>
      <c r="J79" s="268"/>
      <c r="K79" s="268"/>
      <c r="L79" s="269"/>
      <c r="M79" s="267" t="s">
        <v>293</v>
      </c>
      <c r="N79" s="268"/>
      <c r="O79" s="269"/>
      <c r="P79" s="264" t="s">
        <v>303</v>
      </c>
      <c r="Q79" s="265"/>
      <c r="R79" s="266"/>
    </row>
    <row r="80" spans="1:19" ht="15.75" customHeight="1">
      <c r="A80" s="85">
        <v>1</v>
      </c>
      <c r="B80" s="279" t="s">
        <v>321</v>
      </c>
      <c r="C80" s="279"/>
      <c r="D80" s="279"/>
      <c r="E80" s="279"/>
      <c r="F80" s="279"/>
      <c r="G80" s="279"/>
      <c r="H80" s="279"/>
      <c r="I80" s="323">
        <v>1625</v>
      </c>
      <c r="J80" s="323"/>
      <c r="K80" s="323"/>
      <c r="L80" s="323"/>
      <c r="M80" s="279" t="s">
        <v>341</v>
      </c>
      <c r="N80" s="279"/>
      <c r="O80" s="279"/>
      <c r="P80" s="270" t="s">
        <v>322</v>
      </c>
      <c r="Q80" s="270"/>
      <c r="R80" s="271"/>
    </row>
    <row r="81" spans="1:18" ht="15.75" customHeight="1">
      <c r="A81" s="85">
        <v>2</v>
      </c>
      <c r="B81" s="279"/>
      <c r="C81" s="279"/>
      <c r="D81" s="279"/>
      <c r="E81" s="279"/>
      <c r="F81" s="279"/>
      <c r="G81" s="279"/>
      <c r="H81" s="279"/>
      <c r="I81" s="278"/>
      <c r="J81" s="278"/>
      <c r="K81" s="278"/>
      <c r="L81" s="278"/>
      <c r="M81" s="280"/>
      <c r="N81" s="280"/>
      <c r="O81" s="280"/>
      <c r="P81" s="281"/>
      <c r="Q81" s="281"/>
      <c r="R81" s="282"/>
    </row>
    <row r="82" spans="1:18" ht="15.75" customHeight="1">
      <c r="A82" s="85">
        <v>3</v>
      </c>
      <c r="B82" s="280"/>
      <c r="C82" s="280"/>
      <c r="D82" s="280"/>
      <c r="E82" s="280"/>
      <c r="F82" s="280"/>
      <c r="G82" s="280"/>
      <c r="H82" s="280"/>
      <c r="I82" s="278"/>
      <c r="J82" s="278"/>
      <c r="K82" s="278"/>
      <c r="L82" s="278"/>
      <c r="M82" s="280"/>
      <c r="N82" s="280"/>
      <c r="O82" s="280"/>
      <c r="P82" s="281"/>
      <c r="Q82" s="281"/>
      <c r="R82" s="282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281"/>
      <c r="Q83" s="281"/>
      <c r="R83" s="282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281"/>
      <c r="Q84" s="281"/>
      <c r="R84" s="282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294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344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4" t="s">
        <v>312</v>
      </c>
      <c r="O87" s="325"/>
      <c r="P87" s="325"/>
      <c r="Q87" s="325"/>
      <c r="R87" s="326"/>
    </row>
    <row r="88" spans="1:18" ht="12" customHeight="1" thickBot="1">
      <c r="A88" s="332"/>
      <c r="B88" s="333"/>
      <c r="C88" s="333"/>
      <c r="D88" s="334" t="s">
        <v>345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7" t="s">
        <v>325</v>
      </c>
      <c r="O88" s="328"/>
      <c r="P88" s="328"/>
      <c r="Q88" s="328"/>
      <c r="R88" s="32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45406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187019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>
      <c r="A8" s="443" t="str">
        <f>IF('UNIFIED INTAKE'!G6=0,"",'UNIFIED INTAKE'!G6)</f>
        <v>PEDIDO, DALLA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SPOUSE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9634104662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60</v>
      </c>
      <c r="AI12" s="419"/>
      <c r="AJ12" s="420"/>
      <c r="AK12" s="421" t="str">
        <f>IF('UNIFIED INTAKE'!R10=0,"",'UNIFIED INTAKE'!R10)</f>
        <v>MALE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>
      <c r="A13" s="525" t="str">
        <f>IF('UNIFIED INTAKE'!D10=0,"",'UNIFIED INTAKE'!D10)</f>
        <v>PEDIDO, NOLI SABALBORO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>
      <c r="A15" s="522">
        <f>'UNIFIED INTAKE'!A12:D12</f>
        <v>23364</v>
      </c>
      <c r="B15" s="523"/>
      <c r="C15" s="524"/>
      <c r="D15" s="525" t="str">
        <f>IF('UNIFIED INTAKE'!M12=0,"",'UNIFIED INTAKE'!M12)</f>
        <v>PAMPLONA CAM SUR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1" t="str">
        <f>IF('UNIFIED INTAKE'!E14=0,"",'UNIFIED INTAKE'!E14)</f>
        <v>POB. PAMPLONA CAM 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POB. PAMPLONA CAM 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4"/>
      <c r="B20" s="584"/>
      <c r="C20" s="584" t="str">
        <f>IF('UNIFIED INTAKE'!D24=0,"",'UNIFIED INTAKE'!D24)</f>
        <v>RICE FARMER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>PEDIDO, DALLA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>
        <f>IF('UNIFIED INTAKE'!S31=0,"",'UNIFIED INTAKE'!S31)</f>
        <v>36</v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COL LEVEL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FOOD VENDOR</v>
      </c>
      <c r="AK26" s="385"/>
      <c r="AL26" s="385"/>
      <c r="AM26" s="385"/>
      <c r="AN26" s="385"/>
      <c r="AO26" s="385"/>
      <c r="AP26" s="385"/>
      <c r="AQ26" s="386"/>
      <c r="AR26" s="387">
        <f>IF('UNIFIED INTAKE'!R31=0,"",'UNIFIED INTAKE'!R31)</f>
        <v>2400</v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CALUVING, MARA ZAIRA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>
        <f>IF('UNIFIED INTAKE'!S32=0,"",'UNIFIED INTAKE'!S32)</f>
        <v>16</v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G.DAUGHTER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3RD YR COL IS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/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FABIANO,  SARAH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>
        <f>IF('UNIFIED INTAKE'!S33=0,"",'UNIFIED INTAKE'!S33)</f>
        <v>13</v>
      </c>
      <c r="L28" s="385"/>
      <c r="M28" s="385"/>
      <c r="N28" s="386"/>
      <c r="O28" s="384" t="str">
        <f>IF('UNIFIED INTAKE'!K33=0,"",'UNIFIED INTAKE'!K33)</f>
        <v>S</v>
      </c>
      <c r="P28" s="385"/>
      <c r="Q28" s="385"/>
      <c r="R28" s="385"/>
      <c r="S28" s="386"/>
      <c r="T28" s="384" t="str">
        <f>IF('UNIFIED INTAKE'!L33=0,"",'UNIFIED INTAKE'!L33)</f>
        <v>G.DAUGHTER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N/A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/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/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>
        <f>IF('UNIFIED INTAKE'!S34=0,"",'UNIFIED INTAKE'!S34)</f>
        <v>9</v>
      </c>
      <c r="L29" s="385"/>
      <c r="M29" s="385"/>
      <c r="N29" s="386"/>
      <c r="O29" s="384" t="str">
        <f>IF('UNIFIED INTAKE'!K34=0,"",'UNIFIED INTAKE'!K34)</f>
        <v/>
      </c>
      <c r="P29" s="385"/>
      <c r="Q29" s="385"/>
      <c r="R29" s="385"/>
      <c r="S29" s="386"/>
      <c r="T29" s="384" t="str">
        <f>IF('UNIFIED INTAKE'!L34=0,"",'UNIFIED INTAKE'!L34)</f>
        <v/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/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/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>
        <f>IF('UNIFIED INTAKE'!S35=0,"",'UNIFIED INTAKE'!S35)</f>
        <v>7</v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>
        <f>IF('UNIFIED INTAKE'!S36=0,"",'UNIFIED INTAKE'!S36)</f>
        <v>5</v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8400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>
      <c r="A38" s="450" t="str">
        <f>IF('UNIFIED INTAKE'!A45=0,"",'UNIFIED INTAKE'!A45)</f>
        <v/>
      </c>
      <c r="B38" s="451"/>
      <c r="C38" s="451"/>
      <c r="D38" s="451"/>
      <c r="E38" s="451"/>
      <c r="F38" s="451"/>
      <c r="G38" s="451"/>
      <c r="H38" s="451"/>
      <c r="I38" s="449" t="str">
        <f>IF('UNIFIED INTAKE'!I45=0,"",'UNIFIED INTAKE'!I45)</f>
        <v/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>
      <c r="A39" s="450" t="str">
        <f>IF('UNIFIED INTAKE'!A46=0,"",'UNIFIED INTAKE'!A46)</f>
        <v>FS FROM CHILDREN</v>
      </c>
      <c r="B39" s="451"/>
      <c r="C39" s="451"/>
      <c r="D39" s="451"/>
      <c r="E39" s="451"/>
      <c r="F39" s="451"/>
      <c r="G39" s="451"/>
      <c r="H39" s="451"/>
      <c r="I39" s="449">
        <f>IF('UNIFIED INTAKE'!I46=0,"",'UNIFIED INTAKE'!I46)</f>
        <v>2000</v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1000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7">
        <f>IF('UNIFIED INTAKE'!Q52="","",'UNIFIED INTAKE'!Q52)</f>
        <v>7500</v>
      </c>
      <c r="B47" s="467"/>
      <c r="C47" s="467"/>
      <c r="D47" s="467"/>
      <c r="E47" s="467"/>
      <c r="F47" s="467"/>
      <c r="G47" s="467"/>
      <c r="H47" s="468" t="str">
        <f>IF('UNIFIED INTAKE'!Q51="","",'UNIFIED INTAKE'!Q51)</f>
        <v/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>FREE</v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8400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>
      <c r="A116" s="339" t="str">
        <f>'UNIFIED INTAKE'!A74</f>
        <v xml:space="preserve">PATIENT SEEK MEDICAL ASSISTANCE FOR HIS OPD BILL DUE HX OF ELEVATED BLOOD PRESSURE AND SINCE HE IS A DM PATIENT. HE WILL UNDERGO MEDICAL CHECK UP TODAY. HE AND HIS WIFE ARE BOTH WORKING AND THEIR INCOME IS UNSTABLE. THEY ARE 4 HH MEMBERS. 3 OF THEIR GR. CHILDREN STAYED IN THEIR CUSTODY AND FINANCIALLY SUPPORTED BY THEIR CHILDREN. CLASSIFIED AS C3. 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 xml:space="preserve">JESSICA A. BARBOSA, RSW 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45" t="s">
        <v>218</v>
      </c>
      <c r="C2" s="596"/>
      <c r="D2" s="597"/>
      <c r="E2" s="597"/>
      <c r="M2" s="45" t="s">
        <v>29</v>
      </c>
      <c r="N2" s="46"/>
    </row>
    <row r="3" spans="1:14" ht="18.75">
      <c r="B3" s="45" t="s">
        <v>219</v>
      </c>
      <c r="C3" s="598"/>
      <c r="D3" s="598"/>
      <c r="E3" s="598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9"/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9" t="s">
        <v>224</v>
      </c>
      <c r="B8" s="49"/>
      <c r="C8" s="135"/>
      <c r="D8" s="52"/>
      <c r="E8" s="51" t="s">
        <v>225</v>
      </c>
      <c r="F8" s="600"/>
      <c r="G8" s="600"/>
      <c r="H8" s="600"/>
      <c r="I8" s="600"/>
      <c r="J8" s="601" t="s">
        <v>226</v>
      </c>
      <c r="K8" s="601"/>
      <c r="L8" s="601"/>
      <c r="M8" s="602"/>
      <c r="N8" s="602"/>
    </row>
    <row r="9" spans="1:14" ht="18.75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/>
      <c r="L9" s="609"/>
      <c r="M9" s="609"/>
      <c r="N9" s="609"/>
    </row>
    <row r="10" spans="1:14" ht="18.75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9" t="s">
        <v>230</v>
      </c>
      <c r="B11" s="49"/>
      <c r="C11" s="599"/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9"/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/>
    </row>
    <row r="16" spans="1:14" ht="18.75">
      <c r="A16" s="49" t="s">
        <v>236</v>
      </c>
      <c r="B16" s="49"/>
      <c r="C16" s="49"/>
      <c r="D16" s="599"/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>
      <c r="A20" s="611"/>
      <c r="B20" s="612"/>
      <c r="C20" s="71"/>
      <c r="D20" s="613"/>
      <c r="E20" s="614"/>
      <c r="F20" s="71"/>
      <c r="G20" s="613"/>
      <c r="H20" s="614"/>
      <c r="I20" s="613"/>
      <c r="J20" s="615"/>
      <c r="K20" s="615"/>
      <c r="L20" s="614"/>
      <c r="M20" s="71"/>
      <c r="N20" s="74"/>
    </row>
    <row r="21" spans="1:14">
      <c r="A21" s="611"/>
      <c r="B21" s="612"/>
      <c r="C21" s="71"/>
      <c r="D21" s="613"/>
      <c r="E21" s="614"/>
      <c r="F21" s="71"/>
      <c r="G21" s="613"/>
      <c r="H21" s="614"/>
      <c r="I21" s="613"/>
      <c r="J21" s="615"/>
      <c r="K21" s="615"/>
      <c r="L21" s="614"/>
      <c r="M21" s="71"/>
      <c r="N21" s="74"/>
    </row>
    <row r="22" spans="1:14">
      <c r="A22" s="611"/>
      <c r="B22" s="612"/>
      <c r="C22" s="71"/>
      <c r="D22" s="613"/>
      <c r="E22" s="614"/>
      <c r="F22" s="71"/>
      <c r="G22" s="613"/>
      <c r="H22" s="614"/>
      <c r="I22" s="613"/>
      <c r="J22" s="615"/>
      <c r="K22" s="615"/>
      <c r="L22" s="614"/>
      <c r="M22" s="71"/>
      <c r="N22" s="74"/>
    </row>
    <row r="23" spans="1:14">
      <c r="A23" s="611"/>
      <c r="B23" s="612"/>
      <c r="C23" s="71"/>
      <c r="D23" s="613"/>
      <c r="E23" s="614"/>
      <c r="F23" s="71"/>
      <c r="G23" s="613"/>
      <c r="H23" s="614"/>
      <c r="I23" s="613"/>
      <c r="J23" s="615"/>
      <c r="K23" s="615"/>
      <c r="L23" s="614"/>
      <c r="M23" s="71"/>
      <c r="N23" s="74"/>
    </row>
    <row r="24" spans="1:14">
      <c r="A24" s="611"/>
      <c r="B24" s="612"/>
      <c r="C24" s="71"/>
      <c r="D24" s="613"/>
      <c r="E24" s="614"/>
      <c r="F24" s="71"/>
      <c r="G24" s="613"/>
      <c r="H24" s="614"/>
      <c r="I24" s="613"/>
      <c r="J24" s="615"/>
      <c r="K24" s="615"/>
      <c r="L24" s="614"/>
      <c r="M24" s="71"/>
      <c r="N24" s="74"/>
    </row>
    <row r="25" spans="1:14">
      <c r="A25" s="611"/>
      <c r="B25" s="612"/>
      <c r="C25" s="71"/>
      <c r="D25" s="613"/>
      <c r="E25" s="614"/>
      <c r="F25" s="71"/>
      <c r="G25" s="613"/>
      <c r="H25" s="614"/>
      <c r="I25" s="613"/>
      <c r="J25" s="615"/>
      <c r="K25" s="615"/>
      <c r="L25" s="614"/>
      <c r="M25" s="71"/>
      <c r="N25" s="74"/>
    </row>
    <row r="26" spans="1:14">
      <c r="A26" s="611"/>
      <c r="B26" s="612"/>
      <c r="C26" s="71"/>
      <c r="D26" s="613"/>
      <c r="E26" s="614"/>
      <c r="F26" s="71"/>
      <c r="G26" s="613"/>
      <c r="H26" s="614"/>
      <c r="I26" s="613"/>
      <c r="J26" s="615"/>
      <c r="K26" s="615"/>
      <c r="L26" s="614"/>
      <c r="M26" s="71"/>
      <c r="N26" s="74"/>
    </row>
    <row r="27" spans="1:14">
      <c r="A27" s="611"/>
      <c r="B27" s="612"/>
      <c r="C27" s="71"/>
      <c r="D27" s="613"/>
      <c r="E27" s="614"/>
      <c r="F27" s="71"/>
      <c r="G27" s="613"/>
      <c r="H27" s="614"/>
      <c r="I27" s="613"/>
      <c r="J27" s="615"/>
      <c r="K27" s="615"/>
      <c r="L27" s="614"/>
      <c r="M27" s="71"/>
      <c r="N27" s="74"/>
    </row>
    <row r="28" spans="1:14">
      <c r="A28" s="611"/>
      <c r="B28" s="612"/>
      <c r="C28" s="71"/>
      <c r="D28" s="613"/>
      <c r="E28" s="614"/>
      <c r="F28" s="71"/>
      <c r="G28" s="613"/>
      <c r="H28" s="614"/>
      <c r="I28" s="613"/>
      <c r="J28" s="615"/>
      <c r="K28" s="615"/>
      <c r="L28" s="614"/>
      <c r="M28" s="71"/>
      <c r="N28" s="74"/>
    </row>
    <row r="29" spans="1:14">
      <c r="A29" s="611"/>
      <c r="B29" s="612"/>
      <c r="C29" s="71"/>
      <c r="D29" s="613"/>
      <c r="E29" s="614"/>
      <c r="F29" s="71"/>
      <c r="G29" s="613"/>
      <c r="H29" s="614"/>
      <c r="I29" s="613"/>
      <c r="J29" s="615"/>
      <c r="K29" s="615"/>
      <c r="L29" s="614"/>
      <c r="M29" s="71"/>
      <c r="N29" s="74"/>
    </row>
    <row r="30" spans="1:14" ht="3" customHeight="1"/>
    <row r="31" spans="1:14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>
        <f>'UNIFIED INTAKE'!I56:L56</f>
        <v>0</v>
      </c>
      <c r="J38" s="62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>
        <f>'UNIFIED INTAKE'!I57:L57</f>
        <v>0</v>
      </c>
      <c r="J39" s="62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/>
      <c r="K43" s="58"/>
      <c r="L43" s="623"/>
      <c r="M43" s="623"/>
      <c r="N43" s="58"/>
    </row>
    <row r="44" spans="1:14" ht="15.75">
      <c r="A44" s="624"/>
      <c r="B44" s="624"/>
      <c r="C44" s="624"/>
      <c r="D44" s="63"/>
      <c r="E44" s="625"/>
      <c r="F44" s="625"/>
      <c r="G44" s="625"/>
      <c r="H44" s="625"/>
      <c r="I44" s="63"/>
      <c r="J44" s="70"/>
      <c r="L44" s="25"/>
      <c r="N44" s="69"/>
    </row>
    <row r="45" spans="1:14" ht="15.75">
      <c r="A45" s="624" t="str">
        <f>IF('UNIFIED INTAKE'!A45=0,"",'UNIFIED INTAKE'!A45)</f>
        <v/>
      </c>
      <c r="B45" s="624"/>
      <c r="C45" s="624"/>
      <c r="D45" s="63"/>
      <c r="E45" s="625">
        <f>'UNIFIED INTAKE'!I45</f>
        <v>0</v>
      </c>
      <c r="F45" s="625"/>
      <c r="G45" s="625"/>
      <c r="H45" s="625"/>
      <c r="I45" s="63"/>
      <c r="J45" s="64"/>
      <c r="L45" s="25"/>
      <c r="N45" s="69"/>
    </row>
    <row r="46" spans="1:14" ht="15.75">
      <c r="A46" s="624" t="str">
        <f>IF('UNIFIED INTAKE'!A46=0,"",'UNIFIED INTAKE'!A46)</f>
        <v>FS FROM CHILDREN</v>
      </c>
      <c r="B46" s="624"/>
      <c r="C46" s="624"/>
      <c r="D46" s="63"/>
      <c r="E46" s="625">
        <f>'UNIFIED INTAKE'!I46</f>
        <v>2000</v>
      </c>
      <c r="F46" s="625"/>
      <c r="G46" s="625"/>
      <c r="H46" s="625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2" t="s">
        <v>249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3"/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5"/>
      <c r="B55" s="635"/>
      <c r="C55" s="635"/>
      <c r="D55" s="635"/>
      <c r="E55" s="635"/>
      <c r="F55" s="635"/>
      <c r="G55" s="635"/>
      <c r="H55" s="635"/>
      <c r="I55" s="635"/>
      <c r="J55" s="635"/>
      <c r="K55" s="636"/>
      <c r="L55" s="636"/>
      <c r="M55" s="636"/>
      <c r="N55" s="6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6" t="s">
        <v>251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7"/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>
      <c r="A60" s="629" t="s">
        <v>252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2024-04-24T02:42:54Z</cp:lastPrinted>
  <dcterms:created xsi:type="dcterms:W3CDTF">2021-01-18T06:35:54Z</dcterms:created>
  <dcterms:modified xsi:type="dcterms:W3CDTF">2024-04-24T02:50:00Z</dcterms:modified>
</cp:coreProperties>
</file>