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EA76200B-B7A2-4E4A-A3C2-EE3CE3560821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2" i="2" l="1"/>
  <c r="P45" i="2"/>
  <c r="S51" i="2" l="1"/>
  <c r="S48" i="2"/>
  <c r="S49" i="2" l="1"/>
  <c r="AA33" i="2" s="1"/>
  <c r="S74" i="2" s="1"/>
  <c r="G12" i="2" l="1"/>
  <c r="E16" i="2" l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<sst xmlns="http://schemas.openxmlformats.org/spreadsheetml/2006/main" count="423" uniqueCount="348">
  <si>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</si>
  <si>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</si>
  <si>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</si>
  <si>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</si>
  <si>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</si>
  <si>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</si>
  <si>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</si>
  <si>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</si>
  <si>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</si>
  <si>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</si>
  <si>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</si>
  <si>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</si>
  <si>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</si>
  <si>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</si>
  <si>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</si>
  <si>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</si>
  <si>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</si>
  <si>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</si>
  <si>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</si>
  <si>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</si>
  <si>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</si>
  <si>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</si>
  <si>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</si>
  <si>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</si>
  <si>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</si>
  <si>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</si>
  <si>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</si>
  <si>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</si>
  <si>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</si>
  <si>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</si>
  <si>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</si>
  <si>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</si>
  <si>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</si>
  <si>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</si>
  <si>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</si>
  <si>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</si>
  <si>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</si>
  <si>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</si>
  <si>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</si>
  <si>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</si>
  <si>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</si>
  <si>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</si>
  <si>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</si>
  <si>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</si>
  <si>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</si>
  <si>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</si>
  <si>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</si>
  <si>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</si>
  <si>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</si>
  <si>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</si>
  <si>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</si>
  <si>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</si>
  <si>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</si>
  <si>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</si>
  <si>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</si>
  <si>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</si>
  <si>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</si>
  <si>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</si>
  <si>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</si>
  <si>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</si>
  <si>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</si>
  <si>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</si>
  <si>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</si>
  <si>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</si>
  <si>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</si>
  <si>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</si>
  <si>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</si>
  <si>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</si>
  <si>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</si>
  <si>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</si>
  <si>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</si>
  <si>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</si>
  <si>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</si>
  <si>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</si>
  <si>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</si>
  <si>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</si>
  <si>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</si>
  <si>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</si>
  <si>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</si>
  <si>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</si>
  <si>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</si>
  <si>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</si>
  <si>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</si>
  <si>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</si>
  <si>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</si>
  <si>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</si>
  <si>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</si>
  <si>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</si>
  <si>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</si>
  <si>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</si>
  <si>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</si>
  <si>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</si>
  <si>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</si>
  <si>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</si>
  <si>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</si>
  <si>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</si>
  <si>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</si>
  <si>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</si>
  <si>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</si>
  <si>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</si>
  <si>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</si>
  <si>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</si>
  <si>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</si>
  <si>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</si>
  <si>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</si>
  <si>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</si>
  <si>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</si>
  <si>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</si>
  <si>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</si>
  <si>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</si>
  <si>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</si>
  <si>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</si>
  <si>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</si>
  <si>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</si>
  <si>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</si>
  <si>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</si>
  <si>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</si>
  <si>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</si>
  <si>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</si>
  <si>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</si>
  <si>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</si>
  <si>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</si>
  <si>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</si>
  <si>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</si>
  <si>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</si>
  <si>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</si>
  <si>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</si>
  <si>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</si>
  <si>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</si>
  <si>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</si>
  <si>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</si>
  <si>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</si>
  <si>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</si>
  <si>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</si>
  <si>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</si>
  <si>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</si>
  <si>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</si>
  <si>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</si>
  <si>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</si>
  <si>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</si>
  <si>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</si>
  <si>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</si>
  <si>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</si>
  <si>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</si>
  <si>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</si>
  <si>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</si>
  <si>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</si>
  <si>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</si>
  <si>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</si>
  <si>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</si>
  <si>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</si>
  <si>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</si>
  <si>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</si>
  <si>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</si>
  <si>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</si>
  <si>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</si>
  <si>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</si>
  <si>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</si>
  <si>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</si>
  <si>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</si>
  <si>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</si>
  <si>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</si>
  <si>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</si>
  <si>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</si>
  <si>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</si>
  <si>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</si>
  <si>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</si>
  <si>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</si>
  <si>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</si>
  <si>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</si>
  <si>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</si>
  <si>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</si>
  <si>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</si>
  <si>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</si>
  <si>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</si>
  <si>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</si>
  <si>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</si>
  <si>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</si>
  <si>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</si>
  <si>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</si>
  <si>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</si>
  <si>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</si>
  <si>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</si>
  <si>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</si>
  <si>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</si>
  <si>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</si>
  <si>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</si>
  <si>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</si>
  <si>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</si>
  <si>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</si>
  <si>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</si>
  <si>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</si>
  <si>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</si>
  <si>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</si>
  <si>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</si>
  <si>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</si>
  <si>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</si>
  <si>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</si>
  <si>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</si>
  <si>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</si>
  <si>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</si>
  <si>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</si>
  <si>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</si>
  <si>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</si>
  <si>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</si>
  <si>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</si>
  <si>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</si>
  <si>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</si>
  <si>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</si>
  <si>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</si>
  <si>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</si>
  <si>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</si>
  <si>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</si>
  <si>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</si>
  <si>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</si>
  <si>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</si>
  <si>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</si>
  <si>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</si>
  <si>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</si>
  <si>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</si>
  <si>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</si>
  <si>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</si>
  <si>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</si>
  <si>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</si>
  <si>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</si>
  <si>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</si>
  <si>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</si>
  <si>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</si>
  <si>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</si>
  <si>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</si>
  <si>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</si>
  <si>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</si>
  <si>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</si>
  <si>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</si>
  <si>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</si>
  <si>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</si>
  <si>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</si>
  <si>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</si>
  <si>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</si>
  <si>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</si>
  <si>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</si>
  <si>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</si>
  <si>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</si>
  <si>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</si>
  <si>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</si>
  <si>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</si>
  <si>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</si>
  <si>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</si>
  <si>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</si>
  <si>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</si>
  <si>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</si>
  <si>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</si>
  <si>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</si>
  <si>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</si>
  <si>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</si>
  <si>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</si>
  <si>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</si>
  <si>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</si>
  <si>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</si>
  <si>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</si>
  <si>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</si>
  <si>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</si>
  <si>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</si>
  <si>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</si>
  <si>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</si>
  <si>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</si>
  <si>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</si>
  <si>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</si>
  <si>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</si>
  <si>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</si>
  <si>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</si>
  <si>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</si>
  <si>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</si>
  <si>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</si>
  <si>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</si>
  <si>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</si>
  <si>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</si>
  <si>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</si>
  <si>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</si>
  <si>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</si>
  <si>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</si>
  <si>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</si>
  <si>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</si>
  <si>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</si>
  <si>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</si>
  <si>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</si>
  <si>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</si>
  <si>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</si>
  <si>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</si>
  <si>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</si>
  <si>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</si>
  <si>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</si>
  <si>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</si>
  <si>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</si>
  <si>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</si>
  <si>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</si>
  <si>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</si>
  <si>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</si>
  <si>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</si>
  <si>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</si>
  <si>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</si>
  <si>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</si>
  <si>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</si>
  <si>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</si>
  <si>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</si>
  <si>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</si>
  <si>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</si>
  <si>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</si>
  <si>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</si>
  <si>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</si>
  <si>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</si>
  <si>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</si>
  <si>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</si>
  <si>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</si>
  <si>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</si>
  <si>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</si>
  <si>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</si>
  <si>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</si>
  <si>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</si>
  <si>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</si>
  <si>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</si>
  <si>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MAIFIPP</t>
  </si>
  <si>
    <t>OPD BILL</t>
  </si>
  <si>
    <t>Medical Specialist III</t>
  </si>
  <si>
    <t>NONE</t>
  </si>
  <si>
    <t>CAROYROYAN PILI CAM SUR</t>
  </si>
  <si>
    <t>SOCIAL PENSION</t>
  </si>
  <si>
    <t>FREE</t>
  </si>
  <si>
    <t>PONTERES, VICTORIA RABAGO</t>
  </si>
  <si>
    <t>CAIMA SIPOCOT CAM SUR</t>
  </si>
  <si>
    <t>FEMALE</t>
  </si>
  <si>
    <t>CALABANGA, CAM SUR</t>
  </si>
  <si>
    <t>ROMAN CATHOLIC</t>
  </si>
  <si>
    <t>DAUGHTER</t>
  </si>
  <si>
    <t xml:space="preserve">GR 2 </t>
  </si>
  <si>
    <t>PWD(SPEECH IMPAIREMENT)</t>
  </si>
  <si>
    <t>S</t>
  </si>
  <si>
    <t>PONTERES, ANALYN</t>
  </si>
  <si>
    <t>FS FROM CHILDREN</t>
  </si>
  <si>
    <t xml:space="preserve">Social Welfare Officer I </t>
  </si>
  <si>
    <t>PONTERES, MARILOU</t>
  </si>
  <si>
    <t>DAUGHTER IN LAW</t>
  </si>
  <si>
    <t>PAIN RIGHT CLAVICLE</t>
  </si>
  <si>
    <t>PATIENT IS CURRENTLY ADMITTED IN EMERGENCY ROOM DUE TO PAIN RIGHT CLAVICLE. PATIENT WAS HIT BY A MOTORCYCLE AND INJURED THE RIGHT SIDE OF HER ARM. SHE IS RECEIVING SOCIAL PENSION AND OTHER FINANCIAL MATTER AND NEEDS ARE PROVIDED BY HER CHILDREN.  ASSESSED AND CLASSIFIED AS C3.</t>
  </si>
  <si>
    <t>MEDICINES</t>
  </si>
  <si>
    <t>RADIOLOGY</t>
  </si>
  <si>
    <t>ER BILL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</si>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</sst>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  <font>
      <sz val="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73" fontId="63" fillId="0" borderId="5" xfId="0" applyNumberFormat="1" applyFont="1" applyBorder="1" applyAlignment="1">
      <alignment horizontal="left" vertical="center" wrapText="1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2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3" t="s">
        <v>260</v>
      </c>
      <c r="B3" s="193"/>
      <c r="C3" s="193"/>
      <c r="D3" s="195"/>
      <c r="E3" s="195"/>
      <c r="F3" s="195"/>
      <c r="G3" s="195"/>
      <c r="H3" s="195"/>
      <c r="I3" s="195"/>
      <c r="J3" s="195"/>
      <c r="K3" s="79"/>
      <c r="L3" s="79"/>
      <c r="M3" s="8"/>
      <c r="N3" s="8"/>
      <c r="O3" s="8"/>
      <c r="P3" s="9" t="s">
        <v>262</v>
      </c>
      <c r="Q3" s="196">
        <v>107393</v>
      </c>
      <c r="R3" s="19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1" t="s">
        <v>263</v>
      </c>
      <c r="B5" s="212"/>
      <c r="C5" s="212"/>
      <c r="D5" s="212"/>
      <c r="E5" s="212"/>
      <c r="F5" s="197">
        <v>45402</v>
      </c>
      <c r="G5" s="197"/>
      <c r="H5" s="197"/>
      <c r="I5" s="197"/>
      <c r="J5" s="197"/>
      <c r="K5" s="197"/>
      <c r="L5" s="194" t="s">
        <v>266</v>
      </c>
      <c r="M5" s="194"/>
      <c r="N5" s="194"/>
      <c r="O5" s="194"/>
      <c r="P5" s="194"/>
      <c r="Q5" s="194"/>
      <c r="R5" s="28">
        <v>0.58402777777777803</v>
      </c>
    </row>
    <row r="6" spans="1:18" ht="15" customHeight="1">
      <c r="A6" s="198" t="s">
        <v>264</v>
      </c>
      <c r="B6" s="199"/>
      <c r="C6" s="199"/>
      <c r="D6" s="199"/>
      <c r="E6" s="199"/>
      <c r="F6" s="199"/>
      <c r="G6" s="286" t="s">
        <v>340</v>
      </c>
      <c r="H6" s="286"/>
      <c r="I6" s="286"/>
      <c r="J6" s="286"/>
      <c r="K6" s="286"/>
      <c r="L6" s="286"/>
      <c r="M6" s="210" t="s">
        <v>267</v>
      </c>
      <c r="N6" s="210"/>
      <c r="O6" s="210"/>
      <c r="P6" s="210"/>
      <c r="Q6" s="208" t="s">
        <v>341</v>
      </c>
      <c r="R6" s="209"/>
    </row>
    <row r="7" spans="1:18" ht="15" customHeight="1">
      <c r="A7" s="198" t="s">
        <v>265</v>
      </c>
      <c r="B7" s="199"/>
      <c r="C7" s="199"/>
      <c r="D7" s="205" t="s">
        <v>329</v>
      </c>
      <c r="E7" s="205"/>
      <c r="F7" s="205"/>
      <c r="G7" s="205"/>
      <c r="H7" s="205"/>
      <c r="I7" s="205"/>
      <c r="J7" s="205"/>
      <c r="K7" s="205"/>
      <c r="L7" s="205"/>
      <c r="M7" s="213" t="s">
        <v>268</v>
      </c>
      <c r="N7" s="213"/>
      <c r="O7" s="213"/>
      <c r="P7" s="213"/>
      <c r="Q7" s="214">
        <v>9303038056</v>
      </c>
      <c r="R7" s="215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4" t="s">
        <v>269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>
      <c r="A10" s="216" t="s">
        <v>4</v>
      </c>
      <c r="B10" s="217"/>
      <c r="C10" s="217"/>
      <c r="D10" s="300" t="s">
        <v>328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330</v>
      </c>
    </row>
    <row r="11" spans="1:18" s="87" customFormat="1" ht="11.25" customHeight="1">
      <c r="A11" s="234" t="s">
        <v>270</v>
      </c>
      <c r="B11" s="285"/>
      <c r="C11" s="285"/>
      <c r="D11" s="235" t="s">
        <v>271</v>
      </c>
      <c r="E11" s="235"/>
      <c r="F11" s="235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102"/>
      <c r="R11" s="90" t="s">
        <v>295</v>
      </c>
    </row>
    <row r="12" spans="1:18" ht="18.75" customHeight="1">
      <c r="A12" s="201">
        <v>19716</v>
      </c>
      <c r="B12" s="202"/>
      <c r="C12" s="202"/>
      <c r="D12" s="202"/>
      <c r="E12" s="103"/>
      <c r="F12" s="80"/>
      <c r="G12" s="207">
        <f ca="1">IF(DATEDIF(A12,NOW(),"y")&gt;120,"",DATEDIF(A12,NOW(),"y"))</f>
        <v>70</v>
      </c>
      <c r="H12" s="207"/>
      <c r="I12" s="207"/>
      <c r="J12" s="207"/>
      <c r="K12" s="80"/>
      <c r="L12" s="80"/>
      <c r="M12" s="226" t="s">
        <v>331</v>
      </c>
      <c r="N12" s="226"/>
      <c r="O12" s="226"/>
      <c r="P12" s="226"/>
      <c r="Q12" s="226"/>
      <c r="R12" s="227"/>
    </row>
    <row r="13" spans="1:18" ht="12" customHeight="1">
      <c r="A13" s="228" t="s">
        <v>272</v>
      </c>
      <c r="B13" s="229"/>
      <c r="C13" s="229"/>
      <c r="D13" s="229"/>
      <c r="E13" s="102"/>
      <c r="F13" s="104"/>
      <c r="G13" s="230" t="s">
        <v>273</v>
      </c>
      <c r="H13" s="230"/>
      <c r="I13" s="230"/>
      <c r="J13" s="230"/>
      <c r="K13" s="102"/>
      <c r="L13" s="104"/>
      <c r="M13" s="229" t="s">
        <v>7</v>
      </c>
      <c r="N13" s="229"/>
      <c r="O13" s="229"/>
      <c r="P13" s="229"/>
      <c r="Q13" s="229"/>
      <c r="R13" s="231"/>
    </row>
    <row r="14" spans="1:18" ht="18" customHeight="1">
      <c r="A14" s="218" t="s">
        <v>8</v>
      </c>
      <c r="B14" s="219"/>
      <c r="C14" s="219"/>
      <c r="D14" s="219"/>
      <c r="E14" s="226" t="s">
        <v>325</v>
      </c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227"/>
    </row>
    <row r="15" spans="1:18" s="88" customFormat="1" ht="9.75" customHeight="1">
      <c r="A15" s="203" t="s">
        <v>274</v>
      </c>
      <c r="B15" s="204"/>
      <c r="C15" s="204"/>
      <c r="D15" s="204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18" t="s">
        <v>10</v>
      </c>
      <c r="B16" s="219"/>
      <c r="C16" s="219"/>
      <c r="D16" s="219"/>
      <c r="E16" s="305" t="str">
        <f>E14</f>
        <v>CAROYROYAN PILI CAM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03" t="s">
        <v>275</v>
      </c>
      <c r="B17" s="204"/>
      <c r="C17" s="204"/>
      <c r="D17" s="204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13"/>
      <c r="C18" s="213"/>
      <c r="D18" s="80"/>
      <c r="E18" s="80" t="s">
        <v>160</v>
      </c>
      <c r="F18" s="80"/>
      <c r="G18" s="80" t="s">
        <v>161</v>
      </c>
      <c r="H18" s="80"/>
      <c r="I18" s="80"/>
      <c r="J18" s="233" t="s">
        <v>276</v>
      </c>
      <c r="K18" s="233"/>
      <c r="L18" s="80"/>
      <c r="M18" s="80"/>
      <c r="N18" s="80"/>
      <c r="O18" s="80"/>
      <c r="P18" s="80" t="s">
        <v>162</v>
      </c>
      <c r="Q18" s="205"/>
      <c r="R18" s="206"/>
    </row>
    <row r="19" spans="1:28" ht="13.5" customHeight="1">
      <c r="A19" s="301" t="s">
        <v>277</v>
      </c>
      <c r="B19" s="213"/>
      <c r="C19" s="213"/>
      <c r="D19" s="205" t="s">
        <v>332</v>
      </c>
      <c r="E19" s="205"/>
      <c r="F19" s="205"/>
      <c r="G19" s="205"/>
      <c r="H19" s="80"/>
      <c r="I19" s="80"/>
      <c r="J19" s="80"/>
      <c r="K19" s="233" t="s">
        <v>278</v>
      </c>
      <c r="L19" s="233"/>
      <c r="M19" s="233"/>
      <c r="N19" s="262" t="s">
        <v>304</v>
      </c>
      <c r="O19" s="262"/>
      <c r="P19" s="262"/>
      <c r="Q19" s="262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8" t="s">
        <v>282</v>
      </c>
      <c r="B21" s="219"/>
      <c r="C21" s="219"/>
      <c r="D21" s="219"/>
      <c r="E21" s="219"/>
      <c r="F21" s="233"/>
      <c r="G21" s="200" t="s">
        <v>155</v>
      </c>
      <c r="H21" s="200"/>
      <c r="I21" s="80"/>
      <c r="J21" s="200" t="s">
        <v>279</v>
      </c>
      <c r="K21" s="200"/>
      <c r="L21" s="225" t="s">
        <v>280</v>
      </c>
      <c r="M21" s="225"/>
      <c r="N21" s="107"/>
      <c r="O21" s="236"/>
      <c r="P21" s="200" t="s">
        <v>281</v>
      </c>
      <c r="Q21" s="236"/>
      <c r="R21" s="237" t="s">
        <v>156</v>
      </c>
    </row>
    <row r="22" spans="1:28" ht="10.5" customHeight="1">
      <c r="A22" s="234" t="s">
        <v>283</v>
      </c>
      <c r="B22" s="235"/>
      <c r="C22" s="235"/>
      <c r="D22" s="235"/>
      <c r="E22" s="235"/>
      <c r="F22" s="233"/>
      <c r="G22" s="200"/>
      <c r="H22" s="200"/>
      <c r="I22" s="80"/>
      <c r="J22" s="200"/>
      <c r="K22" s="200"/>
      <c r="L22" s="225"/>
      <c r="M22" s="225"/>
      <c r="N22" s="108"/>
      <c r="O22" s="236"/>
      <c r="P22" s="200"/>
      <c r="Q22" s="236"/>
      <c r="R22" s="237"/>
    </row>
    <row r="23" spans="1:28" ht="1.5" customHeight="1">
      <c r="A23" s="93"/>
      <c r="B23" s="109"/>
      <c r="C23" s="109"/>
      <c r="D23" s="109"/>
      <c r="E23" s="109"/>
      <c r="F23" s="80"/>
      <c r="G23" s="200"/>
      <c r="H23" s="20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8" t="s">
        <v>284</v>
      </c>
      <c r="B24" s="233"/>
      <c r="C24" s="233"/>
      <c r="D24" s="232" t="s">
        <v>324</v>
      </c>
      <c r="E24" s="232"/>
      <c r="F24" s="232"/>
      <c r="G24" s="232"/>
      <c r="H24" s="232"/>
      <c r="I24" s="232"/>
      <c r="J24" s="232"/>
      <c r="K24" s="238" t="s">
        <v>285</v>
      </c>
      <c r="L24" s="238"/>
      <c r="M24" s="238"/>
      <c r="N24" s="238"/>
      <c r="O24" s="238"/>
      <c r="P24" s="239"/>
      <c r="Q24" s="239"/>
      <c r="R24" s="24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1" t="s">
        <v>259</v>
      </c>
      <c r="Q26" s="241"/>
      <c r="R26" s="76" t="s">
        <v>254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>
      <c r="A28" s="184" t="s">
        <v>237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7" t="s">
        <v>15</v>
      </c>
      <c r="J29" s="188"/>
      <c r="K29" s="287" t="s">
        <v>11</v>
      </c>
      <c r="L29" s="287" t="s">
        <v>16</v>
      </c>
      <c r="M29" s="187" t="s">
        <v>17</v>
      </c>
      <c r="N29" s="289"/>
      <c r="O29" s="188"/>
      <c r="P29" s="187" t="s">
        <v>13</v>
      </c>
      <c r="Q29" s="188"/>
      <c r="R29" s="291" t="s">
        <v>14</v>
      </c>
      <c r="S29" s="191" t="s">
        <v>239</v>
      </c>
      <c r="U29" s="125"/>
      <c r="V29" s="142" t="s">
        <v>305</v>
      </c>
      <c r="W29" s="143"/>
      <c r="X29" s="143"/>
      <c r="Y29" s="143"/>
      <c r="Z29" s="144"/>
      <c r="AA29" s="166" t="s">
        <v>307</v>
      </c>
      <c r="AB29" s="126"/>
    </row>
    <row r="30" spans="1:28" ht="10.5" customHeight="1">
      <c r="A30" s="296" t="s">
        <v>299</v>
      </c>
      <c r="B30" s="290"/>
      <c r="C30" s="290"/>
      <c r="D30" s="290"/>
      <c r="E30" s="290"/>
      <c r="F30" s="290"/>
      <c r="G30" s="290"/>
      <c r="H30" s="190"/>
      <c r="I30" s="189"/>
      <c r="J30" s="190"/>
      <c r="K30" s="288"/>
      <c r="L30" s="288"/>
      <c r="M30" s="189"/>
      <c r="N30" s="290"/>
      <c r="O30" s="190"/>
      <c r="P30" s="189"/>
      <c r="Q30" s="190"/>
      <c r="R30" s="292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>
      <c r="A31" s="250" t="s">
        <v>337</v>
      </c>
      <c r="B31" s="251"/>
      <c r="C31" s="251"/>
      <c r="D31" s="251"/>
      <c r="E31" s="251"/>
      <c r="F31" s="251"/>
      <c r="G31" s="251"/>
      <c r="H31" s="252"/>
      <c r="I31" s="220" t="s">
        <v>178</v>
      </c>
      <c r="J31" s="221"/>
      <c r="K31" s="96" t="s">
        <v>336</v>
      </c>
      <c r="L31" s="96" t="s">
        <v>333</v>
      </c>
      <c r="M31" s="220" t="s">
        <v>334</v>
      </c>
      <c r="N31" s="222"/>
      <c r="O31" s="221"/>
      <c r="P31" s="223" t="s">
        <v>335</v>
      </c>
      <c r="Q31" s="224"/>
      <c r="R31" s="138"/>
      <c r="S31" s="60"/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>
      <c r="A32" s="250"/>
      <c r="B32" s="251"/>
      <c r="C32" s="251"/>
      <c r="D32" s="251"/>
      <c r="E32" s="251"/>
      <c r="F32" s="251"/>
      <c r="G32" s="251"/>
      <c r="H32" s="252"/>
      <c r="I32" s="220"/>
      <c r="J32" s="221"/>
      <c r="K32" s="96"/>
      <c r="L32" s="96"/>
      <c r="M32" s="220"/>
      <c r="N32" s="222"/>
      <c r="O32" s="221"/>
      <c r="P32" s="220"/>
      <c r="Q32" s="221"/>
      <c r="R32" s="138"/>
      <c r="S32" s="60"/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>
      <c r="A33" s="250"/>
      <c r="B33" s="251"/>
      <c r="C33" s="251"/>
      <c r="D33" s="251"/>
      <c r="E33" s="251"/>
      <c r="F33" s="251"/>
      <c r="G33" s="251"/>
      <c r="H33" s="252"/>
      <c r="I33" s="220"/>
      <c r="J33" s="221"/>
      <c r="K33" s="96"/>
      <c r="L33" s="96"/>
      <c r="M33" s="220"/>
      <c r="N33" s="222"/>
      <c r="O33" s="221"/>
      <c r="P33" s="220"/>
      <c r="Q33" s="221"/>
      <c r="R33" s="138"/>
      <c r="S33" s="60"/>
      <c r="U33" s="125"/>
      <c r="V33" s="175" t="s">
        <v>306</v>
      </c>
      <c r="W33" s="169" t="s">
        <v>313</v>
      </c>
      <c r="X33" s="157" t="s">
        <v>308</v>
      </c>
      <c r="Y33" s="160" t="s">
        <v>309</v>
      </c>
      <c r="Z33" s="172" t="s">
        <v>310</v>
      </c>
      <c r="AA33" s="163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50"/>
      <c r="B34" s="251"/>
      <c r="C34" s="251"/>
      <c r="D34" s="251"/>
      <c r="E34" s="251"/>
      <c r="F34" s="251"/>
      <c r="G34" s="251"/>
      <c r="H34" s="252"/>
      <c r="I34" s="220"/>
      <c r="J34" s="221"/>
      <c r="K34" s="96"/>
      <c r="L34" s="96"/>
      <c r="M34" s="220"/>
      <c r="N34" s="222"/>
      <c r="O34" s="221"/>
      <c r="P34" s="220"/>
      <c r="Q34" s="221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>
      <c r="A35" s="250"/>
      <c r="B35" s="251"/>
      <c r="C35" s="251"/>
      <c r="D35" s="251"/>
      <c r="E35" s="251"/>
      <c r="F35" s="251"/>
      <c r="G35" s="251"/>
      <c r="H35" s="252"/>
      <c r="I35" s="220"/>
      <c r="J35" s="221"/>
      <c r="K35" s="96"/>
      <c r="L35" s="96"/>
      <c r="M35" s="220"/>
      <c r="N35" s="222"/>
      <c r="O35" s="221"/>
      <c r="P35" s="220"/>
      <c r="Q35" s="221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>
      <c r="A36" s="250"/>
      <c r="B36" s="251"/>
      <c r="C36" s="251"/>
      <c r="D36" s="251"/>
      <c r="E36" s="251"/>
      <c r="F36" s="251"/>
      <c r="G36" s="251"/>
      <c r="H36" s="252"/>
      <c r="I36" s="220"/>
      <c r="J36" s="221"/>
      <c r="K36" s="96"/>
      <c r="L36" s="96"/>
      <c r="M36" s="220"/>
      <c r="N36" s="222"/>
      <c r="O36" s="221"/>
      <c r="P36" s="220"/>
      <c r="Q36" s="221"/>
      <c r="R36" s="97"/>
      <c r="S36" s="60"/>
      <c r="U36" s="125"/>
      <c r="V36" s="178" t="s">
        <v>319</v>
      </c>
      <c r="W36" s="140" t="s">
        <v>317</v>
      </c>
      <c r="X36" s="182" t="s">
        <v>314</v>
      </c>
      <c r="Y36" s="182" t="s">
        <v>315</v>
      </c>
      <c r="Z36" s="180" t="s">
        <v>318</v>
      </c>
      <c r="AA36" s="164"/>
      <c r="AB36" s="126"/>
    </row>
    <row r="37" spans="1:28" ht="15.75" customHeight="1">
      <c r="A37" s="250"/>
      <c r="B37" s="251"/>
      <c r="C37" s="251"/>
      <c r="D37" s="251"/>
      <c r="E37" s="251"/>
      <c r="F37" s="251"/>
      <c r="G37" s="251"/>
      <c r="H37" s="252"/>
      <c r="I37" s="247"/>
      <c r="J37" s="248"/>
      <c r="K37" s="98"/>
      <c r="L37" s="99"/>
      <c r="M37" s="245"/>
      <c r="N37" s="249"/>
      <c r="O37" s="246"/>
      <c r="P37" s="245"/>
      <c r="Q37" s="246"/>
      <c r="R37" s="100"/>
      <c r="S37" s="6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>
      <c r="A38" s="250"/>
      <c r="B38" s="251"/>
      <c r="C38" s="251"/>
      <c r="D38" s="251"/>
      <c r="E38" s="251"/>
      <c r="F38" s="251"/>
      <c r="G38" s="251"/>
      <c r="H38" s="252"/>
      <c r="I38" s="247"/>
      <c r="J38" s="248"/>
      <c r="K38" s="98"/>
      <c r="L38" s="99"/>
      <c r="M38" s="245"/>
      <c r="N38" s="249"/>
      <c r="O38" s="246"/>
      <c r="P38" s="245"/>
      <c r="Q38" s="246"/>
      <c r="R38" s="100"/>
      <c r="S38" s="6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>
      <c r="A39" s="250"/>
      <c r="B39" s="251"/>
      <c r="C39" s="251"/>
      <c r="D39" s="251"/>
      <c r="E39" s="251"/>
      <c r="F39" s="251"/>
      <c r="G39" s="251"/>
      <c r="H39" s="252"/>
      <c r="I39" s="247"/>
      <c r="J39" s="248"/>
      <c r="K39" s="98"/>
      <c r="L39" s="99"/>
      <c r="M39" s="245"/>
      <c r="N39" s="249"/>
      <c r="O39" s="246"/>
      <c r="P39" s="245"/>
      <c r="Q39" s="246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>
      <c r="A40" s="250"/>
      <c r="B40" s="251"/>
      <c r="C40" s="251"/>
      <c r="D40" s="251"/>
      <c r="E40" s="251"/>
      <c r="F40" s="251"/>
      <c r="G40" s="251"/>
      <c r="H40" s="252"/>
      <c r="I40" s="247"/>
      <c r="J40" s="248"/>
      <c r="K40" s="98"/>
      <c r="L40" s="99"/>
      <c r="M40" s="245"/>
      <c r="N40" s="249"/>
      <c r="O40" s="246"/>
      <c r="P40" s="245"/>
      <c r="Q40" s="246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0"/>
      <c r="B41" s="251"/>
      <c r="C41" s="251"/>
      <c r="D41" s="251"/>
      <c r="E41" s="251"/>
      <c r="F41" s="251"/>
      <c r="G41" s="251"/>
      <c r="H41" s="252"/>
      <c r="I41" s="247"/>
      <c r="J41" s="248"/>
      <c r="K41" s="98"/>
      <c r="L41" s="99"/>
      <c r="M41" s="245"/>
      <c r="N41" s="249"/>
      <c r="O41" s="246"/>
      <c r="P41" s="245"/>
      <c r="Q41" s="246"/>
      <c r="R41" s="100"/>
      <c r="V41" s="57"/>
      <c r="W41" s="57"/>
      <c r="X41" s="57"/>
      <c r="Y41" s="57"/>
      <c r="Z41" s="57"/>
      <c r="AA41" s="57"/>
    </row>
    <row r="42" spans="1:28" ht="15.75" customHeight="1">
      <c r="A42" s="250"/>
      <c r="B42" s="251"/>
      <c r="C42" s="251"/>
      <c r="D42" s="251"/>
      <c r="E42" s="251"/>
      <c r="F42" s="251"/>
      <c r="G42" s="251"/>
      <c r="H42" s="252"/>
      <c r="I42" s="247"/>
      <c r="J42" s="248"/>
      <c r="K42" s="98"/>
      <c r="L42" s="99"/>
      <c r="M42" s="245"/>
      <c r="N42" s="249"/>
      <c r="O42" s="246"/>
      <c r="P42" s="245"/>
      <c r="Q42" s="246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2"/>
      <c r="B44" s="243"/>
      <c r="C44" s="243"/>
      <c r="D44" s="243"/>
      <c r="E44" s="243"/>
      <c r="F44" s="243"/>
      <c r="G44" s="243"/>
      <c r="H44" s="86"/>
      <c r="I44" s="244"/>
      <c r="J44" s="244"/>
      <c r="K44" s="244"/>
      <c r="L44" s="244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2" t="s">
        <v>338</v>
      </c>
      <c r="B45" s="243"/>
      <c r="C45" s="243"/>
      <c r="D45" s="243"/>
      <c r="E45" s="243"/>
      <c r="F45" s="243"/>
      <c r="G45" s="243"/>
      <c r="H45" s="86"/>
      <c r="I45" s="244">
        <v>5000</v>
      </c>
      <c r="J45" s="244"/>
      <c r="K45" s="244"/>
      <c r="L45" s="244"/>
      <c r="M45" s="84"/>
      <c r="N45" s="84"/>
      <c r="O45" s="84"/>
      <c r="P45" s="253">
        <f>(I44/2)+SUM(I45:L46)+SUM(R31:R42)+P24</f>
        <v>5500</v>
      </c>
      <c r="Q45" s="253"/>
      <c r="R45" s="254"/>
    </row>
    <row r="46" spans="1:28">
      <c r="A46" s="242" t="s">
        <v>326</v>
      </c>
      <c r="B46" s="243"/>
      <c r="C46" s="243"/>
      <c r="D46" s="243"/>
      <c r="E46" s="243"/>
      <c r="F46" s="243"/>
      <c r="G46" s="243"/>
      <c r="H46" s="86"/>
      <c r="I46" s="244">
        <v>500</v>
      </c>
      <c r="J46" s="244"/>
      <c r="K46" s="244"/>
      <c r="L46" s="244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4" t="s">
        <v>297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3300</v>
      </c>
      <c r="T48" t="s">
        <v>215</v>
      </c>
    </row>
    <row r="49" spans="1:21" s="23" customFormat="1">
      <c r="A49" s="323" t="s">
        <v>21</v>
      </c>
      <c r="B49" s="255"/>
      <c r="C49" s="255"/>
      <c r="D49" s="255" t="s">
        <v>22</v>
      </c>
      <c r="E49" s="255"/>
      <c r="F49" s="82"/>
      <c r="G49" s="309" t="s">
        <v>286</v>
      </c>
      <c r="H49" s="309"/>
      <c r="I49" s="309"/>
      <c r="J49" s="309"/>
      <c r="K49" s="116" t="s">
        <v>22</v>
      </c>
      <c r="M49" s="255" t="s">
        <v>24</v>
      </c>
      <c r="N49" s="255"/>
      <c r="O49" s="255"/>
      <c r="P49" s="255"/>
      <c r="Q49" s="255"/>
      <c r="R49" s="26" t="s">
        <v>22</v>
      </c>
      <c r="S49" s="44">
        <f>P45/S51</f>
        <v>2750</v>
      </c>
      <c r="T49" s="23" t="s">
        <v>216</v>
      </c>
    </row>
    <row r="50" spans="1:21" s="23" customFormat="1" ht="14.1" customHeight="1">
      <c r="A50" s="24"/>
      <c r="B50" s="193" t="s">
        <v>129</v>
      </c>
      <c r="C50" s="193"/>
      <c r="D50" s="256"/>
      <c r="E50" s="256"/>
      <c r="F50" s="25"/>
      <c r="G50" s="80"/>
      <c r="H50" s="193" t="s">
        <v>149</v>
      </c>
      <c r="I50" s="193"/>
      <c r="J50" s="193"/>
      <c r="K50" s="139">
        <v>300</v>
      </c>
      <c r="M50" s="25"/>
      <c r="N50" s="260" t="s">
        <v>132</v>
      </c>
      <c r="O50" s="260"/>
      <c r="P50" s="260"/>
      <c r="Q50" s="314"/>
      <c r="R50" s="315"/>
    </row>
    <row r="51" spans="1:21" s="23" customFormat="1" ht="14.1" customHeight="1">
      <c r="A51" s="24"/>
      <c r="B51" s="193" t="s">
        <v>133</v>
      </c>
      <c r="C51" s="193"/>
      <c r="D51" s="256"/>
      <c r="E51" s="256"/>
      <c r="F51" s="25"/>
      <c r="G51" s="80"/>
      <c r="H51" s="8" t="s">
        <v>150</v>
      </c>
      <c r="I51" s="8"/>
      <c r="K51" s="29"/>
      <c r="M51" s="25"/>
      <c r="N51" s="260" t="s">
        <v>136</v>
      </c>
      <c r="O51" s="260"/>
      <c r="P51" s="260"/>
      <c r="Q51" s="314"/>
      <c r="R51" s="315"/>
      <c r="S51" s="23">
        <f>COUNTA(A31:H42,D10)</f>
        <v>2</v>
      </c>
      <c r="U51" s="23" t="s">
        <v>311</v>
      </c>
    </row>
    <row r="52" spans="1:21" s="23" customFormat="1" ht="14.1" customHeight="1">
      <c r="A52" s="24"/>
      <c r="B52" s="193" t="s">
        <v>137</v>
      </c>
      <c r="C52" s="193"/>
      <c r="D52" s="256"/>
      <c r="E52" s="256"/>
      <c r="F52" s="25"/>
      <c r="G52" s="80"/>
      <c r="H52" s="8" t="s">
        <v>172</v>
      </c>
      <c r="I52" s="8"/>
      <c r="K52" s="29"/>
      <c r="M52" s="25"/>
      <c r="N52" s="260" t="s">
        <v>140</v>
      </c>
      <c r="O52" s="260"/>
      <c r="P52" s="260"/>
      <c r="Q52" s="314">
        <f>3000</f>
        <v>3000</v>
      </c>
      <c r="R52" s="315"/>
    </row>
    <row r="53" spans="1:21" s="23" customFormat="1" ht="14.1" customHeight="1">
      <c r="A53" s="24"/>
      <c r="B53" s="193" t="s">
        <v>163</v>
      </c>
      <c r="C53" s="193"/>
      <c r="D53" s="256"/>
      <c r="E53" s="256"/>
      <c r="F53" s="8"/>
      <c r="G53" s="8"/>
      <c r="H53" s="8" t="s">
        <v>163</v>
      </c>
      <c r="I53" s="8"/>
      <c r="K53" s="42"/>
      <c r="M53" s="25"/>
      <c r="N53" s="260" t="s">
        <v>164</v>
      </c>
      <c r="O53" s="260"/>
      <c r="P53" s="260"/>
      <c r="Q53" s="314" t="s">
        <v>327</v>
      </c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8"/>
      <c r="K54" s="258"/>
      <c r="L54" s="25"/>
      <c r="M54" s="25"/>
      <c r="N54" s="260" t="s">
        <v>142</v>
      </c>
      <c r="O54" s="260"/>
      <c r="P54" s="260"/>
      <c r="Q54" s="314"/>
      <c r="R54" s="315"/>
    </row>
    <row r="55" spans="1:21" s="23" customFormat="1" ht="14.1" customHeight="1">
      <c r="A55" s="259" t="s">
        <v>25</v>
      </c>
      <c r="B55" s="257"/>
      <c r="C55" s="116"/>
      <c r="D55" s="257" t="s">
        <v>22</v>
      </c>
      <c r="E55" s="257"/>
      <c r="F55" s="117" t="s">
        <v>26</v>
      </c>
      <c r="G55" s="117"/>
      <c r="I55" s="257" t="s">
        <v>22</v>
      </c>
      <c r="J55" s="257"/>
      <c r="K55" s="257"/>
      <c r="L55" s="257"/>
      <c r="M55" s="25"/>
      <c r="N55" s="193" t="s">
        <v>143</v>
      </c>
      <c r="O55" s="193"/>
      <c r="P55" s="193"/>
      <c r="Q55" s="314"/>
      <c r="R55" s="315"/>
    </row>
    <row r="56" spans="1:21" s="23" customFormat="1" ht="14.1" customHeight="1">
      <c r="A56" s="24"/>
      <c r="B56" s="193" t="s">
        <v>129</v>
      </c>
      <c r="C56" s="193"/>
      <c r="D56" s="256"/>
      <c r="E56" s="256"/>
      <c r="F56" s="25"/>
      <c r="G56" s="193" t="s">
        <v>144</v>
      </c>
      <c r="H56" s="193"/>
      <c r="I56" s="322"/>
      <c r="J56" s="322"/>
      <c r="K56" s="322"/>
      <c r="L56" s="322"/>
      <c r="M56" s="25"/>
      <c r="N56" s="193" t="s">
        <v>165</v>
      </c>
      <c r="O56" s="193"/>
      <c r="P56" s="193"/>
      <c r="Q56" s="314"/>
      <c r="R56" s="315"/>
    </row>
    <row r="57" spans="1:21" s="23" customFormat="1" ht="14.1" customHeight="1">
      <c r="A57" s="24"/>
      <c r="B57" s="193" t="s">
        <v>137</v>
      </c>
      <c r="C57" s="193"/>
      <c r="D57" s="256"/>
      <c r="E57" s="256"/>
      <c r="F57" s="25"/>
      <c r="G57" s="193" t="s">
        <v>145</v>
      </c>
      <c r="H57" s="193"/>
      <c r="I57" s="322"/>
      <c r="J57" s="322"/>
      <c r="K57" s="322"/>
      <c r="L57" s="322"/>
      <c r="M57" s="25"/>
      <c r="N57" s="193" t="s">
        <v>287</v>
      </c>
      <c r="O57" s="193"/>
      <c r="P57" s="193"/>
      <c r="Q57" s="314"/>
      <c r="R57" s="315"/>
    </row>
    <row r="58" spans="1:21" s="23" customFormat="1" ht="14.1" customHeight="1">
      <c r="A58" s="24"/>
      <c r="B58" s="193" t="s">
        <v>147</v>
      </c>
      <c r="C58" s="193"/>
      <c r="D58" s="256"/>
      <c r="E58" s="256"/>
      <c r="F58" s="25"/>
      <c r="G58" s="193" t="s">
        <v>146</v>
      </c>
      <c r="H58" s="193"/>
      <c r="I58" s="322"/>
      <c r="J58" s="322"/>
      <c r="K58" s="322"/>
      <c r="L58" s="322"/>
      <c r="M58" s="25"/>
      <c r="N58" s="193" t="s">
        <v>163</v>
      </c>
      <c r="O58" s="193"/>
      <c r="P58" s="193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6"/>
      <c r="E59" s="256"/>
      <c r="F59" s="25"/>
      <c r="G59" s="193" t="s">
        <v>166</v>
      </c>
      <c r="H59" s="193"/>
      <c r="I59" s="322"/>
      <c r="J59" s="322"/>
      <c r="K59" s="322"/>
      <c r="L59" s="322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288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321" t="s">
        <v>342</v>
      </c>
      <c r="G63" s="321"/>
      <c r="H63" s="321"/>
      <c r="I63" s="321"/>
      <c r="J63" s="25"/>
      <c r="K63" s="317" t="s">
        <v>168</v>
      </c>
      <c r="L63" s="317"/>
      <c r="M63" s="317"/>
      <c r="N63" s="262"/>
      <c r="O63" s="262"/>
      <c r="P63" s="262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262"/>
      <c r="G64" s="262"/>
      <c r="H64" s="262"/>
      <c r="I64" s="262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322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1"/>
      <c r="E67" s="261"/>
      <c r="F67" s="261"/>
      <c r="G67" s="26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3" t="str">
        <f>G6</f>
        <v>PONTERES, MARILOU</v>
      </c>
      <c r="D68" s="243"/>
      <c r="E68" s="243"/>
      <c r="F68" s="243"/>
      <c r="G68" s="243"/>
      <c r="H68" s="282" t="s">
        <v>301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302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290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296</v>
      </c>
      <c r="R72" s="311"/>
    </row>
    <row r="73" spans="1:19" ht="12" customHeight="1" thickBot="1">
      <c r="A73" s="184" t="s">
        <v>289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19">
      <c r="A74" s="273" t="s">
        <v>343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1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2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2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3"/>
    </row>
    <row r="78" spans="1:19" ht="12" customHeight="1" thickBot="1">
      <c r="A78" s="184" t="s">
        <v>291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19" ht="15.75" customHeight="1" thickBot="1">
      <c r="A79" s="268" t="s">
        <v>298</v>
      </c>
      <c r="B79" s="269"/>
      <c r="C79" s="269"/>
      <c r="D79" s="269"/>
      <c r="E79" s="269"/>
      <c r="F79" s="269"/>
      <c r="G79" s="269"/>
      <c r="H79" s="270"/>
      <c r="I79" s="268" t="s">
        <v>292</v>
      </c>
      <c r="J79" s="269"/>
      <c r="K79" s="269"/>
      <c r="L79" s="270"/>
      <c r="M79" s="268" t="s">
        <v>293</v>
      </c>
      <c r="N79" s="269"/>
      <c r="O79" s="270"/>
      <c r="P79" s="265" t="s">
        <v>303</v>
      </c>
      <c r="Q79" s="266"/>
      <c r="R79" s="267"/>
    </row>
    <row r="80" spans="1:19" ht="15.75" customHeight="1">
      <c r="A80" s="85">
        <v>1</v>
      </c>
      <c r="B80" s="280" t="s">
        <v>320</v>
      </c>
      <c r="C80" s="280"/>
      <c r="D80" s="280"/>
      <c r="E80" s="280"/>
      <c r="F80" s="280"/>
      <c r="G80" s="280"/>
      <c r="H80" s="280"/>
      <c r="I80" s="324">
        <v>1474.25</v>
      </c>
      <c r="J80" s="324"/>
      <c r="K80" s="324"/>
      <c r="L80" s="324"/>
      <c r="M80" s="280" t="s">
        <v>344</v>
      </c>
      <c r="N80" s="280"/>
      <c r="O80" s="280"/>
      <c r="P80" s="271" t="s">
        <v>321</v>
      </c>
      <c r="Q80" s="271"/>
      <c r="R80" s="272"/>
    </row>
    <row r="81" spans="1:18" ht="15.75" customHeight="1">
      <c r="A81" s="85">
        <v>2</v>
      </c>
      <c r="B81" s="280" t="s">
        <v>320</v>
      </c>
      <c r="C81" s="280"/>
      <c r="D81" s="280"/>
      <c r="E81" s="280"/>
      <c r="F81" s="280"/>
      <c r="G81" s="280"/>
      <c r="H81" s="280"/>
      <c r="I81" s="279">
        <v>300</v>
      </c>
      <c r="J81" s="279"/>
      <c r="K81" s="279"/>
      <c r="L81" s="279"/>
      <c r="M81" s="281" t="s">
        <v>345</v>
      </c>
      <c r="N81" s="281"/>
      <c r="O81" s="281"/>
      <c r="P81" s="271" t="s">
        <v>321</v>
      </c>
      <c r="Q81" s="271"/>
      <c r="R81" s="272"/>
    </row>
    <row r="82" spans="1:18" ht="15.75" customHeight="1">
      <c r="A82" s="85">
        <v>3</v>
      </c>
      <c r="B82" s="280" t="s">
        <v>320</v>
      </c>
      <c r="C82" s="280"/>
      <c r="D82" s="280"/>
      <c r="E82" s="280"/>
      <c r="F82" s="280"/>
      <c r="G82" s="280"/>
      <c r="H82" s="280"/>
      <c r="I82" s="279">
        <v>200</v>
      </c>
      <c r="J82" s="279"/>
      <c r="K82" s="279"/>
      <c r="L82" s="279"/>
      <c r="M82" s="281" t="s">
        <v>346</v>
      </c>
      <c r="N82" s="281"/>
      <c r="O82" s="281"/>
      <c r="P82" s="271" t="s">
        <v>321</v>
      </c>
      <c r="Q82" s="271"/>
      <c r="R82" s="272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279"/>
      <c r="J83" s="279"/>
      <c r="K83" s="279"/>
      <c r="L83" s="279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279"/>
      <c r="J84" s="279"/>
      <c r="K84" s="279"/>
      <c r="L84" s="279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1"/>
      <c r="E85" s="261"/>
      <c r="F85" s="261"/>
      <c r="G85" s="26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294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347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312</v>
      </c>
      <c r="O87" s="326"/>
      <c r="P87" s="326"/>
      <c r="Q87" s="326"/>
      <c r="R87" s="327"/>
    </row>
    <row r="88" spans="1:18" ht="12" customHeight="1" thickBot="1">
      <c r="A88" s="333"/>
      <c r="B88" s="334"/>
      <c r="C88" s="334"/>
      <c r="D88" s="335" t="s">
        <v>339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323</v>
      </c>
      <c r="O88" s="329"/>
      <c r="P88" s="329"/>
      <c r="Q88" s="329"/>
      <c r="R88" s="33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45402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107393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PONTERES, MARILOU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DAUGHTER IN LAW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9303038056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70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PONTERES, VICTORIA RABAGO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19716</v>
      </c>
      <c r="B15" s="524"/>
      <c r="C15" s="525"/>
      <c r="D15" s="526" t="str">
        <f>IF('UNIFIED INTAKE'!M12=0,"",'UNIFIED INTAKE'!M12)</f>
        <v>CALABANGA, CAM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CAROYROYAN PILI CAM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CAROYROYAN PILI CAM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PONTERES, ANALYN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S</v>
      </c>
      <c r="P26" s="386"/>
      <c r="Q26" s="386"/>
      <c r="R26" s="386"/>
      <c r="S26" s="387"/>
      <c r="T26" s="385" t="str">
        <f>IF('UNIFIED INTAKE'!L31=0,"",'UNIFIED INTAKE'!L31)</f>
        <v>DAUGHTER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 xml:space="preserve">GR 2 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PWD(SPEECH IMPAIREMENT)</v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/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/>
      </c>
      <c r="P27" s="386"/>
      <c r="Q27" s="386"/>
      <c r="R27" s="386"/>
      <c r="S27" s="387"/>
      <c r="T27" s="385" t="str">
        <f>IF('UNIFIED INTAKE'!L32=0,"",'UNIFIED INTAKE'!L32)</f>
        <v/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/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/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/>
      </c>
      <c r="P28" s="386"/>
      <c r="Q28" s="386"/>
      <c r="R28" s="386"/>
      <c r="S28" s="387"/>
      <c r="T28" s="385" t="str">
        <f>IF('UNIFIED INTAKE'!L33=0,"",'UNIFIED INTAKE'!L33)</f>
        <v/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/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/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/>
      </c>
      <c r="P29" s="386"/>
      <c r="Q29" s="386"/>
      <c r="R29" s="386"/>
      <c r="S29" s="387"/>
      <c r="T29" s="385" t="str">
        <f>IF('UNIFIED INTAKE'!L34=0,"",'UNIFIED INTAKE'!L34)</f>
        <v/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/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5500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FS FROM CHILDREN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5000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>SOCIAL PENSION</v>
      </c>
      <c r="B39" s="452"/>
      <c r="C39" s="452"/>
      <c r="D39" s="452"/>
      <c r="E39" s="452"/>
      <c r="F39" s="452"/>
      <c r="G39" s="452"/>
      <c r="H39" s="452"/>
      <c r="I39" s="450">
        <f>IF('UNIFIED INTAKE'!I46=0,"",'UNIFIED INTAKE'!I46)</f>
        <v>500</v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300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3000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>FREE</v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5500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>PATIENT IS CURRENTLY ADMITTED IN EMERGENCY ROOM DUE TO PAIN RIGHT CLAVICLE. PATIENT WAS HIT BY A MOTORCYCLE AND INJURED THE RIGHT SIDE OF HER ARM. SHE IS RECEIVING SOCIAL PENSION AND OTHER FINANCIAL MATTER AND NEEDS ARE PROVIDED BY HER CHILDREN.  ASSESSED AND CLASSIFIED AS C3.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 xml:space="preserve">JANA LUISA E. ARRIOLA, RSW 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/>
      <c r="D2" s="598"/>
      <c r="E2" s="598"/>
      <c r="M2" s="45" t="s">
        <v>29</v>
      </c>
      <c r="N2" s="46"/>
    </row>
    <row r="3" spans="1:14" ht="18.75">
      <c r="B3" s="45" t="s">
        <v>219</v>
      </c>
      <c r="C3" s="599"/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/>
      <c r="G8" s="601"/>
      <c r="H8" s="601"/>
      <c r="I8" s="601"/>
      <c r="J8" s="602" t="s">
        <v>226</v>
      </c>
      <c r="K8" s="602"/>
      <c r="L8" s="602"/>
      <c r="M8" s="603"/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/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/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/>
    </row>
    <row r="16" spans="1:14" ht="18.75">
      <c r="A16" s="49" t="s">
        <v>236</v>
      </c>
      <c r="B16" s="49"/>
      <c r="C16" s="49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/>
      <c r="K43" s="58"/>
      <c r="L43" s="624"/>
      <c r="M43" s="624"/>
      <c r="N43" s="58"/>
    </row>
    <row r="44" spans="1:14" ht="15.75">
      <c r="A44" s="625"/>
      <c r="B44" s="625"/>
      <c r="C44" s="625"/>
      <c r="D44" s="63"/>
      <c r="E44" s="626"/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FS FROM CHILDREN</v>
      </c>
      <c r="B45" s="625"/>
      <c r="C45" s="625"/>
      <c r="D45" s="63"/>
      <c r="E45" s="626">
        <f>'UNIFIED INTAKE'!I45</f>
        <v>5000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>SOCIAL PENSION</v>
      </c>
      <c r="B46" s="625"/>
      <c r="C46" s="625"/>
      <c r="D46" s="63"/>
      <c r="E46" s="626">
        <f>'UNIFIED INTAKE'!I46</f>
        <v>500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/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/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/>
      <c r="B55" s="636"/>
      <c r="C55" s="636"/>
      <c r="D55" s="636"/>
      <c r="E55" s="636"/>
      <c r="F55" s="636"/>
      <c r="G55" s="636"/>
      <c r="H55" s="636"/>
      <c r="I55" s="636"/>
      <c r="J55" s="636"/>
      <c r="K55" s="637"/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/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2024-04-20T06:03:42Z</cp:lastPrinted>
  <dcterms:created xsi:type="dcterms:W3CDTF">2021-01-18T06:35:54Z</dcterms:created>
  <dcterms:modified xsi:type="dcterms:W3CDTF">2024-04-20T06:04:29Z</dcterms:modified>
</cp:coreProperties>
</file>