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2.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60716B99-48EF-4627-542C-1B4CF24DBC83}"/>
  <workbookPr codeName="ThisWorkbook"/>
  <mc:AlternateContent xmlns:mc="http://schemas.openxmlformats.org/markup-compatibility/2006">
    <mc:Choice Requires="x15">
      <x15ac:absPath xmlns:x15ac="http://schemas.microsoft.com/office/spreadsheetml/2010/11/ac" url="C:\Users\boyie\Desktop\UIS\media\"/>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6" i="2" l="1"/>
  <c r="R34" i="2"/>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<sst xmlns="http://schemas.openxmlformats.org/spreadsheetml/2006/main" count="430" uniqueCount="348">
  <si>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</si>
  <si>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</si>
  <si>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</si>
  <si>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</si>
  <si>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</si>
  <si>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</si>
  <si>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</si>
  <si>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</si>
  <si>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</si>
  <si>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</si>
  <si>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</si>
  <si>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</si>
  <si>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</si>
  <si>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</si>
  <si>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</si>
  <si>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</si>
  <si>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</si>
  <si>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</si>
  <si>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</si>
  <si>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</si>
  <si>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</si>
  <si>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</si>
  <si>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</si>
  <si>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</si>
  <si>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</si>
  <si>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</si>
  <si>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</si>
  <si>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</si>
  <si>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</si>
  <si>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</si>
  <si>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</si>
  <si>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</si>
  <si>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</si>
  <si>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</si>
  <si>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</si>
  <si>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</si>
  <si>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</si>
  <si>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</si>
  <si>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</si>
  <si>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</si>
  <si>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</si>
  <si>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</si>
  <si>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</si>
  <si>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</si>
  <si>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</si>
  <si>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</si>
  <si>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</si>
  <si>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</si>
  <si>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</si>
  <si>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</si>
  <si>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</si>
  <si>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</si>
  <si>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</si>
  <si>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</si>
  <si>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</si>
  <si>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</si>
  <si>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</si>
  <si>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</si>
  <si>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</si>
  <si>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</si>
  <si>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</si>
  <si>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</si>
  <si>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</si>
  <si>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</si>
  <si>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</si>
  <si>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</si>
  <si>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</si>
  <si>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</si>
  <si>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</si>
  <si>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</si>
  <si>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</si>
  <si>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</si>
  <si>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</si>
  <si>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</si>
  <si>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</si>
  <si>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</si>
  <si>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</si>
  <si>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</si>
  <si>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</si>
  <si>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</si>
  <si>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</si>
  <si>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</si>
  <si>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</si>
  <si>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</si>
  <si>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</si>
  <si>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</si>
  <si>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</si>
  <si>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</si>
  <si>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</si>
  <si>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</si>
  <si>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</si>
  <si>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</si>
  <si>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</si>
  <si>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</si>
  <si>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</si>
  <si>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</si>
  <si>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</si>
  <si>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</si>
  <si>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</si>
  <si>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</si>
  <si>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</si>
  <si>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</si>
  <si>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</si>
  <si>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</si>
  <si>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</si>
  <si>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</si>
  <si>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</si>
  <si>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</si>
  <si>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</si>
  <si>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</si>
  <si>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</si>
  <si>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</si>
  <si>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</si>
  <si>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</si>
  <si>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</si>
  <si>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</si>
  <si>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</si>
  <si>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</si>
  <si>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</si>
  <si>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</si>
  <si>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</si>
  <si>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</si>
  <si>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</si>
  <si>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</si>
  <si>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</si>
  <si>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</si>
  <si>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</si>
  <si>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</si>
  <si>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</si>
  <si>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</si>
  <si>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</si>
  <si>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</si>
  <si>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</si>
  <si>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</si>
  <si>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</si>
  <si>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</si>
  <si>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</si>
  <si>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</si>
  <si>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</si>
  <si>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</si>
  <si>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</si>
  <si>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</si>
  <si>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</si>
  <si>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</si>
  <si>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</si>
  <si>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</si>
  <si>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</si>
  <si>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</si>
  <si>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</si>
  <si>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</si>
  <si>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</si>
  <si>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</si>
  <si>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</si>
  <si>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</si>
  <si>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</si>
  <si>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</si>
  <si>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</si>
  <si>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</si>
  <si>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</si>
  <si>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</si>
  <si>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</si>
  <si>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</si>
  <si>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</si>
  <si>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</si>
  <si>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</si>
  <si>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</si>
  <si>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</si>
  <si>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</si>
  <si>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</si>
  <si>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</si>
  <si>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</si>
  <si>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</si>
  <si>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</si>
  <si>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</si>
  <si>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</si>
  <si>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</si>
  <si>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</si>
  <si>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</si>
  <si>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</si>
  <si>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</si>
  <si>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</si>
  <si>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</si>
  <si>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</si>
  <si>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</si>
  <si>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</si>
  <si>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</si>
  <si>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</si>
  <si>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</si>
  <si>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</si>
  <si>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</si>
  <si>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</si>
  <si>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</si>
  <si>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</si>
  <si>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</si>
  <si>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</si>
  <si>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</si>
  <si>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</si>
  <si>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</si>
  <si>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</si>
  <si>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</si>
  <si>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</si>
  <si>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</si>
  <si>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</si>
  <si>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</si>
  <si>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</si>
  <si>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</si>
  <si>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</si>
  <si>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</si>
  <si>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</si>
  <si>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</si>
  <si>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</si>
  <si>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</si>
  <si>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</si>
  <si>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</si>
  <si>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</si>
  <si>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</si>
  <si>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</si>
  <si>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</si>
  <si>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</si>
  <si>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</si>
  <si>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</si>
  <si>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</si>
  <si>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</si>
  <si>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</si>
  <si>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</si>
  <si>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</si>
  <si>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</si>
  <si>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</si>
  <si>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</si>
  <si>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</si>
  <si>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</si>
  <si>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</si>
  <si>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</si>
  <si>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</si>
  <si>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</si>
  <si>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</si>
  <si>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</si>
  <si>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</si>
  <si>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</si>
  <si>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</si>
  <si>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</si>
  <si>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</si>
  <si>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</si>
  <si>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</si>
  <si>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</si>
  <si>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</si>
  <si>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</si>
  <si>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</si>
  <si>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</si>
  <si>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</si>
  <si>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</si>
  <si>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</si>
  <si>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</si>
  <si>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</si>
  <si>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</si>
  <si>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</si>
  <si>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</si>
  <si>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</si>
  <si>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</si>
  <si>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</si>
  <si>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</si>
  <si>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</si>
  <si>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</si>
  <si>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</si>
  <si>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</si>
  <si>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</si>
  <si>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</si>
  <si>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</si>
  <si>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</si>
  <si>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</si>
  <si>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</si>
  <si>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</si>
  <si>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</si>
  <si>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</si>
  <si>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</si>
  <si>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</si>
  <si>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</si>
  <si>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</si>
  <si>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</si>
  <si>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</si>
  <si>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</si>
  <si>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</si>
  <si>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</si>
  <si>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</si>
  <si>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</si>
  <si>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</si>
  <si>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</si>
  <si>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</si>
  <si>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</si>
  <si>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</si>
  <si>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</si>
  <si>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</si>
  <si>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</si>
  <si>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</si>
  <si>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</si>
  <si>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</si>
  <si>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</si>
  <si>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</si>
  <si>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</si>
  <si>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</si>
  <si>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</si>
  <si>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</si>
  <si>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</si>
  <si>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</si>
  <si>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</si>
  <si>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</si>
  <si>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</si>
  <si>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</si>
  <si>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</si>
  <si>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FEMALE</t>
  </si>
  <si>
    <t>CATHOLIC</t>
  </si>
  <si>
    <t>FILIPINO</t>
  </si>
  <si>
    <t>S</t>
  </si>
  <si>
    <t>MEDICAL</t>
  </si>
  <si>
    <t>DAUGHTER</t>
  </si>
  <si>
    <t>OPD BILL</t>
  </si>
  <si>
    <t>MAIFIPP</t>
  </si>
  <si>
    <t>ALVA, GILBERT</t>
  </si>
  <si>
    <t>CLP</t>
  </si>
  <si>
    <t>Z-3 BAGUMBAYAN LIB CAM SUR</t>
  </si>
  <si>
    <t>LIBMANAN CAM SUR</t>
  </si>
  <si>
    <t>1ST YR COL IS</t>
  </si>
  <si>
    <t>N.A</t>
  </si>
  <si>
    <t>ALVA, ALEXANDRIA GAILE</t>
  </si>
  <si>
    <t>VILLAREAL,FLORENCIA</t>
  </si>
  <si>
    <t>BATIGOLAO, FREDDIE</t>
  </si>
  <si>
    <t>VILLAREAL,FLOR</t>
  </si>
  <si>
    <t>UNCLE</t>
  </si>
  <si>
    <t>G. MOTHER</t>
  </si>
  <si>
    <t>ALVA, MIKIE</t>
  </si>
  <si>
    <t>BROTHER IN LAW</t>
  </si>
  <si>
    <t>COUSIN IN LAW</t>
  </si>
  <si>
    <t>W</t>
  </si>
  <si>
    <t>ELEM GRAD</t>
  </si>
  <si>
    <t>1ST YR COL IS'</t>
  </si>
  <si>
    <t>CONSTRUCTION WORKER</t>
  </si>
  <si>
    <t>FS FROM PARENTS IN LAW</t>
  </si>
  <si>
    <t>IN-KIND SUPPORT FROM  PARENTS IN LAW</t>
  </si>
  <si>
    <t>C/O PARENTS IN LAW</t>
  </si>
  <si>
    <t>C/O  PARENTS IN LAW</t>
  </si>
  <si>
    <t>RUPEREZ, ALEXANDRA MAY IBARRA</t>
  </si>
  <si>
    <t>PATIENT IS A STUDENT AND LIVES WITH HER CLP.  SHE IS PREGNANT TO HER 2ND CHILD. SHE WILL UNDERGO OB CONSULTATION TODAY AND SEEK MEDICAL ASSISTANCE FOR HER SERIES OF LAB TEST.  HER PARENTS IN LAW PROVIDES FS AND IN-KIND SUPPORT.  OTHER HH MEMBER ALSO EXTEND FS TO THE FAMILY. THUS, SHE IS CLASSIFIED AS C3. (ASSESSED BY MAAM JESSA MAE CARISOLA)</t>
  </si>
  <si>
    <t>Social Welfare Officer 1</t>
  </si>
  <si>
    <t>MARIA JEZEBEL F. DE MESA, RSW, MAEd-GC</t>
  </si>
  <si>
    <t>Social Welfare Officer III</t>
  </si>
  <si>
    <t>COMMON LAW PARTNER</t>
  </si>
  <si>
    <t>PRE NATAL CHECK UP</t>
  </si>
  <si>
    <t>JANA LUISA E. ARRIOLA,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</si>
</sst>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51" fillId="0" borderId="5" xfId="1" applyNumberFormat="1" applyFont="1" applyBorder="1" applyAlignment="1" applyProtection="1">
      <alignment horizontal="left" vertical="center" wrapText="1"/>
    </xf>
    <xf numFmtId="173" fontId="51" fillId="0" borderId="12" xfId="1" applyNumberFormat="1" applyFont="1" applyBorder="1" applyAlignment="1" applyProtection="1">
      <alignment horizontal="left" vertical="center" wrapText="1"/>
    </xf>
    <xf numFmtId="173" fontId="55" fillId="0" borderId="5" xfId="1" applyNumberFormat="1" applyFont="1" applyBorder="1" applyAlignment="1" applyProtection="1">
      <alignment horizontal="left" vertical="center" wrapText="1"/>
    </xf>
    <xf numFmtId="173" fontId="55"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protection locked="0"/>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20</xdr:row>
          <xdr:rowOff>38100</xdr:rowOff>
        </xdr:from>
        <xdr:to>
          <xdr:col>6</xdr:col>
          <xdr:colOff>9525</xdr:colOff>
          <xdr:row>21</xdr:row>
          <xdr:rowOff>57150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20</xdr:row>
          <xdr:rowOff>57150</xdr:rowOff>
        </xdr:from>
        <xdr:to>
          <xdr:col>9</xdr:col>
          <xdr:colOff>19050</xdr:colOff>
          <xdr:row>21</xdr:row>
          <xdr:rowOff>66675</xdr:rowOff>
        </xdr:to>
        <xdr:sp macro="" textlink="">
          <xdr:nvSpPr>
            <xdr:cNvPr id="6310" name="Check Box 166" hidden="1">
              <a:extLst>
                <a:ext uri="{63B3BB69-23CF-44E3-9099-C40C66FF867C}">
                  <a14:compatExt spid="_x0000_s6310"/>
                </a:ext>
                <a:ext uri="{FF2B5EF4-FFF2-40B4-BE49-F238E27FC236}">
                  <a16:creationId xmlns:a16="http://schemas.microsoft.com/office/drawing/2014/main" xmlns="" id="{00000000-0008-0000-0000-0000A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20</xdr:row>
          <xdr:rowOff>57150</xdr:rowOff>
        </xdr:from>
        <xdr:to>
          <xdr:col>11</xdr:col>
          <xdr:colOff>266700</xdr:colOff>
          <xdr:row>21</xdr:row>
          <xdr:rowOff>66675</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76200</xdr:rowOff>
        </xdr:from>
        <xdr:to>
          <xdr:col>15</xdr:col>
          <xdr:colOff>19050</xdr:colOff>
          <xdr:row>21</xdr:row>
          <xdr:rowOff>95250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xdr:colOff>
          <xdr:row>20</xdr:row>
          <xdr:rowOff>57150</xdr:rowOff>
        </xdr:from>
        <xdr:to>
          <xdr:col>17</xdr:col>
          <xdr:colOff>28575</xdr:colOff>
          <xdr:row>21</xdr:row>
          <xdr:rowOff>76200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17</xdr:row>
          <xdr:rowOff>0</xdr:rowOff>
        </xdr:from>
        <xdr:to>
          <xdr:col>4</xdr:col>
          <xdr:colOff>57150</xdr:colOff>
          <xdr:row>18</xdr:row>
          <xdr:rowOff>9525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876300</xdr:colOff>
          <xdr:row>50</xdr:row>
          <xdr:rowOff>133350</xdr:rowOff>
        </xdr:from>
        <xdr:to>
          <xdr:col>7</xdr:col>
          <xdr:colOff>161925</xdr:colOff>
          <xdr:row>51</xdr:row>
          <xdr:rowOff>152400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152400</xdr:rowOff>
        </xdr:from>
        <xdr:to>
          <xdr:col>6</xdr:col>
          <xdr:colOff>19050</xdr:colOff>
          <xdr:row>17</xdr:row>
          <xdr:rowOff>171450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16</xdr:row>
          <xdr:rowOff>161925</xdr:rowOff>
        </xdr:from>
        <xdr:to>
          <xdr:col>9</xdr:col>
          <xdr:colOff>19050</xdr:colOff>
          <xdr:row>18</xdr:row>
          <xdr:rowOff>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17</xdr:row>
          <xdr:rowOff>0</xdr:rowOff>
        </xdr:from>
        <xdr:to>
          <xdr:col>15</xdr:col>
          <xdr:colOff>19050</xdr:colOff>
          <xdr:row>18</xdr:row>
          <xdr:rowOff>9525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3" Type="http://schemas.openxmlformats.org/officeDocument/2006/relationships/ctrlProp" Target="../ctrlProps/ctrlProp47.xml"/><Relationship Id="rId5" Type="http://schemas.openxmlformats.org/officeDocument/2006/relationships/vmlDrawing" Target="../drawings/vmlDrawing1.v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7" Type="http://schemas.openxmlformats.org/officeDocument/2006/relationships/ctrlProp" Target="../ctrlProps/ctrlProp48.xml"/><Relationship Id="rId2" Type="http://schemas.openxmlformats.org/officeDocument/2006/relationships/printerSettings" Target="../printerSettings/printerSettings5.bin"/><Relationship Id="rId16" Type="http://schemas.openxmlformats.org/officeDocument/2006/relationships/ctrlProp" Target="../ctrlProps/ctrlProp57.xml"/><Relationship Id="rId29" Type="http://schemas.openxmlformats.org/officeDocument/2006/relationships/ctrlProp" Target="../ctrlProps/ctrlProp7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 Type="http://schemas.openxmlformats.org/officeDocument/2006/relationships/vmlDrawing" Target="../drawings/vmlDrawing3.v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10" Type="http://schemas.openxmlformats.org/officeDocument/2006/relationships/ctrlProp" Target="../ctrlProps/ctrlProp51.xml"/><Relationship Id="rId19" Type="http://schemas.openxmlformats.org/officeDocument/2006/relationships/ctrlProp" Target="../ctrlProps/ctrlProp60.xml"/><Relationship Id="rId31" Type="http://schemas.openxmlformats.org/officeDocument/2006/relationships/ctrlProp" Target="../ctrlProps/ctrlProp72.xml"/><Relationship Id="rId44" Type="http://schemas.openxmlformats.org/officeDocument/2006/relationships/ctrlProp" Target="../ctrlProps/ctrlProp85.xml"/><Relationship Id="rId4" Type="http://schemas.openxmlformats.org/officeDocument/2006/relationships/drawing" Target="../drawings/drawing2.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8" Type="http://schemas.openxmlformats.org/officeDocument/2006/relationships/ctrlProp" Target="../ctrlProps/ctrlProp49.xml"/><Relationship Id="rId3" Type="http://schemas.openxmlformats.org/officeDocument/2006/relationships/printerSettings" Target="../printerSettings/printerSettings6.bin"/><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20" Type="http://schemas.openxmlformats.org/officeDocument/2006/relationships/ctrlProp" Target="../ctrlProps/ctrlProp61.xml"/><Relationship Id="rId41" Type="http://schemas.openxmlformats.org/officeDocument/2006/relationships/ctrlProp" Target="../ctrlProps/ctrlProp8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 Type="http://schemas.openxmlformats.org/officeDocument/2006/relationships/vmlDrawing" Target="../drawings/vmlDrawing5.vml"/><Relationship Id="rId21" Type="http://schemas.openxmlformats.org/officeDocument/2006/relationships/ctrlProp" Target="../ctrlProps/ctrlProp105.x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33" Type="http://schemas.openxmlformats.org/officeDocument/2006/relationships/ctrlProp" Target="../ctrlProps/ctrlProp117.xml"/><Relationship Id="rId2" Type="http://schemas.openxmlformats.org/officeDocument/2006/relationships/drawing" Target="../drawings/drawing3.xml"/><Relationship Id="rId16" Type="http://schemas.openxmlformats.org/officeDocument/2006/relationships/ctrlProp" Target="../ctrlProps/ctrlProp100.xml"/><Relationship Id="rId20" Type="http://schemas.openxmlformats.org/officeDocument/2006/relationships/ctrlProp" Target="../ctrlProps/ctrlProp104.xml"/><Relationship Id="rId29" Type="http://schemas.openxmlformats.org/officeDocument/2006/relationships/ctrlProp" Target="../ctrlProps/ctrlProp113.xml"/><Relationship Id="rId1" Type="http://schemas.openxmlformats.org/officeDocument/2006/relationships/printerSettings" Target="../printerSettings/printerSettings7.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32" Type="http://schemas.openxmlformats.org/officeDocument/2006/relationships/ctrlProp" Target="../ctrlProps/ctrlProp116.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28" Type="http://schemas.openxmlformats.org/officeDocument/2006/relationships/ctrlProp" Target="../ctrlProps/ctrlProp112.xml"/><Relationship Id="rId10" Type="http://schemas.openxmlformats.org/officeDocument/2006/relationships/ctrlProp" Target="../ctrlProps/ctrlProp94.xml"/><Relationship Id="rId19" Type="http://schemas.openxmlformats.org/officeDocument/2006/relationships/ctrlProp" Target="../ctrlProps/ctrlProp103.xml"/><Relationship Id="rId31" Type="http://schemas.openxmlformats.org/officeDocument/2006/relationships/ctrlProp" Target="../ctrlProps/ctrlProp115.xml"/><Relationship Id="rId4" Type="http://schemas.openxmlformats.org/officeDocument/2006/relationships/vmlDrawing" Target="../drawings/vmlDrawing6.v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 Id="rId30" Type="http://schemas.openxmlformats.org/officeDocument/2006/relationships/ctrlProp" Target="../ctrlProps/ctrlProp114.xml"/><Relationship Id="rId8"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57" sqref="D57:E57"/>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33" t="s">
        <v>0</v>
      </c>
      <c r="B1" s="133"/>
      <c r="C1" s="133"/>
      <c r="D1" s="133"/>
      <c r="E1" s="133"/>
      <c r="F1" s="133"/>
      <c r="G1" s="133"/>
      <c r="H1" s="133"/>
      <c r="I1" s="133"/>
      <c r="J1" s="133"/>
      <c r="K1" s="133"/>
      <c r="L1" s="133"/>
      <c r="M1" s="133"/>
      <c r="N1" s="133"/>
      <c r="O1" s="133"/>
      <c r="P1" s="133"/>
      <c r="Q1" s="133"/>
      <c r="R1" s="133"/>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4" t="s">
        <v>262</v>
      </c>
      <c r="B3" s="134"/>
      <c r="C3" s="134"/>
      <c r="D3" s="136"/>
      <c r="E3" s="136"/>
      <c r="F3" s="136"/>
      <c r="G3" s="136"/>
      <c r="H3" s="136"/>
      <c r="I3" s="136"/>
      <c r="J3" s="136"/>
      <c r="K3" s="81"/>
      <c r="L3" s="81"/>
      <c r="M3" s="8"/>
      <c r="N3" s="8"/>
      <c r="O3" s="8"/>
      <c r="P3" s="9" t="s">
        <v>264</v>
      </c>
      <c r="Q3" s="137">
        <v>82125</v>
      </c>
      <c r="R3" s="13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52" t="s">
        <v>265</v>
      </c>
      <c r="B5" s="153"/>
      <c r="C5" s="153"/>
      <c r="D5" s="153"/>
      <c r="E5" s="153"/>
      <c r="F5" s="138">
        <v>45457</v>
      </c>
      <c r="G5" s="138"/>
      <c r="H5" s="138"/>
      <c r="I5" s="138"/>
      <c r="J5" s="138"/>
      <c r="K5" s="138"/>
      <c r="L5" s="135" t="s">
        <v>268</v>
      </c>
      <c r="M5" s="135"/>
      <c r="N5" s="135"/>
      <c r="O5" s="135"/>
      <c r="P5" s="135"/>
      <c r="Q5" s="135"/>
      <c r="R5" s="28">
        <v>0.55277777777777803</v>
      </c>
    </row>
    <row r="6" spans="1:18" ht="15" customHeight="1" x14ac:dyDescent="0.3">
      <c r="A6" s="139" t="s">
        <v>266</v>
      </c>
      <c r="B6" s="140"/>
      <c r="C6" s="140"/>
      <c r="D6" s="140"/>
      <c r="E6" s="140"/>
      <c r="F6" s="140"/>
      <c r="G6" s="229" t="s">
        <v>317</v>
      </c>
      <c r="H6" s="229"/>
      <c r="I6" s="229"/>
      <c r="J6" s="229"/>
      <c r="K6" s="229"/>
      <c r="L6" s="229"/>
      <c r="M6" s="151" t="s">
        <v>269</v>
      </c>
      <c r="N6" s="151"/>
      <c r="O6" s="151"/>
      <c r="P6" s="151"/>
      <c r="Q6" s="149" t="s">
        <v>345</v>
      </c>
      <c r="R6" s="150"/>
    </row>
    <row r="7" spans="1:18" ht="15" customHeight="1" x14ac:dyDescent="0.25">
      <c r="A7" s="139" t="s">
        <v>267</v>
      </c>
      <c r="B7" s="140"/>
      <c r="C7" s="140"/>
      <c r="D7" s="146" t="s">
        <v>319</v>
      </c>
      <c r="E7" s="146"/>
      <c r="F7" s="146"/>
      <c r="G7" s="146"/>
      <c r="H7" s="146"/>
      <c r="I7" s="146"/>
      <c r="J7" s="146"/>
      <c r="K7" s="146"/>
      <c r="L7" s="146"/>
      <c r="M7" s="154" t="s">
        <v>270</v>
      </c>
      <c r="N7" s="154"/>
      <c r="O7" s="154"/>
      <c r="P7" s="154"/>
      <c r="Q7" s="155">
        <v>9095395183</v>
      </c>
      <c r="R7" s="156"/>
    </row>
    <row r="8" spans="1:18" ht="6" customHeight="1" thickBot="1" x14ac:dyDescent="0.3">
      <c r="A8" s="240"/>
      <c r="B8" s="241"/>
      <c r="C8" s="241"/>
      <c r="D8" s="241"/>
      <c r="E8" s="241"/>
      <c r="F8" s="241"/>
      <c r="G8" s="241"/>
      <c r="H8" s="241"/>
      <c r="I8" s="241"/>
      <c r="J8" s="241"/>
      <c r="K8" s="241"/>
      <c r="L8" s="241"/>
      <c r="M8" s="83"/>
      <c r="N8" s="241"/>
      <c r="O8" s="241"/>
      <c r="P8" s="241"/>
      <c r="Q8" s="241"/>
      <c r="R8" s="242"/>
    </row>
    <row r="9" spans="1:18" ht="12" customHeight="1" thickBot="1" x14ac:dyDescent="0.3">
      <c r="A9" s="125" t="s">
        <v>271</v>
      </c>
      <c r="B9" s="126"/>
      <c r="C9" s="126"/>
      <c r="D9" s="126"/>
      <c r="E9" s="126"/>
      <c r="F9" s="126"/>
      <c r="G9" s="126"/>
      <c r="H9" s="126"/>
      <c r="I9" s="126"/>
      <c r="J9" s="126"/>
      <c r="K9" s="126"/>
      <c r="L9" s="126"/>
      <c r="M9" s="126"/>
      <c r="N9" s="126"/>
      <c r="O9" s="126"/>
      <c r="P9" s="126"/>
      <c r="Q9" s="126"/>
      <c r="R9" s="127"/>
    </row>
    <row r="10" spans="1:18" ht="21" customHeight="1" x14ac:dyDescent="0.25">
      <c r="A10" s="157" t="s">
        <v>4</v>
      </c>
      <c r="B10" s="158"/>
      <c r="C10" s="158"/>
      <c r="D10" s="243" t="s">
        <v>340</v>
      </c>
      <c r="E10" s="243"/>
      <c r="F10" s="243"/>
      <c r="G10" s="243"/>
      <c r="H10" s="243"/>
      <c r="I10" s="243"/>
      <c r="J10" s="243"/>
      <c r="K10" s="243"/>
      <c r="L10" s="243"/>
      <c r="M10" s="243"/>
      <c r="N10" s="243"/>
      <c r="O10" s="243"/>
      <c r="P10" s="243"/>
      <c r="Q10" s="91"/>
      <c r="R10" s="27" t="s">
        <v>309</v>
      </c>
    </row>
    <row r="11" spans="1:18" s="89" customFormat="1" ht="11.25" customHeight="1" x14ac:dyDescent="0.2">
      <c r="A11" s="175" t="s">
        <v>272</v>
      </c>
      <c r="B11" s="228"/>
      <c r="C11" s="228"/>
      <c r="D11" s="176" t="s">
        <v>273</v>
      </c>
      <c r="E11" s="176"/>
      <c r="F11" s="176"/>
      <c r="G11" s="176"/>
      <c r="H11" s="176"/>
      <c r="I11" s="176"/>
      <c r="J11" s="176"/>
      <c r="K11" s="176"/>
      <c r="L11" s="176"/>
      <c r="M11" s="176"/>
      <c r="N11" s="176"/>
      <c r="O11" s="176"/>
      <c r="P11" s="176"/>
      <c r="Q11" s="104"/>
      <c r="R11" s="92" t="s">
        <v>297</v>
      </c>
    </row>
    <row r="12" spans="1:18" ht="18.75" customHeight="1" x14ac:dyDescent="0.25">
      <c r="A12" s="142">
        <v>38334</v>
      </c>
      <c r="B12" s="143"/>
      <c r="C12" s="143"/>
      <c r="D12" s="143"/>
      <c r="E12" s="105"/>
      <c r="F12" s="82"/>
      <c r="G12" s="148">
        <f ca="1">IF(DATEDIF(A12,NOW(),"y")&gt;120,"",DATEDIF(A12,NOW(),"y"))</f>
        <v>19</v>
      </c>
      <c r="H12" s="148"/>
      <c r="I12" s="148"/>
      <c r="J12" s="148"/>
      <c r="K12" s="82"/>
      <c r="L12" s="82"/>
      <c r="M12" s="167" t="s">
        <v>320</v>
      </c>
      <c r="N12" s="167"/>
      <c r="O12" s="167"/>
      <c r="P12" s="167"/>
      <c r="Q12" s="167"/>
      <c r="R12" s="168"/>
    </row>
    <row r="13" spans="1:18" ht="12" customHeight="1" x14ac:dyDescent="0.25">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x14ac:dyDescent="0.25">
      <c r="A14" s="159" t="s">
        <v>8</v>
      </c>
      <c r="B14" s="160"/>
      <c r="C14" s="160"/>
      <c r="D14" s="160"/>
      <c r="E14" s="167" t="str">
        <f>D7</f>
        <v>Z-3 BAGUMBAYAN LIB CAM SUR</v>
      </c>
      <c r="F14" s="167"/>
      <c r="G14" s="167"/>
      <c r="H14" s="167"/>
      <c r="I14" s="167"/>
      <c r="J14" s="167"/>
      <c r="K14" s="167"/>
      <c r="L14" s="167"/>
      <c r="M14" s="167"/>
      <c r="N14" s="167"/>
      <c r="O14" s="167"/>
      <c r="P14" s="167"/>
      <c r="Q14" s="167"/>
      <c r="R14" s="168"/>
    </row>
    <row r="15" spans="1:18" s="90" customFormat="1" ht="9.75" customHeight="1" x14ac:dyDescent="0.2">
      <c r="A15" s="144" t="s">
        <v>276</v>
      </c>
      <c r="B15" s="145"/>
      <c r="C15" s="145"/>
      <c r="D15" s="145"/>
      <c r="E15" s="247" t="s">
        <v>9</v>
      </c>
      <c r="F15" s="247"/>
      <c r="G15" s="247"/>
      <c r="H15" s="247"/>
      <c r="I15" s="247"/>
      <c r="J15" s="247"/>
      <c r="K15" s="247"/>
      <c r="L15" s="247"/>
      <c r="M15" s="247"/>
      <c r="N15" s="247"/>
      <c r="O15" s="247"/>
      <c r="P15" s="247"/>
      <c r="Q15" s="247"/>
      <c r="R15" s="248"/>
    </row>
    <row r="16" spans="1:18" ht="15.75" customHeight="1" x14ac:dyDescent="0.25">
      <c r="A16" s="159" t="s">
        <v>10</v>
      </c>
      <c r="B16" s="160"/>
      <c r="C16" s="160"/>
      <c r="D16" s="160"/>
      <c r="E16" s="249" t="str">
        <f>E14</f>
        <v>Z-3 BAGUMBAYAN LIB CAM SUR</v>
      </c>
      <c r="F16" s="249"/>
      <c r="G16" s="249"/>
      <c r="H16" s="249"/>
      <c r="I16" s="249"/>
      <c r="J16" s="249"/>
      <c r="K16" s="249"/>
      <c r="L16" s="249"/>
      <c r="M16" s="249"/>
      <c r="N16" s="249"/>
      <c r="O16" s="249"/>
      <c r="P16" s="249"/>
      <c r="Q16" s="249"/>
      <c r="R16" s="250"/>
    </row>
    <row r="17" spans="1:19" s="90" customFormat="1" ht="13.5" customHeight="1" x14ac:dyDescent="0.2">
      <c r="A17" s="144" t="s">
        <v>277</v>
      </c>
      <c r="B17" s="145"/>
      <c r="C17" s="145"/>
      <c r="D17" s="145"/>
      <c r="E17" s="247" t="s">
        <v>9</v>
      </c>
      <c r="F17" s="247"/>
      <c r="G17" s="247"/>
      <c r="H17" s="247"/>
      <c r="I17" s="247"/>
      <c r="J17" s="247"/>
      <c r="K17" s="247"/>
      <c r="L17" s="247"/>
      <c r="M17" s="247"/>
      <c r="N17" s="247"/>
      <c r="O17" s="247"/>
      <c r="P17" s="247"/>
      <c r="Q17" s="247"/>
      <c r="R17" s="248"/>
    </row>
    <row r="18" spans="1:19" x14ac:dyDescent="0.25">
      <c r="A18" s="244" t="s">
        <v>11</v>
      </c>
      <c r="B18" s="154"/>
      <c r="C18" s="154"/>
      <c r="D18" s="82"/>
      <c r="E18" s="82" t="s">
        <v>160</v>
      </c>
      <c r="F18" s="82"/>
      <c r="G18" s="82" t="s">
        <v>161</v>
      </c>
      <c r="H18" s="82"/>
      <c r="I18" s="82"/>
      <c r="J18" s="174" t="s">
        <v>278</v>
      </c>
      <c r="K18" s="174"/>
      <c r="L18" s="82"/>
      <c r="M18" s="82"/>
      <c r="N18" s="82"/>
      <c r="O18" s="82"/>
      <c r="P18" s="82" t="s">
        <v>162</v>
      </c>
      <c r="Q18" s="146" t="s">
        <v>318</v>
      </c>
      <c r="R18" s="147"/>
    </row>
    <row r="19" spans="1:19" ht="13.5" customHeight="1" x14ac:dyDescent="0.25">
      <c r="A19" s="244" t="s">
        <v>279</v>
      </c>
      <c r="B19" s="154"/>
      <c r="C19" s="154"/>
      <c r="D19" s="146" t="s">
        <v>310</v>
      </c>
      <c r="E19" s="146"/>
      <c r="F19" s="146"/>
      <c r="G19" s="146"/>
      <c r="H19" s="82"/>
      <c r="I19" s="82"/>
      <c r="J19" s="82"/>
      <c r="K19" s="174" t="s">
        <v>280</v>
      </c>
      <c r="L19" s="174"/>
      <c r="M19" s="174"/>
      <c r="N19" s="245" t="s">
        <v>311</v>
      </c>
      <c r="O19" s="245"/>
      <c r="P19" s="245"/>
      <c r="Q19" s="245"/>
      <c r="R19" s="246"/>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x14ac:dyDescent="0.25">
      <c r="A22" s="175" t="s">
        <v>285</v>
      </c>
      <c r="B22" s="176"/>
      <c r="C22" s="176"/>
      <c r="D22" s="176"/>
      <c r="E22" s="176"/>
      <c r="F22" s="174"/>
      <c r="G22" s="141"/>
      <c r="H22" s="141"/>
      <c r="I22" s="82"/>
      <c r="J22" s="141"/>
      <c r="K22" s="141"/>
      <c r="L22" s="166"/>
      <c r="M22" s="166"/>
      <c r="N22" s="110"/>
      <c r="O22" s="177"/>
      <c r="P22" s="141"/>
      <c r="Q22" s="177"/>
      <c r="R22" s="178"/>
    </row>
    <row r="23" spans="1:19" ht="1.5" customHeight="1" x14ac:dyDescent="0.25">
      <c r="A23" s="95"/>
      <c r="B23" s="111"/>
      <c r="C23" s="111"/>
      <c r="D23" s="111"/>
      <c r="E23" s="111"/>
      <c r="F23" s="82"/>
      <c r="G23" s="141"/>
      <c r="H23" s="141"/>
      <c r="I23" s="82"/>
      <c r="J23" s="109"/>
      <c r="K23" s="109"/>
      <c r="L23" s="109"/>
      <c r="M23" s="112"/>
      <c r="N23" s="113"/>
      <c r="O23" s="112"/>
      <c r="P23" s="112"/>
      <c r="Q23" s="112"/>
      <c r="R23" s="96"/>
    </row>
    <row r="24" spans="1:19" x14ac:dyDescent="0.25">
      <c r="A24" s="159" t="s">
        <v>286</v>
      </c>
      <c r="B24" s="174"/>
      <c r="C24" s="174"/>
      <c r="D24" s="173" t="s">
        <v>306</v>
      </c>
      <c r="E24" s="173"/>
      <c r="F24" s="173"/>
      <c r="G24" s="173"/>
      <c r="H24" s="173"/>
      <c r="I24" s="173"/>
      <c r="J24" s="173"/>
      <c r="K24" s="179" t="s">
        <v>287</v>
      </c>
      <c r="L24" s="179"/>
      <c r="M24" s="179"/>
      <c r="N24" s="179"/>
      <c r="O24" s="179"/>
      <c r="P24" s="180">
        <v>3000</v>
      </c>
      <c r="Q24" s="180"/>
      <c r="R24" s="181"/>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82" t="s">
        <v>261</v>
      </c>
      <c r="Q26" s="182"/>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25" t="s">
        <v>237</v>
      </c>
      <c r="B28" s="126"/>
      <c r="C28" s="126"/>
      <c r="D28" s="126"/>
      <c r="E28" s="126"/>
      <c r="F28" s="126"/>
      <c r="G28" s="126"/>
      <c r="H28" s="126"/>
      <c r="I28" s="126"/>
      <c r="J28" s="126"/>
      <c r="K28" s="126"/>
      <c r="L28" s="126"/>
      <c r="M28" s="126"/>
      <c r="N28" s="126"/>
      <c r="O28" s="126"/>
      <c r="P28" s="126"/>
      <c r="Q28" s="126"/>
      <c r="R28" s="127"/>
    </row>
    <row r="29" spans="1:19" ht="10.5" customHeight="1" x14ac:dyDescent="0.25">
      <c r="A29" s="236" t="s">
        <v>18</v>
      </c>
      <c r="B29" s="237"/>
      <c r="C29" s="237"/>
      <c r="D29" s="237"/>
      <c r="E29" s="237"/>
      <c r="F29" s="237"/>
      <c r="G29" s="237"/>
      <c r="H29" s="238"/>
      <c r="I29" s="128" t="s">
        <v>15</v>
      </c>
      <c r="J29" s="129"/>
      <c r="K29" s="230" t="s">
        <v>11</v>
      </c>
      <c r="L29" s="230" t="s">
        <v>16</v>
      </c>
      <c r="M29" s="128" t="s">
        <v>17</v>
      </c>
      <c r="N29" s="232"/>
      <c r="O29" s="129"/>
      <c r="P29" s="128" t="s">
        <v>13</v>
      </c>
      <c r="Q29" s="129"/>
      <c r="R29" s="234" t="s">
        <v>14</v>
      </c>
      <c r="S29" s="132" t="s">
        <v>239</v>
      </c>
    </row>
    <row r="30" spans="1:19" ht="10.5" customHeight="1" x14ac:dyDescent="0.25">
      <c r="A30" s="239" t="s">
        <v>301</v>
      </c>
      <c r="B30" s="233"/>
      <c r="C30" s="233"/>
      <c r="D30" s="233"/>
      <c r="E30" s="233"/>
      <c r="F30" s="233"/>
      <c r="G30" s="233"/>
      <c r="H30" s="131"/>
      <c r="I30" s="130"/>
      <c r="J30" s="131"/>
      <c r="K30" s="231"/>
      <c r="L30" s="231"/>
      <c r="M30" s="130"/>
      <c r="N30" s="233"/>
      <c r="O30" s="131"/>
      <c r="P30" s="130"/>
      <c r="Q30" s="131"/>
      <c r="R30" s="235"/>
      <c r="S30" s="132"/>
    </row>
    <row r="31" spans="1:19" ht="18" customHeight="1" x14ac:dyDescent="0.25">
      <c r="A31" s="191" t="s">
        <v>324</v>
      </c>
      <c r="B31" s="192"/>
      <c r="C31" s="192"/>
      <c r="D31" s="192"/>
      <c r="E31" s="192"/>
      <c r="F31" s="192"/>
      <c r="G31" s="192"/>
      <c r="H31" s="193"/>
      <c r="I31" s="161" t="s">
        <v>178</v>
      </c>
      <c r="J31" s="162"/>
      <c r="K31" s="98" t="s">
        <v>332</v>
      </c>
      <c r="L31" s="98" t="s">
        <v>328</v>
      </c>
      <c r="M31" s="161" t="s">
        <v>333</v>
      </c>
      <c r="N31" s="163"/>
      <c r="O31" s="162"/>
      <c r="P31" s="164" t="s">
        <v>306</v>
      </c>
      <c r="Q31" s="165"/>
      <c r="R31" s="99"/>
    </row>
    <row r="32" spans="1:19" ht="15.75" customHeight="1" x14ac:dyDescent="0.25">
      <c r="A32" s="191" t="s">
        <v>325</v>
      </c>
      <c r="B32" s="192"/>
      <c r="C32" s="192"/>
      <c r="D32" s="192"/>
      <c r="E32" s="192"/>
      <c r="F32" s="192"/>
      <c r="G32" s="192"/>
      <c r="H32" s="193"/>
      <c r="I32" s="161" t="s">
        <v>176</v>
      </c>
      <c r="J32" s="162"/>
      <c r="K32" s="98" t="s">
        <v>312</v>
      </c>
      <c r="L32" s="98" t="s">
        <v>331</v>
      </c>
      <c r="M32" s="161" t="s">
        <v>321</v>
      </c>
      <c r="N32" s="163"/>
      <c r="O32" s="162"/>
      <c r="P32" s="161"/>
      <c r="Q32" s="162"/>
      <c r="R32" s="99"/>
    </row>
    <row r="33" spans="1:20" ht="15.75" customHeight="1" x14ac:dyDescent="0.25">
      <c r="A33" s="191" t="s">
        <v>323</v>
      </c>
      <c r="B33" s="192"/>
      <c r="C33" s="192"/>
      <c r="D33" s="192"/>
      <c r="E33" s="192"/>
      <c r="F33" s="192"/>
      <c r="G33" s="192"/>
      <c r="H33" s="193"/>
      <c r="I33" s="161" t="s">
        <v>178</v>
      </c>
      <c r="J33" s="162"/>
      <c r="K33" s="98" t="s">
        <v>312</v>
      </c>
      <c r="L33" s="98" t="s">
        <v>314</v>
      </c>
      <c r="M33" s="161" t="s">
        <v>322</v>
      </c>
      <c r="N33" s="163"/>
      <c r="O33" s="162"/>
      <c r="P33" s="161"/>
      <c r="Q33" s="162"/>
      <c r="R33" s="99"/>
    </row>
    <row r="34" spans="1:20" ht="15.75" customHeight="1" x14ac:dyDescent="0.25">
      <c r="A34" s="191" t="s">
        <v>326</v>
      </c>
      <c r="B34" s="192"/>
      <c r="C34" s="192"/>
      <c r="D34" s="192"/>
      <c r="E34" s="192"/>
      <c r="F34" s="192"/>
      <c r="G34" s="192"/>
      <c r="H34" s="193"/>
      <c r="I34" s="161" t="s">
        <v>178</v>
      </c>
      <c r="J34" s="162"/>
      <c r="K34" s="98" t="s">
        <v>312</v>
      </c>
      <c r="L34" s="98" t="s">
        <v>327</v>
      </c>
      <c r="M34" s="161" t="s">
        <v>333</v>
      </c>
      <c r="N34" s="163"/>
      <c r="O34" s="162"/>
      <c r="P34" s="161" t="s">
        <v>335</v>
      </c>
      <c r="Q34" s="162"/>
      <c r="R34" s="99">
        <f>500*5*3</f>
        <v>7500</v>
      </c>
    </row>
    <row r="35" spans="1:20" ht="15.75" customHeight="1" x14ac:dyDescent="0.25">
      <c r="A35" s="191" t="s">
        <v>329</v>
      </c>
      <c r="B35" s="192"/>
      <c r="C35" s="192"/>
      <c r="D35" s="192"/>
      <c r="E35" s="192"/>
      <c r="F35" s="192"/>
      <c r="G35" s="192"/>
      <c r="H35" s="193"/>
      <c r="I35" s="161" t="s">
        <v>176</v>
      </c>
      <c r="J35" s="162"/>
      <c r="K35" s="98" t="s">
        <v>312</v>
      </c>
      <c r="L35" s="98" t="s">
        <v>330</v>
      </c>
      <c r="M35" s="161" t="s">
        <v>334</v>
      </c>
      <c r="N35" s="163"/>
      <c r="O35" s="162"/>
      <c r="P35" s="161"/>
      <c r="Q35" s="162"/>
      <c r="R35" s="99"/>
    </row>
    <row r="36" spans="1:20" ht="15.75" customHeight="1" x14ac:dyDescent="0.25">
      <c r="A36" s="191"/>
      <c r="B36" s="192"/>
      <c r="C36" s="192"/>
      <c r="D36" s="192"/>
      <c r="E36" s="192"/>
      <c r="F36" s="192"/>
      <c r="G36" s="192"/>
      <c r="H36" s="193"/>
      <c r="I36" s="161"/>
      <c r="J36" s="162"/>
      <c r="K36" s="98"/>
      <c r="L36" s="98"/>
      <c r="M36" s="161"/>
      <c r="N36" s="163"/>
      <c r="O36" s="162"/>
      <c r="P36" s="161"/>
      <c r="Q36" s="162"/>
      <c r="R36" s="99"/>
    </row>
    <row r="37" spans="1:20" ht="15.75" customHeight="1" x14ac:dyDescent="0.25">
      <c r="A37" s="191"/>
      <c r="B37" s="192"/>
      <c r="C37" s="192"/>
      <c r="D37" s="192"/>
      <c r="E37" s="192"/>
      <c r="F37" s="192"/>
      <c r="G37" s="192"/>
      <c r="H37" s="193"/>
      <c r="I37" s="188"/>
      <c r="J37" s="189"/>
      <c r="K37" s="100"/>
      <c r="L37" s="101"/>
      <c r="M37" s="186"/>
      <c r="N37" s="190"/>
      <c r="O37" s="187"/>
      <c r="P37" s="186"/>
      <c r="Q37" s="187"/>
      <c r="R37" s="102"/>
    </row>
    <row r="38" spans="1:20" ht="15.75" customHeight="1" x14ac:dyDescent="0.25">
      <c r="A38" s="191"/>
      <c r="B38" s="192"/>
      <c r="C38" s="192"/>
      <c r="D38" s="192"/>
      <c r="E38" s="192"/>
      <c r="F38" s="192"/>
      <c r="G38" s="192"/>
      <c r="H38" s="193"/>
      <c r="I38" s="188"/>
      <c r="J38" s="189"/>
      <c r="K38" s="100"/>
      <c r="L38" s="101"/>
      <c r="M38" s="186"/>
      <c r="N38" s="190"/>
      <c r="O38" s="187"/>
      <c r="P38" s="186"/>
      <c r="Q38" s="187"/>
      <c r="R38" s="102"/>
    </row>
    <row r="39" spans="1:20" ht="15.75" customHeight="1" x14ac:dyDescent="0.25">
      <c r="A39" s="191"/>
      <c r="B39" s="192"/>
      <c r="C39" s="192"/>
      <c r="D39" s="192"/>
      <c r="E39" s="192"/>
      <c r="F39" s="192"/>
      <c r="G39" s="192"/>
      <c r="H39" s="193"/>
      <c r="I39" s="188"/>
      <c r="J39" s="189"/>
      <c r="K39" s="100"/>
      <c r="L39" s="101"/>
      <c r="M39" s="186"/>
      <c r="N39" s="190"/>
      <c r="O39" s="187"/>
      <c r="P39" s="186"/>
      <c r="Q39" s="187"/>
      <c r="R39" s="102"/>
    </row>
    <row r="40" spans="1:20" ht="15.75" customHeight="1" x14ac:dyDescent="0.25">
      <c r="A40" s="191"/>
      <c r="B40" s="192"/>
      <c r="C40" s="192"/>
      <c r="D40" s="192"/>
      <c r="E40" s="192"/>
      <c r="F40" s="192"/>
      <c r="G40" s="192"/>
      <c r="H40" s="193"/>
      <c r="I40" s="188"/>
      <c r="J40" s="189"/>
      <c r="K40" s="100"/>
      <c r="L40" s="101"/>
      <c r="M40" s="186"/>
      <c r="N40" s="190"/>
      <c r="O40" s="187"/>
      <c r="P40" s="186"/>
      <c r="Q40" s="187"/>
      <c r="R40" s="102"/>
    </row>
    <row r="41" spans="1:20" ht="15.75" customHeight="1" x14ac:dyDescent="0.25">
      <c r="A41" s="191"/>
      <c r="B41" s="192"/>
      <c r="C41" s="192"/>
      <c r="D41" s="192"/>
      <c r="E41" s="192"/>
      <c r="F41" s="192"/>
      <c r="G41" s="192"/>
      <c r="H41" s="193"/>
      <c r="I41" s="188"/>
      <c r="J41" s="189"/>
      <c r="K41" s="100"/>
      <c r="L41" s="101"/>
      <c r="M41" s="186"/>
      <c r="N41" s="190"/>
      <c r="O41" s="187"/>
      <c r="P41" s="186"/>
      <c r="Q41" s="187"/>
      <c r="R41" s="102"/>
    </row>
    <row r="42" spans="1:20" ht="15.75" customHeight="1" x14ac:dyDescent="0.25">
      <c r="A42" s="191"/>
      <c r="B42" s="192"/>
      <c r="C42" s="192"/>
      <c r="D42" s="192"/>
      <c r="E42" s="192"/>
      <c r="F42" s="192"/>
      <c r="G42" s="192"/>
      <c r="H42" s="193"/>
      <c r="I42" s="188"/>
      <c r="J42" s="189"/>
      <c r="K42" s="100"/>
      <c r="L42" s="101"/>
      <c r="M42" s="186"/>
      <c r="N42" s="190"/>
      <c r="O42" s="187"/>
      <c r="P42" s="186"/>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83"/>
      <c r="B44" s="184"/>
      <c r="C44" s="184"/>
      <c r="D44" s="184"/>
      <c r="E44" s="184"/>
      <c r="F44" s="184"/>
      <c r="G44" s="184"/>
      <c r="H44" s="88"/>
      <c r="I44" s="185"/>
      <c r="J44" s="185"/>
      <c r="K44" s="185"/>
      <c r="L44" s="185"/>
      <c r="M44" s="86"/>
      <c r="N44" s="86"/>
      <c r="O44" s="86"/>
      <c r="P44" s="116" t="s">
        <v>20</v>
      </c>
      <c r="Q44" s="116"/>
      <c r="R44" s="14"/>
    </row>
    <row r="45" spans="1:20" ht="14.25" customHeight="1" x14ac:dyDescent="0.25">
      <c r="A45" s="183" t="s">
        <v>337</v>
      </c>
      <c r="B45" s="184"/>
      <c r="C45" s="184"/>
      <c r="D45" s="184"/>
      <c r="E45" s="184"/>
      <c r="F45" s="184"/>
      <c r="G45" s="184"/>
      <c r="H45" s="88"/>
      <c r="I45" s="185"/>
      <c r="J45" s="185"/>
      <c r="K45" s="185"/>
      <c r="L45" s="185"/>
      <c r="M45" s="86"/>
      <c r="N45" s="86"/>
      <c r="O45" s="86"/>
      <c r="P45" s="194">
        <f>(I44/2)+SUM(I45:L46)+SUM(R31:R42)+P24</f>
        <v>13700</v>
      </c>
      <c r="Q45" s="194"/>
      <c r="R45" s="195"/>
    </row>
    <row r="46" spans="1:20" x14ac:dyDescent="0.25">
      <c r="A46" s="183" t="s">
        <v>336</v>
      </c>
      <c r="B46" s="184"/>
      <c r="C46" s="184"/>
      <c r="D46" s="184"/>
      <c r="E46" s="184"/>
      <c r="F46" s="184"/>
      <c r="G46" s="184"/>
      <c r="H46" s="88"/>
      <c r="I46" s="185">
        <f>800*4</f>
        <v>3200</v>
      </c>
      <c r="J46" s="185"/>
      <c r="K46" s="185"/>
      <c r="L46" s="185"/>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600</v>
      </c>
      <c r="T48" t="s">
        <v>215</v>
      </c>
    </row>
    <row r="49" spans="1:20" s="23" customFormat="1" x14ac:dyDescent="0.25">
      <c r="A49" s="269" t="s">
        <v>21</v>
      </c>
      <c r="B49" s="196"/>
      <c r="C49" s="196"/>
      <c r="D49" s="196" t="s">
        <v>22</v>
      </c>
      <c r="E49" s="196"/>
      <c r="F49" s="84"/>
      <c r="G49" s="251" t="s">
        <v>288</v>
      </c>
      <c r="H49" s="251"/>
      <c r="I49" s="251"/>
      <c r="J49" s="251"/>
      <c r="K49" s="118" t="s">
        <v>22</v>
      </c>
      <c r="M49" s="196" t="s">
        <v>24</v>
      </c>
      <c r="N49" s="196"/>
      <c r="O49" s="196"/>
      <c r="P49" s="196"/>
      <c r="Q49" s="196"/>
      <c r="R49" s="26" t="s">
        <v>22</v>
      </c>
      <c r="S49" s="44">
        <f>P45/2</f>
        <v>6850</v>
      </c>
      <c r="T49" s="23" t="s">
        <v>216</v>
      </c>
    </row>
    <row r="50" spans="1:20" s="23" customFormat="1" ht="14.1" customHeight="1" x14ac:dyDescent="0.25">
      <c r="A50" s="24"/>
      <c r="B50" s="134" t="s">
        <v>129</v>
      </c>
      <c r="C50" s="134"/>
      <c r="D50" s="197"/>
      <c r="E50" s="197"/>
      <c r="F50" s="25"/>
      <c r="G50" s="82"/>
      <c r="H50" s="134" t="s">
        <v>149</v>
      </c>
      <c r="I50" s="134"/>
      <c r="J50" s="134"/>
      <c r="K50" s="29">
        <v>200</v>
      </c>
      <c r="M50" s="25"/>
      <c r="N50" s="201" t="s">
        <v>132</v>
      </c>
      <c r="O50" s="201"/>
      <c r="P50" s="201"/>
      <c r="Q50" s="256"/>
      <c r="R50" s="257"/>
    </row>
    <row r="51" spans="1:20" s="23" customFormat="1" ht="14.1" customHeight="1" x14ac:dyDescent="0.25">
      <c r="A51" s="24"/>
      <c r="B51" s="134" t="s">
        <v>133</v>
      </c>
      <c r="C51" s="134"/>
      <c r="D51" s="197"/>
      <c r="E51" s="197"/>
      <c r="F51" s="25"/>
      <c r="G51" s="82"/>
      <c r="H51" s="8" t="s">
        <v>150</v>
      </c>
      <c r="I51" s="8"/>
      <c r="K51" s="29"/>
      <c r="M51" s="25"/>
      <c r="N51" s="201" t="s">
        <v>136</v>
      </c>
      <c r="O51" s="201"/>
      <c r="P51" s="201"/>
      <c r="Q51" s="260" t="s">
        <v>338</v>
      </c>
      <c r="R51" s="261"/>
    </row>
    <row r="52" spans="1:20" s="23" customFormat="1" ht="14.1" customHeight="1" x14ac:dyDescent="0.25">
      <c r="A52" s="24"/>
      <c r="B52" s="134" t="s">
        <v>137</v>
      </c>
      <c r="C52" s="134"/>
      <c r="D52" s="197">
        <v>0</v>
      </c>
      <c r="E52" s="197"/>
      <c r="F52" s="25"/>
      <c r="G52" s="82"/>
      <c r="H52" s="8" t="s">
        <v>172</v>
      </c>
      <c r="I52" s="8"/>
      <c r="K52" s="29"/>
      <c r="M52" s="25"/>
      <c r="N52" s="201" t="s">
        <v>140</v>
      </c>
      <c r="O52" s="201"/>
      <c r="P52" s="201"/>
      <c r="Q52" s="262" t="s">
        <v>339</v>
      </c>
      <c r="R52" s="263"/>
    </row>
    <row r="53" spans="1:20" s="23" customFormat="1" ht="14.1" customHeight="1" x14ac:dyDescent="0.25">
      <c r="A53" s="24"/>
      <c r="B53" s="134" t="s">
        <v>163</v>
      </c>
      <c r="C53" s="134"/>
      <c r="D53" s="197"/>
      <c r="E53" s="197"/>
      <c r="F53" s="8"/>
      <c r="G53" s="8"/>
      <c r="H53" s="8" t="s">
        <v>163</v>
      </c>
      <c r="I53" s="8"/>
      <c r="K53" s="42"/>
      <c r="M53" s="25"/>
      <c r="N53" s="201" t="s">
        <v>164</v>
      </c>
      <c r="O53" s="201"/>
      <c r="P53" s="201"/>
      <c r="Q53" s="256"/>
      <c r="R53" s="257"/>
    </row>
    <row r="54" spans="1:20" s="23" customFormat="1" ht="14.1" customHeight="1" x14ac:dyDescent="0.25">
      <c r="A54" s="12"/>
      <c r="B54" s="8"/>
      <c r="C54" s="8"/>
      <c r="D54" s="8"/>
      <c r="E54" s="8"/>
      <c r="F54" s="8"/>
      <c r="G54" s="8"/>
      <c r="H54" s="8"/>
      <c r="I54" s="25"/>
      <c r="J54" s="199"/>
      <c r="K54" s="199"/>
      <c r="L54" s="25"/>
      <c r="M54" s="25"/>
      <c r="N54" s="201" t="s">
        <v>142</v>
      </c>
      <c r="O54" s="201"/>
      <c r="P54" s="201"/>
      <c r="Q54" s="256"/>
      <c r="R54" s="257"/>
    </row>
    <row r="55" spans="1:20" s="23" customFormat="1" ht="14.1" customHeight="1" x14ac:dyDescent="0.25">
      <c r="A55" s="200" t="s">
        <v>25</v>
      </c>
      <c r="B55" s="198"/>
      <c r="C55" s="118"/>
      <c r="D55" s="198" t="s">
        <v>22</v>
      </c>
      <c r="E55" s="198"/>
      <c r="F55" s="119" t="s">
        <v>26</v>
      </c>
      <c r="G55" s="119"/>
      <c r="I55" s="198" t="s">
        <v>22</v>
      </c>
      <c r="J55" s="198"/>
      <c r="K55" s="198"/>
      <c r="L55" s="198"/>
      <c r="M55" s="25"/>
      <c r="N55" s="134" t="s">
        <v>143</v>
      </c>
      <c r="O55" s="134"/>
      <c r="P55" s="134"/>
      <c r="Q55" s="256"/>
      <c r="R55" s="257"/>
    </row>
    <row r="56" spans="1:20" s="23" customFormat="1" ht="14.1" customHeight="1" x14ac:dyDescent="0.25">
      <c r="A56" s="24"/>
      <c r="B56" s="134" t="s">
        <v>129</v>
      </c>
      <c r="C56" s="134"/>
      <c r="D56" s="197"/>
      <c r="E56" s="197"/>
      <c r="F56" s="25"/>
      <c r="G56" s="134" t="s">
        <v>144</v>
      </c>
      <c r="H56" s="134"/>
      <c r="I56" s="268"/>
      <c r="J56" s="268"/>
      <c r="K56" s="268"/>
      <c r="L56" s="268"/>
      <c r="M56" s="25"/>
      <c r="N56" s="134" t="s">
        <v>165</v>
      </c>
      <c r="O56" s="134"/>
      <c r="P56" s="134"/>
      <c r="Q56" s="256"/>
      <c r="R56" s="257"/>
    </row>
    <row r="57" spans="1:20" s="23" customFormat="1" ht="14.1" customHeight="1" x14ac:dyDescent="0.25">
      <c r="A57" s="24"/>
      <c r="B57" s="134" t="s">
        <v>137</v>
      </c>
      <c r="C57" s="134"/>
      <c r="D57" s="197">
        <v>0</v>
      </c>
      <c r="E57" s="197"/>
      <c r="F57" s="25"/>
      <c r="G57" s="134" t="s">
        <v>145</v>
      </c>
      <c r="H57" s="134"/>
      <c r="I57" s="268"/>
      <c r="J57" s="268"/>
      <c r="K57" s="268"/>
      <c r="L57" s="268"/>
      <c r="M57" s="25"/>
      <c r="N57" s="134" t="s">
        <v>289</v>
      </c>
      <c r="O57" s="134"/>
      <c r="P57" s="134"/>
      <c r="Q57" s="256"/>
      <c r="R57" s="257"/>
    </row>
    <row r="58" spans="1:20" s="23" customFormat="1" ht="14.1" customHeight="1" x14ac:dyDescent="0.25">
      <c r="A58" s="24"/>
      <c r="B58" s="134" t="s">
        <v>147</v>
      </c>
      <c r="C58" s="134"/>
      <c r="D58" s="197"/>
      <c r="E58" s="197"/>
      <c r="F58" s="25"/>
      <c r="G58" s="134" t="s">
        <v>146</v>
      </c>
      <c r="H58" s="134"/>
      <c r="I58" s="268">
        <v>400</v>
      </c>
      <c r="J58" s="268"/>
      <c r="K58" s="268"/>
      <c r="L58" s="268"/>
      <c r="M58" s="25"/>
      <c r="N58" s="134" t="s">
        <v>163</v>
      </c>
      <c r="O58" s="134"/>
      <c r="P58" s="134"/>
      <c r="Q58" s="256"/>
      <c r="R58" s="257"/>
    </row>
    <row r="59" spans="1:20" s="23" customFormat="1" ht="14.1" customHeight="1" x14ac:dyDescent="0.25">
      <c r="A59" s="24"/>
      <c r="B59" s="205" t="s">
        <v>148</v>
      </c>
      <c r="C59" s="205"/>
      <c r="D59" s="197"/>
      <c r="E59" s="197"/>
      <c r="F59" s="25"/>
      <c r="G59" s="134" t="s">
        <v>166</v>
      </c>
      <c r="H59" s="134"/>
      <c r="I59" s="268"/>
      <c r="J59" s="268"/>
      <c r="K59" s="268"/>
      <c r="L59" s="268"/>
      <c r="M59" s="8"/>
      <c r="N59" s="8"/>
      <c r="O59" s="8"/>
      <c r="P59" s="8"/>
      <c r="Q59" s="256"/>
      <c r="R59" s="257"/>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64" t="s">
        <v>290</v>
      </c>
      <c r="B61" s="265"/>
      <c r="C61" s="265"/>
      <c r="D61" s="265"/>
      <c r="E61" s="265"/>
      <c r="F61" s="265"/>
      <c r="G61" s="265"/>
      <c r="H61" s="265"/>
      <c r="I61" s="265"/>
      <c r="J61" s="265"/>
      <c r="K61" s="265"/>
      <c r="L61" s="265"/>
      <c r="M61" s="265"/>
      <c r="N61" s="265"/>
      <c r="O61" s="265"/>
      <c r="P61" s="265"/>
      <c r="Q61" s="265"/>
      <c r="R61" s="266"/>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258" t="s">
        <v>167</v>
      </c>
      <c r="C63" s="258"/>
      <c r="D63" s="258"/>
      <c r="E63" s="258"/>
      <c r="F63" s="267" t="s">
        <v>346</v>
      </c>
      <c r="G63" s="267"/>
      <c r="H63" s="267"/>
      <c r="I63" s="267"/>
      <c r="J63" s="25"/>
      <c r="K63" s="259" t="s">
        <v>168</v>
      </c>
      <c r="L63" s="259"/>
      <c r="M63" s="259"/>
      <c r="N63" s="203"/>
      <c r="O63" s="203"/>
      <c r="P63" s="203"/>
      <c r="Q63" s="103"/>
      <c r="R63" s="123"/>
    </row>
    <row r="64" spans="1:20" s="23" customFormat="1" ht="12.75" customHeight="1" x14ac:dyDescent="0.25">
      <c r="A64" s="24"/>
      <c r="B64" s="205" t="s">
        <v>169</v>
      </c>
      <c r="C64" s="205"/>
      <c r="D64" s="205"/>
      <c r="E64" s="205"/>
      <c r="F64" s="203"/>
      <c r="G64" s="203"/>
      <c r="H64" s="203"/>
      <c r="I64" s="203"/>
      <c r="J64" s="25"/>
      <c r="K64" s="205" t="s">
        <v>170</v>
      </c>
      <c r="L64" s="205"/>
      <c r="M64" s="205"/>
      <c r="N64" s="204"/>
      <c r="O64" s="204"/>
      <c r="P64" s="204"/>
      <c r="Q64" s="103"/>
      <c r="R64" s="123"/>
    </row>
    <row r="65" spans="1:18" s="23" customFormat="1" ht="12.75" customHeight="1" x14ac:dyDescent="0.25">
      <c r="A65" s="24"/>
      <c r="B65" s="205" t="s">
        <v>171</v>
      </c>
      <c r="C65" s="205"/>
      <c r="D65" s="205"/>
      <c r="E65" s="205"/>
      <c r="F65" s="204"/>
      <c r="G65" s="204"/>
      <c r="H65" s="204"/>
      <c r="I65" s="204"/>
      <c r="J65" s="25"/>
      <c r="K65" s="205" t="s">
        <v>159</v>
      </c>
      <c r="L65" s="205"/>
      <c r="M65" s="205"/>
      <c r="N65" s="204" t="s">
        <v>315</v>
      </c>
      <c r="O65" s="204"/>
      <c r="P65" s="204"/>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02"/>
      <c r="E67" s="202"/>
      <c r="F67" s="202"/>
      <c r="G67" s="202"/>
      <c r="H67" s="86"/>
      <c r="I67" s="86"/>
      <c r="J67" s="86"/>
      <c r="K67" s="86"/>
      <c r="L67" s="86"/>
      <c r="M67" s="124"/>
      <c r="N67" s="124"/>
      <c r="O67" s="124"/>
      <c r="P67" s="124"/>
      <c r="Q67" s="124"/>
      <c r="R67" s="18"/>
    </row>
    <row r="68" spans="1:18" x14ac:dyDescent="0.25">
      <c r="A68" s="13" t="s">
        <v>302</v>
      </c>
      <c r="B68" s="86"/>
      <c r="C68" s="224" t="str">
        <f>G6</f>
        <v>ALVA, GILBERT</v>
      </c>
      <c r="D68" s="224"/>
      <c r="E68" s="224"/>
      <c r="F68" s="224"/>
      <c r="G68" s="224"/>
      <c r="H68" s="225" t="s">
        <v>303</v>
      </c>
      <c r="I68" s="225"/>
      <c r="J68" s="225"/>
      <c r="K68" s="225"/>
      <c r="L68" s="225"/>
      <c r="M68" s="225"/>
      <c r="N68" s="225"/>
      <c r="O68" s="225"/>
      <c r="P68" s="225"/>
      <c r="Q68" s="124"/>
      <c r="R68" s="18"/>
    </row>
    <row r="69" spans="1:18" ht="32.25" customHeight="1" x14ac:dyDescent="0.25">
      <c r="A69" s="226" t="s">
        <v>304</v>
      </c>
      <c r="B69" s="227"/>
      <c r="C69" s="227"/>
      <c r="D69" s="227"/>
      <c r="E69" s="227"/>
      <c r="F69" s="227"/>
      <c r="G69" s="227"/>
      <c r="H69" s="227"/>
      <c r="I69" s="227"/>
      <c r="J69" s="227"/>
      <c r="K69" s="227"/>
      <c r="L69" s="227"/>
      <c r="M69" s="227"/>
      <c r="N69" s="227"/>
      <c r="O69" s="227"/>
      <c r="P69" s="227"/>
      <c r="Q69" s="124"/>
      <c r="R69" s="18"/>
    </row>
    <row r="70" spans="1:18" ht="39" customHeight="1" x14ac:dyDescent="0.25">
      <c r="A70" s="13"/>
      <c r="B70" s="86"/>
      <c r="C70" s="86"/>
      <c r="D70" s="86"/>
      <c r="E70" s="86"/>
      <c r="F70" s="255"/>
      <c r="G70" s="255"/>
      <c r="H70" s="255"/>
      <c r="I70" s="255"/>
      <c r="J70" s="255"/>
      <c r="K70" s="255"/>
      <c r="L70" s="255"/>
      <c r="M70" s="86"/>
      <c r="N70" s="86"/>
      <c r="O70" s="86"/>
      <c r="P70" s="86"/>
      <c r="Q70" s="124"/>
      <c r="R70" s="18"/>
    </row>
    <row r="71" spans="1:18" x14ac:dyDescent="0.25">
      <c r="A71" s="254" t="s">
        <v>292</v>
      </c>
      <c r="B71" s="225"/>
      <c r="C71" s="225"/>
      <c r="D71" s="225"/>
      <c r="E71" s="225"/>
      <c r="F71" s="225"/>
      <c r="G71" s="225"/>
      <c r="H71" s="225"/>
      <c r="I71" s="225"/>
      <c r="J71" s="225"/>
      <c r="K71" s="225"/>
      <c r="L71" s="225"/>
      <c r="M71" s="225"/>
      <c r="N71" s="225"/>
      <c r="O71" s="225"/>
      <c r="P71" s="225"/>
      <c r="Q71" s="124"/>
      <c r="R71" s="18"/>
    </row>
    <row r="72" spans="1:18" ht="12" customHeight="1" thickBot="1" x14ac:dyDescent="0.3">
      <c r="A72" s="13"/>
      <c r="B72" s="86"/>
      <c r="C72" s="86"/>
      <c r="D72" s="86"/>
      <c r="E72" s="86"/>
      <c r="F72" s="86"/>
      <c r="G72" s="86"/>
      <c r="H72" s="86"/>
      <c r="I72" s="86"/>
      <c r="J72" s="86"/>
      <c r="K72" s="86"/>
      <c r="L72" s="116"/>
      <c r="M72" s="86"/>
      <c r="N72" s="86"/>
      <c r="O72" s="86"/>
      <c r="P72" s="86"/>
      <c r="Q72" s="252" t="s">
        <v>298</v>
      </c>
      <c r="R72" s="253"/>
    </row>
    <row r="73" spans="1:18" ht="12" customHeight="1" thickBot="1" x14ac:dyDescent="0.3">
      <c r="A73" s="125" t="s">
        <v>291</v>
      </c>
      <c r="B73" s="126"/>
      <c r="C73" s="126"/>
      <c r="D73" s="126"/>
      <c r="E73" s="126"/>
      <c r="F73" s="126"/>
      <c r="G73" s="126"/>
      <c r="H73" s="126"/>
      <c r="I73" s="126"/>
      <c r="J73" s="126"/>
      <c r="K73" s="126"/>
      <c r="L73" s="126"/>
      <c r="M73" s="126"/>
      <c r="N73" s="126"/>
      <c r="O73" s="126"/>
      <c r="P73" s="126"/>
      <c r="Q73" s="126"/>
      <c r="R73" s="127"/>
    </row>
    <row r="74" spans="1:18" x14ac:dyDescent="0.25">
      <c r="A74" s="214" t="s">
        <v>341</v>
      </c>
      <c r="B74" s="215"/>
      <c r="C74" s="215"/>
      <c r="D74" s="215"/>
      <c r="E74" s="215"/>
      <c r="F74" s="215"/>
      <c r="G74" s="215"/>
      <c r="H74" s="215"/>
      <c r="I74" s="215"/>
      <c r="J74" s="215"/>
      <c r="K74" s="215"/>
      <c r="L74" s="215"/>
      <c r="M74" s="215"/>
      <c r="N74" s="215"/>
      <c r="O74" s="215"/>
      <c r="P74" s="215"/>
      <c r="Q74" s="215"/>
      <c r="R74" s="216"/>
    </row>
    <row r="75" spans="1:18" ht="15" customHeight="1" x14ac:dyDescent="0.25">
      <c r="A75" s="217"/>
      <c r="B75" s="218"/>
      <c r="C75" s="218"/>
      <c r="D75" s="218"/>
      <c r="E75" s="218"/>
      <c r="F75" s="218"/>
      <c r="G75" s="218"/>
      <c r="H75" s="218"/>
      <c r="I75" s="218"/>
      <c r="J75" s="218"/>
      <c r="K75" s="218"/>
      <c r="L75" s="218"/>
      <c r="M75" s="218"/>
      <c r="N75" s="218"/>
      <c r="O75" s="218"/>
      <c r="P75" s="218"/>
      <c r="Q75" s="218"/>
      <c r="R75" s="219"/>
    </row>
    <row r="76" spans="1:18" x14ac:dyDescent="0.25">
      <c r="A76" s="217"/>
      <c r="B76" s="218"/>
      <c r="C76" s="218"/>
      <c r="D76" s="218"/>
      <c r="E76" s="218"/>
      <c r="F76" s="218"/>
      <c r="G76" s="218"/>
      <c r="H76" s="218"/>
      <c r="I76" s="218"/>
      <c r="J76" s="218"/>
      <c r="K76" s="218"/>
      <c r="L76" s="218"/>
      <c r="M76" s="218"/>
      <c r="N76" s="218"/>
      <c r="O76" s="218"/>
      <c r="P76" s="218"/>
      <c r="Q76" s="218"/>
      <c r="R76" s="219"/>
    </row>
    <row r="77" spans="1:18" ht="48" customHeight="1" thickBot="1" x14ac:dyDescent="0.3">
      <c r="A77" s="217"/>
      <c r="B77" s="218"/>
      <c r="C77" s="218"/>
      <c r="D77" s="218"/>
      <c r="E77" s="218"/>
      <c r="F77" s="218"/>
      <c r="G77" s="218"/>
      <c r="H77" s="218"/>
      <c r="I77" s="218"/>
      <c r="J77" s="218"/>
      <c r="K77" s="218"/>
      <c r="L77" s="218"/>
      <c r="M77" s="218"/>
      <c r="N77" s="218"/>
      <c r="O77" s="218"/>
      <c r="P77" s="218"/>
      <c r="Q77" s="218"/>
      <c r="R77" s="219"/>
    </row>
    <row r="78" spans="1:18" ht="12" customHeight="1" thickBot="1" x14ac:dyDescent="0.3">
      <c r="A78" s="125" t="s">
        <v>293</v>
      </c>
      <c r="B78" s="126"/>
      <c r="C78" s="126"/>
      <c r="D78" s="126"/>
      <c r="E78" s="126"/>
      <c r="F78" s="126"/>
      <c r="G78" s="126"/>
      <c r="H78" s="126"/>
      <c r="I78" s="126"/>
      <c r="J78" s="126"/>
      <c r="K78" s="126"/>
      <c r="L78" s="126"/>
      <c r="M78" s="126"/>
      <c r="N78" s="126"/>
      <c r="O78" s="126"/>
      <c r="P78" s="126"/>
      <c r="Q78" s="126"/>
      <c r="R78" s="127"/>
    </row>
    <row r="79" spans="1:18" ht="15.75" customHeight="1" thickBot="1" x14ac:dyDescent="0.3">
      <c r="A79" s="209" t="s">
        <v>300</v>
      </c>
      <c r="B79" s="210"/>
      <c r="C79" s="210"/>
      <c r="D79" s="210"/>
      <c r="E79" s="210"/>
      <c r="F79" s="210"/>
      <c r="G79" s="210"/>
      <c r="H79" s="211"/>
      <c r="I79" s="209" t="s">
        <v>294</v>
      </c>
      <c r="J79" s="210"/>
      <c r="K79" s="210"/>
      <c r="L79" s="211"/>
      <c r="M79" s="209" t="s">
        <v>295</v>
      </c>
      <c r="N79" s="210"/>
      <c r="O79" s="211"/>
      <c r="P79" s="206" t="s">
        <v>305</v>
      </c>
      <c r="Q79" s="207"/>
      <c r="R79" s="208"/>
    </row>
    <row r="80" spans="1:18" ht="15.75" customHeight="1" x14ac:dyDescent="0.25">
      <c r="A80" s="87">
        <v>1</v>
      </c>
      <c r="B80" s="221" t="s">
        <v>313</v>
      </c>
      <c r="C80" s="221"/>
      <c r="D80" s="221"/>
      <c r="E80" s="221"/>
      <c r="F80" s="221"/>
      <c r="G80" s="221"/>
      <c r="H80" s="221"/>
      <c r="I80" s="270">
        <v>600</v>
      </c>
      <c r="J80" s="270"/>
      <c r="K80" s="270"/>
      <c r="L80" s="270"/>
      <c r="M80" s="221" t="s">
        <v>315</v>
      </c>
      <c r="N80" s="221"/>
      <c r="O80" s="221"/>
      <c r="P80" s="212" t="s">
        <v>316</v>
      </c>
      <c r="Q80" s="212"/>
      <c r="R80" s="213"/>
    </row>
    <row r="81" spans="1:18" ht="15.75" customHeight="1" x14ac:dyDescent="0.25">
      <c r="A81" s="87">
        <v>2</v>
      </c>
      <c r="B81" s="220"/>
      <c r="C81" s="220"/>
      <c r="D81" s="220"/>
      <c r="E81" s="220"/>
      <c r="F81" s="220"/>
      <c r="G81" s="220"/>
      <c r="H81" s="220"/>
      <c r="I81" s="220"/>
      <c r="J81" s="220"/>
      <c r="K81" s="220"/>
      <c r="L81" s="220"/>
      <c r="M81" s="220"/>
      <c r="N81" s="220"/>
      <c r="O81" s="220"/>
      <c r="P81" s="222"/>
      <c r="Q81" s="222"/>
      <c r="R81" s="223"/>
    </row>
    <row r="82" spans="1:18" ht="15.75" customHeight="1" x14ac:dyDescent="0.25">
      <c r="A82" s="87">
        <v>3</v>
      </c>
      <c r="B82" s="220"/>
      <c r="C82" s="220"/>
      <c r="D82" s="220"/>
      <c r="E82" s="220"/>
      <c r="F82" s="220"/>
      <c r="G82" s="220"/>
      <c r="H82" s="220"/>
      <c r="I82" s="220"/>
      <c r="J82" s="220"/>
      <c r="K82" s="220"/>
      <c r="L82" s="220"/>
      <c r="M82" s="220"/>
      <c r="N82" s="220"/>
      <c r="O82" s="220"/>
      <c r="P82" s="222"/>
      <c r="Q82" s="222"/>
      <c r="R82" s="223"/>
    </row>
    <row r="83" spans="1:18" ht="15.75" customHeight="1" x14ac:dyDescent="0.25">
      <c r="A83" s="87">
        <v>4</v>
      </c>
      <c r="B83" s="220"/>
      <c r="C83" s="220"/>
      <c r="D83" s="220"/>
      <c r="E83" s="220"/>
      <c r="F83" s="220"/>
      <c r="G83" s="220"/>
      <c r="H83" s="220"/>
      <c r="I83" s="220"/>
      <c r="J83" s="220"/>
      <c r="K83" s="220"/>
      <c r="L83" s="220"/>
      <c r="M83" s="220"/>
      <c r="N83" s="220"/>
      <c r="O83" s="220"/>
      <c r="P83" s="222"/>
      <c r="Q83" s="222"/>
      <c r="R83" s="223"/>
    </row>
    <row r="84" spans="1:18" ht="15.75" customHeight="1" x14ac:dyDescent="0.25">
      <c r="A84" s="87">
        <v>5</v>
      </c>
      <c r="B84" s="220"/>
      <c r="C84" s="220"/>
      <c r="D84" s="220"/>
      <c r="E84" s="220"/>
      <c r="F84" s="220"/>
      <c r="G84" s="220"/>
      <c r="H84" s="220"/>
      <c r="I84" s="220"/>
      <c r="J84" s="220"/>
      <c r="K84" s="220"/>
      <c r="L84" s="220"/>
      <c r="M84" s="220"/>
      <c r="N84" s="220"/>
      <c r="O84" s="220"/>
      <c r="P84" s="222"/>
      <c r="Q84" s="222"/>
      <c r="R84" s="223"/>
    </row>
    <row r="85" spans="1:18" ht="3" customHeight="1" x14ac:dyDescent="0.25">
      <c r="A85" s="13"/>
      <c r="B85" s="86"/>
      <c r="C85" s="86"/>
      <c r="D85" s="202"/>
      <c r="E85" s="202"/>
      <c r="F85" s="202"/>
      <c r="G85" s="202"/>
      <c r="H85" s="86"/>
      <c r="I85" s="86"/>
      <c r="J85" s="86"/>
      <c r="K85" s="86"/>
      <c r="L85" s="86"/>
      <c r="M85" s="124"/>
      <c r="N85" s="124"/>
      <c r="O85" s="124"/>
      <c r="P85" s="124"/>
      <c r="Q85" s="124"/>
      <c r="R85" s="18"/>
    </row>
    <row r="86" spans="1:18" x14ac:dyDescent="0.25">
      <c r="A86" s="277" t="s">
        <v>30</v>
      </c>
      <c r="B86" s="278"/>
      <c r="C86" s="278"/>
      <c r="D86" s="86"/>
      <c r="E86" s="86"/>
      <c r="F86" s="86"/>
      <c r="G86" s="86"/>
      <c r="H86" s="86"/>
      <c r="I86" s="86"/>
      <c r="J86" s="86"/>
      <c r="K86" s="278" t="s">
        <v>296</v>
      </c>
      <c r="L86" s="278"/>
      <c r="M86" s="278"/>
      <c r="N86" s="86"/>
      <c r="O86" s="86"/>
      <c r="P86" s="86"/>
      <c r="Q86" s="86"/>
      <c r="R86" s="14"/>
    </row>
    <row r="87" spans="1:18" ht="12" customHeight="1" x14ac:dyDescent="0.25">
      <c r="A87" s="277"/>
      <c r="B87" s="278"/>
      <c r="C87" s="278"/>
      <c r="D87" s="282" t="s">
        <v>347</v>
      </c>
      <c r="E87" s="283"/>
      <c r="F87" s="283"/>
      <c r="G87" s="283"/>
      <c r="H87" s="283"/>
      <c r="I87" s="283"/>
      <c r="J87" s="283"/>
      <c r="K87" s="278"/>
      <c r="L87" s="278"/>
      <c r="M87" s="278"/>
      <c r="N87" s="271" t="s">
        <v>343</v>
      </c>
      <c r="O87" s="272"/>
      <c r="P87" s="272"/>
      <c r="Q87" s="272"/>
      <c r="R87" s="273"/>
    </row>
    <row r="88" spans="1:18" ht="12" customHeight="1" thickBot="1" x14ac:dyDescent="0.3">
      <c r="A88" s="279"/>
      <c r="B88" s="280"/>
      <c r="C88" s="280"/>
      <c r="D88" s="281" t="s">
        <v>342</v>
      </c>
      <c r="E88" s="281"/>
      <c r="F88" s="281"/>
      <c r="G88" s="281"/>
      <c r="H88" s="281"/>
      <c r="I88" s="281"/>
      <c r="J88" s="281"/>
      <c r="K88" s="280"/>
      <c r="L88" s="280"/>
      <c r="M88" s="280"/>
      <c r="N88" s="274" t="s">
        <v>344</v>
      </c>
      <c r="O88" s="275"/>
      <c r="P88" s="275"/>
      <c r="Q88" s="275"/>
      <c r="R88" s="27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71"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5</xdr:col>
                    <xdr:colOff>9525</xdr:colOff>
                    <xdr:row>20</xdr:row>
                    <xdr:rowOff>38100</xdr:rowOff>
                  </from>
                  <to>
                    <xdr:col>6</xdr:col>
                    <xdr:colOff>9525</xdr:colOff>
                    <xdr:row>21</xdr:row>
                    <xdr:rowOff>57150</xdr:rowOff>
                  </to>
                </anchor>
              </controlPr>
            </control>
          </mc:Choice>
        </mc:AlternateContent>
        <mc:AlternateContent xmlns:mc="http://schemas.openxmlformats.org/markup-compatibility/2006">
          <mc:Choice Requires="x14">
            <control shapeId="6310" r:id="rId45" name="Check Box 166">
              <controlPr defaultSize="0" autoFill="0" autoLine="0" autoPict="0">
                <anchor moveWithCells="1">
                  <from>
                    <xdr:col>8</xdr:col>
                    <xdr:colOff>28575</xdr:colOff>
                    <xdr:row>20</xdr:row>
                    <xdr:rowOff>57150</xdr:rowOff>
                  </from>
                  <to>
                    <xdr:col>9</xdr:col>
                    <xdr:colOff>19050</xdr:colOff>
                    <xdr:row>21</xdr:row>
                    <xdr:rowOff>66675</xdr:rowOff>
                  </to>
                </anchor>
              </controlPr>
            </control>
          </mc:Choice>
        </mc:AlternateContent>
        <mc:AlternateContent xmlns:mc="http://schemas.openxmlformats.org/markup-compatibility/2006">
          <mc:Choice Requires="x14">
            <control shapeId="6311" r:id="rId46" name="Check Box 167">
              <controlPr defaultSize="0" autoFill="0" autoLine="0" autoPict="0">
                <anchor moveWithCells="1">
                  <from>
                    <xdr:col>11</xdr:col>
                    <xdr:colOff>28575</xdr:colOff>
                    <xdr:row>20</xdr:row>
                    <xdr:rowOff>57150</xdr:rowOff>
                  </from>
                  <to>
                    <xdr:col>11</xdr:col>
                    <xdr:colOff>266700</xdr:colOff>
                    <xdr:row>21</xdr:row>
                    <xdr:rowOff>66675</xdr:rowOff>
                  </to>
                </anchor>
              </controlPr>
            </control>
          </mc:Choice>
        </mc:AlternateContent>
        <mc:AlternateContent xmlns:mc="http://schemas.openxmlformats.org/markup-compatibility/2006">
          <mc:Choice Requires="x14">
            <control shapeId="6312" r:id="rId47" name="Check Box 168">
              <controlPr defaultSize="0" autoFill="0" autoLine="0" autoPict="0">
                <anchor moveWithCells="1">
                  <from>
                    <xdr:col>14</xdr:col>
                    <xdr:colOff>9525</xdr:colOff>
                    <xdr:row>20</xdr:row>
                    <xdr:rowOff>76200</xdr:rowOff>
                  </from>
                  <to>
                    <xdr:col>15</xdr:col>
                    <xdr:colOff>19050</xdr:colOff>
                    <xdr:row>21</xdr:row>
                    <xdr:rowOff>95250</xdr:rowOff>
                  </to>
                </anchor>
              </controlPr>
            </control>
          </mc:Choice>
        </mc:AlternateContent>
        <mc:AlternateContent xmlns:mc="http://schemas.openxmlformats.org/markup-compatibility/2006">
          <mc:Choice Requires="x14">
            <control shapeId="6313" r:id="rId48" name="Check Box 169">
              <controlPr defaultSize="0" autoFill="0" autoLine="0" autoPict="0">
                <anchor moveWithCells="1">
                  <from>
                    <xdr:col>16</xdr:col>
                    <xdr:colOff>47625</xdr:colOff>
                    <xdr:row>20</xdr:row>
                    <xdr:rowOff>57150</xdr:rowOff>
                  </from>
                  <to>
                    <xdr:col>17</xdr:col>
                    <xdr:colOff>28575</xdr:colOff>
                    <xdr:row>21</xdr:row>
                    <xdr:rowOff>76200</xdr:rowOff>
                  </to>
                </anchor>
              </controlPr>
            </control>
          </mc:Choice>
        </mc:AlternateContent>
        <mc:AlternateContent xmlns:mc="http://schemas.openxmlformats.org/markup-compatibility/2006">
          <mc:Choice Requires="x14">
            <control shapeId="6314" r:id="rId49" name="Check Box 170">
              <controlPr defaultSize="0" autoFill="0" autoLine="0" autoPict="0">
                <anchor moveWithCells="1">
                  <from>
                    <xdr:col>2</xdr:col>
                    <xdr:colOff>819150</xdr:colOff>
                    <xdr:row>17</xdr:row>
                    <xdr:rowOff>0</xdr:rowOff>
                  </from>
                  <to>
                    <xdr:col>4</xdr:col>
                    <xdr:colOff>57150</xdr:colOff>
                    <xdr:row>18</xdr:row>
                    <xdr:rowOff>9525</xdr:rowOff>
                  </to>
                </anchor>
              </controlPr>
            </control>
          </mc:Choice>
        </mc:AlternateContent>
        <mc:AlternateContent xmlns:mc="http://schemas.openxmlformats.org/markup-compatibility/2006">
          <mc:Choice Requires="x14">
            <control shapeId="6315" r:id="rId50" name="Check Box 171">
              <controlPr defaultSize="0" autoFill="0" autoLine="0" autoPict="0">
                <anchor moveWithCells="1">
                  <from>
                    <xdr:col>6</xdr:col>
                    <xdr:colOff>876300</xdr:colOff>
                    <xdr:row>50</xdr:row>
                    <xdr:rowOff>133350</xdr:rowOff>
                  </from>
                  <to>
                    <xdr:col>7</xdr:col>
                    <xdr:colOff>161925</xdr:colOff>
                    <xdr:row>51</xdr:row>
                    <xdr:rowOff>152400</xdr:rowOff>
                  </to>
                </anchor>
              </controlPr>
            </control>
          </mc:Choice>
        </mc:AlternateContent>
        <mc:AlternateContent xmlns:mc="http://schemas.openxmlformats.org/markup-compatibility/2006">
          <mc:Choice Requires="x14">
            <control shapeId="6316" r:id="rId51" name="Check Box 172">
              <controlPr defaultSize="0" autoFill="0" autoLine="0" autoPict="0">
                <anchor moveWithCells="1">
                  <from>
                    <xdr:col>5</xdr:col>
                    <xdr:colOff>19050</xdr:colOff>
                    <xdr:row>16</xdr:row>
                    <xdr:rowOff>152400</xdr:rowOff>
                  </from>
                  <to>
                    <xdr:col>6</xdr:col>
                    <xdr:colOff>19050</xdr:colOff>
                    <xdr:row>17</xdr:row>
                    <xdr:rowOff>171450</xdr:rowOff>
                  </to>
                </anchor>
              </controlPr>
            </control>
          </mc:Choice>
        </mc:AlternateContent>
        <mc:AlternateContent xmlns:mc="http://schemas.openxmlformats.org/markup-compatibility/2006">
          <mc:Choice Requires="x14">
            <control shapeId="6317" r:id="rId52" name="Check Box 173">
              <controlPr defaultSize="0" autoFill="0" autoLine="0" autoPict="0">
                <anchor moveWithCells="1">
                  <from>
                    <xdr:col>8</xdr:col>
                    <xdr:colOff>28575</xdr:colOff>
                    <xdr:row>16</xdr:row>
                    <xdr:rowOff>161925</xdr:rowOff>
                  </from>
                  <to>
                    <xdr:col>9</xdr:col>
                    <xdr:colOff>19050</xdr:colOff>
                    <xdr:row>18</xdr:row>
                    <xdr:rowOff>0</xdr:rowOff>
                  </to>
                </anchor>
              </controlPr>
            </control>
          </mc:Choice>
        </mc:AlternateContent>
        <mc:AlternateContent xmlns:mc="http://schemas.openxmlformats.org/markup-compatibility/2006">
          <mc:Choice Requires="x14">
            <control shapeId="6318" r:id="rId53" name="Check Box 174">
              <controlPr defaultSize="0" autoFill="0" autoLine="0" autoPict="0">
                <anchor moveWithCells="1">
                  <from>
                    <xdr:col>14</xdr:col>
                    <xdr:colOff>9525</xdr:colOff>
                    <xdr:row>17</xdr:row>
                    <xdr:rowOff>0</xdr:rowOff>
                  </from>
                  <to>
                    <xdr:col>15</xdr:col>
                    <xdr:colOff>19050</xdr:colOff>
                    <xdr:row>18</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5" t="s">
        <v>31</v>
      </c>
      <c r="B1" s="356"/>
      <c r="C1" s="356"/>
      <c r="D1" s="356"/>
      <c r="E1" s="356"/>
      <c r="F1" s="356"/>
      <c r="G1" s="356"/>
      <c r="H1" s="356"/>
      <c r="I1" s="356"/>
      <c r="J1" s="356"/>
      <c r="K1" s="356"/>
      <c r="L1" s="356"/>
      <c r="M1" s="356"/>
      <c r="N1" s="356"/>
      <c r="O1" s="356"/>
      <c r="P1" s="356"/>
      <c r="Q1" s="356"/>
      <c r="R1" s="356"/>
      <c r="S1" s="356"/>
      <c r="T1" s="356"/>
      <c r="U1" s="356"/>
      <c r="V1" s="356"/>
      <c r="W1" s="356"/>
      <c r="X1" s="356"/>
      <c r="Y1" s="356"/>
      <c r="Z1" s="356"/>
      <c r="AA1" s="356"/>
      <c r="AB1" s="357"/>
      <c r="AC1" s="357"/>
      <c r="AD1" s="357"/>
      <c r="AE1" s="357"/>
      <c r="AF1" s="357"/>
      <c r="AG1" s="357"/>
      <c r="AH1" s="357"/>
      <c r="AI1" s="357"/>
      <c r="AJ1" s="356"/>
      <c r="AK1" s="356"/>
      <c r="AL1" s="356"/>
      <c r="AM1" s="356"/>
      <c r="AN1" s="356"/>
      <c r="AO1" s="356"/>
      <c r="AP1" s="356"/>
      <c r="AQ1" s="356"/>
      <c r="AR1" s="356"/>
      <c r="AS1" s="356"/>
      <c r="AT1" s="356"/>
      <c r="AU1" s="356"/>
      <c r="AV1" s="356"/>
      <c r="AW1" s="356"/>
      <c r="AX1" s="356"/>
      <c r="AY1" s="356"/>
      <c r="AZ1" s="356"/>
      <c r="BA1" s="356"/>
      <c r="BB1" s="358"/>
    </row>
    <row r="2" spans="1:54" ht="9.75" customHeight="1" x14ac:dyDescent="0.25">
      <c r="A2" s="311" t="s">
        <v>32</v>
      </c>
      <c r="B2" s="312"/>
      <c r="C2" s="312"/>
      <c r="D2" s="313"/>
      <c r="E2" s="314" t="s">
        <v>33</v>
      </c>
      <c r="F2" s="312"/>
      <c r="G2" s="312"/>
      <c r="H2" s="312"/>
      <c r="I2" s="312"/>
      <c r="J2" s="312"/>
      <c r="K2" s="312"/>
      <c r="L2" s="312"/>
      <c r="M2" s="312"/>
      <c r="N2" s="312"/>
      <c r="O2" s="312"/>
      <c r="P2" s="312"/>
      <c r="Q2" s="312"/>
      <c r="R2" s="312"/>
      <c r="S2" s="312"/>
      <c r="T2" s="312"/>
      <c r="U2" s="312"/>
      <c r="V2" s="312"/>
      <c r="W2" s="312"/>
      <c r="X2" s="312"/>
      <c r="Y2" s="312"/>
      <c r="Z2" s="312"/>
      <c r="AA2" s="312"/>
      <c r="AB2" s="481" t="s">
        <v>173</v>
      </c>
      <c r="AC2" s="482"/>
      <c r="AD2" s="482"/>
      <c r="AE2" s="483"/>
      <c r="AF2" s="481" t="s">
        <v>174</v>
      </c>
      <c r="AG2" s="482"/>
      <c r="AH2" s="482"/>
      <c r="AI2" s="483"/>
      <c r="AJ2" s="520" t="s">
        <v>213</v>
      </c>
      <c r="AK2" s="520"/>
      <c r="AL2" s="520"/>
      <c r="AM2" s="520"/>
      <c r="AN2" s="520"/>
      <c r="AO2" s="520"/>
      <c r="AP2" s="520"/>
      <c r="AQ2" s="520"/>
      <c r="AR2" s="521"/>
      <c r="AS2" s="314" t="s">
        <v>122</v>
      </c>
      <c r="AT2" s="312"/>
      <c r="AU2" s="312"/>
      <c r="AV2" s="312"/>
      <c r="AW2" s="312"/>
      <c r="AX2" s="312"/>
      <c r="AY2" s="312"/>
      <c r="AZ2" s="312"/>
      <c r="BA2" s="312"/>
      <c r="BB2" s="315"/>
    </row>
    <row r="3" spans="1:54" ht="22.5" customHeight="1" x14ac:dyDescent="0.25">
      <c r="A3" s="378">
        <f>'UNIFIED INTAKE'!F5</f>
        <v>45457</v>
      </c>
      <c r="B3" s="379"/>
      <c r="C3" s="379"/>
      <c r="D3" s="380"/>
      <c r="E3" s="381"/>
      <c r="F3" s="382"/>
      <c r="G3" s="382"/>
      <c r="H3" s="382"/>
      <c r="I3" s="382"/>
      <c r="J3" s="382"/>
      <c r="K3" s="382"/>
      <c r="L3" s="382"/>
      <c r="M3" s="382"/>
      <c r="N3" s="382"/>
      <c r="O3" s="382"/>
      <c r="P3" s="382"/>
      <c r="Q3" s="382"/>
      <c r="R3" s="382"/>
      <c r="S3" s="382"/>
      <c r="T3" s="382"/>
      <c r="U3" s="382"/>
      <c r="V3" s="382"/>
      <c r="W3" s="382"/>
      <c r="X3" s="382"/>
      <c r="Y3" s="382"/>
      <c r="Z3" s="382"/>
      <c r="AA3" s="382"/>
      <c r="AB3" s="484"/>
      <c r="AC3" s="485"/>
      <c r="AD3" s="485"/>
      <c r="AE3" s="486"/>
      <c r="AF3" s="484"/>
      <c r="AG3" s="485"/>
      <c r="AH3" s="485"/>
      <c r="AI3" s="486"/>
      <c r="AJ3" s="383">
        <f>IF('UNIFIED INTAKE'!Q3=0,"",'UNIFIED INTAKE'!Q3)</f>
        <v>82125</v>
      </c>
      <c r="AK3" s="366"/>
      <c r="AL3" s="366"/>
      <c r="AM3" s="366"/>
      <c r="AN3" s="366"/>
      <c r="AO3" s="366"/>
      <c r="AP3" s="366"/>
      <c r="AQ3" s="366"/>
      <c r="AR3" s="367"/>
      <c r="AS3" s="384" t="s">
        <v>154</v>
      </c>
      <c r="AT3" s="385"/>
      <c r="AU3" s="385"/>
      <c r="AV3" s="385"/>
      <c r="AW3" s="385"/>
      <c r="AX3" s="385"/>
      <c r="AY3" s="385"/>
      <c r="AZ3" s="385"/>
      <c r="BA3" s="385"/>
      <c r="BB3" s="386"/>
    </row>
    <row r="4" spans="1:54" ht="15.75" customHeight="1" x14ac:dyDescent="0.25">
      <c r="A4" s="378"/>
      <c r="B4" s="379"/>
      <c r="C4" s="379"/>
      <c r="D4" s="380"/>
      <c r="E4" s="381"/>
      <c r="F4" s="382"/>
      <c r="G4" s="382"/>
      <c r="H4" s="382"/>
      <c r="I4" s="382"/>
      <c r="J4" s="382"/>
      <c r="K4" s="382"/>
      <c r="L4" s="382"/>
      <c r="M4" s="382"/>
      <c r="N4" s="382"/>
      <c r="O4" s="382"/>
      <c r="P4" s="382"/>
      <c r="Q4" s="382"/>
      <c r="R4" s="382"/>
      <c r="S4" s="382"/>
      <c r="T4" s="382"/>
      <c r="U4" s="382"/>
      <c r="V4" s="382"/>
      <c r="W4" s="382"/>
      <c r="X4" s="382"/>
      <c r="Y4" s="382"/>
      <c r="Z4" s="382"/>
      <c r="AA4" s="382"/>
      <c r="AB4" s="359"/>
      <c r="AC4" s="360"/>
      <c r="AD4" s="360"/>
      <c r="AE4" s="361"/>
      <c r="AF4" s="362"/>
      <c r="AG4" s="363"/>
      <c r="AH4" s="363"/>
      <c r="AI4" s="364"/>
      <c r="AJ4" s="368"/>
      <c r="AK4" s="366"/>
      <c r="AL4" s="366"/>
      <c r="AM4" s="366"/>
      <c r="AN4" s="366"/>
      <c r="AO4" s="366"/>
      <c r="AP4" s="366"/>
      <c r="AQ4" s="366"/>
      <c r="AR4" s="367"/>
      <c r="AS4" s="384"/>
      <c r="AT4" s="385"/>
      <c r="AU4" s="385"/>
      <c r="AV4" s="385"/>
      <c r="AW4" s="385"/>
      <c r="AX4" s="385"/>
      <c r="AY4" s="385"/>
      <c r="AZ4" s="385"/>
      <c r="BA4" s="385"/>
      <c r="BB4" s="386"/>
    </row>
    <row r="5" spans="1:54" ht="9.75" customHeight="1" x14ac:dyDescent="0.25">
      <c r="A5" s="387" t="s">
        <v>34</v>
      </c>
      <c r="B5" s="388"/>
      <c r="C5" s="388"/>
      <c r="D5" s="388"/>
      <c r="E5" s="388"/>
      <c r="F5" s="388"/>
      <c r="G5" s="388"/>
      <c r="H5" s="388"/>
      <c r="I5" s="389"/>
      <c r="J5" s="387" t="s">
        <v>35</v>
      </c>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9"/>
      <c r="AP5" s="387" t="s">
        <v>2</v>
      </c>
      <c r="AQ5" s="388"/>
      <c r="AR5" s="388"/>
      <c r="AS5" s="388"/>
      <c r="AT5" s="388"/>
      <c r="AU5" s="388"/>
      <c r="AV5" s="388"/>
      <c r="AW5" s="388"/>
      <c r="AX5" s="388"/>
      <c r="AY5" s="388"/>
      <c r="AZ5" s="388"/>
      <c r="BA5" s="388"/>
      <c r="BB5" s="389"/>
    </row>
    <row r="6" spans="1:54" ht="15.75" customHeight="1" x14ac:dyDescent="0.25">
      <c r="A6" s="487" t="s">
        <v>151</v>
      </c>
      <c r="B6" s="488"/>
      <c r="C6" s="488"/>
      <c r="D6" s="488"/>
      <c r="E6" s="488"/>
      <c r="F6" s="488"/>
      <c r="G6" s="488"/>
      <c r="H6" s="488"/>
      <c r="I6" s="489"/>
      <c r="J6" s="487" t="s">
        <v>152</v>
      </c>
      <c r="K6" s="488"/>
      <c r="L6" s="488"/>
      <c r="M6" s="488"/>
      <c r="N6" s="488"/>
      <c r="O6" s="488"/>
      <c r="P6" s="488"/>
      <c r="Q6" s="488"/>
      <c r="R6" s="488"/>
      <c r="S6" s="488"/>
      <c r="T6" s="488"/>
      <c r="U6" s="488"/>
      <c r="V6" s="488"/>
      <c r="W6" s="488"/>
      <c r="X6" s="488"/>
      <c r="Y6" s="488"/>
      <c r="Z6" s="488"/>
      <c r="AA6" s="488"/>
      <c r="AB6" s="488"/>
      <c r="AC6" s="488"/>
      <c r="AD6" s="488"/>
      <c r="AE6" s="488"/>
      <c r="AF6" s="488"/>
      <c r="AG6" s="488"/>
      <c r="AH6" s="488"/>
      <c r="AI6" s="488"/>
      <c r="AJ6" s="488"/>
      <c r="AK6" s="488"/>
      <c r="AL6" s="488"/>
      <c r="AM6" s="488"/>
      <c r="AN6" s="488"/>
      <c r="AO6" s="489"/>
      <c r="AP6" s="490" t="s">
        <v>153</v>
      </c>
      <c r="AQ6" s="491"/>
      <c r="AR6" s="491"/>
      <c r="AS6" s="491"/>
      <c r="AT6" s="491"/>
      <c r="AU6" s="491"/>
      <c r="AV6" s="491"/>
      <c r="AW6" s="491"/>
      <c r="AX6" s="491"/>
      <c r="AY6" s="491"/>
      <c r="AZ6" s="491"/>
      <c r="BA6" s="491"/>
      <c r="BB6" s="492"/>
    </row>
    <row r="7" spans="1:54" ht="10.5" customHeight="1" x14ac:dyDescent="0.25">
      <c r="A7" s="387" t="s">
        <v>175</v>
      </c>
      <c r="B7" s="388"/>
      <c r="C7" s="388"/>
      <c r="D7" s="388"/>
      <c r="E7" s="388"/>
      <c r="F7" s="388"/>
      <c r="G7" s="388"/>
      <c r="H7" s="388"/>
      <c r="I7" s="389"/>
      <c r="J7" s="387" t="s">
        <v>1</v>
      </c>
      <c r="K7" s="388"/>
      <c r="L7" s="388"/>
      <c r="M7" s="388"/>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9"/>
      <c r="AP7" s="387" t="s">
        <v>2</v>
      </c>
      <c r="AQ7" s="388"/>
      <c r="AR7" s="388"/>
      <c r="AS7" s="388"/>
      <c r="AT7" s="388"/>
      <c r="AU7" s="388"/>
      <c r="AV7" s="388"/>
      <c r="AW7" s="388"/>
      <c r="AX7" s="388"/>
      <c r="AY7" s="388"/>
      <c r="AZ7" s="388"/>
      <c r="BA7" s="388"/>
      <c r="BB7" s="389"/>
    </row>
    <row r="8" spans="1:54" ht="13.5" customHeight="1" x14ac:dyDescent="0.25">
      <c r="A8" s="390" t="str">
        <f>IF('UNIFIED INTAKE'!G6=0,"",'UNIFIED INTAKE'!G6)</f>
        <v>ALVA, GILBERT</v>
      </c>
      <c r="B8" s="391"/>
      <c r="C8" s="391"/>
      <c r="D8" s="391"/>
      <c r="E8" s="391"/>
      <c r="F8" s="391"/>
      <c r="G8" s="391"/>
      <c r="H8" s="391"/>
      <c r="I8" s="392"/>
      <c r="J8" s="390" t="str">
        <f>IF('UNIFIED INTAKE'!Q6=0,"",'UNIFIED INTAKE'!Q6)</f>
        <v>COMMON LAW PARTNER</v>
      </c>
      <c r="K8" s="391"/>
      <c r="L8" s="391"/>
      <c r="M8" s="391"/>
      <c r="N8" s="391"/>
      <c r="O8" s="391"/>
      <c r="P8" s="391"/>
      <c r="Q8" s="391"/>
      <c r="R8" s="391"/>
      <c r="S8" s="391"/>
      <c r="T8" s="391"/>
      <c r="U8" s="391"/>
      <c r="V8" s="391"/>
      <c r="W8" s="391"/>
      <c r="X8" s="391"/>
      <c r="Y8" s="391"/>
      <c r="Z8" s="391"/>
      <c r="AA8" s="391"/>
      <c r="AB8" s="391"/>
      <c r="AC8" s="391"/>
      <c r="AD8" s="391"/>
      <c r="AE8" s="391"/>
      <c r="AF8" s="391"/>
      <c r="AG8" s="391"/>
      <c r="AH8" s="391"/>
      <c r="AI8" s="391"/>
      <c r="AJ8" s="391"/>
      <c r="AK8" s="391"/>
      <c r="AL8" s="391"/>
      <c r="AM8" s="391"/>
      <c r="AN8" s="391"/>
      <c r="AO8" s="392"/>
      <c r="AP8" s="506">
        <f>'UNIFIED INTAKE'!Q7</f>
        <v>9095395183</v>
      </c>
      <c r="AQ8" s="507"/>
      <c r="AR8" s="507"/>
      <c r="AS8" s="507"/>
      <c r="AT8" s="507"/>
      <c r="AU8" s="507"/>
      <c r="AV8" s="507"/>
      <c r="AW8" s="507"/>
      <c r="AX8" s="507"/>
      <c r="AY8" s="507"/>
      <c r="AZ8" s="507"/>
      <c r="BA8" s="507"/>
      <c r="BB8" s="508"/>
    </row>
    <row r="9" spans="1:54" ht="11.25" customHeight="1" x14ac:dyDescent="0.25">
      <c r="A9" s="493" t="s">
        <v>36</v>
      </c>
      <c r="B9" s="494"/>
      <c r="C9" s="494"/>
      <c r="D9" s="494"/>
      <c r="E9" s="494"/>
      <c r="F9" s="494"/>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5"/>
    </row>
    <row r="10" spans="1:54" ht="1.5" customHeight="1" x14ac:dyDescent="0.25">
      <c r="A10" s="496"/>
      <c r="B10" s="497"/>
      <c r="C10" s="497"/>
      <c r="D10" s="497"/>
      <c r="E10" s="497"/>
      <c r="F10" s="497"/>
      <c r="G10" s="497"/>
      <c r="H10" s="497"/>
      <c r="I10" s="497"/>
      <c r="J10" s="497"/>
      <c r="K10" s="497"/>
      <c r="L10" s="497"/>
      <c r="M10" s="497"/>
      <c r="N10" s="497"/>
      <c r="O10" s="497"/>
      <c r="P10" s="497"/>
      <c r="Q10" s="497"/>
      <c r="R10" s="497"/>
      <c r="S10" s="497"/>
      <c r="T10" s="497"/>
      <c r="U10" s="497"/>
      <c r="V10" s="497"/>
      <c r="W10" s="497"/>
      <c r="X10" s="497"/>
      <c r="Y10" s="497"/>
      <c r="Z10" s="497"/>
      <c r="AA10" s="497"/>
      <c r="AB10" s="497"/>
      <c r="AC10" s="497"/>
      <c r="AD10" s="497"/>
      <c r="AE10" s="497"/>
      <c r="AF10" s="497"/>
      <c r="AG10" s="497"/>
      <c r="AH10" s="497"/>
      <c r="AI10" s="497"/>
      <c r="AJ10" s="497"/>
      <c r="AK10" s="497"/>
      <c r="AL10" s="497"/>
      <c r="AM10" s="497"/>
      <c r="AN10" s="497"/>
      <c r="AO10" s="497"/>
      <c r="AP10" s="497"/>
      <c r="AQ10" s="497"/>
      <c r="AR10" s="497"/>
      <c r="AS10" s="497"/>
      <c r="AT10" s="497"/>
      <c r="AU10" s="497"/>
      <c r="AV10" s="497"/>
      <c r="AW10" s="497"/>
      <c r="AX10" s="497"/>
      <c r="AY10" s="497"/>
      <c r="AZ10" s="497"/>
      <c r="BA10" s="497"/>
      <c r="BB10" s="498"/>
    </row>
    <row r="11" spans="1:54" ht="12" customHeight="1" x14ac:dyDescent="0.25">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9" t="s">
        <v>6</v>
      </c>
      <c r="AI11" s="360"/>
      <c r="AJ11" s="361"/>
      <c r="AK11" s="464" t="s">
        <v>15</v>
      </c>
      <c r="AL11" s="465"/>
      <c r="AM11" s="466"/>
      <c r="AN11" s="402" t="s">
        <v>5</v>
      </c>
      <c r="AO11" s="344"/>
      <c r="AP11" s="344"/>
      <c r="AQ11" s="344"/>
      <c r="AR11" s="344"/>
      <c r="AS11" s="338"/>
      <c r="AT11" s="338"/>
      <c r="AU11" s="338"/>
      <c r="AV11" s="338"/>
      <c r="AW11" s="338"/>
      <c r="AX11" s="338"/>
      <c r="AY11" s="338"/>
      <c r="AZ11" s="338"/>
      <c r="BA11" s="338"/>
      <c r="BB11" s="519"/>
    </row>
    <row r="12" spans="1:54" ht="11.25" customHeight="1" x14ac:dyDescent="0.25">
      <c r="A12" s="359" t="s">
        <v>118</v>
      </c>
      <c r="B12" s="360"/>
      <c r="C12" s="360"/>
      <c r="D12" s="360"/>
      <c r="E12" s="361"/>
      <c r="F12" s="499" t="s">
        <v>124</v>
      </c>
      <c r="G12" s="499"/>
      <c r="H12" s="499"/>
      <c r="I12" s="499"/>
      <c r="J12" s="499"/>
      <c r="K12" s="499"/>
      <c r="L12" s="499"/>
      <c r="M12" s="499"/>
      <c r="N12" s="499"/>
      <c r="O12" s="499"/>
      <c r="P12" s="499"/>
      <c r="Q12" s="499"/>
      <c r="R12" s="499"/>
      <c r="S12" s="499"/>
      <c r="T12" s="499"/>
      <c r="U12" s="500"/>
      <c r="V12" s="501" t="s">
        <v>125</v>
      </c>
      <c r="W12" s="502"/>
      <c r="X12" s="502"/>
      <c r="Y12" s="502"/>
      <c r="Z12" s="502"/>
      <c r="AA12" s="502"/>
      <c r="AB12" s="502"/>
      <c r="AC12" s="502"/>
      <c r="AD12" s="502"/>
      <c r="AE12" s="502"/>
      <c r="AF12" s="502"/>
      <c r="AG12" s="503"/>
      <c r="AH12" s="365">
        <f ca="1">'UNIFIED INTAKE'!G12</f>
        <v>19</v>
      </c>
      <c r="AI12" s="366"/>
      <c r="AJ12" s="367"/>
      <c r="AK12" s="368" t="str">
        <f>IF('UNIFIED INTAKE'!R10=0,"",'UNIFIED INTAKE'!R10)</f>
        <v>FEMALE</v>
      </c>
      <c r="AL12" s="366"/>
      <c r="AM12" s="366"/>
      <c r="AN12" s="325" t="s">
        <v>176</v>
      </c>
      <c r="AO12" s="326"/>
      <c r="AP12" s="326"/>
      <c r="AQ12" s="326"/>
      <c r="AR12" s="327"/>
      <c r="AS12" s="344" t="s">
        <v>178</v>
      </c>
      <c r="AT12" s="344"/>
      <c r="AU12" s="344"/>
      <c r="AV12" s="344"/>
      <c r="AW12" s="409"/>
      <c r="AX12" s="410" t="s">
        <v>177</v>
      </c>
      <c r="AY12" s="344"/>
      <c r="AZ12" s="344"/>
      <c r="BA12" s="344"/>
      <c r="BB12" s="345"/>
    </row>
    <row r="13" spans="1:54" ht="15" customHeight="1" x14ac:dyDescent="0.25">
      <c r="A13" s="362" t="str">
        <f>IF('UNIFIED INTAKE'!D10=0,"",'UNIFIED INTAKE'!D10)</f>
        <v>RUPEREZ, ALEXANDRA MAY IBARRA</v>
      </c>
      <c r="B13" s="363"/>
      <c r="C13" s="363"/>
      <c r="D13" s="363"/>
      <c r="E13" s="363"/>
      <c r="F13" s="363"/>
      <c r="G13" s="363"/>
      <c r="H13" s="363"/>
      <c r="I13" s="363"/>
      <c r="J13" s="363"/>
      <c r="K13" s="363"/>
      <c r="L13" s="363"/>
      <c r="M13" s="363"/>
      <c r="N13" s="363"/>
      <c r="O13" s="504"/>
      <c r="P13" s="504"/>
      <c r="Q13" s="504"/>
      <c r="R13" s="504"/>
      <c r="S13" s="504"/>
      <c r="T13" s="504"/>
      <c r="U13" s="504"/>
      <c r="V13" s="504"/>
      <c r="W13" s="504"/>
      <c r="X13" s="504"/>
      <c r="Y13" s="504"/>
      <c r="Z13" s="504"/>
      <c r="AA13" s="504"/>
      <c r="AB13" s="504"/>
      <c r="AC13" s="504"/>
      <c r="AD13" s="504"/>
      <c r="AE13" s="504"/>
      <c r="AF13" s="504"/>
      <c r="AG13" s="505"/>
      <c r="AH13" s="365"/>
      <c r="AI13" s="366"/>
      <c r="AJ13" s="367"/>
      <c r="AK13" s="368"/>
      <c r="AL13" s="366"/>
      <c r="AM13" s="366"/>
      <c r="AN13" s="299"/>
      <c r="AO13" s="300"/>
      <c r="AP13" s="300"/>
      <c r="AQ13" s="300"/>
      <c r="AR13" s="301"/>
      <c r="AS13" s="300"/>
      <c r="AT13" s="300"/>
      <c r="AU13" s="300"/>
      <c r="AV13" s="300"/>
      <c r="AW13" s="411"/>
      <c r="AX13" s="522"/>
      <c r="AY13" s="300"/>
      <c r="AZ13" s="300"/>
      <c r="BA13" s="300"/>
      <c r="BB13" s="301"/>
    </row>
    <row r="14" spans="1:54" ht="11.25" customHeight="1" x14ac:dyDescent="0.25">
      <c r="A14" s="359" t="s">
        <v>179</v>
      </c>
      <c r="B14" s="360"/>
      <c r="C14" s="361"/>
      <c r="D14" s="359" t="s">
        <v>7</v>
      </c>
      <c r="E14" s="360"/>
      <c r="F14" s="360"/>
      <c r="G14" s="360"/>
      <c r="H14" s="360"/>
      <c r="I14" s="360"/>
      <c r="J14" s="360"/>
      <c r="K14" s="360"/>
      <c r="L14" s="360"/>
      <c r="M14" s="360"/>
      <c r="N14" s="361"/>
      <c r="O14" s="359" t="s">
        <v>11</v>
      </c>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360"/>
      <c r="AR14" s="360"/>
      <c r="AS14" s="361"/>
      <c r="AT14" s="464" t="s">
        <v>12</v>
      </c>
      <c r="AU14" s="465"/>
      <c r="AV14" s="465"/>
      <c r="AW14" s="465"/>
      <c r="AX14" s="465"/>
      <c r="AY14" s="465"/>
      <c r="AZ14" s="465"/>
      <c r="BA14" s="465"/>
      <c r="BB14" s="466"/>
    </row>
    <row r="15" spans="1:54" ht="15" customHeight="1" x14ac:dyDescent="0.25">
      <c r="A15" s="467">
        <f>'UNIFIED INTAKE'!A12:D12</f>
        <v>38334</v>
      </c>
      <c r="B15" s="468"/>
      <c r="C15" s="469"/>
      <c r="D15" s="362" t="str">
        <f>IF('UNIFIED INTAKE'!M12=0,"",'UNIFIED INTAKE'!M12)</f>
        <v>LIBMANAN CAM SUR</v>
      </c>
      <c r="E15" s="363"/>
      <c r="F15" s="363"/>
      <c r="G15" s="363"/>
      <c r="H15" s="363"/>
      <c r="I15" s="363"/>
      <c r="J15" s="363"/>
      <c r="K15" s="363"/>
      <c r="L15" s="363"/>
      <c r="M15" s="363"/>
      <c r="N15" s="470"/>
      <c r="O15" s="362"/>
      <c r="P15" s="363"/>
      <c r="Q15" s="523" t="s">
        <v>160</v>
      </c>
      <c r="R15" s="523"/>
      <c r="S15" s="523"/>
      <c r="T15" s="34"/>
      <c r="U15" s="471" t="s">
        <v>180</v>
      </c>
      <c r="V15" s="471"/>
      <c r="W15" s="471"/>
      <c r="X15" s="471"/>
      <c r="Y15" s="471"/>
      <c r="Z15" s="471"/>
      <c r="AA15" s="517"/>
      <c r="AB15" s="517"/>
      <c r="AC15" s="471" t="s">
        <v>161</v>
      </c>
      <c r="AD15" s="471"/>
      <c r="AE15" s="471"/>
      <c r="AF15" s="34"/>
      <c r="AG15" s="39" t="s">
        <v>181</v>
      </c>
      <c r="AH15" s="39"/>
      <c r="AI15" s="34"/>
      <c r="AJ15" s="39"/>
      <c r="AK15" s="34"/>
      <c r="AL15" s="34"/>
      <c r="AM15" s="517"/>
      <c r="AN15" s="517"/>
      <c r="AO15" s="471" t="s">
        <v>182</v>
      </c>
      <c r="AP15" s="471"/>
      <c r="AQ15" s="471"/>
      <c r="AR15" s="471"/>
      <c r="AS15" s="518"/>
      <c r="AT15" s="464" t="str">
        <f>IF('UNIFIED INTAKE'!D19="","",'UNIFIED INTAKE'!D19)</f>
        <v>CATHOLIC</v>
      </c>
      <c r="AU15" s="465"/>
      <c r="AV15" s="465"/>
      <c r="AW15" s="465"/>
      <c r="AX15" s="465"/>
      <c r="AY15" s="465"/>
      <c r="AZ15" s="465"/>
      <c r="BA15" s="465"/>
      <c r="BB15" s="466"/>
    </row>
    <row r="16" spans="1:54" ht="11.25" customHeight="1" x14ac:dyDescent="0.25">
      <c r="A16" s="512" t="s">
        <v>39</v>
      </c>
      <c r="B16" s="513"/>
      <c r="C16" s="513"/>
      <c r="D16" s="513"/>
      <c r="E16" s="513"/>
      <c r="F16" s="513"/>
      <c r="G16" s="513"/>
      <c r="H16" s="513"/>
      <c r="I16" s="513"/>
      <c r="J16" s="513"/>
      <c r="K16" s="513"/>
      <c r="L16" s="513"/>
      <c r="M16" s="514"/>
      <c r="N16" s="515" t="s">
        <v>40</v>
      </c>
      <c r="O16" s="516"/>
      <c r="P16" s="516"/>
      <c r="Q16" s="516"/>
      <c r="R16" s="516"/>
      <c r="S16" s="516"/>
      <c r="T16" s="516"/>
      <c r="U16" s="516"/>
      <c r="V16" s="516"/>
      <c r="W16" s="516"/>
      <c r="X16" s="516"/>
      <c r="Y16" s="516"/>
      <c r="Z16" s="516"/>
      <c r="AA16" s="516"/>
      <c r="AB16" s="516"/>
      <c r="AC16" s="516"/>
      <c r="AD16" s="516"/>
      <c r="AE16" s="516"/>
      <c r="AF16" s="359" t="s">
        <v>183</v>
      </c>
      <c r="AG16" s="360"/>
      <c r="AH16" s="360"/>
      <c r="AI16" s="360"/>
      <c r="AJ16" s="360"/>
      <c r="AK16" s="360"/>
      <c r="AL16" s="360"/>
      <c r="AM16" s="360"/>
      <c r="AN16" s="360"/>
      <c r="AO16" s="360"/>
      <c r="AP16" s="360"/>
      <c r="AQ16" s="360"/>
      <c r="AR16" s="360"/>
      <c r="AS16" s="360"/>
      <c r="AT16" s="360"/>
      <c r="AU16" s="360"/>
      <c r="AV16" s="360"/>
      <c r="AW16" s="360"/>
      <c r="AX16" s="360"/>
      <c r="AY16" s="360"/>
      <c r="AZ16" s="360"/>
      <c r="BA16" s="360"/>
      <c r="BB16" s="361"/>
    </row>
    <row r="17" spans="1:84" ht="11.25" customHeight="1" x14ac:dyDescent="0.25">
      <c r="A17" s="534" t="str">
        <f>IF('UNIFIED INTAKE'!E14=0,"",'UNIFIED INTAKE'!E14)</f>
        <v>Z-3 BAGUMBAYAN LIB CAM SUR</v>
      </c>
      <c r="B17" s="535"/>
      <c r="C17" s="535"/>
      <c r="D17" s="535"/>
      <c r="E17" s="535"/>
      <c r="F17" s="535"/>
      <c r="G17" s="535"/>
      <c r="H17" s="535"/>
      <c r="I17" s="535"/>
      <c r="J17" s="535"/>
      <c r="K17" s="535"/>
      <c r="L17" s="535"/>
      <c r="M17" s="536"/>
      <c r="N17" s="534" t="str">
        <f>IF('UNIFIED INTAKE'!E16=0,"",'UNIFIED INTAKE'!E16)</f>
        <v>Z-3 BAGUMBAYAN LIB CAM SUR</v>
      </c>
      <c r="O17" s="535"/>
      <c r="P17" s="535"/>
      <c r="Q17" s="535"/>
      <c r="R17" s="535"/>
      <c r="S17" s="535"/>
      <c r="T17" s="535"/>
      <c r="U17" s="535"/>
      <c r="V17" s="535"/>
      <c r="W17" s="535"/>
      <c r="X17" s="535"/>
      <c r="Y17" s="535"/>
      <c r="Z17" s="535"/>
      <c r="AA17" s="535"/>
      <c r="AB17" s="535"/>
      <c r="AC17" s="535"/>
      <c r="AD17" s="535"/>
      <c r="AE17" s="536"/>
      <c r="AF17" s="348" t="s">
        <v>184</v>
      </c>
      <c r="AG17" s="348"/>
      <c r="AH17" s="348"/>
      <c r="AI17" s="348" t="s">
        <v>185</v>
      </c>
      <c r="AJ17" s="348"/>
      <c r="AK17" s="348"/>
      <c r="AL17" s="348"/>
      <c r="AM17" s="510" t="s">
        <v>186</v>
      </c>
      <c r="AN17" s="510"/>
      <c r="AO17" s="510"/>
      <c r="AP17" s="510"/>
      <c r="AQ17" s="31"/>
      <c r="AR17" s="348" t="s">
        <v>187</v>
      </c>
      <c r="AS17" s="348"/>
      <c r="AT17" s="348"/>
      <c r="AU17" s="510" t="s">
        <v>188</v>
      </c>
      <c r="AV17" s="510"/>
      <c r="AW17" s="510"/>
      <c r="AX17" s="510"/>
      <c r="AY17" s="510" t="s">
        <v>189</v>
      </c>
      <c r="AZ17" s="510"/>
      <c r="BA17" s="510"/>
      <c r="BB17" s="510"/>
    </row>
    <row r="18" spans="1:84" ht="16.5" customHeight="1" x14ac:dyDescent="0.25">
      <c r="A18" s="390"/>
      <c r="B18" s="391"/>
      <c r="C18" s="391"/>
      <c r="D18" s="391"/>
      <c r="E18" s="391"/>
      <c r="F18" s="391"/>
      <c r="G18" s="391"/>
      <c r="H18" s="391"/>
      <c r="I18" s="391"/>
      <c r="J18" s="391"/>
      <c r="K18" s="391"/>
      <c r="L18" s="391"/>
      <c r="M18" s="392"/>
      <c r="N18" s="390"/>
      <c r="O18" s="391"/>
      <c r="P18" s="391"/>
      <c r="Q18" s="391"/>
      <c r="R18" s="391"/>
      <c r="S18" s="391"/>
      <c r="T18" s="391"/>
      <c r="U18" s="391"/>
      <c r="V18" s="391"/>
      <c r="W18" s="391"/>
      <c r="X18" s="391"/>
      <c r="Y18" s="391"/>
      <c r="Z18" s="391"/>
      <c r="AA18" s="391"/>
      <c r="AB18" s="391"/>
      <c r="AC18" s="391"/>
      <c r="AD18" s="391"/>
      <c r="AE18" s="392"/>
      <c r="AF18" s="537"/>
      <c r="AG18" s="537"/>
      <c r="AH18" s="537"/>
      <c r="AI18" s="537"/>
      <c r="AJ18" s="537"/>
      <c r="AK18" s="537"/>
      <c r="AL18" s="537"/>
      <c r="AM18" s="509"/>
      <c r="AN18" s="509"/>
      <c r="AO18" s="509"/>
      <c r="AP18" s="509"/>
      <c r="AQ18" s="35"/>
      <c r="AR18" s="509"/>
      <c r="AS18" s="509"/>
      <c r="AT18" s="509"/>
      <c r="AU18" s="509"/>
      <c r="AV18" s="509"/>
      <c r="AW18" s="509"/>
      <c r="AX18" s="509"/>
      <c r="AY18" s="509"/>
      <c r="AZ18" s="509"/>
      <c r="BA18" s="509"/>
      <c r="BB18" s="509"/>
    </row>
    <row r="19" spans="1:84" ht="22.5" customHeight="1" x14ac:dyDescent="0.25">
      <c r="A19" s="348" t="s">
        <v>190</v>
      </c>
      <c r="B19" s="348"/>
      <c r="C19" s="526" t="s">
        <v>13</v>
      </c>
      <c r="D19" s="526"/>
      <c r="E19" s="526"/>
      <c r="F19" s="526"/>
      <c r="G19" s="526"/>
      <c r="H19" s="464" t="s">
        <v>191</v>
      </c>
      <c r="I19" s="465"/>
      <c r="J19" s="465"/>
      <c r="K19" s="465"/>
      <c r="L19" s="465"/>
      <c r="M19" s="465"/>
      <c r="N19" s="465"/>
      <c r="O19" s="465"/>
      <c r="P19" s="465"/>
      <c r="Q19" s="465"/>
      <c r="R19" s="465"/>
      <c r="S19" s="465"/>
      <c r="T19" s="465"/>
      <c r="U19" s="466"/>
      <c r="V19" s="526" t="s">
        <v>42</v>
      </c>
      <c r="W19" s="526"/>
      <c r="X19" s="526"/>
      <c r="Y19" s="526"/>
      <c r="Z19" s="526"/>
      <c r="AA19" s="526"/>
      <c r="AB19" s="526"/>
      <c r="AC19" s="464" t="s">
        <v>193</v>
      </c>
      <c r="AD19" s="465"/>
      <c r="AE19" s="465"/>
      <c r="AF19" s="465"/>
      <c r="AG19" s="465"/>
      <c r="AH19" s="465"/>
      <c r="AI19" s="465"/>
      <c r="AJ19" s="465"/>
      <c r="AK19" s="465"/>
      <c r="AL19" s="465"/>
      <c r="AM19" s="465"/>
      <c r="AN19" s="465"/>
      <c r="AO19" s="525"/>
      <c r="AP19" s="480" t="s">
        <v>192</v>
      </c>
      <c r="AQ19" s="326"/>
      <c r="AR19" s="326"/>
      <c r="AS19" s="326"/>
      <c r="AT19" s="326"/>
      <c r="AU19" s="326"/>
      <c r="AV19" s="326"/>
      <c r="AW19" s="326"/>
      <c r="AX19" s="326"/>
      <c r="AY19" s="326"/>
      <c r="AZ19" s="326"/>
      <c r="BA19" s="326"/>
      <c r="BB19" s="327"/>
    </row>
    <row r="20" spans="1:84" x14ac:dyDescent="0.25">
      <c r="A20" s="527"/>
      <c r="B20" s="527"/>
      <c r="C20" s="527" t="str">
        <f>IF('UNIFIED INTAKE'!D24=0,"",'UNIFIED INTAKE'!D24)</f>
        <v>NONE</v>
      </c>
      <c r="D20" s="527"/>
      <c r="E20" s="527"/>
      <c r="F20" s="527"/>
      <c r="G20" s="527"/>
      <c r="H20" s="528"/>
      <c r="I20" s="529"/>
      <c r="J20" s="529"/>
      <c r="K20" s="529"/>
      <c r="L20" s="529"/>
      <c r="M20" s="529"/>
      <c r="N20" s="529"/>
      <c r="O20" s="529"/>
      <c r="P20" s="529"/>
      <c r="Q20" s="529"/>
      <c r="R20" s="529"/>
      <c r="S20" s="529"/>
      <c r="T20" s="529"/>
      <c r="U20" s="530"/>
      <c r="V20" s="531">
        <f>'UNIFIED INTAKE'!M24</f>
        <v>0</v>
      </c>
      <c r="W20" s="532"/>
      <c r="X20" s="532"/>
      <c r="Y20" s="532"/>
      <c r="Z20" s="532"/>
      <c r="AA20" s="532"/>
      <c r="AB20" s="533"/>
      <c r="AC20" s="374"/>
      <c r="AD20" s="375"/>
      <c r="AE20" s="375"/>
      <c r="AF20" s="375"/>
      <c r="AG20" s="375"/>
      <c r="AH20" s="375"/>
      <c r="AI20" s="375"/>
      <c r="AJ20" s="375"/>
      <c r="AK20" s="375"/>
      <c r="AL20" s="375"/>
      <c r="AM20" s="375"/>
      <c r="AN20" s="375"/>
      <c r="AO20" s="376"/>
      <c r="AP20" s="368"/>
      <c r="AQ20" s="366"/>
      <c r="AR20" s="366"/>
      <c r="AS20" s="366"/>
      <c r="AT20" s="366"/>
      <c r="AU20" s="366"/>
      <c r="AV20" s="366"/>
      <c r="AW20" s="366"/>
      <c r="AX20" s="366"/>
      <c r="AY20" s="366"/>
      <c r="AZ20" s="366"/>
      <c r="BA20" s="366"/>
      <c r="BB20" s="524"/>
    </row>
    <row r="21" spans="1:84" ht="11.25" customHeight="1" x14ac:dyDescent="0.25">
      <c r="A21" s="359" t="s">
        <v>194</v>
      </c>
      <c r="B21" s="360"/>
      <c r="C21" s="360"/>
      <c r="D21" s="360"/>
      <c r="E21" s="360"/>
      <c r="F21" s="360"/>
      <c r="G21" s="360"/>
      <c r="H21" s="360"/>
      <c r="I21" s="360"/>
      <c r="J21" s="360"/>
      <c r="K21" s="360"/>
      <c r="L21" s="360"/>
      <c r="M21" s="360"/>
      <c r="N21" s="360"/>
      <c r="O21" s="360"/>
      <c r="P21" s="360"/>
      <c r="Q21" s="360"/>
      <c r="R21" s="360"/>
      <c r="S21" s="360"/>
      <c r="T21" s="360"/>
      <c r="U21" s="360"/>
      <c r="V21" s="360"/>
      <c r="W21" s="360"/>
      <c r="X21" s="360"/>
      <c r="Y21" s="360"/>
      <c r="Z21" s="360"/>
      <c r="AA21" s="360"/>
      <c r="AB21" s="360"/>
      <c r="AC21" s="360"/>
      <c r="AD21" s="360"/>
      <c r="AE21" s="360"/>
      <c r="AF21" s="360"/>
      <c r="AG21" s="360"/>
      <c r="AH21" s="360"/>
      <c r="AI21" s="360"/>
      <c r="AJ21" s="360"/>
      <c r="AK21" s="360"/>
      <c r="AL21" s="360"/>
      <c r="AM21" s="360"/>
      <c r="AN21" s="360"/>
      <c r="AO21" s="360"/>
      <c r="AP21" s="360"/>
      <c r="AQ21" s="360"/>
      <c r="AR21" s="360"/>
      <c r="AS21" s="360"/>
      <c r="AT21" s="360"/>
      <c r="AU21" s="360"/>
      <c r="AV21" s="360"/>
      <c r="AW21" s="360"/>
      <c r="AX21" s="360"/>
      <c r="AY21" s="360"/>
      <c r="AZ21" s="360"/>
      <c r="BA21" s="360"/>
      <c r="BB21" s="361"/>
    </row>
    <row r="22" spans="1:84" ht="11.25" customHeight="1" x14ac:dyDescent="0.25">
      <c r="A22" s="325" t="s">
        <v>195</v>
      </c>
      <c r="B22" s="327"/>
      <c r="C22" s="325" t="s">
        <v>197</v>
      </c>
      <c r="D22" s="326"/>
      <c r="E22" s="327"/>
      <c r="F22" s="325" t="s">
        <v>158</v>
      </c>
      <c r="G22" s="326"/>
      <c r="H22" s="326"/>
      <c r="I22" s="326"/>
      <c r="J22" s="327"/>
      <c r="K22" s="325" t="s">
        <v>198</v>
      </c>
      <c r="L22" s="326"/>
      <c r="M22" s="326"/>
      <c r="N22" s="326"/>
      <c r="O22" s="326"/>
      <c r="P22" s="326"/>
      <c r="Q22" s="327"/>
      <c r="R22" s="325" t="s">
        <v>199</v>
      </c>
      <c r="S22" s="326"/>
      <c r="T22" s="326"/>
      <c r="U22" s="327"/>
      <c r="V22" s="349" t="s">
        <v>157</v>
      </c>
      <c r="W22" s="350"/>
      <c r="X22" s="350"/>
      <c r="Y22" s="350"/>
      <c r="Z22" s="350"/>
      <c r="AA22" s="351"/>
      <c r="AB22" s="349" t="s">
        <v>200</v>
      </c>
      <c r="AC22" s="350"/>
      <c r="AD22" s="350"/>
      <c r="AE22" s="350"/>
      <c r="AF22" s="351"/>
      <c r="AG22" s="349" t="s">
        <v>201</v>
      </c>
      <c r="AH22" s="350"/>
      <c r="AI22" s="350"/>
      <c r="AJ22" s="350"/>
      <c r="AK22" s="350"/>
      <c r="AL22" s="351"/>
      <c r="AM22" s="349" t="s">
        <v>196</v>
      </c>
      <c r="AN22" s="350"/>
      <c r="AO22" s="350"/>
      <c r="AP22" s="350"/>
      <c r="AQ22" s="350"/>
      <c r="AR22" s="350"/>
      <c r="AS22" s="351"/>
      <c r="AT22" s="348" t="s">
        <v>162</v>
      </c>
      <c r="AU22" s="348"/>
      <c r="AV22" s="348"/>
      <c r="AW22" s="348"/>
      <c r="AX22" s="348"/>
      <c r="AY22" s="348"/>
      <c r="AZ22" s="348"/>
      <c r="BA22" s="348"/>
      <c r="BB22" s="348"/>
    </row>
    <row r="23" spans="1:84" s="36" customFormat="1" ht="48.75" customHeight="1" x14ac:dyDescent="0.25">
      <c r="A23" s="302"/>
      <c r="B23" s="304"/>
      <c r="C23" s="302"/>
      <c r="D23" s="303"/>
      <c r="E23" s="304"/>
      <c r="F23" s="302"/>
      <c r="G23" s="303"/>
      <c r="H23" s="303"/>
      <c r="I23" s="303"/>
      <c r="J23" s="304"/>
      <c r="K23" s="302"/>
      <c r="L23" s="303"/>
      <c r="M23" s="303"/>
      <c r="N23" s="303"/>
      <c r="O23" s="303"/>
      <c r="P23" s="303"/>
      <c r="Q23" s="304"/>
      <c r="R23" s="302"/>
      <c r="S23" s="303"/>
      <c r="T23" s="303"/>
      <c r="U23" s="304"/>
      <c r="V23" s="352"/>
      <c r="W23" s="353"/>
      <c r="X23" s="353"/>
      <c r="Y23" s="353"/>
      <c r="Z23" s="353"/>
      <c r="AA23" s="354"/>
      <c r="AB23" s="352"/>
      <c r="AC23" s="353"/>
      <c r="AD23" s="353"/>
      <c r="AE23" s="353"/>
      <c r="AF23" s="354"/>
      <c r="AG23" s="352"/>
      <c r="AH23" s="353"/>
      <c r="AI23" s="353"/>
      <c r="AJ23" s="353"/>
      <c r="AK23" s="353"/>
      <c r="AL23" s="354"/>
      <c r="AM23" s="352"/>
      <c r="AN23" s="353"/>
      <c r="AO23" s="353"/>
      <c r="AP23" s="353"/>
      <c r="AQ23" s="353"/>
      <c r="AR23" s="353"/>
      <c r="AS23" s="354"/>
      <c r="AT23" s="346" t="s">
        <v>202</v>
      </c>
      <c r="AU23" s="347"/>
      <c r="AV23" s="347"/>
      <c r="AW23" s="347"/>
      <c r="AX23" s="347"/>
      <c r="AY23" s="347"/>
      <c r="AZ23" s="347"/>
      <c r="BA23" s="347"/>
      <c r="BB23" s="34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9" t="s">
        <v>44</v>
      </c>
      <c r="B24" s="370"/>
      <c r="C24" s="370"/>
      <c r="D24" s="370"/>
      <c r="E24" s="370"/>
      <c r="F24" s="370"/>
      <c r="G24" s="370"/>
      <c r="H24" s="370"/>
      <c r="I24" s="370"/>
      <c r="J24" s="370"/>
      <c r="K24" s="370"/>
      <c r="L24" s="370"/>
      <c r="M24" s="370"/>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0"/>
      <c r="AK24" s="370"/>
      <c r="AL24" s="370"/>
      <c r="AM24" s="370"/>
      <c r="AN24" s="370"/>
      <c r="AO24" s="370"/>
      <c r="AP24" s="370"/>
      <c r="AQ24" s="370"/>
      <c r="AR24" s="370"/>
      <c r="AS24" s="370"/>
      <c r="AT24" s="370"/>
      <c r="AU24" s="370"/>
      <c r="AV24" s="370"/>
      <c r="AW24" s="370"/>
      <c r="AX24" s="370"/>
      <c r="AY24" s="370"/>
      <c r="AZ24" s="370"/>
      <c r="BA24" s="370"/>
      <c r="BB24" s="371"/>
    </row>
    <row r="25" spans="1:84" ht="21" customHeight="1" x14ac:dyDescent="0.25">
      <c r="A25" s="372" t="s">
        <v>45</v>
      </c>
      <c r="B25" s="339"/>
      <c r="C25" s="339"/>
      <c r="D25" s="339"/>
      <c r="E25" s="339"/>
      <c r="F25" s="339"/>
      <c r="G25" s="339"/>
      <c r="H25" s="339"/>
      <c r="I25" s="339"/>
      <c r="J25" s="373"/>
      <c r="K25" s="377" t="s">
        <v>37</v>
      </c>
      <c r="L25" s="339"/>
      <c r="M25" s="339"/>
      <c r="N25" s="373"/>
      <c r="O25" s="377" t="s">
        <v>38</v>
      </c>
      <c r="P25" s="339"/>
      <c r="Q25" s="339"/>
      <c r="R25" s="339"/>
      <c r="S25" s="373"/>
      <c r="T25" s="377" t="s">
        <v>46</v>
      </c>
      <c r="U25" s="339"/>
      <c r="V25" s="339"/>
      <c r="W25" s="339"/>
      <c r="X25" s="339"/>
      <c r="Y25" s="339"/>
      <c r="Z25" s="339"/>
      <c r="AA25" s="373"/>
      <c r="AB25" s="377" t="s">
        <v>41</v>
      </c>
      <c r="AC25" s="339"/>
      <c r="AD25" s="339"/>
      <c r="AE25" s="339"/>
      <c r="AF25" s="339"/>
      <c r="AG25" s="339"/>
      <c r="AH25" s="339"/>
      <c r="AI25" s="373"/>
      <c r="AJ25" s="377" t="s">
        <v>43</v>
      </c>
      <c r="AK25" s="339"/>
      <c r="AL25" s="339"/>
      <c r="AM25" s="339"/>
      <c r="AN25" s="339"/>
      <c r="AO25" s="339"/>
      <c r="AP25" s="339"/>
      <c r="AQ25" s="373"/>
      <c r="AR25" s="377" t="s">
        <v>47</v>
      </c>
      <c r="AS25" s="339"/>
      <c r="AT25" s="339"/>
      <c r="AU25" s="339"/>
      <c r="AV25" s="339"/>
      <c r="AW25" s="339"/>
      <c r="AX25" s="339"/>
      <c r="AY25" s="339"/>
      <c r="AZ25" s="339"/>
      <c r="BA25" s="339"/>
      <c r="BB25" s="340"/>
    </row>
    <row r="26" spans="1:84" x14ac:dyDescent="0.25">
      <c r="A26" s="328" t="str">
        <f>IF('UNIFIED INTAKE'!A31=0,"",'UNIFIED INTAKE'!A31)</f>
        <v>VILLAREAL,FLORENCIA</v>
      </c>
      <c r="B26" s="329"/>
      <c r="C26" s="329"/>
      <c r="D26" s="329"/>
      <c r="E26" s="329"/>
      <c r="F26" s="329"/>
      <c r="G26" s="329"/>
      <c r="H26" s="329"/>
      <c r="I26" s="329"/>
      <c r="J26" s="330"/>
      <c r="K26" s="331" t="str">
        <f>IF('UNIFIED INTAKE'!S31=0,"",'UNIFIED INTAKE'!S31)</f>
        <v/>
      </c>
      <c r="L26" s="332"/>
      <c r="M26" s="332"/>
      <c r="N26" s="333"/>
      <c r="O26" s="331" t="str">
        <f>IF('UNIFIED INTAKE'!K31=0,"",'UNIFIED INTAKE'!K31)</f>
        <v>W</v>
      </c>
      <c r="P26" s="332"/>
      <c r="Q26" s="332"/>
      <c r="R26" s="332"/>
      <c r="S26" s="333"/>
      <c r="T26" s="331" t="str">
        <f>IF('UNIFIED INTAKE'!L31=0,"",'UNIFIED INTAKE'!L31)</f>
        <v>G. MOTHER</v>
      </c>
      <c r="U26" s="332"/>
      <c r="V26" s="332"/>
      <c r="W26" s="332"/>
      <c r="X26" s="332"/>
      <c r="Y26" s="332"/>
      <c r="Z26" s="332"/>
      <c r="AA26" s="333"/>
      <c r="AB26" s="331" t="str">
        <f>IF('UNIFIED INTAKE'!M31=0,"",'UNIFIED INTAKE'!M31)</f>
        <v>ELEM GRAD</v>
      </c>
      <c r="AC26" s="332"/>
      <c r="AD26" s="332"/>
      <c r="AE26" s="332"/>
      <c r="AF26" s="332"/>
      <c r="AG26" s="332"/>
      <c r="AH26" s="332"/>
      <c r="AI26" s="333"/>
      <c r="AJ26" s="331" t="str">
        <f>IF('UNIFIED INTAKE'!P31=0,"",'UNIFIED INTAKE'!P31)</f>
        <v>NONE</v>
      </c>
      <c r="AK26" s="332"/>
      <c r="AL26" s="332"/>
      <c r="AM26" s="332"/>
      <c r="AN26" s="332"/>
      <c r="AO26" s="332"/>
      <c r="AP26" s="332"/>
      <c r="AQ26" s="333"/>
      <c r="AR26" s="334" t="str">
        <f>IF('UNIFIED INTAKE'!R31=0,"",'UNIFIED INTAKE'!R31)</f>
        <v/>
      </c>
      <c r="AS26" s="335"/>
      <c r="AT26" s="335"/>
      <c r="AU26" s="335"/>
      <c r="AV26" s="335"/>
      <c r="AW26" s="335"/>
      <c r="AX26" s="335"/>
      <c r="AY26" s="335"/>
      <c r="AZ26" s="335"/>
      <c r="BA26" s="335"/>
      <c r="BB26" s="336"/>
    </row>
    <row r="27" spans="1:84" x14ac:dyDescent="0.25">
      <c r="A27" s="328" t="str">
        <f>IF('UNIFIED INTAKE'!A32=0,"",'UNIFIED INTAKE'!A32)</f>
        <v>BATIGOLAO, FREDDIE</v>
      </c>
      <c r="B27" s="329"/>
      <c r="C27" s="329"/>
      <c r="D27" s="329"/>
      <c r="E27" s="329"/>
      <c r="F27" s="329"/>
      <c r="G27" s="329"/>
      <c r="H27" s="329"/>
      <c r="I27" s="329"/>
      <c r="J27" s="330"/>
      <c r="K27" s="331" t="str">
        <f>IF('UNIFIED INTAKE'!S32=0,"",'UNIFIED INTAKE'!S32)</f>
        <v/>
      </c>
      <c r="L27" s="332"/>
      <c r="M27" s="332"/>
      <c r="N27" s="333"/>
      <c r="O27" s="331" t="str">
        <f>IF('UNIFIED INTAKE'!K32=0,"",'UNIFIED INTAKE'!K32)</f>
        <v>S</v>
      </c>
      <c r="P27" s="332"/>
      <c r="Q27" s="332"/>
      <c r="R27" s="332"/>
      <c r="S27" s="333"/>
      <c r="T27" s="331" t="str">
        <f>IF('UNIFIED INTAKE'!L32=0,"",'UNIFIED INTAKE'!L32)</f>
        <v>COUSIN IN LAW</v>
      </c>
      <c r="U27" s="332"/>
      <c r="V27" s="332"/>
      <c r="W27" s="332"/>
      <c r="X27" s="332"/>
      <c r="Y27" s="332"/>
      <c r="Z27" s="332"/>
      <c r="AA27" s="333"/>
      <c r="AB27" s="331" t="str">
        <f>IF('UNIFIED INTAKE'!M32=0,"",'UNIFIED INTAKE'!M32)</f>
        <v>1ST YR COL IS</v>
      </c>
      <c r="AC27" s="332"/>
      <c r="AD27" s="332"/>
      <c r="AE27" s="332"/>
      <c r="AF27" s="332"/>
      <c r="AG27" s="332"/>
      <c r="AH27" s="332"/>
      <c r="AI27" s="333"/>
      <c r="AJ27" s="331" t="str">
        <f>IF('UNIFIED INTAKE'!P32=0,"",'UNIFIED INTAKE'!P32)</f>
        <v/>
      </c>
      <c r="AK27" s="332"/>
      <c r="AL27" s="332"/>
      <c r="AM27" s="332"/>
      <c r="AN27" s="332"/>
      <c r="AO27" s="332"/>
      <c r="AP27" s="332"/>
      <c r="AQ27" s="333"/>
      <c r="AR27" s="334" t="str">
        <f>IF('UNIFIED INTAKE'!R32=0,"",'UNIFIED INTAKE'!R32)</f>
        <v/>
      </c>
      <c r="AS27" s="335"/>
      <c r="AT27" s="335"/>
      <c r="AU27" s="335"/>
      <c r="AV27" s="335"/>
      <c r="AW27" s="335"/>
      <c r="AX27" s="335"/>
      <c r="AY27" s="335"/>
      <c r="AZ27" s="335"/>
      <c r="BA27" s="335"/>
      <c r="BB27" s="336"/>
    </row>
    <row r="28" spans="1:84" x14ac:dyDescent="0.25">
      <c r="A28" s="328" t="str">
        <f>IF('UNIFIED INTAKE'!A33=0,"",'UNIFIED INTAKE'!A33)</f>
        <v>ALVA, ALEXANDRIA GAILE</v>
      </c>
      <c r="B28" s="329"/>
      <c r="C28" s="329"/>
      <c r="D28" s="329"/>
      <c r="E28" s="329"/>
      <c r="F28" s="329"/>
      <c r="G28" s="329"/>
      <c r="H28" s="329"/>
      <c r="I28" s="329"/>
      <c r="J28" s="330"/>
      <c r="K28" s="331" t="str">
        <f>IF('UNIFIED INTAKE'!S33=0,"",'UNIFIED INTAKE'!S33)</f>
        <v/>
      </c>
      <c r="L28" s="332"/>
      <c r="M28" s="332"/>
      <c r="N28" s="333"/>
      <c r="O28" s="331" t="str">
        <f>IF('UNIFIED INTAKE'!K33=0,"",'UNIFIED INTAKE'!K33)</f>
        <v>S</v>
      </c>
      <c r="P28" s="332"/>
      <c r="Q28" s="332"/>
      <c r="R28" s="332"/>
      <c r="S28" s="333"/>
      <c r="T28" s="331" t="str">
        <f>IF('UNIFIED INTAKE'!L33=0,"",'UNIFIED INTAKE'!L33)</f>
        <v>DAUGHTER</v>
      </c>
      <c r="U28" s="332"/>
      <c r="V28" s="332"/>
      <c r="W28" s="332"/>
      <c r="X28" s="332"/>
      <c r="Y28" s="332"/>
      <c r="Z28" s="332"/>
      <c r="AA28" s="333"/>
      <c r="AB28" s="331" t="str">
        <f>IF('UNIFIED INTAKE'!M33=0,"",'UNIFIED INTAKE'!M33)</f>
        <v>N.A</v>
      </c>
      <c r="AC28" s="332"/>
      <c r="AD28" s="332"/>
      <c r="AE28" s="332"/>
      <c r="AF28" s="332"/>
      <c r="AG28" s="332"/>
      <c r="AH28" s="332"/>
      <c r="AI28" s="333"/>
      <c r="AJ28" s="331" t="str">
        <f>IF('UNIFIED INTAKE'!P33=0,"",'UNIFIED INTAKE'!P33)</f>
        <v/>
      </c>
      <c r="AK28" s="332"/>
      <c r="AL28" s="332"/>
      <c r="AM28" s="332"/>
      <c r="AN28" s="332"/>
      <c r="AO28" s="332"/>
      <c r="AP28" s="332"/>
      <c r="AQ28" s="333"/>
      <c r="AR28" s="334" t="str">
        <f>IF('UNIFIED INTAKE'!R33=0,"",'UNIFIED INTAKE'!R33)</f>
        <v/>
      </c>
      <c r="AS28" s="335"/>
      <c r="AT28" s="335"/>
      <c r="AU28" s="335"/>
      <c r="AV28" s="335"/>
      <c r="AW28" s="335"/>
      <c r="AX28" s="335"/>
      <c r="AY28" s="335"/>
      <c r="AZ28" s="335"/>
      <c r="BA28" s="335"/>
      <c r="BB28" s="336"/>
    </row>
    <row r="29" spans="1:84" x14ac:dyDescent="0.25">
      <c r="A29" s="328" t="str">
        <f>IF('UNIFIED INTAKE'!A34=0,"",'UNIFIED INTAKE'!A34)</f>
        <v>VILLAREAL,FLOR</v>
      </c>
      <c r="B29" s="329"/>
      <c r="C29" s="329"/>
      <c r="D29" s="329"/>
      <c r="E29" s="329"/>
      <c r="F29" s="329"/>
      <c r="G29" s="329"/>
      <c r="H29" s="329"/>
      <c r="I29" s="329"/>
      <c r="J29" s="330"/>
      <c r="K29" s="331" t="str">
        <f>IF('UNIFIED INTAKE'!S34=0,"",'UNIFIED INTAKE'!S34)</f>
        <v/>
      </c>
      <c r="L29" s="332"/>
      <c r="M29" s="332"/>
      <c r="N29" s="333"/>
      <c r="O29" s="331" t="str">
        <f>IF('UNIFIED INTAKE'!K34=0,"",'UNIFIED INTAKE'!K34)</f>
        <v>S</v>
      </c>
      <c r="P29" s="332"/>
      <c r="Q29" s="332"/>
      <c r="R29" s="332"/>
      <c r="S29" s="333"/>
      <c r="T29" s="331" t="str">
        <f>IF('UNIFIED INTAKE'!L34=0,"",'UNIFIED INTAKE'!L34)</f>
        <v>UNCLE</v>
      </c>
      <c r="U29" s="332"/>
      <c r="V29" s="332"/>
      <c r="W29" s="332"/>
      <c r="X29" s="332"/>
      <c r="Y29" s="332"/>
      <c r="Z29" s="332"/>
      <c r="AA29" s="333"/>
      <c r="AB29" s="331" t="str">
        <f>IF('UNIFIED INTAKE'!M34=0,"",'UNIFIED INTAKE'!M34)</f>
        <v>ELEM GRAD</v>
      </c>
      <c r="AC29" s="332"/>
      <c r="AD29" s="332"/>
      <c r="AE29" s="332"/>
      <c r="AF29" s="332"/>
      <c r="AG29" s="332"/>
      <c r="AH29" s="332"/>
      <c r="AI29" s="333"/>
      <c r="AJ29" s="331" t="str">
        <f>IF('UNIFIED INTAKE'!P34=0,"",'UNIFIED INTAKE'!P34)</f>
        <v>CONSTRUCTION WORKER</v>
      </c>
      <c r="AK29" s="332"/>
      <c r="AL29" s="332"/>
      <c r="AM29" s="332"/>
      <c r="AN29" s="332"/>
      <c r="AO29" s="332"/>
      <c r="AP29" s="332"/>
      <c r="AQ29" s="333"/>
      <c r="AR29" s="334">
        <f>IF('UNIFIED INTAKE'!R34=0,"",'UNIFIED INTAKE'!R34)</f>
        <v>7500</v>
      </c>
      <c r="AS29" s="335"/>
      <c r="AT29" s="335"/>
      <c r="AU29" s="335"/>
      <c r="AV29" s="335"/>
      <c r="AW29" s="335"/>
      <c r="AX29" s="335"/>
      <c r="AY29" s="335"/>
      <c r="AZ29" s="335"/>
      <c r="BA29" s="335"/>
      <c r="BB29" s="336"/>
    </row>
    <row r="30" spans="1:84" x14ac:dyDescent="0.25">
      <c r="A30" s="328" t="str">
        <f>IF('UNIFIED INTAKE'!A35=0,"",'UNIFIED INTAKE'!A35)</f>
        <v>ALVA, MIKIE</v>
      </c>
      <c r="B30" s="329"/>
      <c r="C30" s="329"/>
      <c r="D30" s="329"/>
      <c r="E30" s="329"/>
      <c r="F30" s="329"/>
      <c r="G30" s="329"/>
      <c r="H30" s="329"/>
      <c r="I30" s="329"/>
      <c r="J30" s="330"/>
      <c r="K30" s="331" t="str">
        <f>IF('UNIFIED INTAKE'!S35=0,"",'UNIFIED INTAKE'!S35)</f>
        <v/>
      </c>
      <c r="L30" s="332"/>
      <c r="M30" s="332"/>
      <c r="N30" s="333"/>
      <c r="O30" s="331" t="str">
        <f>IF('UNIFIED INTAKE'!K35=0,"",'UNIFIED INTAKE'!K35)</f>
        <v>S</v>
      </c>
      <c r="P30" s="332"/>
      <c r="Q30" s="332"/>
      <c r="R30" s="332"/>
      <c r="S30" s="333"/>
      <c r="T30" s="331" t="str">
        <f>IF('UNIFIED INTAKE'!L35=0,"",'UNIFIED INTAKE'!L35)</f>
        <v>BROTHER IN LAW</v>
      </c>
      <c r="U30" s="332"/>
      <c r="V30" s="332"/>
      <c r="W30" s="332"/>
      <c r="X30" s="332"/>
      <c r="Y30" s="332"/>
      <c r="Z30" s="332"/>
      <c r="AA30" s="333"/>
      <c r="AB30" s="331" t="str">
        <f>IF('UNIFIED INTAKE'!M35=0,"",'UNIFIED INTAKE'!M35)</f>
        <v>1ST YR COL IS'</v>
      </c>
      <c r="AC30" s="332"/>
      <c r="AD30" s="332"/>
      <c r="AE30" s="332"/>
      <c r="AF30" s="332"/>
      <c r="AG30" s="332"/>
      <c r="AH30" s="332"/>
      <c r="AI30" s="333"/>
      <c r="AJ30" s="331" t="str">
        <f>IF('UNIFIED INTAKE'!P35=0,"",'UNIFIED INTAKE'!P35)</f>
        <v/>
      </c>
      <c r="AK30" s="332"/>
      <c r="AL30" s="332"/>
      <c r="AM30" s="332"/>
      <c r="AN30" s="332"/>
      <c r="AO30" s="332"/>
      <c r="AP30" s="332"/>
      <c r="AQ30" s="333"/>
      <c r="AR30" s="334" t="str">
        <f>IF('UNIFIED INTAKE'!R35=0,"",'UNIFIED INTAKE'!R35)</f>
        <v/>
      </c>
      <c r="AS30" s="335"/>
      <c r="AT30" s="335"/>
      <c r="AU30" s="335"/>
      <c r="AV30" s="335"/>
      <c r="AW30" s="335"/>
      <c r="AX30" s="335"/>
      <c r="AY30" s="335"/>
      <c r="AZ30" s="335"/>
      <c r="BA30" s="335"/>
      <c r="BB30" s="336"/>
    </row>
    <row r="31" spans="1:84" x14ac:dyDescent="0.25">
      <c r="A31" s="328" t="str">
        <f>IF('UNIFIED INTAKE'!A36=0,"",'UNIFIED INTAKE'!A36)</f>
        <v/>
      </c>
      <c r="B31" s="329"/>
      <c r="C31" s="329"/>
      <c r="D31" s="329"/>
      <c r="E31" s="329"/>
      <c r="F31" s="329"/>
      <c r="G31" s="329"/>
      <c r="H31" s="329"/>
      <c r="I31" s="329"/>
      <c r="J31" s="330"/>
      <c r="K31" s="331" t="str">
        <f>IF('UNIFIED INTAKE'!S36=0,"",'UNIFIED INTAKE'!S36)</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334" t="str">
        <f>IF('UNIFIED INTAKE'!R36=0,"",'UNIFIED INTAKE'!R36)</f>
        <v/>
      </c>
      <c r="AS31" s="335"/>
      <c r="AT31" s="335"/>
      <c r="AU31" s="335"/>
      <c r="AV31" s="335"/>
      <c r="AW31" s="335"/>
      <c r="AX31" s="335"/>
      <c r="AY31" s="335"/>
      <c r="AZ31" s="335"/>
      <c r="BA31" s="335"/>
      <c r="BB31" s="336"/>
    </row>
    <row r="32" spans="1:84" x14ac:dyDescent="0.25">
      <c r="A32" s="328" t="str">
        <f>IF('UNIFIED INTAKE'!A37=0,"",'UNIFIED INTAKE'!A37)</f>
        <v/>
      </c>
      <c r="B32" s="329"/>
      <c r="C32" s="329"/>
      <c r="D32" s="329"/>
      <c r="E32" s="329"/>
      <c r="F32" s="329"/>
      <c r="G32" s="329"/>
      <c r="H32" s="329"/>
      <c r="I32" s="329"/>
      <c r="J32" s="330"/>
      <c r="K32" s="331" t="str">
        <f>IF('UNIFIED INTAKE'!S37=0,"",'UNIFIED INTAKE'!S37)</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334" t="str">
        <f>IF('UNIFIED INTAKE'!R37=0,"",'UNIFIED INTAKE'!R37)</f>
        <v/>
      </c>
      <c r="AS32" s="335"/>
      <c r="AT32" s="335"/>
      <c r="AU32" s="335"/>
      <c r="AV32" s="335"/>
      <c r="AW32" s="335"/>
      <c r="AX32" s="335"/>
      <c r="AY32" s="335"/>
      <c r="AZ32" s="335"/>
      <c r="BA32" s="335"/>
      <c r="BB32" s="336"/>
    </row>
    <row r="33" spans="1:54" x14ac:dyDescent="0.25">
      <c r="A33" s="328" t="str">
        <f>IF('UNIFIED INTAKE'!A38=0,"",'UNIFIED INTAKE'!A38)</f>
        <v/>
      </c>
      <c r="B33" s="329"/>
      <c r="C33" s="329"/>
      <c r="D33" s="329"/>
      <c r="E33" s="329"/>
      <c r="F33" s="329"/>
      <c r="G33" s="329"/>
      <c r="H33" s="329"/>
      <c r="I33" s="329"/>
      <c r="J33" s="330"/>
      <c r="K33" s="331" t="str">
        <f>IF('UNIFIED INTAKE'!S38=0,"",'UNIFIED INTAKE'!S38)</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334" t="str">
        <f>IF('UNIFIED INTAKE'!R38=0,"",'UNIFIED INTAKE'!R38)</f>
        <v/>
      </c>
      <c r="AS33" s="335"/>
      <c r="AT33" s="335"/>
      <c r="AU33" s="335"/>
      <c r="AV33" s="335"/>
      <c r="AW33" s="335"/>
      <c r="AX33" s="335"/>
      <c r="AY33" s="335"/>
      <c r="AZ33" s="335"/>
      <c r="BA33" s="335"/>
      <c r="BB33" s="336"/>
    </row>
    <row r="34" spans="1:54" x14ac:dyDescent="0.25">
      <c r="A34" s="328" t="str">
        <f>IF('UNIFIED INTAKE'!A39=0,"",'UNIFIED INTAKE'!A39)</f>
        <v/>
      </c>
      <c r="B34" s="329"/>
      <c r="C34" s="329"/>
      <c r="D34" s="329"/>
      <c r="E34" s="329"/>
      <c r="F34" s="329"/>
      <c r="G34" s="329"/>
      <c r="H34" s="329"/>
      <c r="I34" s="329"/>
      <c r="J34" s="330"/>
      <c r="K34" s="331" t="str">
        <f>IF('UNIFIED INTAKE'!S39=0,"",'UNIFIED INTAKE'!S39)</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334" t="str">
        <f>IF('UNIFIED INTAKE'!R39=0,"",'UNIFIED INTAKE'!R39)</f>
        <v/>
      </c>
      <c r="AS34" s="335"/>
      <c r="AT34" s="335"/>
      <c r="AU34" s="335"/>
      <c r="AV34" s="335"/>
      <c r="AW34" s="335"/>
      <c r="AX34" s="335"/>
      <c r="AY34" s="335"/>
      <c r="AZ34" s="335"/>
      <c r="BA34" s="335"/>
      <c r="BB34" s="336"/>
    </row>
    <row r="35" spans="1:54" x14ac:dyDescent="0.25">
      <c r="A35" s="328" t="str">
        <f>IF('UNIFIED INTAKE'!A40=0,"",'UNIFIED INTAKE'!A40)</f>
        <v/>
      </c>
      <c r="B35" s="329"/>
      <c r="C35" s="329"/>
      <c r="D35" s="329"/>
      <c r="E35" s="329"/>
      <c r="F35" s="329"/>
      <c r="G35" s="329"/>
      <c r="H35" s="329"/>
      <c r="I35" s="329"/>
      <c r="J35" s="330"/>
      <c r="K35" s="331" t="str">
        <f>IF('UNIFIED INTAKE'!S40=0,"",'UNIFIED INTAKE'!S40)</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334" t="str">
        <f>IF('UNIFIED INTAKE'!R40=0,"",'UNIFIED INTAKE'!R40)</f>
        <v/>
      </c>
      <c r="AS35" s="335"/>
      <c r="AT35" s="335"/>
      <c r="AU35" s="335"/>
      <c r="AV35" s="335"/>
      <c r="AW35" s="335"/>
      <c r="AX35" s="335"/>
      <c r="AY35" s="335"/>
      <c r="AZ35" s="335"/>
      <c r="BA35" s="335"/>
      <c r="BB35" s="336"/>
    </row>
    <row r="36" spans="1:54" ht="11.25" customHeight="1" x14ac:dyDescent="0.25">
      <c r="A36" s="337" t="s">
        <v>203</v>
      </c>
      <c r="B36" s="338"/>
      <c r="C36" s="338"/>
      <c r="D36" s="338"/>
      <c r="E36" s="338"/>
      <c r="F36" s="338"/>
      <c r="G36" s="338"/>
      <c r="H36" s="338"/>
      <c r="I36" s="339" t="s">
        <v>22</v>
      </c>
      <c r="J36" s="339"/>
      <c r="K36" s="339"/>
      <c r="L36" s="339"/>
      <c r="M36" s="339"/>
      <c r="N36" s="339"/>
      <c r="O36" s="339"/>
      <c r="P36" s="339"/>
      <c r="Q36" s="339"/>
      <c r="R36" s="339"/>
      <c r="S36" s="340"/>
      <c r="T36" s="341" t="s">
        <v>205</v>
      </c>
      <c r="U36" s="342"/>
      <c r="V36" s="342"/>
      <c r="W36" s="342"/>
      <c r="X36" s="342"/>
      <c r="Y36" s="342"/>
      <c r="Z36" s="342"/>
      <c r="AA36" s="342"/>
      <c r="AB36" s="344"/>
      <c r="AC36" s="345"/>
      <c r="AD36" s="343" t="s">
        <v>126</v>
      </c>
      <c r="AE36" s="343"/>
      <c r="AF36" s="343"/>
      <c r="AG36" s="343"/>
      <c r="AH36" s="343"/>
      <c r="AI36" s="343"/>
      <c r="AJ36" s="343"/>
      <c r="AK36" s="343"/>
      <c r="AL36" s="343"/>
      <c r="AM36" s="343"/>
      <c r="AN36" s="343"/>
      <c r="AO36" s="343" t="s">
        <v>204</v>
      </c>
      <c r="AP36" s="343"/>
      <c r="AQ36" s="343"/>
      <c r="AR36" s="343"/>
      <c r="AS36" s="343"/>
      <c r="AT36" s="343"/>
      <c r="AU36" s="343"/>
      <c r="AV36" s="343"/>
      <c r="AW36" s="343"/>
      <c r="AX36" s="343"/>
      <c r="AY36" s="343"/>
      <c r="AZ36" s="343"/>
      <c r="BA36" s="343"/>
      <c r="BB36" s="343"/>
    </row>
    <row r="37" spans="1:54" ht="13.5" customHeight="1" x14ac:dyDescent="0.25">
      <c r="A37" s="337" t="str">
        <f>IF('UNIFIED INTAKE'!A44=0,"",'UNIFIED INTAKE'!A44)</f>
        <v/>
      </c>
      <c r="B37" s="338"/>
      <c r="C37" s="338"/>
      <c r="D37" s="338"/>
      <c r="E37" s="338"/>
      <c r="F37" s="338"/>
      <c r="G37" s="338"/>
      <c r="H37" s="338"/>
      <c r="I37" s="396" t="str">
        <f>IF('UNIFIED INTAKE'!I44=0,"",'UNIFIED INTAKE'!I44)</f>
        <v/>
      </c>
      <c r="J37" s="396"/>
      <c r="K37" s="396"/>
      <c r="L37" s="396"/>
      <c r="M37" s="396"/>
      <c r="N37" s="396"/>
      <c r="O37" s="396"/>
      <c r="P37" s="396"/>
      <c r="Q37" s="396"/>
      <c r="R37" s="396"/>
      <c r="S37" s="396"/>
      <c r="T37" s="299"/>
      <c r="U37" s="300"/>
      <c r="V37" s="300"/>
      <c r="W37" s="300"/>
      <c r="X37" s="300"/>
      <c r="Y37" s="300"/>
      <c r="Z37" s="300"/>
      <c r="AA37" s="300"/>
      <c r="AB37" s="300"/>
      <c r="AC37" s="301"/>
      <c r="AD37" s="397">
        <f>'UNIFIED INTAKE'!P45</f>
        <v>13700</v>
      </c>
      <c r="AE37" s="397"/>
      <c r="AF37" s="397"/>
      <c r="AG37" s="397"/>
      <c r="AH37" s="397"/>
      <c r="AI37" s="397"/>
      <c r="AJ37" s="397"/>
      <c r="AK37" s="397"/>
      <c r="AL37" s="397"/>
      <c r="AM37" s="397"/>
      <c r="AN37" s="397"/>
      <c r="AO37" s="399" t="e">
        <f>AD37/T37</f>
        <v>#DIV/0!</v>
      </c>
      <c r="AP37" s="400"/>
      <c r="AQ37" s="400"/>
      <c r="AR37" s="400"/>
      <c r="AS37" s="400"/>
      <c r="AT37" s="400"/>
      <c r="AU37" s="400"/>
      <c r="AV37" s="400"/>
      <c r="AW37" s="400"/>
      <c r="AX37" s="400"/>
      <c r="AY37" s="400"/>
      <c r="AZ37" s="400"/>
      <c r="BA37" s="400"/>
      <c r="BB37" s="400"/>
    </row>
    <row r="38" spans="1:54" ht="13.5" customHeight="1" x14ac:dyDescent="0.25">
      <c r="A38" s="337" t="str">
        <f>IF('UNIFIED INTAKE'!A45=0,"",'UNIFIED INTAKE'!A45)</f>
        <v>IN-KIND SUPPORT FROM  PARENTS IN LAW</v>
      </c>
      <c r="B38" s="338"/>
      <c r="C38" s="338"/>
      <c r="D38" s="338"/>
      <c r="E38" s="338"/>
      <c r="F38" s="338"/>
      <c r="G38" s="338"/>
      <c r="H38" s="338"/>
      <c r="I38" s="396" t="str">
        <f>IF('UNIFIED INTAKE'!I45=0,"",'UNIFIED INTAKE'!I45)</f>
        <v/>
      </c>
      <c r="J38" s="396"/>
      <c r="K38" s="396"/>
      <c r="L38" s="396"/>
      <c r="M38" s="396"/>
      <c r="N38" s="396"/>
      <c r="O38" s="396"/>
      <c r="P38" s="396"/>
      <c r="Q38" s="396"/>
      <c r="R38" s="396"/>
      <c r="S38" s="396"/>
      <c r="T38" s="299"/>
      <c r="U38" s="300"/>
      <c r="V38" s="300"/>
      <c r="W38" s="300"/>
      <c r="X38" s="300"/>
      <c r="Y38" s="300"/>
      <c r="Z38" s="300"/>
      <c r="AA38" s="300"/>
      <c r="AB38" s="300"/>
      <c r="AC38" s="301"/>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x14ac:dyDescent="0.25">
      <c r="A39" s="337" t="str">
        <f>IF('UNIFIED INTAKE'!A46=0,"",'UNIFIED INTAKE'!A46)</f>
        <v>FS FROM PARENTS IN LAW</v>
      </c>
      <c r="B39" s="338"/>
      <c r="C39" s="338"/>
      <c r="D39" s="338"/>
      <c r="E39" s="338"/>
      <c r="F39" s="338"/>
      <c r="G39" s="338"/>
      <c r="H39" s="338"/>
      <c r="I39" s="396">
        <f>IF('UNIFIED INTAKE'!I46=0,"",'UNIFIED INTAKE'!I46)</f>
        <v>3200</v>
      </c>
      <c r="J39" s="396"/>
      <c r="K39" s="396"/>
      <c r="L39" s="396"/>
      <c r="M39" s="396"/>
      <c r="N39" s="396"/>
      <c r="O39" s="396"/>
      <c r="P39" s="396"/>
      <c r="Q39" s="396"/>
      <c r="R39" s="396"/>
      <c r="S39" s="396"/>
      <c r="T39" s="302"/>
      <c r="U39" s="303"/>
      <c r="V39" s="303"/>
      <c r="W39" s="303"/>
      <c r="X39" s="303"/>
      <c r="Y39" s="303"/>
      <c r="Z39" s="303"/>
      <c r="AA39" s="303"/>
      <c r="AB39" s="303"/>
      <c r="AC39" s="304"/>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x14ac:dyDescent="0.25">
      <c r="A40" s="402" t="s">
        <v>206</v>
      </c>
      <c r="B40" s="344"/>
      <c r="C40" s="344"/>
      <c r="D40" s="344"/>
      <c r="E40" s="344"/>
      <c r="F40" s="344"/>
      <c r="G40" s="344"/>
      <c r="H40" s="344"/>
      <c r="I40" s="338"/>
      <c r="J40" s="338"/>
      <c r="K40" s="338"/>
      <c r="L40" s="338"/>
      <c r="M40" s="338"/>
      <c r="N40" s="338"/>
      <c r="O40" s="338"/>
      <c r="P40" s="338"/>
      <c r="Q40" s="338"/>
      <c r="R40" s="297"/>
      <c r="S40" s="297"/>
      <c r="T40" s="297"/>
      <c r="U40" s="297"/>
      <c r="V40" s="297"/>
      <c r="W40" s="297"/>
      <c r="X40" s="297"/>
      <c r="Y40" s="297"/>
      <c r="Z40" s="297"/>
      <c r="AA40" s="297"/>
      <c r="AB40" s="297"/>
      <c r="AC40" s="298"/>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x14ac:dyDescent="0.25">
      <c r="A41" s="387" t="s">
        <v>207</v>
      </c>
      <c r="B41" s="388"/>
      <c r="C41" s="388"/>
      <c r="D41" s="388"/>
      <c r="E41" s="388"/>
      <c r="F41" s="388"/>
      <c r="G41" s="389"/>
      <c r="H41" s="312" t="s">
        <v>127</v>
      </c>
      <c r="I41" s="287"/>
      <c r="J41" s="287"/>
      <c r="K41" s="287"/>
      <c r="L41" s="287"/>
      <c r="M41" s="287"/>
      <c r="N41" s="287"/>
      <c r="O41" s="287"/>
      <c r="P41" s="287"/>
      <c r="Q41" s="287"/>
      <c r="R41" s="287"/>
      <c r="S41" s="287"/>
      <c r="T41" s="287"/>
      <c r="U41" s="287"/>
      <c r="V41" s="287"/>
      <c r="W41" s="403"/>
      <c r="X41" s="314" t="s">
        <v>26</v>
      </c>
      <c r="Y41" s="287"/>
      <c r="Z41" s="287"/>
      <c r="AA41" s="287"/>
      <c r="AB41" s="287"/>
      <c r="AC41" s="287"/>
      <c r="AD41" s="289"/>
      <c r="AE41" s="289"/>
      <c r="AF41" s="289"/>
      <c r="AG41" s="289"/>
      <c r="AH41" s="289"/>
      <c r="AI41" s="289"/>
      <c r="AJ41" s="289"/>
      <c r="AK41" s="289"/>
      <c r="AL41" s="289"/>
      <c r="AM41" s="404"/>
      <c r="AN41" s="393" t="s">
        <v>128</v>
      </c>
      <c r="AO41" s="394"/>
      <c r="AP41" s="394"/>
      <c r="AQ41" s="394"/>
      <c r="AR41" s="394"/>
      <c r="AS41" s="394"/>
      <c r="AT41" s="394"/>
      <c r="AU41" s="394"/>
      <c r="AV41" s="394"/>
      <c r="AW41" s="394"/>
      <c r="AX41" s="394"/>
      <c r="AY41" s="394"/>
      <c r="AZ41" s="394"/>
      <c r="BA41" s="394"/>
      <c r="BB41" s="395"/>
    </row>
    <row r="42" spans="1:54" ht="12.95" customHeight="1" x14ac:dyDescent="0.25">
      <c r="A42" s="32"/>
      <c r="B42" s="33"/>
      <c r="C42" s="284">
        <f>IF('UNIFIED INTAKE'!D50="",'UNIFIED INTAKE'!D50)</f>
        <v>0</v>
      </c>
      <c r="D42" s="284"/>
      <c r="E42" s="284"/>
      <c r="F42" s="284"/>
      <c r="G42" s="285"/>
      <c r="H42" s="300"/>
      <c r="I42" s="300"/>
      <c r="J42" s="511" t="s">
        <v>149</v>
      </c>
      <c r="K42" s="511"/>
      <c r="L42" s="511"/>
      <c r="M42" s="511"/>
      <c r="N42" s="511"/>
      <c r="O42" s="511"/>
      <c r="P42" s="305">
        <f>'UNIFIED INTAKE'!K50</f>
        <v>200</v>
      </c>
      <c r="Q42" s="305"/>
      <c r="R42" s="305"/>
      <c r="S42" s="305"/>
      <c r="T42" s="305"/>
      <c r="U42" s="305"/>
      <c r="V42" s="305"/>
      <c r="W42" s="306"/>
      <c r="X42" s="22"/>
      <c r="Y42" s="7" t="s">
        <v>144</v>
      </c>
      <c r="Z42" s="20"/>
      <c r="AA42" s="20"/>
      <c r="AB42" s="20"/>
      <c r="AC42" s="20"/>
      <c r="AD42" s="300"/>
      <c r="AE42" s="300"/>
      <c r="AF42" s="4"/>
      <c r="AG42" s="307">
        <f>'UNIFIED INTAKE'!I56</f>
        <v>0</v>
      </c>
      <c r="AH42" s="307"/>
      <c r="AI42" s="307"/>
      <c r="AJ42" s="307"/>
      <c r="AK42" s="307"/>
      <c r="AL42" s="307"/>
      <c r="AM42" s="308"/>
      <c r="AN42" s="22"/>
      <c r="AO42" s="6" t="s">
        <v>131</v>
      </c>
      <c r="AP42" s="33"/>
      <c r="AQ42" s="33"/>
      <c r="AR42" s="33"/>
      <c r="AS42" s="33"/>
      <c r="AT42" s="33"/>
      <c r="AU42" s="300"/>
      <c r="AV42" s="300"/>
      <c r="AW42" s="309"/>
      <c r="AX42" s="309"/>
      <c r="AY42" s="309"/>
      <c r="AZ42" s="309"/>
      <c r="BA42" s="309"/>
      <c r="BB42" s="310"/>
    </row>
    <row r="43" spans="1:54" ht="12.95" customHeight="1" x14ac:dyDescent="0.25">
      <c r="A43" s="32"/>
      <c r="B43" s="33"/>
      <c r="C43" s="284">
        <f>'UNIFIED INTAKE'!D51</f>
        <v>0</v>
      </c>
      <c r="D43" s="284"/>
      <c r="E43" s="284"/>
      <c r="F43" s="284"/>
      <c r="G43" s="285"/>
      <c r="H43" s="300"/>
      <c r="I43" s="300"/>
      <c r="J43" s="21" t="s">
        <v>150</v>
      </c>
      <c r="K43" s="20"/>
      <c r="L43" s="20"/>
      <c r="M43" s="20"/>
      <c r="N43" s="20"/>
      <c r="O43" s="20"/>
      <c r="P43" s="305">
        <f>'UNIFIED INTAKE'!K51</f>
        <v>0</v>
      </c>
      <c r="Q43" s="305"/>
      <c r="R43" s="305"/>
      <c r="S43" s="305"/>
      <c r="T43" s="305"/>
      <c r="U43" s="305"/>
      <c r="V43" s="305"/>
      <c r="W43" s="306"/>
      <c r="X43" s="22"/>
      <c r="Y43" s="21" t="s">
        <v>208</v>
      </c>
      <c r="Z43" s="20"/>
      <c r="AA43" s="20"/>
      <c r="AB43" s="20"/>
      <c r="AC43" s="20"/>
      <c r="AD43" s="20"/>
      <c r="AE43" s="20"/>
      <c r="AF43" s="20"/>
      <c r="AG43" s="307">
        <f>'UNIFIED INTAKE'!I57</f>
        <v>0</v>
      </c>
      <c r="AH43" s="307"/>
      <c r="AI43" s="307"/>
      <c r="AJ43" s="307"/>
      <c r="AK43" s="307"/>
      <c r="AL43" s="307"/>
      <c r="AM43" s="308"/>
      <c r="AN43" s="22"/>
      <c r="AO43" s="41" t="s">
        <v>141</v>
      </c>
      <c r="AP43" s="33"/>
      <c r="AQ43" s="33"/>
      <c r="AR43" s="33"/>
      <c r="AS43" s="33"/>
      <c r="AT43" s="33"/>
      <c r="AU43" s="300"/>
      <c r="AV43" s="300"/>
      <c r="AW43" s="309" t="str">
        <f>IF('UNIFIED INTAKE'!K51="","",'UNIFIED INTAKE'!K51)</f>
        <v/>
      </c>
      <c r="AX43" s="309"/>
      <c r="AY43" s="309"/>
      <c r="AZ43" s="309"/>
      <c r="BA43" s="309"/>
      <c r="BB43" s="310"/>
    </row>
    <row r="44" spans="1:54" ht="12.95" customHeight="1" x14ac:dyDescent="0.25">
      <c r="A44" s="32"/>
      <c r="B44" s="33"/>
      <c r="C44" s="284">
        <f>'UNIFIED INTAKE'!D52</f>
        <v>0</v>
      </c>
      <c r="D44" s="284"/>
      <c r="E44" s="284"/>
      <c r="F44" s="284"/>
      <c r="G44" s="285"/>
      <c r="H44" s="300"/>
      <c r="I44" s="300"/>
      <c r="J44" s="21" t="s">
        <v>172</v>
      </c>
      <c r="K44" s="20"/>
      <c r="L44" s="20"/>
      <c r="M44" s="20"/>
      <c r="N44" s="20"/>
      <c r="O44" s="20"/>
      <c r="P44" s="305">
        <f>'UNIFIED INTAKE'!K52</f>
        <v>0</v>
      </c>
      <c r="Q44" s="305"/>
      <c r="R44" s="305"/>
      <c r="S44" s="305"/>
      <c r="T44" s="305"/>
      <c r="U44" s="305"/>
      <c r="V44" s="305"/>
      <c r="W44" s="306"/>
      <c r="X44" s="22"/>
      <c r="Y44" s="21" t="s">
        <v>146</v>
      </c>
      <c r="Z44" s="20"/>
      <c r="AA44" s="20"/>
      <c r="AB44" s="20"/>
      <c r="AC44" s="20"/>
      <c r="AD44" s="20"/>
      <c r="AE44" s="20"/>
      <c r="AF44" s="20"/>
      <c r="AG44" s="307">
        <f>'UNIFIED INTAKE'!I58</f>
        <v>400</v>
      </c>
      <c r="AH44" s="307"/>
      <c r="AI44" s="307"/>
      <c r="AJ44" s="307"/>
      <c r="AK44" s="307"/>
      <c r="AL44" s="307"/>
      <c r="AM44" s="308"/>
      <c r="AN44" s="22"/>
      <c r="AO44" s="6" t="s">
        <v>139</v>
      </c>
      <c r="AP44" s="33"/>
      <c r="AQ44" s="33"/>
      <c r="AR44" s="33"/>
      <c r="AS44" s="33"/>
      <c r="AT44" s="33"/>
      <c r="AU44" s="33"/>
      <c r="AV44" s="33"/>
      <c r="AW44" s="309" t="str">
        <f>IF('UNIFIED INTAKE'!K52="","",'UNIFIED INTAKE'!K52)</f>
        <v/>
      </c>
      <c r="AX44" s="309"/>
      <c r="AY44" s="309"/>
      <c r="AZ44" s="309"/>
      <c r="BA44" s="309"/>
      <c r="BB44" s="310"/>
    </row>
    <row r="45" spans="1:54" ht="12.95" customHeight="1" x14ac:dyDescent="0.25">
      <c r="A45" s="32"/>
      <c r="B45" s="33"/>
      <c r="C45" s="284">
        <f>'UNIFIED INTAKE'!D53</f>
        <v>0</v>
      </c>
      <c r="D45" s="284"/>
      <c r="E45" s="284"/>
      <c r="F45" s="284"/>
      <c r="G45" s="285"/>
      <c r="H45" s="30"/>
      <c r="I45" s="30"/>
      <c r="J45" s="21" t="s">
        <v>163</v>
      </c>
      <c r="K45" s="20"/>
      <c r="L45" s="20"/>
      <c r="M45" s="20"/>
      <c r="N45" s="20"/>
      <c r="O45" s="20"/>
      <c r="P45" s="305">
        <f>'UNIFIED INTAKE'!K53</f>
        <v>0</v>
      </c>
      <c r="Q45" s="305"/>
      <c r="R45" s="305"/>
      <c r="S45" s="305"/>
      <c r="T45" s="305"/>
      <c r="U45" s="305"/>
      <c r="V45" s="305"/>
      <c r="W45" s="306"/>
      <c r="X45" s="4"/>
      <c r="Y45" s="21" t="s">
        <v>209</v>
      </c>
      <c r="Z45" s="20"/>
      <c r="AA45" s="20"/>
      <c r="AB45" s="20"/>
      <c r="AC45" s="20"/>
      <c r="AD45" s="20"/>
      <c r="AE45" s="20"/>
      <c r="AF45" s="20"/>
      <c r="AG45" s="307">
        <f>'UNIFIED INTAKE'!I59</f>
        <v>0</v>
      </c>
      <c r="AH45" s="307"/>
      <c r="AI45" s="307"/>
      <c r="AJ45" s="307"/>
      <c r="AK45" s="307"/>
      <c r="AL45" s="307"/>
      <c r="AM45" s="308"/>
      <c r="AN45" s="4"/>
      <c r="AO45" s="6" t="s">
        <v>163</v>
      </c>
      <c r="AP45" s="33"/>
      <c r="AQ45" s="33"/>
      <c r="AR45" s="33"/>
      <c r="AS45" s="33"/>
      <c r="AT45" s="33"/>
      <c r="AU45" s="33"/>
      <c r="AV45" s="33"/>
      <c r="AW45" s="309" t="str">
        <f>IF('UNIFIED INTAKE'!K53="","",'UNIFIED INTAKE'!K53)</f>
        <v/>
      </c>
      <c r="AX45" s="309"/>
      <c r="AY45" s="309"/>
      <c r="AZ45" s="309"/>
      <c r="BA45" s="309"/>
      <c r="BB45" s="310"/>
    </row>
    <row r="46" spans="1:54" ht="11.25" customHeight="1" x14ac:dyDescent="0.25">
      <c r="A46" s="325" t="s">
        <v>48</v>
      </c>
      <c r="B46" s="326"/>
      <c r="C46" s="326"/>
      <c r="D46" s="326"/>
      <c r="E46" s="326"/>
      <c r="F46" s="326"/>
      <c r="G46" s="327"/>
      <c r="H46" s="344" t="s">
        <v>49</v>
      </c>
      <c r="I46" s="344"/>
      <c r="J46" s="344"/>
      <c r="K46" s="344"/>
      <c r="L46" s="344"/>
      <c r="M46" s="344"/>
      <c r="N46" s="344"/>
      <c r="O46" s="344"/>
      <c r="P46" s="344"/>
      <c r="Q46" s="344"/>
      <c r="R46" s="344"/>
      <c r="S46" s="344"/>
      <c r="T46" s="344"/>
      <c r="U46" s="344"/>
      <c r="V46" s="344"/>
      <c r="W46" s="409"/>
      <c r="X46" s="410" t="s">
        <v>50</v>
      </c>
      <c r="Y46" s="344"/>
      <c r="Z46" s="344"/>
      <c r="AA46" s="344"/>
      <c r="AB46" s="344"/>
      <c r="AC46" s="344"/>
      <c r="AD46" s="344"/>
      <c r="AE46" s="344"/>
      <c r="AF46" s="344"/>
      <c r="AG46" s="300"/>
      <c r="AH46" s="300"/>
      <c r="AI46" s="300"/>
      <c r="AJ46" s="300"/>
      <c r="AK46" s="300"/>
      <c r="AL46" s="300"/>
      <c r="AM46" s="411"/>
      <c r="AN46" s="410" t="s">
        <v>51</v>
      </c>
      <c r="AO46" s="344"/>
      <c r="AP46" s="344"/>
      <c r="AQ46" s="344"/>
      <c r="AR46" s="344"/>
      <c r="AS46" s="344"/>
      <c r="AT46" s="344"/>
      <c r="AU46" s="344"/>
      <c r="AV46" s="344"/>
      <c r="AW46" s="300"/>
      <c r="AX46" s="300"/>
      <c r="AY46" s="300"/>
      <c r="AZ46" s="300"/>
      <c r="BA46" s="300"/>
      <c r="BB46" s="301"/>
    </row>
    <row r="47" spans="1:54" ht="12.75" customHeight="1" x14ac:dyDescent="0.25">
      <c r="A47" s="412" t="str">
        <f>IF('UNIFIED INTAKE'!Q52="","",'UNIFIED INTAKE'!Q52)</f>
        <v>C/O  PARENTS IN LAW</v>
      </c>
      <c r="B47" s="412"/>
      <c r="C47" s="412"/>
      <c r="D47" s="412"/>
      <c r="E47" s="412"/>
      <c r="F47" s="412"/>
      <c r="G47" s="412"/>
      <c r="H47" s="413" t="str">
        <f>IF('UNIFIED INTAKE'!Q51="","",'UNIFIED INTAKE'!Q51)</f>
        <v>C/O PARENTS IN LAW</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x14ac:dyDescent="0.25">
      <c r="A48" s="348" t="s">
        <v>52</v>
      </c>
      <c r="B48" s="348"/>
      <c r="C48" s="348"/>
      <c r="D48" s="348"/>
      <c r="E48" s="348" t="s">
        <v>53</v>
      </c>
      <c r="F48" s="348"/>
      <c r="G48" s="348"/>
      <c r="H48" s="348"/>
      <c r="I48" s="348"/>
      <c r="J48" s="348"/>
      <c r="K48" s="348"/>
      <c r="L48" s="348"/>
      <c r="M48" s="348"/>
      <c r="N48" s="348"/>
      <c r="O48" s="348" t="s">
        <v>54</v>
      </c>
      <c r="P48" s="348"/>
      <c r="Q48" s="348"/>
      <c r="R48" s="348"/>
      <c r="S48" s="348"/>
      <c r="T48" s="348"/>
      <c r="U48" s="348"/>
      <c r="V48" s="348"/>
      <c r="W48" s="348"/>
      <c r="X48" s="348"/>
      <c r="Y48" s="348" t="s">
        <v>163</v>
      </c>
      <c r="Z48" s="348"/>
      <c r="AA48" s="348"/>
      <c r="AB48" s="348"/>
      <c r="AC48" s="348"/>
      <c r="AD48" s="348"/>
      <c r="AE48" s="348"/>
      <c r="AF48" s="348"/>
      <c r="AG48" s="348"/>
      <c r="AH48" s="348"/>
      <c r="AI48" s="348"/>
      <c r="AJ48" s="348"/>
      <c r="AK48" s="348" t="s">
        <v>210</v>
      </c>
      <c r="AL48" s="348"/>
      <c r="AM48" s="348"/>
      <c r="AN48" s="348"/>
      <c r="AO48" s="348"/>
      <c r="AP48" s="348"/>
      <c r="AQ48" s="348"/>
      <c r="AR48" s="348"/>
      <c r="AS48" s="348"/>
      <c r="AT48" s="348"/>
      <c r="AU48" s="348"/>
      <c r="AV48" s="348"/>
      <c r="AW48" s="348"/>
      <c r="AX48" s="348"/>
      <c r="AY48" s="348"/>
      <c r="AZ48" s="348"/>
      <c r="BA48" s="348"/>
      <c r="BB48" s="348"/>
    </row>
    <row r="49" spans="1:54" ht="13.5" customHeight="1" x14ac:dyDescent="0.25">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8">
        <f>'UNIFIED INTAKE'!P45</f>
        <v>13700</v>
      </c>
      <c r="AL49" s="398"/>
      <c r="AM49" s="398"/>
      <c r="AN49" s="398"/>
      <c r="AO49" s="398"/>
      <c r="AP49" s="398"/>
      <c r="AQ49" s="398"/>
      <c r="AR49" s="398"/>
      <c r="AS49" s="398"/>
      <c r="AT49" s="398"/>
      <c r="AU49" s="398"/>
      <c r="AV49" s="398"/>
      <c r="AW49" s="398"/>
      <c r="AX49" s="398"/>
      <c r="AY49" s="398"/>
      <c r="AZ49" s="398"/>
      <c r="BA49" s="398"/>
      <c r="BB49" s="398"/>
    </row>
    <row r="50" spans="1:54" ht="12.75" customHeight="1" x14ac:dyDescent="0.25">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7" customHeight="1" x14ac:dyDescent="0.25">
      <c r="A51" s="311" t="s">
        <v>55</v>
      </c>
      <c r="B51" s="312"/>
      <c r="C51" s="312"/>
      <c r="D51" s="312"/>
      <c r="E51" s="312"/>
      <c r="F51" s="312"/>
      <c r="G51" s="312"/>
      <c r="H51" s="312"/>
      <c r="I51" s="312"/>
      <c r="J51" s="312"/>
      <c r="K51" s="312"/>
      <c r="L51" s="312"/>
      <c r="M51" s="312"/>
      <c r="N51" s="312"/>
      <c r="O51" s="312"/>
      <c r="P51" s="312"/>
      <c r="Q51" s="312"/>
      <c r="R51" s="312"/>
      <c r="S51" s="312"/>
      <c r="T51" s="312"/>
      <c r="U51" s="312"/>
      <c r="V51" s="312"/>
      <c r="W51" s="313"/>
      <c r="X51" s="314" t="s">
        <v>56</v>
      </c>
      <c r="Y51" s="312"/>
      <c r="Z51" s="312"/>
      <c r="AA51" s="312"/>
      <c r="AB51" s="312"/>
      <c r="AC51" s="312"/>
      <c r="AD51" s="312"/>
      <c r="AE51" s="312"/>
      <c r="AF51" s="312"/>
      <c r="AG51" s="312"/>
      <c r="AH51" s="312"/>
      <c r="AI51" s="312"/>
      <c r="AJ51" s="312"/>
      <c r="AK51" s="312"/>
      <c r="AL51" s="312"/>
      <c r="AM51" s="312"/>
      <c r="AN51" s="312"/>
      <c r="AO51" s="312"/>
      <c r="AP51" s="312"/>
      <c r="AQ51" s="312"/>
      <c r="AR51" s="312"/>
      <c r="AS51" s="312"/>
      <c r="AT51" s="312"/>
      <c r="AU51" s="312"/>
      <c r="AV51" s="312"/>
      <c r="AW51" s="312"/>
      <c r="AX51" s="312"/>
      <c r="AY51" s="312"/>
      <c r="AZ51" s="312"/>
      <c r="BA51" s="312"/>
      <c r="BB51" s="315"/>
    </row>
    <row r="52" spans="1:54" ht="24.75" customHeight="1" x14ac:dyDescent="0.25">
      <c r="A52" s="475"/>
      <c r="B52" s="473"/>
      <c r="C52" s="473"/>
      <c r="D52" s="473"/>
      <c r="E52" s="473"/>
      <c r="F52" s="473"/>
      <c r="G52" s="473"/>
      <c r="H52" s="473"/>
      <c r="I52" s="473"/>
      <c r="J52" s="473"/>
      <c r="K52" s="473"/>
      <c r="L52" s="473"/>
      <c r="M52" s="473"/>
      <c r="N52" s="473"/>
      <c r="O52" s="473"/>
      <c r="P52" s="473"/>
      <c r="Q52" s="473"/>
      <c r="R52" s="473"/>
      <c r="S52" s="473"/>
      <c r="T52" s="473"/>
      <c r="U52" s="473"/>
      <c r="V52" s="473"/>
      <c r="W52" s="476"/>
      <c r="X52" s="472"/>
      <c r="Y52" s="473"/>
      <c r="Z52" s="473"/>
      <c r="AA52" s="473"/>
      <c r="AB52" s="473"/>
      <c r="AC52" s="473"/>
      <c r="AD52" s="473"/>
      <c r="AE52" s="473"/>
      <c r="AF52" s="473"/>
      <c r="AG52" s="473"/>
      <c r="AH52" s="473"/>
      <c r="AI52" s="473"/>
      <c r="AJ52" s="473"/>
      <c r="AK52" s="473"/>
      <c r="AL52" s="473"/>
      <c r="AM52" s="473"/>
      <c r="AN52" s="473"/>
      <c r="AO52" s="473"/>
      <c r="AP52" s="473"/>
      <c r="AQ52" s="473"/>
      <c r="AR52" s="473"/>
      <c r="AS52" s="473"/>
      <c r="AT52" s="473"/>
      <c r="AU52" s="473"/>
      <c r="AV52" s="473"/>
      <c r="AW52" s="473"/>
      <c r="AX52" s="473"/>
      <c r="AY52" s="473"/>
      <c r="AZ52" s="473"/>
      <c r="BA52" s="473"/>
      <c r="BB52" s="474"/>
    </row>
    <row r="53" spans="1:54" ht="10.7" customHeight="1" x14ac:dyDescent="0.25">
      <c r="A53" s="311" t="s">
        <v>57</v>
      </c>
      <c r="B53" s="312"/>
      <c r="C53" s="312"/>
      <c r="D53" s="312"/>
      <c r="E53" s="312"/>
      <c r="F53" s="312"/>
      <c r="G53" s="312"/>
      <c r="H53" s="312"/>
      <c r="I53" s="312"/>
      <c r="J53" s="312"/>
      <c r="K53" s="312"/>
      <c r="L53" s="312"/>
      <c r="M53" s="312"/>
      <c r="N53" s="312"/>
      <c r="O53" s="312"/>
      <c r="P53" s="312"/>
      <c r="Q53" s="312"/>
      <c r="R53" s="312"/>
      <c r="S53" s="312"/>
      <c r="T53" s="312"/>
      <c r="U53" s="312"/>
      <c r="V53" s="312"/>
      <c r="W53" s="313"/>
      <c r="X53" s="314" t="s">
        <v>58</v>
      </c>
      <c r="Y53" s="312"/>
      <c r="Z53" s="312"/>
      <c r="AA53" s="312"/>
      <c r="AB53" s="312"/>
      <c r="AC53" s="312"/>
      <c r="AD53" s="312"/>
      <c r="AE53" s="312"/>
      <c r="AF53" s="312"/>
      <c r="AG53" s="312"/>
      <c r="AH53" s="312"/>
      <c r="AI53" s="312"/>
      <c r="AJ53" s="312"/>
      <c r="AK53" s="312"/>
      <c r="AL53" s="312"/>
      <c r="AM53" s="312"/>
      <c r="AN53" s="312"/>
      <c r="AO53" s="312"/>
      <c r="AP53" s="312"/>
      <c r="AQ53" s="312"/>
      <c r="AR53" s="312"/>
      <c r="AS53" s="312"/>
      <c r="AT53" s="312"/>
      <c r="AU53" s="312"/>
      <c r="AV53" s="312"/>
      <c r="AW53" s="312"/>
      <c r="AX53" s="312"/>
      <c r="AY53" s="312"/>
      <c r="AZ53" s="312"/>
      <c r="BA53" s="312"/>
      <c r="BB53" s="315"/>
    </row>
    <row r="54" spans="1:54" ht="15" customHeight="1" x14ac:dyDescent="0.25">
      <c r="A54" s="475"/>
      <c r="B54" s="473"/>
      <c r="C54" s="473"/>
      <c r="D54" s="473"/>
      <c r="E54" s="473"/>
      <c r="F54" s="473"/>
      <c r="G54" s="473"/>
      <c r="H54" s="473"/>
      <c r="I54" s="473"/>
      <c r="J54" s="473"/>
      <c r="K54" s="473"/>
      <c r="L54" s="473"/>
      <c r="M54" s="473"/>
      <c r="N54" s="473"/>
      <c r="O54" s="473"/>
      <c r="P54" s="473"/>
      <c r="Q54" s="473"/>
      <c r="R54" s="473"/>
      <c r="S54" s="473"/>
      <c r="T54" s="473"/>
      <c r="U54" s="473"/>
      <c r="V54" s="473"/>
      <c r="W54" s="476"/>
      <c r="X54" s="472"/>
      <c r="Y54" s="473"/>
      <c r="Z54" s="473"/>
      <c r="AA54" s="473"/>
      <c r="AB54" s="473"/>
      <c r="AC54" s="473"/>
      <c r="AD54" s="473"/>
      <c r="AE54" s="473"/>
      <c r="AF54" s="473"/>
      <c r="AG54" s="473"/>
      <c r="AH54" s="473"/>
      <c r="AI54" s="473"/>
      <c r="AJ54" s="473"/>
      <c r="AK54" s="473"/>
      <c r="AL54" s="473"/>
      <c r="AM54" s="473"/>
      <c r="AN54" s="473"/>
      <c r="AO54" s="473"/>
      <c r="AP54" s="473"/>
      <c r="AQ54" s="473"/>
      <c r="AR54" s="473"/>
      <c r="AS54" s="473"/>
      <c r="AT54" s="473"/>
      <c r="AU54" s="473"/>
      <c r="AV54" s="473"/>
      <c r="AW54" s="473"/>
      <c r="AX54" s="473"/>
      <c r="AY54" s="473"/>
      <c r="AZ54" s="473"/>
      <c r="BA54" s="473"/>
      <c r="BB54" s="474"/>
    </row>
    <row r="55" spans="1:54" ht="10.7" customHeight="1" x14ac:dyDescent="0.25">
      <c r="A55" s="311" t="s">
        <v>59</v>
      </c>
      <c r="B55" s="312"/>
      <c r="C55" s="312"/>
      <c r="D55" s="312"/>
      <c r="E55" s="312"/>
      <c r="F55" s="312"/>
      <c r="G55" s="312"/>
      <c r="H55" s="312"/>
      <c r="I55" s="312"/>
      <c r="J55" s="312"/>
      <c r="K55" s="312"/>
      <c r="L55" s="312"/>
      <c r="M55" s="312"/>
      <c r="N55" s="312"/>
      <c r="O55" s="312"/>
      <c r="P55" s="312"/>
      <c r="Q55" s="312"/>
      <c r="R55" s="312"/>
      <c r="S55" s="312"/>
      <c r="T55" s="312"/>
      <c r="U55" s="312"/>
      <c r="V55" s="312"/>
      <c r="W55" s="313"/>
      <c r="X55" s="314" t="s">
        <v>60</v>
      </c>
      <c r="Y55" s="312"/>
      <c r="Z55" s="312"/>
      <c r="AA55" s="312"/>
      <c r="AB55" s="312"/>
      <c r="AC55" s="312"/>
      <c r="AD55" s="312"/>
      <c r="AE55" s="312"/>
      <c r="AF55" s="312"/>
      <c r="AG55" s="312"/>
      <c r="AH55" s="312"/>
      <c r="AI55" s="312"/>
      <c r="AJ55" s="312"/>
      <c r="AK55" s="312"/>
      <c r="AL55" s="312"/>
      <c r="AM55" s="312"/>
      <c r="AN55" s="312"/>
      <c r="AO55" s="312"/>
      <c r="AP55" s="312"/>
      <c r="AQ55" s="312"/>
      <c r="AR55" s="312"/>
      <c r="AS55" s="312"/>
      <c r="AT55" s="312"/>
      <c r="AU55" s="312"/>
      <c r="AV55" s="312"/>
      <c r="AW55" s="312"/>
      <c r="AX55" s="312"/>
      <c r="AY55" s="312"/>
      <c r="AZ55" s="312"/>
      <c r="BA55" s="312"/>
      <c r="BB55" s="315"/>
    </row>
    <row r="56" spans="1:54" ht="17.25" customHeight="1" x14ac:dyDescent="0.25">
      <c r="A56" s="477"/>
      <c r="B56" s="478"/>
      <c r="C56" s="478"/>
      <c r="D56" s="478"/>
      <c r="E56" s="478"/>
      <c r="F56" s="478"/>
      <c r="G56" s="478"/>
      <c r="H56" s="478"/>
      <c r="I56" s="478"/>
      <c r="J56" s="478"/>
      <c r="K56" s="478"/>
      <c r="L56" s="478"/>
      <c r="M56" s="478"/>
      <c r="N56" s="478"/>
      <c r="O56" s="478"/>
      <c r="P56" s="478"/>
      <c r="Q56" s="478"/>
      <c r="R56" s="478"/>
      <c r="S56" s="478"/>
      <c r="T56" s="478"/>
      <c r="U56" s="478"/>
      <c r="V56" s="478"/>
      <c r="W56" s="478"/>
      <c r="X56" s="477"/>
      <c r="Y56" s="478"/>
      <c r="Z56" s="478"/>
      <c r="AA56" s="478"/>
      <c r="AB56" s="478"/>
      <c r="AC56" s="478"/>
      <c r="AD56" s="478"/>
      <c r="AE56" s="478"/>
      <c r="AF56" s="478"/>
      <c r="AG56" s="478"/>
      <c r="AH56" s="478"/>
      <c r="AI56" s="478"/>
      <c r="AJ56" s="478"/>
      <c r="AK56" s="478"/>
      <c r="AL56" s="478"/>
      <c r="AM56" s="478"/>
      <c r="AN56" s="478"/>
      <c r="AO56" s="478"/>
      <c r="AP56" s="478"/>
      <c r="AQ56" s="478"/>
      <c r="AR56" s="478"/>
      <c r="AS56" s="478"/>
      <c r="AT56" s="478"/>
      <c r="AU56" s="478"/>
      <c r="AV56" s="478"/>
      <c r="AW56" s="478"/>
      <c r="AX56" s="478"/>
      <c r="AY56" s="478"/>
      <c r="AZ56" s="478"/>
      <c r="BA56" s="478"/>
      <c r="BB56" s="479"/>
    </row>
    <row r="57" spans="1:54" x14ac:dyDescent="0.25">
      <c r="A57" s="316" t="s">
        <v>61</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c r="AM57" s="317"/>
      <c r="AN57" s="317"/>
      <c r="AO57" s="317"/>
      <c r="AP57" s="317"/>
      <c r="AQ57" s="317"/>
      <c r="AR57" s="317"/>
      <c r="AS57" s="317"/>
      <c r="AT57" s="317"/>
      <c r="AU57" s="317"/>
      <c r="AV57" s="317"/>
      <c r="AW57" s="317"/>
      <c r="AX57" s="317"/>
      <c r="AY57" s="317"/>
      <c r="AZ57" s="317"/>
      <c r="BA57" s="317"/>
      <c r="BB57" s="318"/>
    </row>
    <row r="58" spans="1:54" ht="131.25" customHeight="1" x14ac:dyDescent="0.25">
      <c r="A58" s="319" t="s">
        <v>62</v>
      </c>
      <c r="B58" s="320"/>
      <c r="C58" s="320"/>
      <c r="D58" s="321"/>
      <c r="E58" s="322" t="s">
        <v>63</v>
      </c>
      <c r="F58" s="323"/>
      <c r="G58" s="323"/>
      <c r="H58" s="323"/>
      <c r="I58" s="323"/>
      <c r="J58" s="323"/>
      <c r="K58" s="323"/>
      <c r="L58" s="323"/>
      <c r="M58" s="323"/>
      <c r="N58" s="323"/>
      <c r="O58" s="323"/>
      <c r="P58" s="323"/>
      <c r="Q58" s="323"/>
      <c r="R58" s="324"/>
      <c r="S58" s="322" t="s">
        <v>64</v>
      </c>
      <c r="T58" s="323"/>
      <c r="U58" s="323"/>
      <c r="V58" s="323"/>
      <c r="W58" s="323"/>
      <c r="X58" s="323"/>
      <c r="Y58" s="323"/>
      <c r="Z58" s="323"/>
      <c r="AA58" s="323"/>
      <c r="AB58" s="323"/>
      <c r="AC58" s="323"/>
      <c r="AD58" s="324"/>
      <c r="AE58" s="322" t="s">
        <v>65</v>
      </c>
      <c r="AF58" s="323"/>
      <c r="AG58" s="323"/>
      <c r="AH58" s="323"/>
      <c r="AI58" s="323"/>
      <c r="AJ58" s="323"/>
      <c r="AK58" s="323"/>
      <c r="AL58" s="323"/>
      <c r="AM58" s="323"/>
      <c r="AN58" s="323"/>
      <c r="AO58" s="323"/>
      <c r="AP58" s="324"/>
      <c r="AQ58" s="322" t="s">
        <v>66</v>
      </c>
      <c r="AR58" s="323"/>
      <c r="AS58" s="323"/>
      <c r="AT58" s="323"/>
      <c r="AU58" s="323"/>
      <c r="AV58" s="323"/>
      <c r="AW58" s="323"/>
      <c r="AX58" s="323"/>
      <c r="AY58" s="323"/>
      <c r="AZ58" s="323"/>
      <c r="BA58" s="323"/>
      <c r="BB58" s="405"/>
    </row>
    <row r="59" spans="1:54" x14ac:dyDescent="0.25">
      <c r="A59" s="319" t="s">
        <v>67</v>
      </c>
      <c r="B59" s="320"/>
      <c r="C59" s="320"/>
      <c r="D59" s="321"/>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x14ac:dyDescent="0.25">
      <c r="A60" s="319" t="s">
        <v>68</v>
      </c>
      <c r="B60" s="320"/>
      <c r="C60" s="320"/>
      <c r="D60" s="321"/>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x14ac:dyDescent="0.25">
      <c r="A61" s="319" t="s">
        <v>69</v>
      </c>
      <c r="B61" s="320"/>
      <c r="C61" s="320"/>
      <c r="D61" s="321"/>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x14ac:dyDescent="0.25">
      <c r="A62" s="319" t="s">
        <v>70</v>
      </c>
      <c r="B62" s="320"/>
      <c r="C62" s="320"/>
      <c r="D62" s="321"/>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x14ac:dyDescent="0.25">
      <c r="A63" s="319" t="s">
        <v>71</v>
      </c>
      <c r="B63" s="320"/>
      <c r="C63" s="320"/>
      <c r="D63" s="321"/>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x14ac:dyDescent="0.25">
      <c r="A64" s="319" t="s">
        <v>72</v>
      </c>
      <c r="B64" s="320"/>
      <c r="C64" s="320"/>
      <c r="D64" s="321"/>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x14ac:dyDescent="0.25">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x14ac:dyDescent="0.25">
      <c r="A66" s="319" t="s">
        <v>73</v>
      </c>
      <c r="B66" s="320"/>
      <c r="C66" s="320"/>
      <c r="D66" s="321"/>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x14ac:dyDescent="0.25">
      <c r="A67" s="319" t="s">
        <v>74</v>
      </c>
      <c r="B67" s="320"/>
      <c r="C67" s="320"/>
      <c r="D67" s="321"/>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x14ac:dyDescent="0.25">
      <c r="A68" s="319" t="s">
        <v>75</v>
      </c>
      <c r="B68" s="320"/>
      <c r="C68" s="320"/>
      <c r="D68" s="321"/>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x14ac:dyDescent="0.25">
      <c r="A69" s="319" t="s">
        <v>76</v>
      </c>
      <c r="B69" s="320"/>
      <c r="C69" s="320"/>
      <c r="D69" s="321"/>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x14ac:dyDescent="0.25">
      <c r="A70" s="319" t="s">
        <v>77</v>
      </c>
      <c r="B70" s="320"/>
      <c r="C70" s="320"/>
      <c r="D70" s="321"/>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x14ac:dyDescent="0.25">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x14ac:dyDescent="0.25">
      <c r="A72" s="319" t="s">
        <v>78</v>
      </c>
      <c r="B72" s="320"/>
      <c r="C72" s="320"/>
      <c r="D72" s="321"/>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x14ac:dyDescent="0.25">
      <c r="A73" s="319" t="s">
        <v>79</v>
      </c>
      <c r="B73" s="320"/>
      <c r="C73" s="320"/>
      <c r="D73" s="321"/>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x14ac:dyDescent="0.25">
      <c r="A74" s="319" t="s">
        <v>80</v>
      </c>
      <c r="B74" s="320"/>
      <c r="C74" s="320"/>
      <c r="D74" s="321"/>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x14ac:dyDescent="0.25">
      <c r="A75" s="319" t="s">
        <v>81</v>
      </c>
      <c r="B75" s="320"/>
      <c r="C75" s="320"/>
      <c r="D75" s="321"/>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x14ac:dyDescent="0.25">
      <c r="A76" s="319" t="s">
        <v>82</v>
      </c>
      <c r="B76" s="320"/>
      <c r="C76" s="320"/>
      <c r="D76" s="321"/>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x14ac:dyDescent="0.25">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x14ac:dyDescent="0.25">
      <c r="A78" s="319" t="s">
        <v>83</v>
      </c>
      <c r="B78" s="320"/>
      <c r="C78" s="320"/>
      <c r="D78" s="321"/>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x14ac:dyDescent="0.25">
      <c r="A79" s="319" t="s">
        <v>84</v>
      </c>
      <c r="B79" s="320"/>
      <c r="C79" s="320"/>
      <c r="D79" s="321"/>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x14ac:dyDescent="0.25">
      <c r="A80" s="319" t="s">
        <v>85</v>
      </c>
      <c r="B80" s="320"/>
      <c r="C80" s="320"/>
      <c r="D80" s="321"/>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x14ac:dyDescent="0.25">
      <c r="A81" s="319" t="s">
        <v>86</v>
      </c>
      <c r="B81" s="320"/>
      <c r="C81" s="320"/>
      <c r="D81" s="321"/>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x14ac:dyDescent="0.25">
      <c r="A82" s="319" t="s">
        <v>87</v>
      </c>
      <c r="B82" s="320"/>
      <c r="C82" s="320"/>
      <c r="D82" s="321"/>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x14ac:dyDescent="0.25">
      <c r="A83" s="319" t="s">
        <v>88</v>
      </c>
      <c r="B83" s="320"/>
      <c r="C83" s="320"/>
      <c r="D83" s="321"/>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x14ac:dyDescent="0.25">
      <c r="A84" s="319" t="s">
        <v>89</v>
      </c>
      <c r="B84" s="320"/>
      <c r="C84" s="320"/>
      <c r="D84" s="321"/>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x14ac:dyDescent="0.25">
      <c r="A85" s="319" t="s">
        <v>82</v>
      </c>
      <c r="B85" s="320"/>
      <c r="C85" s="320"/>
      <c r="D85" s="321"/>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x14ac:dyDescent="0.25">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x14ac:dyDescent="0.25">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x14ac:dyDescent="0.25">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x14ac:dyDescent="0.25">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x14ac:dyDescent="0.25">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x14ac:dyDescent="0.25">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x14ac:dyDescent="0.25">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x14ac:dyDescent="0.25">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x14ac:dyDescent="0.25">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x14ac:dyDescent="0.25">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x14ac:dyDescent="0.25">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x14ac:dyDescent="0.25">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x14ac:dyDescent="0.25">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x14ac:dyDescent="0.25">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x14ac:dyDescent="0.25">
      <c r="A100" s="442" t="s">
        <v>105</v>
      </c>
      <c r="B100" s="323"/>
      <c r="C100" s="323"/>
      <c r="D100" s="323"/>
      <c r="E100" s="323"/>
      <c r="F100" s="323"/>
      <c r="G100" s="323"/>
      <c r="H100" s="323"/>
      <c r="I100" s="323"/>
      <c r="J100" s="323"/>
      <c r="K100" s="323"/>
      <c r="L100" s="324"/>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x14ac:dyDescent="0.25">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x14ac:dyDescent="0.25">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x14ac:dyDescent="0.25">
      <c r="A103" s="442" t="s">
        <v>107</v>
      </c>
      <c r="B103" s="323"/>
      <c r="C103" s="323"/>
      <c r="D103" s="323"/>
      <c r="E103" s="323"/>
      <c r="F103" s="323"/>
      <c r="G103" s="323"/>
      <c r="H103" s="323"/>
      <c r="I103" s="323"/>
      <c r="J103" s="323"/>
      <c r="K103" s="323"/>
      <c r="L103" s="324"/>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x14ac:dyDescent="0.25">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x14ac:dyDescent="0.25">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x14ac:dyDescent="0.25">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x14ac:dyDescent="0.25">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x14ac:dyDescent="0.25">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x14ac:dyDescent="0.25">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x14ac:dyDescent="0.25">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x14ac:dyDescent="0.25">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x14ac:dyDescent="0.25">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x14ac:dyDescent="0.25">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x14ac:dyDescent="0.25">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x14ac:dyDescent="0.25">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x14ac:dyDescent="0.25">
      <c r="A116" s="286" t="str">
        <f>'UNIFIED INTAKE'!A74</f>
        <v>PATIENT IS A STUDENT AND LIVES WITH HER CLP.  SHE IS PREGNANT TO HER 2ND CHILD. SHE WILL UNDERGO OB CONSULTATION TODAY AND SEEK MEDICAL ASSISTANCE FOR HER SERIES OF LAB TEST.  HER PARENTS IN LAW PROVIDES FS AND IN-KIND SUPPORT.  OTHER HH MEMBER ALSO EXTEND FS TO THE FAMILY. THUS, SHE IS CLASSIFIED AS C3. (ASSESSED BY MAAM JESSA MAE CARISOLA)</v>
      </c>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92"/>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4"/>
    </row>
    <row r="117" spans="1:54" x14ac:dyDescent="0.25">
      <c r="A117" s="288"/>
      <c r="B117" s="289"/>
      <c r="C117" s="289"/>
      <c r="D117" s="289"/>
      <c r="E117" s="289"/>
      <c r="F117" s="289"/>
      <c r="G117" s="289"/>
      <c r="H117" s="289"/>
      <c r="I117" s="289"/>
      <c r="J117" s="289"/>
      <c r="K117" s="289"/>
      <c r="L117" s="289"/>
      <c r="M117" s="289"/>
      <c r="N117" s="289"/>
      <c r="O117" s="289"/>
      <c r="P117" s="289"/>
      <c r="Q117" s="289"/>
      <c r="R117" s="289"/>
      <c r="S117" s="289"/>
      <c r="T117" s="289"/>
      <c r="U117" s="289"/>
      <c r="V117" s="289"/>
      <c r="W117" s="289"/>
      <c r="X117" s="288"/>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95"/>
    </row>
    <row r="118" spans="1:54" x14ac:dyDescent="0.25">
      <c r="A118" s="288"/>
      <c r="B118" s="289"/>
      <c r="C118" s="289"/>
      <c r="D118" s="289"/>
      <c r="E118" s="289"/>
      <c r="F118" s="289"/>
      <c r="G118" s="289"/>
      <c r="H118" s="289"/>
      <c r="I118" s="289"/>
      <c r="J118" s="289"/>
      <c r="K118" s="289"/>
      <c r="L118" s="289"/>
      <c r="M118" s="289"/>
      <c r="N118" s="289"/>
      <c r="O118" s="289"/>
      <c r="P118" s="289"/>
      <c r="Q118" s="289"/>
      <c r="R118" s="289"/>
      <c r="S118" s="289"/>
      <c r="T118" s="289"/>
      <c r="U118" s="289"/>
      <c r="V118" s="289"/>
      <c r="W118" s="289"/>
      <c r="X118" s="288"/>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95"/>
    </row>
    <row r="119" spans="1:54" x14ac:dyDescent="0.25">
      <c r="A119" s="288"/>
      <c r="B119" s="289"/>
      <c r="C119" s="289"/>
      <c r="D119" s="289"/>
      <c r="E119" s="289"/>
      <c r="F119" s="289"/>
      <c r="G119" s="289"/>
      <c r="H119" s="289"/>
      <c r="I119" s="289"/>
      <c r="J119" s="289"/>
      <c r="K119" s="289"/>
      <c r="L119" s="289"/>
      <c r="M119" s="289"/>
      <c r="N119" s="289"/>
      <c r="O119" s="289"/>
      <c r="P119" s="289"/>
      <c r="Q119" s="289"/>
      <c r="R119" s="289"/>
      <c r="S119" s="289"/>
      <c r="T119" s="289"/>
      <c r="U119" s="289"/>
      <c r="V119" s="289"/>
      <c r="W119" s="289"/>
      <c r="X119" s="288"/>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95"/>
    </row>
    <row r="120" spans="1:54" ht="153" customHeight="1" x14ac:dyDescent="0.25">
      <c r="A120" s="290"/>
      <c r="B120" s="291"/>
      <c r="C120" s="291"/>
      <c r="D120" s="291"/>
      <c r="E120" s="291"/>
      <c r="F120" s="291"/>
      <c r="G120" s="291"/>
      <c r="H120" s="291"/>
      <c r="I120" s="291"/>
      <c r="J120" s="291"/>
      <c r="K120" s="291"/>
      <c r="L120" s="291"/>
      <c r="M120" s="291"/>
      <c r="N120" s="291"/>
      <c r="O120" s="291"/>
      <c r="P120" s="291"/>
      <c r="Q120" s="291"/>
      <c r="R120" s="291"/>
      <c r="S120" s="291"/>
      <c r="T120" s="291"/>
      <c r="U120" s="291"/>
      <c r="V120" s="291"/>
      <c r="W120" s="291"/>
      <c r="X120" s="290"/>
      <c r="Y120" s="291"/>
      <c r="Z120" s="291"/>
      <c r="AA120" s="291"/>
      <c r="AB120" s="291"/>
      <c r="AC120" s="291"/>
      <c r="AD120" s="291"/>
      <c r="AE120" s="291"/>
      <c r="AF120" s="291"/>
      <c r="AG120" s="291"/>
      <c r="AH120" s="291"/>
      <c r="AI120" s="291"/>
      <c r="AJ120" s="291"/>
      <c r="AK120" s="291"/>
      <c r="AL120" s="291"/>
      <c r="AM120" s="291"/>
      <c r="AN120" s="291"/>
      <c r="AO120" s="291"/>
      <c r="AP120" s="291"/>
      <c r="AQ120" s="291"/>
      <c r="AR120" s="291"/>
      <c r="AS120" s="291"/>
      <c r="AT120" s="291"/>
      <c r="AU120" s="291"/>
      <c r="AV120" s="291"/>
      <c r="AW120" s="291"/>
      <c r="AX120" s="291"/>
      <c r="AY120" s="291"/>
      <c r="AZ120" s="291"/>
      <c r="BA120" s="291"/>
      <c r="BB120" s="29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7"/>
      <c r="B123" s="457"/>
      <c r="C123" s="457"/>
      <c r="D123" s="457"/>
      <c r="E123" s="457"/>
      <c r="F123" s="457"/>
      <c r="G123" s="457"/>
      <c r="H123" s="457"/>
      <c r="I123" s="457"/>
      <c r="J123" s="457"/>
      <c r="K123" s="457"/>
      <c r="L123" s="457"/>
      <c r="M123" s="457"/>
      <c r="N123" s="457"/>
      <c r="O123" s="457"/>
      <c r="P123" s="457"/>
      <c r="Q123" s="457"/>
      <c r="X123" s="458" t="str">
        <f>'UNIFIED INTAKE'!D87</f>
        <v>JANA LUISA E. ARRIOLA, RSW</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x14ac:dyDescent="0.25">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6"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14" sqref="C14:N14"/>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8" t="s">
        <v>217</v>
      </c>
      <c r="B1" s="538"/>
      <c r="C1" s="538"/>
      <c r="D1" s="538"/>
      <c r="E1" s="538"/>
      <c r="F1" s="538"/>
      <c r="G1" s="538"/>
      <c r="H1" s="538"/>
      <c r="I1" s="538"/>
      <c r="J1" s="538"/>
      <c r="K1" s="538"/>
      <c r="L1" s="538"/>
      <c r="M1" s="538"/>
      <c r="N1" s="538"/>
    </row>
    <row r="2" spans="1:14" ht="18.75" x14ac:dyDescent="0.25">
      <c r="B2" s="45" t="s">
        <v>218</v>
      </c>
      <c r="C2" s="539">
        <f>IF('UNIFIED INTAKE'!Q3=0,"",'UNIFIED INTAKE'!Q3)</f>
        <v>82125</v>
      </c>
      <c r="D2" s="540"/>
      <c r="E2" s="540"/>
      <c r="M2" s="45" t="s">
        <v>29</v>
      </c>
      <c r="N2" s="46">
        <f>'UNIFIED INTAKE'!F5</f>
        <v>45457</v>
      </c>
    </row>
    <row r="3" spans="1:14" ht="18.75" x14ac:dyDescent="0.25">
      <c r="B3" s="45" t="s">
        <v>219</v>
      </c>
      <c r="C3" s="541">
        <f>'UNIFIED INTAKE'!D3</f>
        <v>0</v>
      </c>
      <c r="D3" s="541"/>
      <c r="E3" s="541"/>
      <c r="M3" s="45" t="s">
        <v>220</v>
      </c>
      <c r="N3" s="47">
        <f>'UNIFIED INTAKE'!R5</f>
        <v>0.55277777777777803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2" t="str">
        <f>IF('UNIFIED INTAKE'!D10=0,"",'UNIFIED INTAKE'!D10)</f>
        <v>RUPEREZ, ALEXANDRA MAY IBARRA</v>
      </c>
      <c r="D6" s="542"/>
      <c r="E6" s="542"/>
      <c r="F6" s="542"/>
      <c r="G6" s="542"/>
      <c r="H6" s="542"/>
      <c r="I6" s="542"/>
      <c r="J6" s="542"/>
      <c r="K6" s="542"/>
      <c r="L6" s="542"/>
      <c r="M6" s="51" t="s">
        <v>222</v>
      </c>
      <c r="N6" s="52" t="str">
        <f>IF('UNIFIED INTAKE'!R10=0,"",'UNIFIED INTAKE'!R10)</f>
        <v>FEMALE</v>
      </c>
    </row>
    <row r="7" spans="1:14" ht="18.75" x14ac:dyDescent="0.3">
      <c r="A7" s="49" t="s">
        <v>223</v>
      </c>
      <c r="B7" s="49"/>
      <c r="C7" s="542" t="str">
        <f>'UNIFIED INTAKE'!E14</f>
        <v>Z-3 BAGUMBAYAN LIB CAM SUR</v>
      </c>
      <c r="D7" s="542"/>
      <c r="E7" s="542"/>
      <c r="F7" s="542"/>
      <c r="G7" s="542"/>
      <c r="H7" s="542"/>
      <c r="I7" s="542"/>
      <c r="J7" s="542"/>
      <c r="K7" s="542"/>
      <c r="L7" s="542"/>
      <c r="M7" s="542"/>
      <c r="N7" s="542"/>
    </row>
    <row r="8" spans="1:14" ht="18.75" x14ac:dyDescent="0.3">
      <c r="A8" s="49" t="s">
        <v>224</v>
      </c>
      <c r="B8" s="49"/>
      <c r="C8" s="53" t="s">
        <v>307</v>
      </c>
      <c r="D8" s="54"/>
      <c r="E8" s="51" t="s">
        <v>225</v>
      </c>
      <c r="F8" s="543">
        <f ca="1">'UNIFIED INTAKE'!G12</f>
        <v>19</v>
      </c>
      <c r="G8" s="543"/>
      <c r="H8" s="543"/>
      <c r="I8" s="543"/>
      <c r="J8" s="544" t="s">
        <v>226</v>
      </c>
      <c r="K8" s="544"/>
      <c r="L8" s="544"/>
      <c r="M8" s="545" t="str">
        <f>IF('UNIFIED INTAKE'!D19=0,"",'UNIFIED INTAKE'!D19)</f>
        <v>CATHOLIC</v>
      </c>
      <c r="N8" s="545"/>
    </row>
    <row r="9" spans="1:14" ht="18.75" x14ac:dyDescent="0.3">
      <c r="A9" s="49" t="s">
        <v>227</v>
      </c>
      <c r="B9" s="49"/>
      <c r="C9" s="550">
        <f>'UNIFIED INTAKE'!A12</f>
        <v>38334</v>
      </c>
      <c r="D9" s="550"/>
      <c r="E9" s="550"/>
      <c r="F9" s="550"/>
      <c r="G9" s="550"/>
      <c r="H9" s="550"/>
      <c r="I9" s="551" t="s">
        <v>228</v>
      </c>
      <c r="J9" s="551"/>
      <c r="K9" s="542" t="str">
        <f>IF('UNIFIED INTAKE'!M12="","",'UNIFIED INTAKE'!M12)</f>
        <v>LIBMANAN CAM SUR</v>
      </c>
      <c r="L9" s="542"/>
      <c r="M9" s="542"/>
      <c r="N9" s="542"/>
    </row>
    <row r="10" spans="1:14" ht="18.75" x14ac:dyDescent="0.3">
      <c r="A10" s="49" t="s">
        <v>229</v>
      </c>
      <c r="B10" s="49"/>
      <c r="C10" s="49"/>
      <c r="D10" s="542"/>
      <c r="E10" s="542"/>
      <c r="F10" s="542"/>
      <c r="G10" s="542"/>
      <c r="H10" s="542"/>
      <c r="I10" s="542"/>
      <c r="J10" s="542"/>
      <c r="K10" s="542"/>
      <c r="L10" s="542"/>
      <c r="M10" s="542"/>
      <c r="N10" s="542"/>
    </row>
    <row r="11" spans="1:14" ht="18.75" x14ac:dyDescent="0.3">
      <c r="A11" s="49" t="s">
        <v>230</v>
      </c>
      <c r="B11" s="49"/>
      <c r="C11" s="542" t="str">
        <f>IF('UNIFIED INTAKE'!D24=0,"",'UNIFIED INTAKE'!D24)</f>
        <v>NONE</v>
      </c>
      <c r="D11" s="542"/>
      <c r="E11" s="542"/>
      <c r="F11" s="542"/>
      <c r="G11" s="542"/>
      <c r="H11" s="542"/>
      <c r="I11" s="542"/>
      <c r="J11" s="55" t="s">
        <v>231</v>
      </c>
      <c r="K11" s="552" t="str">
        <f>IF('UNIFIED INTAKE'!M24="","",'UNIFIED INTAKE'!M24)</f>
        <v/>
      </c>
      <c r="L11" s="552"/>
      <c r="M11" s="552"/>
      <c r="N11" s="552"/>
    </row>
    <row r="12" spans="1:14" ht="18.75" x14ac:dyDescent="0.3">
      <c r="A12" s="49" t="s">
        <v>232</v>
      </c>
      <c r="B12" s="49"/>
      <c r="C12" s="542"/>
      <c r="D12" s="542"/>
      <c r="E12" s="542"/>
      <c r="F12" s="542"/>
      <c r="G12" s="542"/>
      <c r="H12" s="542"/>
      <c r="I12" s="542"/>
      <c r="J12" s="542"/>
      <c r="K12" s="542"/>
      <c r="L12" s="542"/>
      <c r="M12" s="542"/>
      <c r="N12" s="542"/>
    </row>
    <row r="13" spans="1:14" ht="6.75" customHeight="1" x14ac:dyDescent="0.3">
      <c r="A13" s="49"/>
      <c r="B13" s="49"/>
      <c r="C13" s="49"/>
      <c r="D13" s="546"/>
      <c r="E13" s="546"/>
      <c r="F13" s="50"/>
      <c r="G13" s="50"/>
      <c r="H13" s="49"/>
      <c r="I13" s="49"/>
      <c r="J13" s="49"/>
      <c r="K13" s="49"/>
      <c r="L13" s="49"/>
      <c r="M13" s="49"/>
      <c r="N13" s="49"/>
    </row>
    <row r="14" spans="1:14" ht="18.75" x14ac:dyDescent="0.3">
      <c r="A14" s="49" t="s">
        <v>233</v>
      </c>
      <c r="B14" s="49"/>
      <c r="C14" s="542" t="s">
        <v>308</v>
      </c>
      <c r="D14" s="542"/>
      <c r="E14" s="542"/>
      <c r="F14" s="542"/>
      <c r="G14" s="542"/>
      <c r="H14" s="542"/>
      <c r="I14" s="542"/>
      <c r="J14" s="542"/>
      <c r="K14" s="542"/>
      <c r="L14" s="542"/>
      <c r="M14" s="542"/>
      <c r="N14" s="542"/>
    </row>
    <row r="15" spans="1:14" ht="18.75" x14ac:dyDescent="0.3">
      <c r="A15" s="49" t="s">
        <v>234</v>
      </c>
      <c r="B15" s="49"/>
      <c r="C15" s="49"/>
      <c r="D15" s="547">
        <v>45121</v>
      </c>
      <c r="E15" s="548"/>
      <c r="F15" s="548"/>
      <c r="G15" s="548"/>
      <c r="H15" s="548"/>
      <c r="I15" s="548"/>
      <c r="J15" s="548"/>
      <c r="K15" s="549" t="s">
        <v>235</v>
      </c>
      <c r="L15" s="549"/>
      <c r="M15" s="549"/>
      <c r="N15" s="56">
        <f>D15</f>
        <v>45121</v>
      </c>
    </row>
    <row r="16" spans="1:14" ht="18.75" x14ac:dyDescent="0.3">
      <c r="A16" s="49" t="s">
        <v>236</v>
      </c>
      <c r="B16" s="49"/>
      <c r="C16" s="49"/>
      <c r="D16" s="542" t="s">
        <v>306</v>
      </c>
      <c r="E16" s="542"/>
      <c r="F16" s="542"/>
      <c r="G16" s="542"/>
      <c r="H16" s="542"/>
      <c r="I16" s="542"/>
      <c r="J16" s="542"/>
      <c r="K16" s="542"/>
      <c r="L16" s="542"/>
      <c r="M16" s="542"/>
      <c r="N16" s="542"/>
    </row>
    <row r="17" spans="1:14" ht="9.75" customHeight="1" x14ac:dyDescent="0.25"/>
    <row r="18" spans="1:14" ht="18.75" x14ac:dyDescent="0.3">
      <c r="A18" s="48" t="s">
        <v>237</v>
      </c>
      <c r="B18" s="49"/>
      <c r="C18" s="49"/>
      <c r="D18" s="546"/>
      <c r="E18" s="546"/>
      <c r="F18" s="50"/>
      <c r="G18" s="50"/>
      <c r="H18" s="49"/>
      <c r="I18" s="49"/>
      <c r="J18" s="49"/>
      <c r="K18" s="49"/>
      <c r="L18" s="49"/>
      <c r="M18" s="49"/>
      <c r="N18" s="49"/>
    </row>
    <row r="19" spans="1:14" x14ac:dyDescent="0.25">
      <c r="A19" s="558" t="s">
        <v>18</v>
      </c>
      <c r="B19" s="558"/>
      <c r="C19" s="57" t="s">
        <v>238</v>
      </c>
      <c r="D19" s="558" t="s">
        <v>239</v>
      </c>
      <c r="E19" s="558"/>
      <c r="F19" s="57" t="s">
        <v>240</v>
      </c>
      <c r="G19" s="558" t="s">
        <v>241</v>
      </c>
      <c r="H19" s="558"/>
      <c r="I19" s="559" t="s">
        <v>229</v>
      </c>
      <c r="J19" s="559"/>
      <c r="K19" s="559"/>
      <c r="L19" s="559"/>
      <c r="M19" s="57" t="s">
        <v>230</v>
      </c>
      <c r="N19" s="57" t="s">
        <v>242</v>
      </c>
    </row>
    <row r="20" spans="1:14" x14ac:dyDescent="0.25">
      <c r="A20" s="553" t="str">
        <f>IF('UNIFIED INTAKE'!A31=0,"",'UNIFIED INTAKE'!A31)</f>
        <v>VILLAREAL,FLORENCIA</v>
      </c>
      <c r="B20" s="554"/>
      <c r="C20" s="73" t="str">
        <f>IF('UNIFIED INTAKE'!L31=0,"",'UNIFIED INTAKE'!L31)</f>
        <v>G. MOTHER</v>
      </c>
      <c r="D20" s="555" t="str">
        <f>IF('UNIFIED INTAKE'!S31=0,"",'UNIFIED INTAKE'!S31)</f>
        <v/>
      </c>
      <c r="E20" s="556"/>
      <c r="F20" s="73" t="str">
        <f>IF('UNIFIED INTAKE'!I31=0,"",'UNIFIED INTAKE'!I31)</f>
        <v>F</v>
      </c>
      <c r="G20" s="555" t="str">
        <f>IF('UNIFIED INTAKE'!K31=0,"",'UNIFIED INTAKE'!K31)</f>
        <v>W</v>
      </c>
      <c r="H20" s="556"/>
      <c r="I20" s="555" t="str">
        <f>IF('UNIFIED INTAKE'!M31=0,"",'UNIFIED INTAKE'!M31)</f>
        <v>ELEM GRAD</v>
      </c>
      <c r="J20" s="557"/>
      <c r="K20" s="557"/>
      <c r="L20" s="556"/>
      <c r="M20" s="73" t="str">
        <f>IF('UNIFIED INTAKE'!P31=0,"",'UNIFIED INTAKE'!P31)</f>
        <v>NONE</v>
      </c>
      <c r="N20" s="76">
        <f>IF('UNIFIED INTAKE'!R31="",'UNIFIED INTAKE'!R31)</f>
        <v>0</v>
      </c>
    </row>
    <row r="21" spans="1:14" x14ac:dyDescent="0.25">
      <c r="A21" s="553" t="str">
        <f>IF('UNIFIED INTAKE'!A32=0,"",'UNIFIED INTAKE'!A32)</f>
        <v>BATIGOLAO, FREDDIE</v>
      </c>
      <c r="B21" s="554"/>
      <c r="C21" s="73" t="str">
        <f>IF('UNIFIED INTAKE'!L32=0,"",'UNIFIED INTAKE'!L32)</f>
        <v>COUSIN IN LAW</v>
      </c>
      <c r="D21" s="555" t="str">
        <f>IF('UNIFIED INTAKE'!S32=0,"",'UNIFIED INTAKE'!S32)</f>
        <v/>
      </c>
      <c r="E21" s="556"/>
      <c r="F21" s="73" t="str">
        <f>IF('UNIFIED INTAKE'!I32=0,"",'UNIFIED INTAKE'!I32)</f>
        <v>M</v>
      </c>
      <c r="G21" s="555" t="str">
        <f>IF('UNIFIED INTAKE'!K32=0,"",'UNIFIED INTAKE'!K32)</f>
        <v>S</v>
      </c>
      <c r="H21" s="556"/>
      <c r="I21" s="555" t="str">
        <f>IF('UNIFIED INTAKE'!M32=0,"",'UNIFIED INTAKE'!M32)</f>
        <v>1ST YR COL IS</v>
      </c>
      <c r="J21" s="557"/>
      <c r="K21" s="557"/>
      <c r="L21" s="556"/>
      <c r="M21" s="73" t="str">
        <f>IF('UNIFIED INTAKE'!P32=0,"",'UNIFIED INTAKE'!P32)</f>
        <v/>
      </c>
      <c r="N21" s="76">
        <f>IF('UNIFIED INTAKE'!R32="",'UNIFIED INTAKE'!R32)</f>
        <v>0</v>
      </c>
    </row>
    <row r="22" spans="1:14" x14ac:dyDescent="0.25">
      <c r="A22" s="553" t="str">
        <f>IF('UNIFIED INTAKE'!A33=0,"",'UNIFIED INTAKE'!A33)</f>
        <v>ALVA, ALEXANDRIA GAILE</v>
      </c>
      <c r="B22" s="554"/>
      <c r="C22" s="73" t="str">
        <f>IF('UNIFIED INTAKE'!L33=0,"",'UNIFIED INTAKE'!L33)</f>
        <v>DAUGHTER</v>
      </c>
      <c r="D22" s="555" t="str">
        <f>IF('UNIFIED INTAKE'!S33=0,"",'UNIFIED INTAKE'!S33)</f>
        <v/>
      </c>
      <c r="E22" s="556"/>
      <c r="F22" s="73" t="str">
        <f>IF('UNIFIED INTAKE'!I33=0,"",'UNIFIED INTAKE'!I33)</f>
        <v>F</v>
      </c>
      <c r="G22" s="555" t="str">
        <f>IF('UNIFIED INTAKE'!K33=0,"",'UNIFIED INTAKE'!K33)</f>
        <v>S</v>
      </c>
      <c r="H22" s="556"/>
      <c r="I22" s="555" t="str">
        <f>IF('UNIFIED INTAKE'!M33=0,"",'UNIFIED INTAKE'!M33)</f>
        <v>N.A</v>
      </c>
      <c r="J22" s="557"/>
      <c r="K22" s="557"/>
      <c r="L22" s="556"/>
      <c r="M22" s="73" t="str">
        <f>IF('UNIFIED INTAKE'!P33=0,"",'UNIFIED INTAKE'!P33)</f>
        <v/>
      </c>
      <c r="N22" s="76">
        <f>IF('UNIFIED INTAKE'!R33="",'UNIFIED INTAKE'!R33)</f>
        <v>0</v>
      </c>
    </row>
    <row r="23" spans="1:14" x14ac:dyDescent="0.25">
      <c r="A23" s="553" t="str">
        <f>IF('UNIFIED INTAKE'!A34=0,"",'UNIFIED INTAKE'!A34)</f>
        <v>VILLAREAL,FLOR</v>
      </c>
      <c r="B23" s="554"/>
      <c r="C23" s="73" t="str">
        <f>IF('UNIFIED INTAKE'!L34=0,"",'UNIFIED INTAKE'!L34)</f>
        <v>UNCLE</v>
      </c>
      <c r="D23" s="555" t="str">
        <f>IF('UNIFIED INTAKE'!S34=0,"",'UNIFIED INTAKE'!S34)</f>
        <v/>
      </c>
      <c r="E23" s="556"/>
      <c r="F23" s="73" t="str">
        <f>IF('UNIFIED INTAKE'!I34=0,"",'UNIFIED INTAKE'!I34)</f>
        <v>F</v>
      </c>
      <c r="G23" s="555" t="str">
        <f>IF('UNIFIED INTAKE'!K34=0,"",'UNIFIED INTAKE'!K34)</f>
        <v>S</v>
      </c>
      <c r="H23" s="556"/>
      <c r="I23" s="555" t="str">
        <f>IF('UNIFIED INTAKE'!M34=0,"",'UNIFIED INTAKE'!M34)</f>
        <v>ELEM GRAD</v>
      </c>
      <c r="J23" s="557"/>
      <c r="K23" s="557"/>
      <c r="L23" s="556"/>
      <c r="M23" s="73" t="str">
        <f>IF('UNIFIED INTAKE'!P34=0,"",'UNIFIED INTAKE'!P34)</f>
        <v>CONSTRUCTION WORKER</v>
      </c>
      <c r="N23" s="76" t="b">
        <f>IF('UNIFIED INTAKE'!R34="",'UNIFIED INTAKE'!R34)</f>
        <v>0</v>
      </c>
    </row>
    <row r="24" spans="1:14" x14ac:dyDescent="0.25">
      <c r="A24" s="553" t="str">
        <f>IF('UNIFIED INTAKE'!A35=0,"",'UNIFIED INTAKE'!A35)</f>
        <v>ALVA, MIKIE</v>
      </c>
      <c r="B24" s="554"/>
      <c r="C24" s="73" t="str">
        <f>IF('UNIFIED INTAKE'!L35=0,"",'UNIFIED INTAKE'!L35)</f>
        <v>BROTHER IN LAW</v>
      </c>
      <c r="D24" s="555" t="str">
        <f>IF('UNIFIED INTAKE'!S35=0,"",'UNIFIED INTAKE'!S35)</f>
        <v/>
      </c>
      <c r="E24" s="556"/>
      <c r="F24" s="73" t="str">
        <f>IF('UNIFIED INTAKE'!I35=0,"",'UNIFIED INTAKE'!I35)</f>
        <v>M</v>
      </c>
      <c r="G24" s="555" t="str">
        <f>IF('UNIFIED INTAKE'!K35=0,"",'UNIFIED INTAKE'!K35)</f>
        <v>S</v>
      </c>
      <c r="H24" s="556"/>
      <c r="I24" s="555" t="str">
        <f>IF('UNIFIED INTAKE'!M35=0,"",'UNIFIED INTAKE'!M35)</f>
        <v>1ST YR COL IS'</v>
      </c>
      <c r="J24" s="557"/>
      <c r="K24" s="557"/>
      <c r="L24" s="556"/>
      <c r="M24" s="73" t="str">
        <f>IF('UNIFIED INTAKE'!P35=0,"",'UNIFIED INTAKE'!P35)</f>
        <v/>
      </c>
      <c r="N24" s="76">
        <f>IF('UNIFIED INTAKE'!R35="",'UNIFIED INTAKE'!R35)</f>
        <v>0</v>
      </c>
    </row>
    <row r="25" spans="1:14" x14ac:dyDescent="0.25">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IF('UNIFIED INTAKE'!R36="",'UNIFIED INTAKE'!R36)</f>
        <v>0</v>
      </c>
    </row>
    <row r="26" spans="1:14" x14ac:dyDescent="0.25">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IF('UNIFIED INTAKE'!R37="",'UNIFIED INTAKE'!R37)</f>
        <v>0</v>
      </c>
    </row>
    <row r="27" spans="1:14" x14ac:dyDescent="0.25">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IF('UNIFIED INTAKE'!R38="",'UNIFIED INTAKE'!R38)</f>
        <v>0</v>
      </c>
    </row>
    <row r="28" spans="1:14" x14ac:dyDescent="0.25">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IF('UNIFIED INTAKE'!R39="",'UNIFIED INTAKE'!R39)</f>
        <v>0</v>
      </c>
    </row>
    <row r="29" spans="1:14" x14ac:dyDescent="0.25">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IF('UNIFIED INTAKE'!R40="",'UNIFIED INTAKE'!R40)</f>
        <v>0</v>
      </c>
    </row>
    <row r="30" spans="1:14" ht="3" customHeight="1" x14ac:dyDescent="0.25"/>
    <row r="31" spans="1:14" x14ac:dyDescent="0.25">
      <c r="A31" s="564" t="s">
        <v>21</v>
      </c>
      <c r="B31" s="564"/>
      <c r="C31" s="58" t="s">
        <v>22</v>
      </c>
      <c r="D31" s="59"/>
      <c r="E31" s="560" t="s">
        <v>23</v>
      </c>
      <c r="F31" s="560"/>
      <c r="G31" s="560"/>
      <c r="H31" s="560"/>
      <c r="I31" s="560" t="s">
        <v>214</v>
      </c>
      <c r="J31" s="560"/>
      <c r="K31" s="59"/>
      <c r="L31" s="560" t="s">
        <v>24</v>
      </c>
      <c r="M31" s="560"/>
      <c r="N31" s="58" t="s">
        <v>22</v>
      </c>
    </row>
    <row r="32" spans="1:14" ht="15.75" x14ac:dyDescent="0.25">
      <c r="A32" s="25"/>
      <c r="B32" t="s">
        <v>129</v>
      </c>
      <c r="C32" s="74">
        <f>'UNIFIED INTAKE'!D50</f>
        <v>0</v>
      </c>
      <c r="E32" s="25"/>
      <c r="F32" s="561" t="s">
        <v>130</v>
      </c>
      <c r="G32" s="561"/>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t="str">
        <f>'UNIFIED INTAKE'!Q51</f>
        <v>C/O PARENTS IN LAW</v>
      </c>
    </row>
    <row r="34" spans="1:14" ht="15.75" x14ac:dyDescent="0.25">
      <c r="A34" s="25"/>
      <c r="B34" t="s">
        <v>137</v>
      </c>
      <c r="C34" s="74">
        <f>'UNIFIED INTAKE'!D52</f>
        <v>0</v>
      </c>
      <c r="E34" s="25"/>
      <c r="F34" s="562" t="s">
        <v>138</v>
      </c>
      <c r="G34" s="562"/>
      <c r="I34" s="25"/>
      <c r="J34" t="s">
        <v>139</v>
      </c>
      <c r="L34" s="25"/>
      <c r="M34" t="s">
        <v>140</v>
      </c>
      <c r="N34" s="75" t="str">
        <f>'UNIFIED INTAKE'!Q52</f>
        <v>C/O  PARENTS IN LAW</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60" t="s">
        <v>26</v>
      </c>
      <c r="F37" s="560"/>
      <c r="G37" s="560"/>
      <c r="H37" s="560"/>
      <c r="I37" s="560" t="s">
        <v>22</v>
      </c>
      <c r="J37" s="560"/>
      <c r="L37" s="25"/>
      <c r="M37" s="62" t="s">
        <v>143</v>
      </c>
      <c r="N37" s="75">
        <f>'UNIFIED INTAKE'!Q55</f>
        <v>0</v>
      </c>
    </row>
    <row r="38" spans="1:14" ht="15.75" x14ac:dyDescent="0.25">
      <c r="A38" s="25"/>
      <c r="B38" t="s">
        <v>129</v>
      </c>
      <c r="C38" s="74">
        <f>'UNIFIED INTAKE'!D56</f>
        <v>0</v>
      </c>
      <c r="E38" s="25"/>
      <c r="F38" s="562" t="s">
        <v>144</v>
      </c>
      <c r="G38" s="562"/>
      <c r="H38" s="562"/>
      <c r="I38" s="563">
        <f>'UNIFIED INTAKE'!I56:L56</f>
        <v>0</v>
      </c>
      <c r="J38" s="563"/>
      <c r="L38" s="25"/>
      <c r="M38" t="s">
        <v>245</v>
      </c>
      <c r="N38" s="75">
        <f>'UNIFIED INTAKE'!Q56</f>
        <v>0</v>
      </c>
    </row>
    <row r="39" spans="1:14" ht="15.75" x14ac:dyDescent="0.25">
      <c r="A39" s="25"/>
      <c r="B39" t="s">
        <v>137</v>
      </c>
      <c r="C39" s="74">
        <f>'UNIFIED INTAKE'!D57</f>
        <v>0</v>
      </c>
      <c r="E39" s="25"/>
      <c r="F39" s="562" t="s">
        <v>145</v>
      </c>
      <c r="G39" s="562"/>
      <c r="H39" s="562"/>
      <c r="I39" s="563">
        <f>'UNIFIED INTAKE'!I57:L57</f>
        <v>0</v>
      </c>
      <c r="J39" s="563"/>
      <c r="L39" s="25"/>
      <c r="M39" t="s">
        <v>149</v>
      </c>
      <c r="N39" s="75">
        <f>'UNIFIED INTAKE'!Q57</f>
        <v>0</v>
      </c>
    </row>
    <row r="40" spans="1:14" ht="15.75" x14ac:dyDescent="0.25">
      <c r="A40" s="25"/>
      <c r="B40" t="s">
        <v>147</v>
      </c>
      <c r="C40" s="74">
        <f>'UNIFIED INTAKE'!D58</f>
        <v>0</v>
      </c>
      <c r="E40" s="25"/>
      <c r="F40" s="562" t="s">
        <v>146</v>
      </c>
      <c r="G40" s="562"/>
      <c r="H40" s="562"/>
      <c r="I40" s="563">
        <f>'UNIFIED INTAKE'!I58:L58</f>
        <v>400</v>
      </c>
      <c r="J40" s="563"/>
      <c r="L40" s="25"/>
      <c r="M40" t="s">
        <v>163</v>
      </c>
      <c r="N40" s="75">
        <f>'UNIFIED INTAKE'!Q58</f>
        <v>0</v>
      </c>
    </row>
    <row r="41" spans="1:14" ht="15.75" x14ac:dyDescent="0.25">
      <c r="A41" s="25"/>
      <c r="B41" s="59" t="s">
        <v>148</v>
      </c>
      <c r="C41" s="74">
        <f>'UNIFIED INTAKE'!D59</f>
        <v>0</v>
      </c>
      <c r="E41" s="25"/>
      <c r="F41" s="562" t="s">
        <v>246</v>
      </c>
      <c r="G41" s="562"/>
      <c r="H41" s="562"/>
      <c r="I41" s="563">
        <f>'UNIFIED INTAKE'!I59:L59</f>
        <v>0</v>
      </c>
      <c r="J41" s="563"/>
      <c r="N41" s="75">
        <f>'UNIFIED INTAKE'!Q59</f>
        <v>0</v>
      </c>
    </row>
    <row r="42" spans="1:14" ht="4.5" customHeight="1" x14ac:dyDescent="0.25">
      <c r="A42" s="25"/>
      <c r="C42" s="70"/>
    </row>
    <row r="43" spans="1:14" ht="15.75" x14ac:dyDescent="0.25">
      <c r="A43" s="565" t="s">
        <v>247</v>
      </c>
      <c r="B43" s="565"/>
      <c r="C43" s="565"/>
      <c r="D43" s="63"/>
      <c r="E43" s="565" t="s">
        <v>22</v>
      </c>
      <c r="F43" s="565"/>
      <c r="G43" s="565"/>
      <c r="H43" s="565"/>
      <c r="I43" s="64"/>
      <c r="J43" s="60" t="s">
        <v>248</v>
      </c>
      <c r="K43" s="60"/>
      <c r="L43" s="565"/>
      <c r="M43" s="565"/>
      <c r="N43" s="60"/>
    </row>
    <row r="44" spans="1:14" ht="15.75" x14ac:dyDescent="0.25">
      <c r="A44" s="566" t="str">
        <f>IF('UNIFIED INTAKE'!A44=0,"",'UNIFIED INTAKE'!A44)</f>
        <v/>
      </c>
      <c r="B44" s="566"/>
      <c r="C44" s="566"/>
      <c r="D44" s="65"/>
      <c r="E44" s="567">
        <f>'UNIFIED INTAKE'!I44</f>
        <v>0</v>
      </c>
      <c r="F44" s="567"/>
      <c r="G44" s="567"/>
      <c r="H44" s="567"/>
      <c r="I44" s="65"/>
      <c r="J44" s="72"/>
      <c r="L44" s="25"/>
      <c r="N44" s="71"/>
    </row>
    <row r="45" spans="1:14" ht="15.75" x14ac:dyDescent="0.25">
      <c r="A45" s="566" t="str">
        <f>IF('UNIFIED INTAKE'!A45=0,"",'UNIFIED INTAKE'!A45)</f>
        <v>IN-KIND SUPPORT FROM  PARENTS IN LAW</v>
      </c>
      <c r="B45" s="566"/>
      <c r="C45" s="566"/>
      <c r="D45" s="65"/>
      <c r="E45" s="567">
        <f>'UNIFIED INTAKE'!I45</f>
        <v>0</v>
      </c>
      <c r="F45" s="567"/>
      <c r="G45" s="567"/>
      <c r="H45" s="567"/>
      <c r="I45" s="65"/>
      <c r="J45" s="66"/>
      <c r="L45" s="25"/>
      <c r="N45" s="71"/>
    </row>
    <row r="46" spans="1:14" ht="15.75" x14ac:dyDescent="0.25">
      <c r="A46" s="566" t="str">
        <f>IF('UNIFIED INTAKE'!A46=0,"",'UNIFIED INTAKE'!A46)</f>
        <v>FS FROM PARENTS IN LAW</v>
      </c>
      <c r="B46" s="566"/>
      <c r="C46" s="566"/>
      <c r="D46" s="65"/>
      <c r="E46" s="567">
        <f>'UNIFIED INTAKE'!I46</f>
        <v>3200</v>
      </c>
      <c r="F46" s="567"/>
      <c r="G46" s="567"/>
      <c r="H46" s="567"/>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3" t="s">
        <v>254</v>
      </c>
      <c r="B49" s="573"/>
      <c r="C49" s="573"/>
      <c r="D49" s="573"/>
      <c r="E49" s="573"/>
      <c r="F49" s="573"/>
      <c r="G49" s="573"/>
      <c r="H49" s="573"/>
      <c r="I49" s="573"/>
      <c r="J49" s="573"/>
      <c r="K49" s="573"/>
      <c r="L49" s="573"/>
      <c r="M49" s="573"/>
      <c r="N49" s="573"/>
    </row>
    <row r="50" spans="1:14" ht="6" customHeight="1" x14ac:dyDescent="0.25">
      <c r="A50" s="63"/>
      <c r="B50" s="63"/>
      <c r="C50" s="63"/>
      <c r="D50" s="63"/>
      <c r="E50" s="63"/>
      <c r="F50" s="63"/>
      <c r="G50" s="63"/>
      <c r="H50" s="63"/>
      <c r="I50" s="63"/>
      <c r="J50" s="63"/>
      <c r="K50" s="63"/>
      <c r="L50" s="63"/>
      <c r="M50" s="63"/>
      <c r="N50" s="63"/>
    </row>
    <row r="51" spans="1:14" ht="18.75" x14ac:dyDescent="0.3">
      <c r="A51" s="574" t="s">
        <v>250</v>
      </c>
      <c r="B51" s="574"/>
      <c r="C51" s="574"/>
      <c r="D51" s="574"/>
      <c r="E51" s="574"/>
      <c r="F51" s="574"/>
      <c r="G51" s="49"/>
      <c r="H51" s="49"/>
      <c r="I51" s="49"/>
      <c r="J51" s="49"/>
      <c r="K51" s="49"/>
      <c r="L51" s="49"/>
      <c r="M51" s="49"/>
      <c r="N51" s="49"/>
    </row>
    <row r="52" spans="1:14" ht="149.25" customHeight="1" x14ac:dyDescent="0.25">
      <c r="A52" s="575" t="str">
        <f>IF('UNIFIED INTAKE'!A74=0,"",'UNIFIED INTAKE'!A74)</f>
        <v>PATIENT IS A STUDENT AND LIVES WITH HER CLP.  SHE IS PREGNANT TO HER 2ND CHILD. SHE WILL UNDERGO OB CONSULTATION TODAY AND SEEK MEDICAL ASSISTANCE FOR HER SERIES OF LAB TEST.  HER PARENTS IN LAW PROVIDES FS AND IN-KIND SUPPORT.  OTHER HH MEMBER ALSO EXTEND FS TO THE FAMILY. THUS, SHE IS CLASSIFIED AS C3. (ASSESSED BY MAAM JESSA MAE CARISOLA)</v>
      </c>
      <c r="B52" s="576"/>
      <c r="C52" s="576"/>
      <c r="D52" s="576"/>
      <c r="E52" s="576"/>
      <c r="F52" s="576"/>
      <c r="G52" s="576"/>
      <c r="H52" s="576"/>
      <c r="I52" s="576"/>
      <c r="J52" s="576"/>
      <c r="K52" s="576"/>
      <c r="L52" s="576"/>
      <c r="M52" s="576"/>
      <c r="N52" s="57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7" t="str">
        <f>IF('UNIFIED INTAKE'!G6=0,"",'UNIFIED INTAKE'!G6)</f>
        <v>ALVA, GILBERT</v>
      </c>
      <c r="B55" s="577"/>
      <c r="C55" s="577"/>
      <c r="D55" s="577"/>
      <c r="E55" s="577"/>
      <c r="F55" s="577" t="str">
        <f>IF('UNIFIED INTAKE'!Q6=0,"",'UNIFIED INTAKE'!Q6)</f>
        <v>COMMON LAW PARTNER</v>
      </c>
      <c r="G55" s="577"/>
      <c r="H55" s="577"/>
      <c r="I55" s="577"/>
      <c r="J55" s="577"/>
      <c r="K55" s="578">
        <f>IF('UNIFIED INTAKE'!Q7=0,"",'UNIFIED INTAKE'!Q7)</f>
        <v>9095395183</v>
      </c>
      <c r="L55" s="578"/>
      <c r="M55" s="578"/>
      <c r="N55" s="578"/>
    </row>
    <row r="56" spans="1:14" ht="4.5" customHeight="1" x14ac:dyDescent="0.3">
      <c r="A56" s="49"/>
      <c r="B56" s="49"/>
      <c r="C56" s="49"/>
      <c r="D56" s="49"/>
      <c r="E56" s="49"/>
      <c r="F56" s="49"/>
      <c r="G56" s="49"/>
      <c r="H56" s="49"/>
      <c r="I56" s="49"/>
      <c r="J56" s="49"/>
      <c r="K56" s="49"/>
      <c r="L56" s="49"/>
      <c r="M56" s="49"/>
      <c r="N56" s="49"/>
    </row>
    <row r="57" spans="1:14" ht="18.75" x14ac:dyDescent="0.3">
      <c r="A57" s="568" t="s">
        <v>252</v>
      </c>
      <c r="B57" s="568"/>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9" t="str">
        <f>'UNIFIED INTAKE'!D87</f>
        <v>JANA LUISA E. ARRIOLA, RSW</v>
      </c>
      <c r="B59" s="569"/>
      <c r="C59" s="569"/>
      <c r="D59" s="569"/>
      <c r="E59" s="569"/>
      <c r="F59" s="49"/>
      <c r="G59" s="49"/>
      <c r="H59" s="49"/>
      <c r="I59" s="49"/>
      <c r="J59" s="69"/>
      <c r="K59" s="570"/>
      <c r="L59" s="570"/>
      <c r="M59" s="570"/>
      <c r="N59" s="570"/>
    </row>
    <row r="60" spans="1:14" ht="18.75" x14ac:dyDescent="0.3">
      <c r="A60" s="571" t="s">
        <v>253</v>
      </c>
      <c r="B60" s="571"/>
      <c r="C60" s="571"/>
      <c r="D60" s="571"/>
      <c r="E60" s="571"/>
      <c r="F60" s="49"/>
      <c r="G60" s="49"/>
      <c r="H60" s="49"/>
      <c r="I60" s="49"/>
      <c r="J60" s="49"/>
      <c r="K60" s="572"/>
      <c r="L60" s="572"/>
      <c r="M60" s="572"/>
      <c r="N60" s="57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boyie</cp:lastModifiedBy>
  <cp:lastPrinted>2024-06-14T05:17:35Z</cp:lastPrinted>
  <dcterms:created xsi:type="dcterms:W3CDTF">2021-01-18T06:35:54Z</dcterms:created>
  <dcterms:modified xsi:type="dcterms:W3CDTF">2024-06-20T05:30:53Z</dcterms:modified>
</cp:coreProperties>
</file>