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1\Social Case Study Report 2023\"/>
    </mc:Choice>
  </mc:AlternateContent>
  <xr:revisionPtr revIDLastSave="0" documentId="13_ncr:1_{A2DE46E1-0C5A-4ACD-9F06-425FEDEF67BC}"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21" i="4" l="1"/>
  <c r="N22" i="4"/>
  <c r="N23" i="4"/>
  <c r="N24" i="4"/>
  <c r="N25" i="4"/>
  <c r="N26" i="4"/>
  <c r="N27" i="4"/>
  <c r="N28" i="4"/>
  <c r="N29" i="4"/>
  <c r="N20" i="4"/>
  <c r="S81" i="2"/>
  <c r="T81" i="2" s="1"/>
  <c r="S80" i="2"/>
  <c r="T80" i="2" s="1"/>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<sst xmlns="http://schemas.openxmlformats.org/spreadsheetml/2006/main" count="418" uniqueCount="343">
  <si>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</si>
  <si>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</si>
  <si>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</si>
  <si>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</si>
  <si>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</si>
  <si>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</si>
  <si>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</si>
  <si>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</si>
  <si>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</si>
  <si>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</si>
  <si>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</si>
  <si>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</si>
  <si>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</si>
  <si>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</si>
  <si>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</si>
  <si>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</si>
  <si>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</si>
  <si>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</si>
  <si>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</si>
  <si>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</si>
  <si>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</si>
  <si>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</si>
  <si>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</si>
  <si>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</si>
  <si>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</si>
  <si>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</si>
  <si>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</si>
  <si>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</si>
  <si>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</si>
  <si>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</si>
  <si>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</si>
  <si>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</si>
  <si>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</si>
  <si>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</si>
  <si>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</si>
  <si>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</si>
  <si>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</si>
  <si>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</si>
  <si>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</si>
  <si>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</si>
  <si>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</si>
  <si>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</si>
  <si>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</si>
  <si>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</si>
  <si>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</si>
  <si>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</si>
  <si>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</si>
  <si>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</si>
  <si>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</si>
  <si>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</si>
  <si>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</si>
  <si>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</si>
  <si>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</si>
  <si>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</si>
  <si>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</si>
  <si>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</si>
  <si>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</si>
  <si>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</si>
  <si>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</si>
  <si>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</si>
  <si>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</si>
  <si>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</si>
  <si>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</si>
  <si>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</si>
  <si>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</si>
  <si>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</si>
  <si>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</si>
  <si>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</si>
  <si>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</si>
  <si>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</si>
  <si>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</si>
  <si>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</si>
  <si>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</si>
  <si>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</si>
  <si>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</si>
  <si>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</si>
  <si>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</si>
  <si>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</si>
  <si>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</si>
  <si>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</si>
  <si>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</si>
  <si>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</si>
  <si>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</si>
  <si>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</si>
  <si>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</si>
  <si>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</si>
  <si>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</si>
  <si>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</si>
  <si>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</si>
  <si>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</si>
  <si>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</si>
  <si>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</si>
  <si>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</si>
  <si>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</si>
  <si>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</si>
  <si>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</si>
  <si>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</si>
  <si>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</si>
  <si>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</si>
  <si>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</si>
  <si>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</si>
  <si>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</si>
  <si>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</si>
  <si>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</si>
  <si>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</si>
  <si>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</si>
  <si>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</si>
  <si>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</si>
  <si>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</si>
  <si>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</si>
  <si>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</si>
  <si>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</si>
  <si>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</si>
  <si>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</si>
  <si>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</si>
  <si>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</si>
  <si>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</si>
  <si>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</si>
  <si>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</si>
  <si>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</si>
  <si>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</si>
  <si>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</si>
  <si>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</si>
  <si>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</si>
  <si>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</si>
  <si>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</si>
  <si>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</si>
  <si>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</si>
  <si>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</si>
  <si>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</si>
  <si>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</si>
  <si>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</si>
  <si>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</si>
  <si>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</si>
  <si>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</si>
  <si>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</si>
  <si>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</si>
  <si>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</si>
  <si>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</si>
  <si>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</si>
  <si>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</si>
  <si>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</si>
  <si>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</si>
  <si>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</si>
  <si>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</si>
  <si>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</si>
  <si>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</si>
  <si>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</si>
  <si>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</si>
  <si>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</si>
  <si>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</si>
  <si>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</si>
  <si>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</si>
  <si>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</si>
  <si>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</si>
  <si>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</si>
  <si>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</si>
  <si>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</si>
  <si>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</si>
  <si>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</si>
  <si>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</si>
  <si>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</si>
  <si>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</si>
  <si>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</si>
  <si>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</si>
  <si>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</si>
  <si>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</si>
  <si>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</si>
  <si>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</si>
  <si>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</si>
  <si>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</si>
  <si>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</si>
  <si>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</si>
  <si>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</si>
  <si>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</si>
  <si>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</si>
  <si>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</si>
  <si>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</si>
  <si>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</si>
  <si>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</si>
  <si>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</si>
  <si>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</si>
  <si>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</si>
  <si>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</si>
  <si>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</si>
  <si>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</si>
  <si>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</si>
  <si>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</si>
  <si>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</si>
  <si>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</si>
  <si>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</si>
  <si>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</si>
  <si>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</si>
  <si>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</si>
  <si>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</si>
  <si>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</si>
  <si>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</si>
  <si>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</si>
  <si>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</si>
  <si>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</si>
  <si>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</si>
  <si>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</si>
  <si>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</si>
  <si>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</si>
  <si>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</si>
  <si>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</si>
  <si>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</si>
  <si>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</si>
  <si>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</si>
  <si>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</si>
  <si>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</si>
  <si>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</si>
  <si>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</si>
  <si>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</si>
  <si>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</si>
  <si>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</si>
  <si>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</si>
  <si>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</si>
  <si>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</si>
  <si>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</si>
  <si>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</si>
  <si>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</si>
  <si>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</si>
  <si>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</si>
  <si>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</si>
  <si>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</si>
  <si>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</si>
  <si>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</si>
  <si>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</si>
  <si>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</si>
  <si>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</si>
  <si>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</si>
  <si>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</si>
  <si>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</si>
  <si>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</si>
  <si>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</si>
  <si>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</si>
  <si>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</si>
  <si>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</si>
  <si>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</si>
  <si>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</si>
  <si>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</si>
  <si>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</si>
  <si>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</si>
  <si>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</si>
  <si>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</si>
  <si>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</si>
  <si>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</si>
  <si>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</si>
  <si>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</si>
  <si>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</si>
  <si>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</si>
  <si>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</si>
  <si>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</si>
  <si>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</si>
  <si>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</si>
  <si>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</si>
  <si>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</si>
  <si>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</si>
  <si>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</si>
  <si>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</si>
  <si>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</si>
  <si>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</si>
  <si>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</si>
  <si>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</si>
  <si>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</si>
  <si>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</si>
  <si>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</si>
  <si>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</si>
  <si>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</si>
  <si>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</si>
  <si>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</si>
  <si>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</si>
  <si>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</si>
  <si>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</si>
  <si>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</si>
  <si>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</si>
  <si>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</si>
  <si>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</si>
  <si>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</si>
  <si>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</si>
  <si>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</si>
  <si>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</si>
  <si>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</si>
  <si>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</si>
  <si>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</si>
  <si>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</si>
  <si>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</si>
  <si>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</si>
  <si>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</si>
  <si>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</si>
  <si>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</si>
  <si>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</si>
  <si>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</si>
  <si>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</si>
  <si>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</si>
  <si>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</si>
  <si>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</si>
  <si>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</si>
  <si>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</si>
  <si>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</si>
  <si>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</si>
  <si>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</si>
  <si>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</si>
  <si>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</si>
  <si>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</si>
  <si>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</si>
  <si>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</si>
  <si>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</si>
  <si>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</si>
  <si>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FILIPINO</t>
  </si>
  <si>
    <t>MONA MAE F. DELOS SANTOS-CUBILO, RSW</t>
  </si>
  <si>
    <t>CATHOLIC</t>
  </si>
  <si>
    <t>S</t>
  </si>
  <si>
    <t>MEDICAL</t>
  </si>
  <si>
    <t>MAIP</t>
  </si>
  <si>
    <t>FEMALE</t>
  </si>
  <si>
    <t>Last Name (Apelyido), Fisrt Name (Pangalan), Middle Name (Gitnang Pangalan) Ext.(Sr. Jr.)</t>
  </si>
  <si>
    <t>ER BILL PROMI</t>
  </si>
  <si>
    <t>BABYLINDA ANTONIO</t>
  </si>
  <si>
    <t>SISTER</t>
  </si>
  <si>
    <t>BOLO NORTE SIP CAM SUR</t>
  </si>
  <si>
    <t>TELEG, MYRNA ARINGO</t>
  </si>
  <si>
    <t>SIPOCOT CAM SUR</t>
  </si>
  <si>
    <t>BOLO NORTE SIPOCOT CAM SUR</t>
  </si>
  <si>
    <t>TELEG, KATE LOUIE</t>
  </si>
  <si>
    <t>TELEG. HILARVIN</t>
  </si>
  <si>
    <t>G SON</t>
  </si>
  <si>
    <t>G. DAUGHTER</t>
  </si>
  <si>
    <t>GR 3 IS</t>
  </si>
  <si>
    <t>GR 10 IS</t>
  </si>
  <si>
    <t>TELEG, ZACK</t>
  </si>
  <si>
    <t>G.SON</t>
  </si>
  <si>
    <t>GR 1 IS</t>
  </si>
  <si>
    <t xml:space="preserve">FOOD VENDING </t>
  </si>
  <si>
    <t>FS FROM CHILDREN</t>
  </si>
  <si>
    <t>4PS-PATIENT</t>
  </si>
  <si>
    <t>4PS PAYOUT</t>
  </si>
  <si>
    <t>CVD INFARCT LEFT MCA</t>
  </si>
  <si>
    <t>JESSA MAE M. CARISOLA, RSW</t>
  </si>
  <si>
    <t>HB</t>
  </si>
  <si>
    <t xml:space="preserve">PATIENT IS A SC AND  SHE IS THE GUARDIAN OF HER GRAND CHILDREN. SHE WORK AS A FOOD VENDING AND THE INCOME IS UNTSTABLE TO THE FAMILY NEEDS. SHE IS A 4PS MEMBER. HER CHILDREN CANNOT  SENDS MONEY SUPPORT HER DAY TO DAY NEEDS CINCE THEY HAVE THEIER OWN FAMILY ALREADY. PATIENT PHIC SERVICE C3. (SC) REFER TO CLAIMS UNIT FOR FURTHER MANAGEMENT. </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</si>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</sst>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4" zoomScaleNormal="100" zoomScaleSheetLayoutView="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0" t="s">
        <v>0</v>
      </c>
      <c r="B1" s="260"/>
      <c r="C1" s="260"/>
      <c r="D1" s="260"/>
      <c r="E1" s="260"/>
      <c r="F1" s="260"/>
      <c r="G1" s="260"/>
      <c r="H1" s="260"/>
      <c r="I1" s="260"/>
      <c r="J1" s="260"/>
      <c r="K1" s="260"/>
      <c r="L1" s="260"/>
      <c r="M1" s="260"/>
      <c r="N1" s="260"/>
      <c r="O1" s="260"/>
      <c r="P1" s="260"/>
      <c r="Q1" s="260"/>
      <c r="R1" s="260"/>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2"/>
      <c r="E3" s="262"/>
      <c r="F3" s="262"/>
      <c r="G3" s="262"/>
      <c r="H3" s="262"/>
      <c r="I3" s="262"/>
      <c r="J3" s="262"/>
      <c r="K3" s="81"/>
      <c r="L3" s="81"/>
      <c r="M3" s="8"/>
      <c r="N3" s="8"/>
      <c r="O3" s="8"/>
      <c r="P3" s="9" t="s">
        <v>264</v>
      </c>
      <c r="Q3" s="263">
        <v>94562</v>
      </c>
      <c r="R3" s="263"/>
    </row>
    <row r="4" spans="1:18" ht="3" customHeight="1" thickBot="1">
      <c r="A4" s="8"/>
      <c r="B4" s="8"/>
      <c r="C4" s="8"/>
      <c r="D4" s="8"/>
      <c r="E4" s="8"/>
      <c r="F4" s="9"/>
      <c r="G4" s="9"/>
      <c r="H4" s="10"/>
      <c r="I4" s="10"/>
      <c r="J4" s="10"/>
      <c r="K4" s="10"/>
      <c r="L4" s="10"/>
      <c r="M4" s="8"/>
      <c r="N4" s="8"/>
      <c r="O4" s="8"/>
      <c r="P4" s="9"/>
      <c r="Q4" s="9"/>
      <c r="R4" s="8"/>
    </row>
    <row r="5" spans="1:18" ht="15" customHeight="1">
      <c r="A5" s="274" t="s">
        <v>265</v>
      </c>
      <c r="B5" s="275"/>
      <c r="C5" s="275"/>
      <c r="D5" s="275"/>
      <c r="E5" s="275"/>
      <c r="F5" s="264">
        <v>45208</v>
      </c>
      <c r="G5" s="264"/>
      <c r="H5" s="264"/>
      <c r="I5" s="264"/>
      <c r="J5" s="264"/>
      <c r="K5" s="264"/>
      <c r="L5" s="261" t="s">
        <v>268</v>
      </c>
      <c r="M5" s="261"/>
      <c r="N5" s="261"/>
      <c r="O5" s="261"/>
      <c r="P5" s="261"/>
      <c r="Q5" s="261"/>
      <c r="R5" s="28">
        <v>0.74097222222222203</v>
      </c>
    </row>
    <row r="6" spans="1:18" ht="15" customHeight="1">
      <c r="A6" s="265" t="s">
        <v>266</v>
      </c>
      <c r="B6" s="266"/>
      <c r="C6" s="266"/>
      <c r="D6" s="266"/>
      <c r="E6" s="266"/>
      <c r="F6" s="266"/>
      <c r="G6" s="181" t="s">
        <v>319</v>
      </c>
      <c r="H6" s="181"/>
      <c r="I6" s="181"/>
      <c r="J6" s="181"/>
      <c r="K6" s="181"/>
      <c r="L6" s="181"/>
      <c r="M6" s="273" t="s">
        <v>269</v>
      </c>
      <c r="N6" s="273"/>
      <c r="O6" s="273"/>
      <c r="P6" s="273"/>
      <c r="Q6" s="271" t="s">
        <v>320</v>
      </c>
      <c r="R6" s="272"/>
    </row>
    <row r="7" spans="1:18" ht="15" customHeight="1">
      <c r="A7" s="265" t="s">
        <v>267</v>
      </c>
      <c r="B7" s="266"/>
      <c r="C7" s="266"/>
      <c r="D7" s="204" t="s">
        <v>321</v>
      </c>
      <c r="E7" s="204"/>
      <c r="F7" s="204"/>
      <c r="G7" s="204"/>
      <c r="H7" s="204"/>
      <c r="I7" s="204"/>
      <c r="J7" s="204"/>
      <c r="K7" s="204"/>
      <c r="L7" s="204"/>
      <c r="M7" s="203" t="s">
        <v>270</v>
      </c>
      <c r="N7" s="203"/>
      <c r="O7" s="203"/>
      <c r="P7" s="203"/>
      <c r="Q7" s="276">
        <v>936391810</v>
      </c>
      <c r="R7" s="277"/>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8" t="s">
        <v>4</v>
      </c>
      <c r="B10" s="279"/>
      <c r="C10" s="279"/>
      <c r="D10" s="200" t="s">
        <v>322</v>
      </c>
      <c r="E10" s="200"/>
      <c r="F10" s="200"/>
      <c r="G10" s="200"/>
      <c r="H10" s="200"/>
      <c r="I10" s="200"/>
      <c r="J10" s="200"/>
      <c r="K10" s="200"/>
      <c r="L10" s="200"/>
      <c r="M10" s="200"/>
      <c r="N10" s="200"/>
      <c r="O10" s="200"/>
      <c r="P10" s="200"/>
      <c r="Q10" s="91"/>
      <c r="R10" s="27" t="s">
        <v>316</v>
      </c>
    </row>
    <row r="11" spans="1:18" s="89" customFormat="1" ht="11.25" customHeight="1">
      <c r="A11" s="179" t="s">
        <v>272</v>
      </c>
      <c r="B11" s="180"/>
      <c r="C11" s="180"/>
      <c r="D11" s="201" t="s">
        <v>317</v>
      </c>
      <c r="E11" s="201"/>
      <c r="F11" s="201"/>
      <c r="G11" s="201"/>
      <c r="H11" s="201"/>
      <c r="I11" s="201"/>
      <c r="J11" s="201"/>
      <c r="K11" s="201"/>
      <c r="L11" s="201"/>
      <c r="M11" s="201"/>
      <c r="N11" s="201"/>
      <c r="O11" s="201"/>
      <c r="P11" s="201"/>
      <c r="Q11" s="104"/>
      <c r="R11" s="92" t="s">
        <v>296</v>
      </c>
    </row>
    <row r="12" spans="1:18" ht="18.75" customHeight="1">
      <c r="A12" s="267">
        <v>22709</v>
      </c>
      <c r="B12" s="268"/>
      <c r="C12" s="268"/>
      <c r="D12" s="268"/>
      <c r="E12" s="105"/>
      <c r="F12" s="82"/>
      <c r="G12" s="270">
        <f ca="1">IF(DATEDIF(A12,NOW(),"y")&gt;120,"",DATEDIF(A12,NOW(),"y"))</f>
        <v>61</v>
      </c>
      <c r="H12" s="270"/>
      <c r="I12" s="270"/>
      <c r="J12" s="270"/>
      <c r="K12" s="82"/>
      <c r="L12" s="82"/>
      <c r="M12" s="207" t="s">
        <v>323</v>
      </c>
      <c r="N12" s="207"/>
      <c r="O12" s="207"/>
      <c r="P12" s="207"/>
      <c r="Q12" s="207"/>
      <c r="R12" s="208"/>
    </row>
    <row r="13" spans="1:18" ht="12" customHeight="1">
      <c r="A13" s="247" t="s">
        <v>273</v>
      </c>
      <c r="B13" s="248"/>
      <c r="C13" s="248"/>
      <c r="D13" s="248"/>
      <c r="E13" s="104"/>
      <c r="F13" s="106"/>
      <c r="G13" s="249" t="s">
        <v>274</v>
      </c>
      <c r="H13" s="249"/>
      <c r="I13" s="249"/>
      <c r="J13" s="249"/>
      <c r="K13" s="104"/>
      <c r="L13" s="106"/>
      <c r="M13" s="248" t="s">
        <v>7</v>
      </c>
      <c r="N13" s="248"/>
      <c r="O13" s="248"/>
      <c r="P13" s="248"/>
      <c r="Q13" s="248"/>
      <c r="R13" s="250"/>
    </row>
    <row r="14" spans="1:18" ht="18" customHeight="1">
      <c r="A14" s="242" t="s">
        <v>8</v>
      </c>
      <c r="B14" s="243"/>
      <c r="C14" s="243"/>
      <c r="D14" s="243"/>
      <c r="E14" s="207" t="s">
        <v>324</v>
      </c>
      <c r="F14" s="207"/>
      <c r="G14" s="207"/>
      <c r="H14" s="207"/>
      <c r="I14" s="207"/>
      <c r="J14" s="207"/>
      <c r="K14" s="207"/>
      <c r="L14" s="207"/>
      <c r="M14" s="207"/>
      <c r="N14" s="207"/>
      <c r="O14" s="207"/>
      <c r="P14" s="207"/>
      <c r="Q14" s="207"/>
      <c r="R14" s="208"/>
    </row>
    <row r="15" spans="1:18" s="90" customFormat="1" ht="9.75" customHeight="1">
      <c r="A15" s="244" t="s">
        <v>275</v>
      </c>
      <c r="B15" s="245"/>
      <c r="C15" s="245"/>
      <c r="D15" s="245"/>
      <c r="E15" s="209" t="s">
        <v>9</v>
      </c>
      <c r="F15" s="209"/>
      <c r="G15" s="209"/>
      <c r="H15" s="209"/>
      <c r="I15" s="209"/>
      <c r="J15" s="209"/>
      <c r="K15" s="209"/>
      <c r="L15" s="209"/>
      <c r="M15" s="209"/>
      <c r="N15" s="209"/>
      <c r="O15" s="209"/>
      <c r="P15" s="209"/>
      <c r="Q15" s="209"/>
      <c r="R15" s="210"/>
    </row>
    <row r="16" spans="1:18" ht="15.75" customHeight="1">
      <c r="A16" s="242" t="s">
        <v>10</v>
      </c>
      <c r="B16" s="243"/>
      <c r="C16" s="243"/>
      <c r="D16" s="243"/>
      <c r="E16" s="211" t="str">
        <f>E14</f>
        <v>BOLO NORTE SIPOCOT CAM SUR</v>
      </c>
      <c r="F16" s="211"/>
      <c r="G16" s="211"/>
      <c r="H16" s="211"/>
      <c r="I16" s="211"/>
      <c r="J16" s="211"/>
      <c r="K16" s="211"/>
      <c r="L16" s="211"/>
      <c r="M16" s="211"/>
      <c r="N16" s="211"/>
      <c r="O16" s="211"/>
      <c r="P16" s="211"/>
      <c r="Q16" s="211"/>
      <c r="R16" s="212"/>
    </row>
    <row r="17" spans="1:19" s="90" customFormat="1" ht="13.5" customHeight="1">
      <c r="A17" s="244" t="s">
        <v>276</v>
      </c>
      <c r="B17" s="245"/>
      <c r="C17" s="245"/>
      <c r="D17" s="245"/>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277</v>
      </c>
      <c r="K18" s="196"/>
      <c r="L18" s="82"/>
      <c r="M18" s="82"/>
      <c r="N18" s="82"/>
      <c r="O18" s="82"/>
      <c r="P18" s="82" t="s">
        <v>162</v>
      </c>
      <c r="Q18" s="204" t="s">
        <v>308</v>
      </c>
      <c r="R18" s="269"/>
    </row>
    <row r="19" spans="1:19" ht="13.5" customHeight="1">
      <c r="A19" s="202" t="s">
        <v>278</v>
      </c>
      <c r="B19" s="203"/>
      <c r="C19" s="203"/>
      <c r="D19" s="204" t="s">
        <v>312</v>
      </c>
      <c r="E19" s="204"/>
      <c r="F19" s="204"/>
      <c r="G19" s="204"/>
      <c r="H19" s="82"/>
      <c r="I19" s="82"/>
      <c r="J19" s="82"/>
      <c r="K19" s="196" t="s">
        <v>279</v>
      </c>
      <c r="L19" s="196"/>
      <c r="M19" s="196"/>
      <c r="N19" s="205" t="s">
        <v>310</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283</v>
      </c>
      <c r="B21" s="243"/>
      <c r="C21" s="243"/>
      <c r="D21" s="243"/>
      <c r="E21" s="243"/>
      <c r="F21" s="196"/>
      <c r="G21" s="252" t="s">
        <v>155</v>
      </c>
      <c r="H21" s="252"/>
      <c r="I21" s="82"/>
      <c r="J21" s="252" t="s">
        <v>280</v>
      </c>
      <c r="K21" s="252"/>
      <c r="L21" s="246" t="s">
        <v>281</v>
      </c>
      <c r="M21" s="246"/>
      <c r="N21" s="109"/>
      <c r="O21" s="253"/>
      <c r="P21" s="252" t="s">
        <v>282</v>
      </c>
      <c r="Q21" s="253"/>
      <c r="R21" s="254" t="s">
        <v>156</v>
      </c>
    </row>
    <row r="22" spans="1:19" ht="10.5" customHeight="1">
      <c r="A22" s="179" t="s">
        <v>284</v>
      </c>
      <c r="B22" s="201"/>
      <c r="C22" s="201"/>
      <c r="D22" s="201"/>
      <c r="E22" s="201"/>
      <c r="F22" s="196"/>
      <c r="G22" s="252"/>
      <c r="H22" s="252"/>
      <c r="I22" s="82"/>
      <c r="J22" s="252"/>
      <c r="K22" s="252"/>
      <c r="L22" s="246"/>
      <c r="M22" s="246"/>
      <c r="N22" s="110"/>
      <c r="O22" s="253"/>
      <c r="P22" s="252"/>
      <c r="Q22" s="253"/>
      <c r="R22" s="254"/>
    </row>
    <row r="23" spans="1:19" ht="1.5" customHeight="1">
      <c r="A23" s="95"/>
      <c r="B23" s="111"/>
      <c r="C23" s="111"/>
      <c r="D23" s="111"/>
      <c r="E23" s="111"/>
      <c r="F23" s="82"/>
      <c r="G23" s="252"/>
      <c r="H23" s="252"/>
      <c r="I23" s="82"/>
      <c r="J23" s="109"/>
      <c r="K23" s="109"/>
      <c r="L23" s="109"/>
      <c r="M23" s="112"/>
      <c r="N23" s="113"/>
      <c r="O23" s="112"/>
      <c r="P23" s="112"/>
      <c r="Q23" s="112"/>
      <c r="R23" s="96"/>
    </row>
    <row r="24" spans="1:19">
      <c r="A24" s="242" t="s">
        <v>285</v>
      </c>
      <c r="B24" s="196"/>
      <c r="C24" s="196"/>
      <c r="D24" s="251" t="s">
        <v>334</v>
      </c>
      <c r="E24" s="251"/>
      <c r="F24" s="251"/>
      <c r="G24" s="251"/>
      <c r="H24" s="251"/>
      <c r="I24" s="251"/>
      <c r="J24" s="251"/>
      <c r="K24" s="255" t="s">
        <v>286</v>
      </c>
      <c r="L24" s="255"/>
      <c r="M24" s="255"/>
      <c r="N24" s="255"/>
      <c r="O24" s="255"/>
      <c r="P24" s="256">
        <v>3600</v>
      </c>
      <c r="Q24" s="256"/>
      <c r="R24" s="25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8" t="s">
        <v>261</v>
      </c>
      <c r="Q26" s="25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59" t="s">
        <v>239</v>
      </c>
    </row>
    <row r="30" spans="1:19" ht="10.5" customHeight="1">
      <c r="A30" s="195" t="s">
        <v>300</v>
      </c>
      <c r="B30" s="188"/>
      <c r="C30" s="188"/>
      <c r="D30" s="188"/>
      <c r="E30" s="188"/>
      <c r="F30" s="188"/>
      <c r="G30" s="188"/>
      <c r="H30" s="189"/>
      <c r="I30" s="187"/>
      <c r="J30" s="189"/>
      <c r="K30" s="183"/>
      <c r="L30" s="183"/>
      <c r="M30" s="187"/>
      <c r="N30" s="188"/>
      <c r="O30" s="189"/>
      <c r="P30" s="187"/>
      <c r="Q30" s="189"/>
      <c r="R30" s="191"/>
      <c r="S30" s="259"/>
    </row>
    <row r="31" spans="1:19" ht="18" customHeight="1">
      <c r="A31" s="147" t="s">
        <v>325</v>
      </c>
      <c r="B31" s="148"/>
      <c r="C31" s="148"/>
      <c r="D31" s="148"/>
      <c r="E31" s="148"/>
      <c r="F31" s="148"/>
      <c r="G31" s="148"/>
      <c r="H31" s="149"/>
      <c r="I31" s="160" t="s">
        <v>178</v>
      </c>
      <c r="J31" s="161"/>
      <c r="K31" s="98" t="s">
        <v>313</v>
      </c>
      <c r="L31" s="98" t="s">
        <v>328</v>
      </c>
      <c r="M31" s="160" t="s">
        <v>329</v>
      </c>
      <c r="N31" s="162"/>
      <c r="O31" s="161"/>
      <c r="P31" s="238"/>
      <c r="Q31" s="239"/>
      <c r="R31" s="99"/>
    </row>
    <row r="32" spans="1:19" ht="15.75" customHeight="1">
      <c r="A32" s="147" t="s">
        <v>326</v>
      </c>
      <c r="B32" s="148"/>
      <c r="C32" s="148"/>
      <c r="D32" s="148"/>
      <c r="E32" s="148"/>
      <c r="F32" s="148"/>
      <c r="G32" s="148"/>
      <c r="H32" s="149"/>
      <c r="I32" s="160" t="s">
        <v>176</v>
      </c>
      <c r="J32" s="161"/>
      <c r="K32" s="98" t="s">
        <v>313</v>
      </c>
      <c r="L32" s="98" t="s">
        <v>327</v>
      </c>
      <c r="M32" s="160" t="s">
        <v>330</v>
      </c>
      <c r="N32" s="162"/>
      <c r="O32" s="161"/>
      <c r="P32" s="238"/>
      <c r="Q32" s="239"/>
      <c r="R32" s="99"/>
    </row>
    <row r="33" spans="1:20" ht="15.75" customHeight="1">
      <c r="A33" s="147" t="s">
        <v>331</v>
      </c>
      <c r="B33" s="148"/>
      <c r="C33" s="148"/>
      <c r="D33" s="148"/>
      <c r="E33" s="148"/>
      <c r="F33" s="148"/>
      <c r="G33" s="148"/>
      <c r="H33" s="149"/>
      <c r="I33" s="160" t="s">
        <v>176</v>
      </c>
      <c r="J33" s="161"/>
      <c r="K33" s="98" t="s">
        <v>313</v>
      </c>
      <c r="L33" s="98" t="s">
        <v>332</v>
      </c>
      <c r="M33" s="160" t="s">
        <v>333</v>
      </c>
      <c r="N33" s="162"/>
      <c r="O33" s="161"/>
      <c r="P33" s="160"/>
      <c r="Q33" s="161"/>
      <c r="R33" s="99"/>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5"/>
      <c r="B44" s="236"/>
      <c r="C44" s="236"/>
      <c r="D44" s="236"/>
      <c r="E44" s="236"/>
      <c r="F44" s="236"/>
      <c r="G44" s="236"/>
      <c r="H44" s="88"/>
      <c r="I44" s="237"/>
      <c r="J44" s="237"/>
      <c r="K44" s="237"/>
      <c r="L44" s="237"/>
      <c r="M44" s="86"/>
      <c r="N44" s="86"/>
      <c r="O44" s="86"/>
      <c r="P44" s="116" t="s">
        <v>20</v>
      </c>
      <c r="Q44" s="116"/>
      <c r="R44" s="14"/>
    </row>
    <row r="45" spans="1:20" ht="14.25" customHeight="1">
      <c r="A45" s="235" t="s">
        <v>335</v>
      </c>
      <c r="B45" s="236"/>
      <c r="C45" s="236"/>
      <c r="D45" s="236"/>
      <c r="E45" s="236"/>
      <c r="F45" s="236"/>
      <c r="G45" s="236"/>
      <c r="H45" s="88"/>
      <c r="I45" s="237">
        <v>500</v>
      </c>
      <c r="J45" s="237"/>
      <c r="K45" s="237"/>
      <c r="L45" s="237"/>
      <c r="M45" s="86"/>
      <c r="N45" s="86"/>
      <c r="O45" s="86"/>
      <c r="P45" s="240">
        <f>(I44/2)+SUM(I45:L46)+SUM(R31:R42)+P24</f>
        <v>5950</v>
      </c>
      <c r="Q45" s="240"/>
      <c r="R45" s="241"/>
    </row>
    <row r="46" spans="1:20">
      <c r="A46" s="235" t="s">
        <v>336</v>
      </c>
      <c r="B46" s="236"/>
      <c r="C46" s="236"/>
      <c r="D46" s="236"/>
      <c r="E46" s="236"/>
      <c r="F46" s="236"/>
      <c r="G46" s="236"/>
      <c r="H46" s="88"/>
      <c r="I46" s="237">
        <v>1850</v>
      </c>
      <c r="J46" s="237"/>
      <c r="K46" s="237"/>
      <c r="L46" s="23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298</v>
      </c>
      <c r="B48" s="153"/>
      <c r="C48" s="153"/>
      <c r="D48" s="153"/>
      <c r="E48" s="153"/>
      <c r="F48" s="153"/>
      <c r="G48" s="153"/>
      <c r="H48" s="153"/>
      <c r="I48" s="153"/>
      <c r="J48" s="153"/>
      <c r="K48" s="153"/>
      <c r="L48" s="153"/>
      <c r="M48" s="153"/>
      <c r="N48" s="153"/>
      <c r="O48" s="153"/>
      <c r="P48" s="153"/>
      <c r="Q48" s="153"/>
      <c r="R48" s="154"/>
      <c r="S48" s="43">
        <f>SUM(Q50:R59)+SUM(K50:K53)+SUM(I56:L59)+SUM(D50:E54)+SUM(D56:E59)</f>
        <v>3100</v>
      </c>
      <c r="T48" t="s">
        <v>215</v>
      </c>
    </row>
    <row r="49" spans="1:20" s="23" customFormat="1">
      <c r="A49" s="150" t="s">
        <v>21</v>
      </c>
      <c r="B49" s="151"/>
      <c r="C49" s="151"/>
      <c r="D49" s="151" t="s">
        <v>22</v>
      </c>
      <c r="E49" s="151"/>
      <c r="F49" s="84"/>
      <c r="G49" s="166" t="s">
        <v>287</v>
      </c>
      <c r="H49" s="166"/>
      <c r="I49" s="166"/>
      <c r="J49" s="166"/>
      <c r="K49" s="118" t="s">
        <v>22</v>
      </c>
      <c r="M49" s="151" t="s">
        <v>24</v>
      </c>
      <c r="N49" s="151"/>
      <c r="O49" s="151"/>
      <c r="P49" s="151"/>
      <c r="Q49" s="151"/>
      <c r="R49" s="26" t="s">
        <v>22</v>
      </c>
      <c r="S49" s="44">
        <f>P45/7</f>
        <v>850</v>
      </c>
      <c r="T49" s="23" t="s">
        <v>216</v>
      </c>
    </row>
    <row r="50" spans="1:20" s="23" customFormat="1" ht="14.1" customHeight="1">
      <c r="A50" s="24"/>
      <c r="B50" s="127" t="s">
        <v>129</v>
      </c>
      <c r="C50" s="127"/>
      <c r="D50" s="173"/>
      <c r="E50" s="173"/>
      <c r="F50" s="25"/>
      <c r="G50" s="82"/>
      <c r="H50" s="127" t="s">
        <v>149</v>
      </c>
      <c r="I50" s="127"/>
      <c r="J50" s="127"/>
      <c r="K50" s="29">
        <v>100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t="s">
        <v>337</v>
      </c>
      <c r="R51" s="165"/>
    </row>
    <row r="52" spans="1:20" s="23" customFormat="1" ht="14.1" customHeight="1">
      <c r="A52" s="24"/>
      <c r="B52" s="127" t="s">
        <v>137</v>
      </c>
      <c r="C52" s="127"/>
      <c r="D52" s="173"/>
      <c r="E52" s="173"/>
      <c r="F52" s="25"/>
      <c r="G52" s="82"/>
      <c r="H52" s="8" t="s">
        <v>172</v>
      </c>
      <c r="I52" s="8"/>
      <c r="K52" s="29"/>
      <c r="M52" s="25"/>
      <c r="N52" s="234" t="s">
        <v>140</v>
      </c>
      <c r="O52" s="234"/>
      <c r="P52" s="234"/>
      <c r="Q52" s="164">
        <v>3000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288</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289</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4" t="s">
        <v>167</v>
      </c>
      <c r="C63" s="174"/>
      <c r="D63" s="174"/>
      <c r="E63" s="174"/>
      <c r="F63" s="575" t="s">
        <v>338</v>
      </c>
      <c r="G63" s="575"/>
      <c r="H63" s="575"/>
      <c r="I63" s="575"/>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318</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301</v>
      </c>
      <c r="B68" s="86"/>
      <c r="C68" s="228" t="str">
        <f>G6</f>
        <v>BABYLINDA ANTONIO</v>
      </c>
      <c r="D68" s="228"/>
      <c r="E68" s="228"/>
      <c r="F68" s="228"/>
      <c r="G68" s="228"/>
      <c r="H68" s="171" t="s">
        <v>302</v>
      </c>
      <c r="I68" s="171"/>
      <c r="J68" s="171"/>
      <c r="K68" s="171"/>
      <c r="L68" s="171"/>
      <c r="M68" s="171"/>
      <c r="N68" s="171"/>
      <c r="O68" s="171"/>
      <c r="P68" s="171"/>
      <c r="Q68" s="124"/>
      <c r="R68" s="18"/>
    </row>
    <row r="69" spans="1:20" ht="32.25" customHeight="1">
      <c r="A69" s="229" t="s">
        <v>303</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291</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297</v>
      </c>
      <c r="R72" s="169"/>
    </row>
    <row r="73" spans="1:20" ht="12" customHeight="1" thickBot="1">
      <c r="A73" s="152" t="s">
        <v>290</v>
      </c>
      <c r="B73" s="153"/>
      <c r="C73" s="153"/>
      <c r="D73" s="153"/>
      <c r="E73" s="153"/>
      <c r="F73" s="153"/>
      <c r="G73" s="153"/>
      <c r="H73" s="153"/>
      <c r="I73" s="153"/>
      <c r="J73" s="153"/>
      <c r="K73" s="153"/>
      <c r="L73" s="153"/>
      <c r="M73" s="153"/>
      <c r="N73" s="153"/>
      <c r="O73" s="153"/>
      <c r="P73" s="153"/>
      <c r="Q73" s="153"/>
      <c r="R73" s="154"/>
    </row>
    <row r="74" spans="1:20">
      <c r="A74" s="222" t="s">
        <v>341</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292</v>
      </c>
      <c r="B78" s="153"/>
      <c r="C78" s="153"/>
      <c r="D78" s="153"/>
      <c r="E78" s="153"/>
      <c r="F78" s="153"/>
      <c r="G78" s="153"/>
      <c r="H78" s="153"/>
      <c r="I78" s="153"/>
      <c r="J78" s="153"/>
      <c r="K78" s="153"/>
      <c r="L78" s="153"/>
      <c r="M78" s="153"/>
      <c r="N78" s="153"/>
      <c r="O78" s="153"/>
      <c r="P78" s="153"/>
      <c r="Q78" s="153"/>
      <c r="R78" s="154"/>
    </row>
    <row r="79" spans="1:20" ht="15.75" customHeight="1" thickBot="1">
      <c r="A79" s="217" t="s">
        <v>299</v>
      </c>
      <c r="B79" s="218"/>
      <c r="C79" s="218"/>
      <c r="D79" s="218"/>
      <c r="E79" s="218"/>
      <c r="F79" s="218"/>
      <c r="G79" s="218"/>
      <c r="H79" s="219"/>
      <c r="I79" s="217" t="s">
        <v>293</v>
      </c>
      <c r="J79" s="218"/>
      <c r="K79" s="218"/>
      <c r="L79" s="219"/>
      <c r="M79" s="217" t="s">
        <v>294</v>
      </c>
      <c r="N79" s="218"/>
      <c r="O79" s="219"/>
      <c r="P79" s="214" t="s">
        <v>306</v>
      </c>
      <c r="Q79" s="215"/>
      <c r="R79" s="216"/>
    </row>
    <row r="80" spans="1:20" ht="15.75" customHeight="1">
      <c r="A80" s="87">
        <v>1</v>
      </c>
      <c r="B80" s="126" t="s">
        <v>314</v>
      </c>
      <c r="C80" s="126"/>
      <c r="D80" s="126"/>
      <c r="E80" s="126"/>
      <c r="F80" s="126"/>
      <c r="G80" s="126"/>
      <c r="H80" s="126"/>
      <c r="I80" s="125"/>
      <c r="J80" s="125"/>
      <c r="K80" s="125"/>
      <c r="L80" s="125"/>
      <c r="M80" s="126" t="s">
        <v>340</v>
      </c>
      <c r="N80" s="126"/>
      <c r="O80" s="126"/>
      <c r="P80" s="220" t="s">
        <v>315</v>
      </c>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26"/>
      <c r="C82" s="126"/>
      <c r="D82" s="126"/>
      <c r="E82" s="126"/>
      <c r="F82" s="126"/>
      <c r="G82" s="126"/>
      <c r="H82" s="126"/>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295</v>
      </c>
      <c r="L86" s="140"/>
      <c r="M86" s="140"/>
      <c r="N86" s="86"/>
      <c r="O86" s="86"/>
      <c r="P86" s="86"/>
      <c r="Q86" s="86"/>
      <c r="R86" s="14"/>
    </row>
    <row r="87" spans="1:20" ht="12" customHeight="1">
      <c r="A87" s="139"/>
      <c r="B87" s="140"/>
      <c r="C87" s="140"/>
      <c r="D87" s="144" t="s">
        <v>339</v>
      </c>
      <c r="E87" s="145"/>
      <c r="F87" s="145"/>
      <c r="G87" s="145"/>
      <c r="H87" s="145"/>
      <c r="I87" s="145"/>
      <c r="J87" s="145"/>
      <c r="K87" s="140"/>
      <c r="L87" s="140"/>
      <c r="M87" s="140"/>
      <c r="N87" s="129" t="s">
        <v>311</v>
      </c>
      <c r="O87" s="130"/>
      <c r="P87" s="130"/>
      <c r="Q87" s="130"/>
      <c r="R87" s="131"/>
    </row>
    <row r="88" spans="1:20" ht="12" customHeight="1" thickBot="1">
      <c r="A88" s="141"/>
      <c r="B88" s="142"/>
      <c r="C88" s="142"/>
      <c r="D88" s="143" t="s">
        <v>304</v>
      </c>
      <c r="E88" s="143"/>
      <c r="F88" s="143"/>
      <c r="G88" s="143"/>
      <c r="H88" s="143"/>
      <c r="I88" s="143"/>
      <c r="J88" s="143"/>
      <c r="K88" s="142"/>
      <c r="L88" s="142"/>
      <c r="M88" s="142"/>
      <c r="N88" s="132" t="s">
        <v>305</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c r="A2" s="448" t="s">
        <v>32</v>
      </c>
      <c r="B2" s="301"/>
      <c r="C2" s="301"/>
      <c r="D2" s="449"/>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0"/>
    </row>
    <row r="3" spans="1:54" ht="22.5" customHeight="1">
      <c r="A3" s="489">
        <f>'UNIFIED INTAKE'!F5</f>
        <v>45208</v>
      </c>
      <c r="B3" s="490"/>
      <c r="C3" s="490"/>
      <c r="D3" s="491"/>
      <c r="E3" s="492"/>
      <c r="F3" s="493"/>
      <c r="G3" s="493"/>
      <c r="H3" s="493"/>
      <c r="I3" s="493"/>
      <c r="J3" s="493"/>
      <c r="K3" s="493"/>
      <c r="L3" s="493"/>
      <c r="M3" s="493"/>
      <c r="N3" s="493"/>
      <c r="O3" s="493"/>
      <c r="P3" s="493"/>
      <c r="Q3" s="493"/>
      <c r="R3" s="493"/>
      <c r="S3" s="493"/>
      <c r="T3" s="493"/>
      <c r="U3" s="493"/>
      <c r="V3" s="493"/>
      <c r="W3" s="493"/>
      <c r="X3" s="493"/>
      <c r="Y3" s="493"/>
      <c r="Z3" s="493"/>
      <c r="AA3" s="493"/>
      <c r="AB3" s="353"/>
      <c r="AC3" s="354"/>
      <c r="AD3" s="354"/>
      <c r="AE3" s="355"/>
      <c r="AF3" s="353"/>
      <c r="AG3" s="354"/>
      <c r="AH3" s="354"/>
      <c r="AI3" s="355"/>
      <c r="AJ3" s="494">
        <f>IF('UNIFIED INTAKE'!Q3=0,"",'UNIFIED INTAKE'!Q3)</f>
        <v>94562</v>
      </c>
      <c r="AK3" s="310"/>
      <c r="AL3" s="310"/>
      <c r="AM3" s="310"/>
      <c r="AN3" s="310"/>
      <c r="AO3" s="310"/>
      <c r="AP3" s="310"/>
      <c r="AQ3" s="310"/>
      <c r="AR3" s="477"/>
      <c r="AS3" s="495" t="s">
        <v>154</v>
      </c>
      <c r="AT3" s="496"/>
      <c r="AU3" s="496"/>
      <c r="AV3" s="496"/>
      <c r="AW3" s="496"/>
      <c r="AX3" s="496"/>
      <c r="AY3" s="496"/>
      <c r="AZ3" s="496"/>
      <c r="BA3" s="496"/>
      <c r="BB3" s="497"/>
    </row>
    <row r="4" spans="1:54" ht="15.75" customHeight="1">
      <c r="A4" s="489"/>
      <c r="B4" s="490"/>
      <c r="C4" s="490"/>
      <c r="D4" s="491"/>
      <c r="E4" s="492"/>
      <c r="F4" s="493"/>
      <c r="G4" s="493"/>
      <c r="H4" s="493"/>
      <c r="I4" s="493"/>
      <c r="J4" s="493"/>
      <c r="K4" s="493"/>
      <c r="L4" s="493"/>
      <c r="M4" s="493"/>
      <c r="N4" s="493"/>
      <c r="O4" s="493"/>
      <c r="P4" s="493"/>
      <c r="Q4" s="493"/>
      <c r="R4" s="493"/>
      <c r="S4" s="493"/>
      <c r="T4" s="493"/>
      <c r="U4" s="493"/>
      <c r="V4" s="493"/>
      <c r="W4" s="493"/>
      <c r="X4" s="493"/>
      <c r="Y4" s="493"/>
      <c r="Z4" s="493"/>
      <c r="AA4" s="493"/>
      <c r="AB4" s="325"/>
      <c r="AC4" s="326"/>
      <c r="AD4" s="326"/>
      <c r="AE4" s="327"/>
      <c r="AF4" s="376"/>
      <c r="AG4" s="377"/>
      <c r="AH4" s="377"/>
      <c r="AI4" s="475"/>
      <c r="AJ4" s="324"/>
      <c r="AK4" s="310"/>
      <c r="AL4" s="310"/>
      <c r="AM4" s="310"/>
      <c r="AN4" s="310"/>
      <c r="AO4" s="310"/>
      <c r="AP4" s="310"/>
      <c r="AQ4" s="310"/>
      <c r="AR4" s="477"/>
      <c r="AS4" s="495"/>
      <c r="AT4" s="496"/>
      <c r="AU4" s="496"/>
      <c r="AV4" s="496"/>
      <c r="AW4" s="496"/>
      <c r="AX4" s="496"/>
      <c r="AY4" s="496"/>
      <c r="AZ4" s="496"/>
      <c r="BA4" s="496"/>
      <c r="BB4" s="497"/>
    </row>
    <row r="5" spans="1:54" ht="9.75" customHeight="1">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c r="A8" s="331" t="str">
        <f>IF('UNIFIED INTAKE'!G6=0,"",'UNIFIED INTAKE'!G6)</f>
        <v>BABYLINDA ANTONIO</v>
      </c>
      <c r="B8" s="332"/>
      <c r="C8" s="332"/>
      <c r="D8" s="332"/>
      <c r="E8" s="332"/>
      <c r="F8" s="332"/>
      <c r="G8" s="332"/>
      <c r="H8" s="332"/>
      <c r="I8" s="333"/>
      <c r="J8" s="331" t="str">
        <f>IF('UNIFIED INTAKE'!Q6=0,"",'UNIFIED INTAKE'!Q6)</f>
        <v>SISTER</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936391810</v>
      </c>
      <c r="AQ8" s="381"/>
      <c r="AR8" s="381"/>
      <c r="AS8" s="381"/>
      <c r="AT8" s="381"/>
      <c r="AU8" s="381"/>
      <c r="AV8" s="381"/>
      <c r="AW8" s="381"/>
      <c r="AX8" s="381"/>
      <c r="AY8" s="381"/>
      <c r="AZ8" s="381"/>
      <c r="BA8" s="381"/>
      <c r="BB8" s="382"/>
    </row>
    <row r="9" spans="1:54" ht="11.25" customHeight="1">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6">
        <f ca="1">'UNIFIED INTAKE'!G12</f>
        <v>61</v>
      </c>
      <c r="AI12" s="310"/>
      <c r="AJ12" s="477"/>
      <c r="AK12" s="324" t="str">
        <f>IF('UNIFIED INTAKE'!R10=0,"",'UNIFIED INTAKE'!R10)</f>
        <v>FEMALE</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c r="A13" s="376" t="str">
        <f>IF('UNIFIED INTAKE'!D10=0,"",'UNIFIED INTAKE'!D10)</f>
        <v>TELEG, MYRNA ARINGO</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6"/>
      <c r="AI13" s="310"/>
      <c r="AJ13" s="477"/>
      <c r="AK13" s="324"/>
      <c r="AL13" s="310"/>
      <c r="AM13" s="310"/>
      <c r="AN13" s="297"/>
      <c r="AO13" s="298"/>
      <c r="AP13" s="298"/>
      <c r="AQ13" s="298"/>
      <c r="AR13" s="299"/>
      <c r="AS13" s="298"/>
      <c r="AT13" s="298"/>
      <c r="AU13" s="298"/>
      <c r="AV13" s="298"/>
      <c r="AW13" s="305"/>
      <c r="AX13" s="308"/>
      <c r="AY13" s="298"/>
      <c r="AZ13" s="298"/>
      <c r="BA13" s="298"/>
      <c r="BB13" s="299"/>
    </row>
    <row r="14" spans="1:54" ht="11.25" customHeight="1">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c r="A15" s="395">
        <f>'UNIFIED INTAKE'!A12:D12</f>
        <v>22709</v>
      </c>
      <c r="B15" s="396"/>
      <c r="C15" s="397"/>
      <c r="D15" s="376" t="str">
        <f>IF('UNIFIED INTAKE'!M12=0,"",'UNIFIED INTAKE'!M12)</f>
        <v>SIPOCOT CAM SUR</v>
      </c>
      <c r="E15" s="377"/>
      <c r="F15" s="377"/>
      <c r="G15" s="377"/>
      <c r="H15" s="377"/>
      <c r="I15" s="377"/>
      <c r="J15" s="377"/>
      <c r="K15" s="377"/>
      <c r="L15" s="377"/>
      <c r="M15" s="377"/>
      <c r="N15" s="398"/>
      <c r="O15" s="376"/>
      <c r="P15" s="377"/>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CATHOLIC</v>
      </c>
      <c r="AU15" s="313"/>
      <c r="AV15" s="313"/>
      <c r="AW15" s="313"/>
      <c r="AX15" s="313"/>
      <c r="AY15" s="313"/>
      <c r="AZ15" s="313"/>
      <c r="BA15" s="313"/>
      <c r="BB15" s="336"/>
    </row>
    <row r="16" spans="1:54" ht="11.25" customHeight="1">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c r="A17" s="328" t="str">
        <f>IF('UNIFIED INTAKE'!E14=0,"",'UNIFIED INTAKE'!E14)</f>
        <v>BOLO NORTE SIPOCOT CAM SUR</v>
      </c>
      <c r="B17" s="329"/>
      <c r="C17" s="329"/>
      <c r="D17" s="329"/>
      <c r="E17" s="329"/>
      <c r="F17" s="329"/>
      <c r="G17" s="329"/>
      <c r="H17" s="329"/>
      <c r="I17" s="329"/>
      <c r="J17" s="329"/>
      <c r="K17" s="329"/>
      <c r="L17" s="329"/>
      <c r="M17" s="330"/>
      <c r="N17" s="328" t="str">
        <f>IF('UNIFIED INTAKE'!E16=0,"",'UNIFIED INTAKE'!E16)</f>
        <v>BOLO NORTE SIPOCOT CAM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0" t="s">
        <v>192</v>
      </c>
      <c r="AQ19" s="295"/>
      <c r="AR19" s="295"/>
      <c r="AS19" s="295"/>
      <c r="AT19" s="295"/>
      <c r="AU19" s="295"/>
      <c r="AV19" s="295"/>
      <c r="AW19" s="295"/>
      <c r="AX19" s="295"/>
      <c r="AY19" s="295"/>
      <c r="AZ19" s="295"/>
      <c r="BA19" s="295"/>
      <c r="BB19" s="296"/>
    </row>
    <row r="20" spans="1:84">
      <c r="A20" s="317"/>
      <c r="B20" s="317"/>
      <c r="C20" s="317" t="str">
        <f>IF('UNIFIED INTAKE'!D24=0,"",'UNIFIED INTAKE'!D24)</f>
        <v xml:space="preserve">FOOD VENDING </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4"/>
      <c r="AD20" s="485"/>
      <c r="AE20" s="485"/>
      <c r="AF20" s="485"/>
      <c r="AG20" s="485"/>
      <c r="AH20" s="485"/>
      <c r="AI20" s="485"/>
      <c r="AJ20" s="485"/>
      <c r="AK20" s="485"/>
      <c r="AL20" s="485"/>
      <c r="AM20" s="485"/>
      <c r="AN20" s="485"/>
      <c r="AO20" s="486"/>
      <c r="AP20" s="324"/>
      <c r="AQ20" s="310"/>
      <c r="AR20" s="310"/>
      <c r="AS20" s="310"/>
      <c r="AT20" s="310"/>
      <c r="AU20" s="310"/>
      <c r="AV20" s="310"/>
      <c r="AW20" s="310"/>
      <c r="AX20" s="310"/>
      <c r="AY20" s="310"/>
      <c r="AZ20" s="310"/>
      <c r="BA20" s="310"/>
      <c r="BB20" s="311"/>
    </row>
    <row r="21" spans="1:84" ht="11.25" customHeight="1">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5" t="s">
        <v>162</v>
      </c>
      <c r="AU22" s="315"/>
      <c r="AV22" s="315"/>
      <c r="AW22" s="315"/>
      <c r="AX22" s="315"/>
      <c r="AY22" s="315"/>
      <c r="AZ22" s="315"/>
      <c r="BA22" s="315"/>
      <c r="BB22" s="315"/>
    </row>
    <row r="23" spans="1:84" s="36" customFormat="1" ht="48.75" customHeight="1">
      <c r="A23" s="498"/>
      <c r="B23" s="500"/>
      <c r="C23" s="498"/>
      <c r="D23" s="499"/>
      <c r="E23" s="500"/>
      <c r="F23" s="498"/>
      <c r="G23" s="499"/>
      <c r="H23" s="499"/>
      <c r="I23" s="499"/>
      <c r="J23" s="500"/>
      <c r="K23" s="498"/>
      <c r="L23" s="499"/>
      <c r="M23" s="499"/>
      <c r="N23" s="499"/>
      <c r="O23" s="499"/>
      <c r="P23" s="499"/>
      <c r="Q23" s="500"/>
      <c r="R23" s="498"/>
      <c r="S23" s="499"/>
      <c r="T23" s="499"/>
      <c r="U23" s="500"/>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c r="A26" s="337" t="str">
        <f>IF('UNIFIED INTAKE'!A31=0,"",'UNIFIED INTAKE'!A31)</f>
        <v>TELEG, KATE LOUIE</v>
      </c>
      <c r="B26" s="338"/>
      <c r="C26" s="338"/>
      <c r="D26" s="338"/>
      <c r="E26" s="338"/>
      <c r="F26" s="338"/>
      <c r="G26" s="338"/>
      <c r="H26" s="338"/>
      <c r="I26" s="338"/>
      <c r="J26" s="339"/>
      <c r="K26" s="340" t="str">
        <f>IF('UNIFIED INTAKE'!S31=0,"",'UNIFIED INTAKE'!S31)</f>
        <v/>
      </c>
      <c r="L26" s="341"/>
      <c r="M26" s="341"/>
      <c r="N26" s="342"/>
      <c r="O26" s="340" t="str">
        <f>IF('UNIFIED INTAKE'!K31=0,"",'UNIFIED INTAKE'!K31)</f>
        <v>S</v>
      </c>
      <c r="P26" s="341"/>
      <c r="Q26" s="341"/>
      <c r="R26" s="341"/>
      <c r="S26" s="342"/>
      <c r="T26" s="340" t="str">
        <f>IF('UNIFIED INTAKE'!L31=0,"",'UNIFIED INTAKE'!L31)</f>
        <v>G. DAUGHTER</v>
      </c>
      <c r="U26" s="341"/>
      <c r="V26" s="341"/>
      <c r="W26" s="341"/>
      <c r="X26" s="341"/>
      <c r="Y26" s="341"/>
      <c r="Z26" s="341"/>
      <c r="AA26" s="342"/>
      <c r="AB26" s="340" t="str">
        <f>IF('UNIFIED INTAKE'!M31=0,"",'UNIFIED INTAKE'!M31)</f>
        <v>GR 3 IS</v>
      </c>
      <c r="AC26" s="341"/>
      <c r="AD26" s="341"/>
      <c r="AE26" s="341"/>
      <c r="AF26" s="341"/>
      <c r="AG26" s="341"/>
      <c r="AH26" s="341"/>
      <c r="AI26" s="342"/>
      <c r="AJ26" s="340" t="str">
        <f>IF('UNIFIED INTAKE'!P31=0,"",'UNIFIED INTAKE'!P31)</f>
        <v/>
      </c>
      <c r="AK26" s="341"/>
      <c r="AL26" s="341"/>
      <c r="AM26" s="341"/>
      <c r="AN26" s="341"/>
      <c r="AO26" s="341"/>
      <c r="AP26" s="341"/>
      <c r="AQ26" s="342"/>
      <c r="AR26" s="458" t="str">
        <f>IF('UNIFIED INTAKE'!R31=0,"",'UNIFIED INTAKE'!R31)</f>
        <v/>
      </c>
      <c r="AS26" s="459"/>
      <c r="AT26" s="459"/>
      <c r="AU26" s="459"/>
      <c r="AV26" s="459"/>
      <c r="AW26" s="459"/>
      <c r="AX26" s="459"/>
      <c r="AY26" s="459"/>
      <c r="AZ26" s="459"/>
      <c r="BA26" s="459"/>
      <c r="BB26" s="460"/>
    </row>
    <row r="27" spans="1:84">
      <c r="A27" s="337" t="str">
        <f>IF('UNIFIED INTAKE'!A32=0,"",'UNIFIED INTAKE'!A32)</f>
        <v>TELEG. HILARVIN</v>
      </c>
      <c r="B27" s="338"/>
      <c r="C27" s="338"/>
      <c r="D27" s="338"/>
      <c r="E27" s="338"/>
      <c r="F27" s="338"/>
      <c r="G27" s="338"/>
      <c r="H27" s="338"/>
      <c r="I27" s="338"/>
      <c r="J27" s="339"/>
      <c r="K27" s="340" t="str">
        <f>IF('UNIFIED INTAKE'!S32=0,"",'UNIFIED INTAKE'!S32)</f>
        <v/>
      </c>
      <c r="L27" s="341"/>
      <c r="M27" s="341"/>
      <c r="N27" s="342"/>
      <c r="O27" s="340" t="str">
        <f>IF('UNIFIED INTAKE'!K32=0,"",'UNIFIED INTAKE'!K32)</f>
        <v>S</v>
      </c>
      <c r="P27" s="341"/>
      <c r="Q27" s="341"/>
      <c r="R27" s="341"/>
      <c r="S27" s="342"/>
      <c r="T27" s="340" t="str">
        <f>IF('UNIFIED INTAKE'!L32=0,"",'UNIFIED INTAKE'!L32)</f>
        <v>G SON</v>
      </c>
      <c r="U27" s="341"/>
      <c r="V27" s="341"/>
      <c r="W27" s="341"/>
      <c r="X27" s="341"/>
      <c r="Y27" s="341"/>
      <c r="Z27" s="341"/>
      <c r="AA27" s="342"/>
      <c r="AB27" s="340" t="str">
        <f>IF('UNIFIED INTAKE'!M32=0,"",'UNIFIED INTAKE'!M32)</f>
        <v>GR 10 IS</v>
      </c>
      <c r="AC27" s="341"/>
      <c r="AD27" s="341"/>
      <c r="AE27" s="341"/>
      <c r="AF27" s="341"/>
      <c r="AG27" s="341"/>
      <c r="AH27" s="341"/>
      <c r="AI27" s="342"/>
      <c r="AJ27" s="340" t="str">
        <f>IF('UNIFIED INTAKE'!P32=0,"",'UNIFIED INTAKE'!P32)</f>
        <v/>
      </c>
      <c r="AK27" s="341"/>
      <c r="AL27" s="341"/>
      <c r="AM27" s="341"/>
      <c r="AN27" s="341"/>
      <c r="AO27" s="341"/>
      <c r="AP27" s="341"/>
      <c r="AQ27" s="342"/>
      <c r="AR27" s="458" t="str">
        <f>IF('UNIFIED INTAKE'!R32=0,"",'UNIFIED INTAKE'!R32)</f>
        <v/>
      </c>
      <c r="AS27" s="459"/>
      <c r="AT27" s="459"/>
      <c r="AU27" s="459"/>
      <c r="AV27" s="459"/>
      <c r="AW27" s="459"/>
      <c r="AX27" s="459"/>
      <c r="AY27" s="459"/>
      <c r="AZ27" s="459"/>
      <c r="BA27" s="459"/>
      <c r="BB27" s="460"/>
    </row>
    <row r="28" spans="1:84">
      <c r="A28" s="337" t="str">
        <f>IF('UNIFIED INTAKE'!A33=0,"",'UNIFIED INTAKE'!A33)</f>
        <v>TELEG, ZACK</v>
      </c>
      <c r="B28" s="338"/>
      <c r="C28" s="338"/>
      <c r="D28" s="338"/>
      <c r="E28" s="338"/>
      <c r="F28" s="338"/>
      <c r="G28" s="338"/>
      <c r="H28" s="338"/>
      <c r="I28" s="338"/>
      <c r="J28" s="339"/>
      <c r="K28" s="340" t="str">
        <f>IF('UNIFIED INTAKE'!S33=0,"",'UNIFIED INTAKE'!S33)</f>
        <v/>
      </c>
      <c r="L28" s="341"/>
      <c r="M28" s="341"/>
      <c r="N28" s="342"/>
      <c r="O28" s="340" t="str">
        <f>IF('UNIFIED INTAKE'!K33=0,"",'UNIFIED INTAKE'!K33)</f>
        <v>S</v>
      </c>
      <c r="P28" s="341"/>
      <c r="Q28" s="341"/>
      <c r="R28" s="341"/>
      <c r="S28" s="342"/>
      <c r="T28" s="340" t="str">
        <f>IF('UNIFIED INTAKE'!L33=0,"",'UNIFIED INTAKE'!L33)</f>
        <v>G.SON</v>
      </c>
      <c r="U28" s="341"/>
      <c r="V28" s="341"/>
      <c r="W28" s="341"/>
      <c r="X28" s="341"/>
      <c r="Y28" s="341"/>
      <c r="Z28" s="341"/>
      <c r="AA28" s="342"/>
      <c r="AB28" s="340" t="str">
        <f>IF('UNIFIED INTAKE'!M33=0,"",'UNIFIED INTAKE'!M33)</f>
        <v>GR 1 IS</v>
      </c>
      <c r="AC28" s="341"/>
      <c r="AD28" s="341"/>
      <c r="AE28" s="341"/>
      <c r="AF28" s="341"/>
      <c r="AG28" s="341"/>
      <c r="AH28" s="341"/>
      <c r="AI28" s="342"/>
      <c r="AJ28" s="340" t="str">
        <f>IF('UNIFIED INTAKE'!P33=0,"",'UNIFIED INTAKE'!P33)</f>
        <v/>
      </c>
      <c r="AK28" s="341"/>
      <c r="AL28" s="341"/>
      <c r="AM28" s="341"/>
      <c r="AN28" s="341"/>
      <c r="AO28" s="341"/>
      <c r="AP28" s="341"/>
      <c r="AQ28" s="342"/>
      <c r="AR28" s="458" t="str">
        <f>IF('UNIFIED INTAKE'!R33=0,"",'UNIFIED INTAKE'!R33)</f>
        <v/>
      </c>
      <c r="AS28" s="459"/>
      <c r="AT28" s="459"/>
      <c r="AU28" s="459"/>
      <c r="AV28" s="459"/>
      <c r="AW28" s="459"/>
      <c r="AX28" s="459"/>
      <c r="AY28" s="459"/>
      <c r="AZ28" s="459"/>
      <c r="BA28" s="459"/>
      <c r="BB28" s="460"/>
    </row>
    <row r="29" spans="1:84">
      <c r="A29" s="337" t="str">
        <f>IF('UNIFIED INTAKE'!A34=0,"",'UNIFIED INTAKE'!A34)</f>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58" t="str">
        <f>IF('UNIFIED INTAKE'!R40=0,"",'UNIFIED INTAKE'!R40)</f>
        <v/>
      </c>
      <c r="AS35" s="459"/>
      <c r="AT35" s="459"/>
      <c r="AU35" s="459"/>
      <c r="AV35" s="459"/>
      <c r="AW35" s="459"/>
      <c r="AX35" s="459"/>
      <c r="AY35" s="459"/>
      <c r="AZ35" s="459"/>
      <c r="BA35" s="459"/>
      <c r="BB35" s="460"/>
    </row>
    <row r="36" spans="1:54" ht="11.25" customHeight="1">
      <c r="A36" s="462" t="s">
        <v>203</v>
      </c>
      <c r="B36" s="292"/>
      <c r="C36" s="292"/>
      <c r="D36" s="292"/>
      <c r="E36" s="292"/>
      <c r="F36" s="292"/>
      <c r="G36" s="292"/>
      <c r="H36" s="292"/>
      <c r="I36" s="482" t="s">
        <v>22</v>
      </c>
      <c r="J36" s="482"/>
      <c r="K36" s="482"/>
      <c r="L36" s="482"/>
      <c r="M36" s="482"/>
      <c r="N36" s="482"/>
      <c r="O36" s="482"/>
      <c r="P36" s="482"/>
      <c r="Q36" s="482"/>
      <c r="R36" s="482"/>
      <c r="S36" s="488"/>
      <c r="T36" s="501" t="s">
        <v>205</v>
      </c>
      <c r="U36" s="502"/>
      <c r="V36" s="502"/>
      <c r="W36" s="502"/>
      <c r="X36" s="502"/>
      <c r="Y36" s="502"/>
      <c r="Z36" s="502"/>
      <c r="AA36" s="502"/>
      <c r="AB36" s="291"/>
      <c r="AC36" s="307"/>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c r="A37" s="462" t="str">
        <f>IF('UNIFIED INTAKE'!A44=0,"",'UNIFIED INTAKE'!A44)</f>
        <v/>
      </c>
      <c r="B37" s="292"/>
      <c r="C37" s="292"/>
      <c r="D37" s="292"/>
      <c r="E37" s="292"/>
      <c r="F37" s="292"/>
      <c r="G37" s="292"/>
      <c r="H37" s="292"/>
      <c r="I37" s="461" t="str">
        <f>IF('UNIFIED INTAKE'!I44=0,"",'UNIFIED INTAKE'!I44)</f>
        <v/>
      </c>
      <c r="J37" s="461"/>
      <c r="K37" s="461"/>
      <c r="L37" s="461"/>
      <c r="M37" s="461"/>
      <c r="N37" s="461"/>
      <c r="O37" s="461"/>
      <c r="P37" s="461"/>
      <c r="Q37" s="461"/>
      <c r="R37" s="461"/>
      <c r="S37" s="461"/>
      <c r="T37" s="297"/>
      <c r="U37" s="298"/>
      <c r="V37" s="298"/>
      <c r="W37" s="298"/>
      <c r="X37" s="298"/>
      <c r="Y37" s="298"/>
      <c r="Z37" s="298"/>
      <c r="AA37" s="298"/>
      <c r="AB37" s="298"/>
      <c r="AC37" s="299"/>
      <c r="AD37" s="463">
        <f>'UNIFIED INTAKE'!P45</f>
        <v>5950</v>
      </c>
      <c r="AE37" s="463"/>
      <c r="AF37" s="463"/>
      <c r="AG37" s="463"/>
      <c r="AH37" s="463"/>
      <c r="AI37" s="463"/>
      <c r="AJ37" s="463"/>
      <c r="AK37" s="463"/>
      <c r="AL37" s="463"/>
      <c r="AM37" s="463"/>
      <c r="AN37" s="463"/>
      <c r="AO37" s="464" t="e">
        <f>AD37/T37</f>
        <v>#DIV/0!</v>
      </c>
      <c r="AP37" s="465"/>
      <c r="AQ37" s="465"/>
      <c r="AR37" s="465"/>
      <c r="AS37" s="465"/>
      <c r="AT37" s="465"/>
      <c r="AU37" s="465"/>
      <c r="AV37" s="465"/>
      <c r="AW37" s="465"/>
      <c r="AX37" s="465"/>
      <c r="AY37" s="465"/>
      <c r="AZ37" s="465"/>
      <c r="BA37" s="465"/>
      <c r="BB37" s="465"/>
    </row>
    <row r="38" spans="1:54" ht="13.5" customHeight="1">
      <c r="A38" s="462" t="str">
        <f>IF('UNIFIED INTAKE'!A45=0,"",'UNIFIED INTAKE'!A45)</f>
        <v>FS FROM CHILDREN</v>
      </c>
      <c r="B38" s="292"/>
      <c r="C38" s="292"/>
      <c r="D38" s="292"/>
      <c r="E38" s="292"/>
      <c r="F38" s="292"/>
      <c r="G38" s="292"/>
      <c r="H38" s="292"/>
      <c r="I38" s="461">
        <f>IF('UNIFIED INTAKE'!I45=0,"",'UNIFIED INTAKE'!I45)</f>
        <v>500</v>
      </c>
      <c r="J38" s="461"/>
      <c r="K38" s="461"/>
      <c r="L38" s="461"/>
      <c r="M38" s="461"/>
      <c r="N38" s="461"/>
      <c r="O38" s="461"/>
      <c r="P38" s="461"/>
      <c r="Q38" s="461"/>
      <c r="R38" s="461"/>
      <c r="S38" s="461"/>
      <c r="T38" s="297"/>
      <c r="U38" s="298"/>
      <c r="V38" s="298"/>
      <c r="W38" s="298"/>
      <c r="X38" s="298"/>
      <c r="Y38" s="298"/>
      <c r="Z38" s="298"/>
      <c r="AA38" s="298"/>
      <c r="AB38" s="298"/>
      <c r="AC38" s="299"/>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c r="A39" s="462" t="str">
        <f>IF('UNIFIED INTAKE'!A46=0,"",'UNIFIED INTAKE'!A46)</f>
        <v>4PS-PATIENT</v>
      </c>
      <c r="B39" s="292"/>
      <c r="C39" s="292"/>
      <c r="D39" s="292"/>
      <c r="E39" s="292"/>
      <c r="F39" s="292"/>
      <c r="G39" s="292"/>
      <c r="H39" s="292"/>
      <c r="I39" s="461">
        <f>IF('UNIFIED INTAKE'!I46=0,"",'UNIFIED INTAKE'!I46)</f>
        <v>1850</v>
      </c>
      <c r="J39" s="461"/>
      <c r="K39" s="461"/>
      <c r="L39" s="461"/>
      <c r="M39" s="461"/>
      <c r="N39" s="461"/>
      <c r="O39" s="461"/>
      <c r="P39" s="461"/>
      <c r="Q39" s="461"/>
      <c r="R39" s="461"/>
      <c r="S39" s="461"/>
      <c r="T39" s="498"/>
      <c r="U39" s="499"/>
      <c r="V39" s="499"/>
      <c r="W39" s="499"/>
      <c r="X39" s="499"/>
      <c r="Y39" s="499"/>
      <c r="Z39" s="499"/>
      <c r="AA39" s="499"/>
      <c r="AB39" s="499"/>
      <c r="AC39" s="500"/>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c r="A40" s="290" t="s">
        <v>206</v>
      </c>
      <c r="B40" s="291"/>
      <c r="C40" s="291"/>
      <c r="D40" s="291"/>
      <c r="E40" s="291"/>
      <c r="F40" s="291"/>
      <c r="G40" s="291"/>
      <c r="H40" s="291"/>
      <c r="I40" s="292"/>
      <c r="J40" s="292"/>
      <c r="K40" s="292"/>
      <c r="L40" s="292"/>
      <c r="M40" s="292"/>
      <c r="N40" s="292"/>
      <c r="O40" s="292"/>
      <c r="P40" s="292"/>
      <c r="Q40" s="292"/>
      <c r="R40" s="523"/>
      <c r="S40" s="523"/>
      <c r="T40" s="523"/>
      <c r="U40" s="523"/>
      <c r="V40" s="523"/>
      <c r="W40" s="523"/>
      <c r="X40" s="523"/>
      <c r="Y40" s="523"/>
      <c r="Z40" s="523"/>
      <c r="AA40" s="523"/>
      <c r="AB40" s="523"/>
      <c r="AC40" s="524"/>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c r="A41" s="356" t="s">
        <v>207</v>
      </c>
      <c r="B41" s="357"/>
      <c r="C41" s="357"/>
      <c r="D41" s="357"/>
      <c r="E41" s="357"/>
      <c r="F41" s="357"/>
      <c r="G41" s="358"/>
      <c r="H41" s="301" t="s">
        <v>127</v>
      </c>
      <c r="I41" s="467"/>
      <c r="J41" s="467"/>
      <c r="K41" s="467"/>
      <c r="L41" s="467"/>
      <c r="M41" s="467"/>
      <c r="N41" s="467"/>
      <c r="O41" s="467"/>
      <c r="P41" s="467"/>
      <c r="Q41" s="467"/>
      <c r="R41" s="467"/>
      <c r="S41" s="467"/>
      <c r="T41" s="467"/>
      <c r="U41" s="467"/>
      <c r="V41" s="467"/>
      <c r="W41" s="468"/>
      <c r="X41" s="300"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c r="A42" s="32"/>
      <c r="B42" s="33"/>
      <c r="C42" s="512">
        <f>IF('UNIFIED INTAKE'!D50="",'UNIFIED INTAKE'!D50)</f>
        <v>0</v>
      </c>
      <c r="D42" s="512"/>
      <c r="E42" s="512"/>
      <c r="F42" s="512"/>
      <c r="G42" s="513"/>
      <c r="H42" s="298"/>
      <c r="I42" s="298"/>
      <c r="J42" s="280" t="s">
        <v>149</v>
      </c>
      <c r="K42" s="280"/>
      <c r="L42" s="280"/>
      <c r="M42" s="280"/>
      <c r="N42" s="280"/>
      <c r="O42" s="280"/>
      <c r="P42" s="525">
        <f>'UNIFIED INTAKE'!K50</f>
        <v>100</v>
      </c>
      <c r="Q42" s="525"/>
      <c r="R42" s="525"/>
      <c r="S42" s="525"/>
      <c r="T42" s="525"/>
      <c r="U42" s="525"/>
      <c r="V42" s="525"/>
      <c r="W42" s="526"/>
      <c r="X42" s="22"/>
      <c r="Y42" s="7" t="s">
        <v>144</v>
      </c>
      <c r="Z42" s="20"/>
      <c r="AA42" s="20"/>
      <c r="AB42" s="20"/>
      <c r="AC42" s="20"/>
      <c r="AD42" s="298"/>
      <c r="AE42" s="298"/>
      <c r="AF42" s="4"/>
      <c r="AG42" s="527">
        <f>'UNIFIED INTAKE'!I56</f>
        <v>0</v>
      </c>
      <c r="AH42" s="527"/>
      <c r="AI42" s="527"/>
      <c r="AJ42" s="527"/>
      <c r="AK42" s="527"/>
      <c r="AL42" s="527"/>
      <c r="AM42" s="528"/>
      <c r="AN42" s="22"/>
      <c r="AO42" s="6" t="s">
        <v>131</v>
      </c>
      <c r="AP42" s="33"/>
      <c r="AQ42" s="33"/>
      <c r="AR42" s="33"/>
      <c r="AS42" s="33"/>
      <c r="AT42" s="33"/>
      <c r="AU42" s="298"/>
      <c r="AV42" s="298"/>
      <c r="AW42" s="529"/>
      <c r="AX42" s="529"/>
      <c r="AY42" s="529"/>
      <c r="AZ42" s="529"/>
      <c r="BA42" s="529"/>
      <c r="BB42" s="530"/>
    </row>
    <row r="43" spans="1:54" ht="12.95" customHeight="1">
      <c r="A43" s="32"/>
      <c r="B43" s="33"/>
      <c r="C43" s="512">
        <f>'UNIFIED INTAKE'!D51</f>
        <v>0</v>
      </c>
      <c r="D43" s="512"/>
      <c r="E43" s="512"/>
      <c r="F43" s="512"/>
      <c r="G43" s="513"/>
      <c r="H43" s="298"/>
      <c r="I43" s="298"/>
      <c r="J43" s="21" t="s">
        <v>150</v>
      </c>
      <c r="K43" s="20"/>
      <c r="L43" s="20"/>
      <c r="M43" s="20"/>
      <c r="N43" s="20"/>
      <c r="O43" s="20"/>
      <c r="P43" s="525">
        <f>'UNIFIED INTAKE'!K51</f>
        <v>0</v>
      </c>
      <c r="Q43" s="525"/>
      <c r="R43" s="525"/>
      <c r="S43" s="525"/>
      <c r="T43" s="525"/>
      <c r="U43" s="525"/>
      <c r="V43" s="525"/>
      <c r="W43" s="526"/>
      <c r="X43" s="22"/>
      <c r="Y43" s="21" t="s">
        <v>208</v>
      </c>
      <c r="Z43" s="20"/>
      <c r="AA43" s="20"/>
      <c r="AB43" s="20"/>
      <c r="AC43" s="20"/>
      <c r="AD43" s="20"/>
      <c r="AE43" s="20"/>
      <c r="AF43" s="20"/>
      <c r="AG43" s="527">
        <f>'UNIFIED INTAKE'!I57</f>
        <v>0</v>
      </c>
      <c r="AH43" s="527"/>
      <c r="AI43" s="527"/>
      <c r="AJ43" s="527"/>
      <c r="AK43" s="527"/>
      <c r="AL43" s="527"/>
      <c r="AM43" s="528"/>
      <c r="AN43" s="22"/>
      <c r="AO43" s="41" t="s">
        <v>141</v>
      </c>
      <c r="AP43" s="33"/>
      <c r="AQ43" s="33"/>
      <c r="AR43" s="33"/>
      <c r="AS43" s="33"/>
      <c r="AT43" s="33"/>
      <c r="AU43" s="298"/>
      <c r="AV43" s="298"/>
      <c r="AW43" s="529" t="str">
        <f>IF('UNIFIED INTAKE'!K51="","",'UNIFIED INTAKE'!K51)</f>
        <v/>
      </c>
      <c r="AX43" s="529"/>
      <c r="AY43" s="529"/>
      <c r="AZ43" s="529"/>
      <c r="BA43" s="529"/>
      <c r="BB43" s="530"/>
    </row>
    <row r="44" spans="1:54" ht="12.95" customHeight="1">
      <c r="A44" s="32"/>
      <c r="B44" s="33"/>
      <c r="C44" s="512">
        <f>'UNIFIED INTAKE'!D52</f>
        <v>0</v>
      </c>
      <c r="D44" s="512"/>
      <c r="E44" s="512"/>
      <c r="F44" s="512"/>
      <c r="G44" s="513"/>
      <c r="H44" s="298"/>
      <c r="I44" s="298"/>
      <c r="J44" s="21" t="s">
        <v>172</v>
      </c>
      <c r="K44" s="20"/>
      <c r="L44" s="20"/>
      <c r="M44" s="20"/>
      <c r="N44" s="20"/>
      <c r="O44" s="20"/>
      <c r="P44" s="525">
        <f>'UNIFIED INTAKE'!K52</f>
        <v>0</v>
      </c>
      <c r="Q44" s="525"/>
      <c r="R44" s="525"/>
      <c r="S44" s="525"/>
      <c r="T44" s="525"/>
      <c r="U44" s="525"/>
      <c r="V44" s="525"/>
      <c r="W44" s="526"/>
      <c r="X44" s="22"/>
      <c r="Y44" s="21" t="s">
        <v>146</v>
      </c>
      <c r="Z44" s="20"/>
      <c r="AA44" s="20"/>
      <c r="AB44" s="20"/>
      <c r="AC44" s="20"/>
      <c r="AD44" s="20"/>
      <c r="AE44" s="20"/>
      <c r="AF44" s="20"/>
      <c r="AG44" s="527">
        <f>'UNIFIED INTAKE'!I58</f>
        <v>0</v>
      </c>
      <c r="AH44" s="527"/>
      <c r="AI44" s="527"/>
      <c r="AJ44" s="527"/>
      <c r="AK44" s="527"/>
      <c r="AL44" s="527"/>
      <c r="AM44" s="528"/>
      <c r="AN44" s="22"/>
      <c r="AO44" s="6" t="s">
        <v>139</v>
      </c>
      <c r="AP44" s="33"/>
      <c r="AQ44" s="33"/>
      <c r="AR44" s="33"/>
      <c r="AS44" s="33"/>
      <c r="AT44" s="33"/>
      <c r="AU44" s="33"/>
      <c r="AV44" s="33"/>
      <c r="AW44" s="529" t="str">
        <f>IF('UNIFIED INTAKE'!K52="","",'UNIFIED INTAKE'!K52)</f>
        <v/>
      </c>
      <c r="AX44" s="529"/>
      <c r="AY44" s="529"/>
      <c r="AZ44" s="529"/>
      <c r="BA44" s="529"/>
      <c r="BB44" s="530"/>
    </row>
    <row r="45" spans="1:54" ht="12.95" customHeight="1">
      <c r="A45" s="32"/>
      <c r="B45" s="33"/>
      <c r="C45" s="512">
        <f>'UNIFIED INTAKE'!D53</f>
        <v>0</v>
      </c>
      <c r="D45" s="512"/>
      <c r="E45" s="512"/>
      <c r="F45" s="512"/>
      <c r="G45" s="513"/>
      <c r="H45" s="30"/>
      <c r="I45" s="30"/>
      <c r="J45" s="21" t="s">
        <v>163</v>
      </c>
      <c r="K45" s="20"/>
      <c r="L45" s="20"/>
      <c r="M45" s="20"/>
      <c r="N45" s="20"/>
      <c r="O45" s="20"/>
      <c r="P45" s="525">
        <f>'UNIFIED INTAKE'!K53</f>
        <v>0</v>
      </c>
      <c r="Q45" s="525"/>
      <c r="R45" s="525"/>
      <c r="S45" s="525"/>
      <c r="T45" s="525"/>
      <c r="U45" s="525"/>
      <c r="V45" s="525"/>
      <c r="W45" s="526"/>
      <c r="X45" s="4"/>
      <c r="Y45" s="21" t="s">
        <v>209</v>
      </c>
      <c r="Z45" s="20"/>
      <c r="AA45" s="20"/>
      <c r="AB45" s="20"/>
      <c r="AC45" s="20"/>
      <c r="AD45" s="20"/>
      <c r="AE45" s="20"/>
      <c r="AF45" s="20"/>
      <c r="AG45" s="527">
        <f>'UNIFIED INTAKE'!I59</f>
        <v>0</v>
      </c>
      <c r="AH45" s="527"/>
      <c r="AI45" s="527"/>
      <c r="AJ45" s="527"/>
      <c r="AK45" s="527"/>
      <c r="AL45" s="527"/>
      <c r="AM45" s="528"/>
      <c r="AN45" s="4"/>
      <c r="AO45" s="6" t="s">
        <v>163</v>
      </c>
      <c r="AP45" s="33"/>
      <c r="AQ45" s="33"/>
      <c r="AR45" s="33"/>
      <c r="AS45" s="33"/>
      <c r="AT45" s="33"/>
      <c r="AU45" s="33"/>
      <c r="AV45" s="33"/>
      <c r="AW45" s="529" t="str">
        <f>IF('UNIFIED INTAKE'!K53="","",'UNIFIED INTAKE'!K53)</f>
        <v/>
      </c>
      <c r="AX45" s="529"/>
      <c r="AY45" s="529"/>
      <c r="AZ45" s="529"/>
      <c r="BA45" s="529"/>
      <c r="BB45" s="530"/>
    </row>
    <row r="46" spans="1:54" ht="11.25" customHeight="1">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c r="A47" s="451">
        <f>IF('UNIFIED INTAKE'!Q52="","",'UNIFIED INTAKE'!Q52)</f>
        <v>3000</v>
      </c>
      <c r="B47" s="451"/>
      <c r="C47" s="451"/>
      <c r="D47" s="451"/>
      <c r="E47" s="451"/>
      <c r="F47" s="451"/>
      <c r="G47" s="451"/>
      <c r="H47" s="452" t="str">
        <f>IF('UNIFIED INTAKE'!Q51="","",'UNIFIED INTAKE'!Q51)</f>
        <v>4PS PAYOUT</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c r="A49" s="454" t="str">
        <f>IF('UNIFIED INTAKE'!Q50="","",'UNIFIED INTAKE'!Q50)</f>
        <v/>
      </c>
      <c r="B49" s="454"/>
      <c r="C49" s="454"/>
      <c r="D49" s="454"/>
      <c r="E49" s="454" t="str">
        <f>IF('UNIFIED INTAKE'!Q53="","",'UNIFIED INTAKE'!Q53)</f>
        <v/>
      </c>
      <c r="F49" s="454"/>
      <c r="G49" s="454"/>
      <c r="H49" s="454"/>
      <c r="I49" s="454"/>
      <c r="J49" s="454"/>
      <c r="K49" s="454"/>
      <c r="L49" s="454"/>
      <c r="M49" s="454"/>
      <c r="N49" s="454"/>
      <c r="O49" s="454" t="str">
        <f>IF('UNIFIED INTAKE'!Q56="","",'UNIFIED INTAKE'!Q56)</f>
        <v/>
      </c>
      <c r="P49" s="454"/>
      <c r="Q49" s="454"/>
      <c r="R49" s="454"/>
      <c r="S49" s="454"/>
      <c r="T49" s="454"/>
      <c r="U49" s="454"/>
      <c r="V49" s="454"/>
      <c r="W49" s="454"/>
      <c r="X49" s="454"/>
      <c r="Y49" s="454" t="str">
        <f>IF('UNIFIED INTAKE'!Q58="","",'UNIFIED INTAKE'!Q58)</f>
        <v/>
      </c>
      <c r="Z49" s="454"/>
      <c r="AA49" s="454"/>
      <c r="AB49" s="454"/>
      <c r="AC49" s="454"/>
      <c r="AD49" s="454"/>
      <c r="AE49" s="454"/>
      <c r="AF49" s="454"/>
      <c r="AG49" s="454"/>
      <c r="AH49" s="454"/>
      <c r="AI49" s="454"/>
      <c r="AJ49" s="454"/>
      <c r="AK49" s="453">
        <f>'UNIFIED INTAKE'!P45</f>
        <v>5950</v>
      </c>
      <c r="AL49" s="453"/>
      <c r="AM49" s="453"/>
      <c r="AN49" s="453"/>
      <c r="AO49" s="453"/>
      <c r="AP49" s="453"/>
      <c r="AQ49" s="453"/>
      <c r="AR49" s="453"/>
      <c r="AS49" s="453"/>
      <c r="AT49" s="453"/>
      <c r="AU49" s="453"/>
      <c r="AV49" s="453"/>
      <c r="AW49" s="453"/>
      <c r="AX49" s="453"/>
      <c r="AY49" s="453"/>
      <c r="AZ49" s="453"/>
      <c r="BA49" s="453"/>
      <c r="BB49" s="453"/>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c r="A51" s="448" t="s">
        <v>55</v>
      </c>
      <c r="B51" s="301"/>
      <c r="C51" s="301"/>
      <c r="D51" s="301"/>
      <c r="E51" s="301"/>
      <c r="F51" s="301"/>
      <c r="G51" s="301"/>
      <c r="H51" s="301"/>
      <c r="I51" s="301"/>
      <c r="J51" s="301"/>
      <c r="K51" s="301"/>
      <c r="L51" s="301"/>
      <c r="M51" s="301"/>
      <c r="N51" s="301"/>
      <c r="O51" s="301"/>
      <c r="P51" s="301"/>
      <c r="Q51" s="301"/>
      <c r="R51" s="301"/>
      <c r="S51" s="301"/>
      <c r="T51" s="301"/>
      <c r="U51" s="301"/>
      <c r="V51" s="301"/>
      <c r="W51" s="449"/>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0"/>
    </row>
    <row r="52" spans="1:54" ht="24.75" customHeight="1">
      <c r="A52" s="405"/>
      <c r="B52" s="403"/>
      <c r="C52" s="403"/>
      <c r="D52" s="403"/>
      <c r="E52" s="403"/>
      <c r="F52" s="403"/>
      <c r="G52" s="403"/>
      <c r="H52" s="403"/>
      <c r="I52" s="403"/>
      <c r="J52" s="403"/>
      <c r="K52" s="403"/>
      <c r="L52" s="403"/>
      <c r="M52" s="403"/>
      <c r="N52" s="403"/>
      <c r="O52" s="403"/>
      <c r="P52" s="403"/>
      <c r="Q52" s="403"/>
      <c r="R52" s="403"/>
      <c r="S52" s="403"/>
      <c r="T52" s="403"/>
      <c r="U52" s="403"/>
      <c r="V52" s="403"/>
      <c r="W52" s="406"/>
      <c r="X52" s="402"/>
      <c r="Y52" s="403"/>
      <c r="Z52" s="403"/>
      <c r="AA52" s="403"/>
      <c r="AB52" s="403"/>
      <c r="AC52" s="403"/>
      <c r="AD52" s="403"/>
      <c r="AE52" s="403"/>
      <c r="AF52" s="403"/>
      <c r="AG52" s="403"/>
      <c r="AH52" s="403"/>
      <c r="AI52" s="403"/>
      <c r="AJ52" s="403"/>
      <c r="AK52" s="403"/>
      <c r="AL52" s="403"/>
      <c r="AM52" s="403"/>
      <c r="AN52" s="403"/>
      <c r="AO52" s="403"/>
      <c r="AP52" s="403"/>
      <c r="AQ52" s="403"/>
      <c r="AR52" s="403"/>
      <c r="AS52" s="403"/>
      <c r="AT52" s="403"/>
      <c r="AU52" s="403"/>
      <c r="AV52" s="403"/>
      <c r="AW52" s="403"/>
      <c r="AX52" s="403"/>
      <c r="AY52" s="403"/>
      <c r="AZ52" s="403"/>
      <c r="BA52" s="403"/>
      <c r="BB52" s="404"/>
    </row>
    <row r="53" spans="1:54" ht="10.7" customHeight="1">
      <c r="A53" s="448" t="s">
        <v>57</v>
      </c>
      <c r="B53" s="301"/>
      <c r="C53" s="301"/>
      <c r="D53" s="301"/>
      <c r="E53" s="301"/>
      <c r="F53" s="301"/>
      <c r="G53" s="301"/>
      <c r="H53" s="301"/>
      <c r="I53" s="301"/>
      <c r="J53" s="301"/>
      <c r="K53" s="301"/>
      <c r="L53" s="301"/>
      <c r="M53" s="301"/>
      <c r="N53" s="301"/>
      <c r="O53" s="301"/>
      <c r="P53" s="301"/>
      <c r="Q53" s="301"/>
      <c r="R53" s="301"/>
      <c r="S53" s="301"/>
      <c r="T53" s="301"/>
      <c r="U53" s="301"/>
      <c r="V53" s="301"/>
      <c r="W53" s="449"/>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0"/>
    </row>
    <row r="54" spans="1:54" ht="15" customHeight="1">
      <c r="A54" s="405"/>
      <c r="B54" s="403"/>
      <c r="C54" s="403"/>
      <c r="D54" s="403"/>
      <c r="E54" s="403"/>
      <c r="F54" s="403"/>
      <c r="G54" s="403"/>
      <c r="H54" s="403"/>
      <c r="I54" s="403"/>
      <c r="J54" s="403"/>
      <c r="K54" s="403"/>
      <c r="L54" s="403"/>
      <c r="M54" s="403"/>
      <c r="N54" s="403"/>
      <c r="O54" s="403"/>
      <c r="P54" s="403"/>
      <c r="Q54" s="403"/>
      <c r="R54" s="403"/>
      <c r="S54" s="403"/>
      <c r="T54" s="403"/>
      <c r="U54" s="403"/>
      <c r="V54" s="403"/>
      <c r="W54" s="406"/>
      <c r="X54" s="402"/>
      <c r="Y54" s="403"/>
      <c r="Z54" s="403"/>
      <c r="AA54" s="403"/>
      <c r="AB54" s="403"/>
      <c r="AC54" s="403"/>
      <c r="AD54" s="403"/>
      <c r="AE54" s="403"/>
      <c r="AF54" s="403"/>
      <c r="AG54" s="403"/>
      <c r="AH54" s="403"/>
      <c r="AI54" s="403"/>
      <c r="AJ54" s="403"/>
      <c r="AK54" s="403"/>
      <c r="AL54" s="403"/>
      <c r="AM54" s="403"/>
      <c r="AN54" s="403"/>
      <c r="AO54" s="403"/>
      <c r="AP54" s="403"/>
      <c r="AQ54" s="403"/>
      <c r="AR54" s="403"/>
      <c r="AS54" s="403"/>
      <c r="AT54" s="403"/>
      <c r="AU54" s="403"/>
      <c r="AV54" s="403"/>
      <c r="AW54" s="403"/>
      <c r="AX54" s="403"/>
      <c r="AY54" s="403"/>
      <c r="AZ54" s="403"/>
      <c r="BA54" s="403"/>
      <c r="BB54" s="404"/>
    </row>
    <row r="55" spans="1:54" ht="10.7" customHeight="1">
      <c r="A55" s="448" t="s">
        <v>59</v>
      </c>
      <c r="B55" s="301"/>
      <c r="C55" s="301"/>
      <c r="D55" s="301"/>
      <c r="E55" s="301"/>
      <c r="F55" s="301"/>
      <c r="G55" s="301"/>
      <c r="H55" s="301"/>
      <c r="I55" s="301"/>
      <c r="J55" s="301"/>
      <c r="K55" s="301"/>
      <c r="L55" s="301"/>
      <c r="M55" s="301"/>
      <c r="N55" s="301"/>
      <c r="O55" s="301"/>
      <c r="P55" s="301"/>
      <c r="Q55" s="301"/>
      <c r="R55" s="301"/>
      <c r="S55" s="301"/>
      <c r="T55" s="301"/>
      <c r="U55" s="301"/>
      <c r="V55" s="301"/>
      <c r="W55" s="449"/>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0"/>
    </row>
    <row r="56" spans="1:54" ht="17.25" customHeight="1">
      <c r="A56" s="407"/>
      <c r="B56" s="408"/>
      <c r="C56" s="408"/>
      <c r="D56" s="408"/>
      <c r="E56" s="408"/>
      <c r="F56" s="408"/>
      <c r="G56" s="408"/>
      <c r="H56" s="408"/>
      <c r="I56" s="408"/>
      <c r="J56" s="408"/>
      <c r="K56" s="408"/>
      <c r="L56" s="408"/>
      <c r="M56" s="408"/>
      <c r="N56" s="408"/>
      <c r="O56" s="408"/>
      <c r="P56" s="408"/>
      <c r="Q56" s="408"/>
      <c r="R56" s="408"/>
      <c r="S56" s="408"/>
      <c r="T56" s="408"/>
      <c r="U56" s="408"/>
      <c r="V56" s="408"/>
      <c r="W56" s="408"/>
      <c r="X56" s="407"/>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c r="A57" s="531" t="s">
        <v>61</v>
      </c>
      <c r="B57" s="532"/>
      <c r="C57" s="532"/>
      <c r="D57" s="532"/>
      <c r="E57" s="532"/>
      <c r="F57" s="532"/>
      <c r="G57" s="532"/>
      <c r="H57" s="532"/>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c r="AH57" s="532"/>
      <c r="AI57" s="532"/>
      <c r="AJ57" s="532"/>
      <c r="AK57" s="532"/>
      <c r="AL57" s="532"/>
      <c r="AM57" s="532"/>
      <c r="AN57" s="532"/>
      <c r="AO57" s="532"/>
      <c r="AP57" s="532"/>
      <c r="AQ57" s="532"/>
      <c r="AR57" s="532"/>
      <c r="AS57" s="532"/>
      <c r="AT57" s="532"/>
      <c r="AU57" s="532"/>
      <c r="AV57" s="532"/>
      <c r="AW57" s="532"/>
      <c r="AX57" s="532"/>
      <c r="AY57" s="532"/>
      <c r="AZ57" s="532"/>
      <c r="BA57" s="532"/>
      <c r="BB57" s="533"/>
    </row>
    <row r="58" spans="1:54" ht="131.25" customHeight="1">
      <c r="A58" s="383" t="s">
        <v>62</v>
      </c>
      <c r="B58" s="384"/>
      <c r="C58" s="384"/>
      <c r="D58" s="385"/>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c r="A65" s="399" t="s">
        <v>119</v>
      </c>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1"/>
    </row>
    <row r="66" spans="1:54">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c r="A71" s="399" t="s">
        <v>120</v>
      </c>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1"/>
    </row>
    <row r="72" spans="1:54">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c r="A77" s="399" t="s">
        <v>121</v>
      </c>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1"/>
    </row>
    <row r="78" spans="1:54">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1"/>
    </row>
    <row r="89" spans="1:54">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4"/>
    </row>
    <row r="90" spans="1:54">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4"/>
    </row>
    <row r="91" spans="1:54">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4"/>
    </row>
    <row r="92" spans="1:54">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4"/>
    </row>
    <row r="93" spans="1:54" ht="15" customHeight="1">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1"/>
    </row>
    <row r="94" spans="1:54">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4"/>
    </row>
    <row r="95" spans="1:54">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4"/>
    </row>
    <row r="96" spans="1:54">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4"/>
    </row>
    <row r="97" spans="1:54" ht="15" customHeight="1">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1"/>
    </row>
    <row r="98" spans="1:54">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4"/>
    </row>
    <row r="99" spans="1:54">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4"/>
    </row>
    <row r="100" spans="1:54">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4"/>
    </row>
    <row r="102" spans="1:54" ht="15" customHeight="1">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1"/>
    </row>
    <row r="103" spans="1:54">
      <c r="A103" s="432" t="s">
        <v>107</v>
      </c>
      <c r="B103" s="433"/>
      <c r="C103" s="433"/>
      <c r="D103" s="433"/>
      <c r="E103" s="433"/>
      <c r="F103" s="433"/>
      <c r="G103" s="433"/>
      <c r="H103" s="433"/>
      <c r="I103" s="433"/>
      <c r="J103" s="433"/>
      <c r="K103" s="433"/>
      <c r="L103" s="434"/>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4"/>
    </row>
    <row r="104" spans="1:54">
      <c r="A104" s="392" t="s">
        <v>108</v>
      </c>
      <c r="B104" s="393"/>
      <c r="C104" s="393"/>
      <c r="D104" s="393"/>
      <c r="E104" s="393"/>
      <c r="F104" s="393"/>
      <c r="G104" s="393"/>
      <c r="H104" s="393"/>
      <c r="I104" s="393"/>
      <c r="J104" s="393"/>
      <c r="K104" s="393"/>
      <c r="L104" s="394"/>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4"/>
    </row>
    <row r="106" spans="1:54" ht="15" customHeight="1">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1"/>
    </row>
    <row r="107" spans="1:54">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4"/>
    </row>
    <row r="108" spans="1:54">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4"/>
    </row>
    <row r="109" spans="1:54">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4"/>
    </row>
    <row r="110" spans="1:54" ht="15" customHeight="1">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1"/>
    </row>
    <row r="111" spans="1:54">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4"/>
    </row>
    <row r="112" spans="1:54">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4"/>
    </row>
    <row r="113" spans="1:54">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4"/>
    </row>
    <row r="114" spans="1:54">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4"/>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c r="A116" s="514" t="str">
        <f>'UNIFIED INTAKE'!A74</f>
        <v xml:space="preserve">PATIENT IS A SC AND  SHE IS THE GUARDIAN OF HER GRAND CHILDREN. SHE WORK AS A FOOD VENDING AND THE INCOME IS UNTSTABLE TO THE FAMILY NEEDS. SHE IS A 4PS MEMBER. HER CHILDREN CANNOT  SENDS MONEY SUPPORT HER DAY TO DAY NEEDS CINCE THEY HAVE THEIER OWN FAMILY ALREADY. PATIENT PHIC SERVICE C3. (SC) REFER TO CLAIMS UNIT FOR FURTHER MANAGEMENT.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8"/>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20"/>
    </row>
    <row r="117" spans="1:54">
      <c r="A117" s="51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1"/>
    </row>
    <row r="118" spans="1:54">
      <c r="A118" s="51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1"/>
    </row>
    <row r="119" spans="1:54">
      <c r="A119" s="51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1"/>
    </row>
    <row r="120" spans="1:54" ht="153" customHeight="1">
      <c r="A120" s="516"/>
      <c r="B120" s="517"/>
      <c r="C120" s="517"/>
      <c r="D120" s="517"/>
      <c r="E120" s="517"/>
      <c r="F120" s="517"/>
      <c r="G120" s="517"/>
      <c r="H120" s="517"/>
      <c r="I120" s="517"/>
      <c r="J120" s="517"/>
      <c r="K120" s="517"/>
      <c r="L120" s="517"/>
      <c r="M120" s="517"/>
      <c r="N120" s="517"/>
      <c r="O120" s="517"/>
      <c r="P120" s="517"/>
      <c r="Q120" s="517"/>
      <c r="R120" s="517"/>
      <c r="S120" s="517"/>
      <c r="T120" s="517"/>
      <c r="U120" s="517"/>
      <c r="V120" s="517"/>
      <c r="W120" s="517"/>
      <c r="X120" s="516"/>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517"/>
      <c r="BA120" s="517"/>
      <c r="BB120" s="52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1"/>
      <c r="B123" s="411"/>
      <c r="C123" s="411"/>
      <c r="D123" s="411"/>
      <c r="E123" s="411"/>
      <c r="F123" s="411"/>
      <c r="G123" s="411"/>
      <c r="H123" s="411"/>
      <c r="I123" s="411"/>
      <c r="J123" s="411"/>
      <c r="K123" s="411"/>
      <c r="L123" s="411"/>
      <c r="M123" s="411"/>
      <c r="N123" s="411"/>
      <c r="O123" s="411"/>
      <c r="P123" s="411"/>
      <c r="Q123" s="411"/>
      <c r="X123" s="412" t="str">
        <f>'UNIFIED INTAKE'!D87</f>
        <v>JESSA MAE M. CARISOLA, RSW</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c r="A124" s="413" t="s">
        <v>212</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4" zoomScale="85" zoomScaleNormal="100" zoomScaleSheetLayoutView="85" workbookViewId="0">
      <selection activeCell="C8" sqref="C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8" t="s">
        <v>217</v>
      </c>
      <c r="B1" s="568"/>
      <c r="C1" s="568"/>
      <c r="D1" s="568"/>
      <c r="E1" s="568"/>
      <c r="F1" s="568"/>
      <c r="G1" s="568"/>
      <c r="H1" s="568"/>
      <c r="I1" s="568"/>
      <c r="J1" s="568"/>
      <c r="K1" s="568"/>
      <c r="L1" s="568"/>
      <c r="M1" s="568"/>
      <c r="N1" s="568"/>
    </row>
    <row r="2" spans="1:14" ht="18.75">
      <c r="B2" s="45" t="s">
        <v>218</v>
      </c>
      <c r="C2" s="569">
        <f>IF('UNIFIED INTAKE'!Q3=0,"",'UNIFIED INTAKE'!Q3)</f>
        <v>94562</v>
      </c>
      <c r="D2" s="570"/>
      <c r="E2" s="570"/>
      <c r="M2" s="45" t="s">
        <v>29</v>
      </c>
      <c r="N2" s="46">
        <f>'UNIFIED INTAKE'!F5</f>
        <v>45208</v>
      </c>
    </row>
    <row r="3" spans="1:14" ht="18.75">
      <c r="B3" s="45" t="s">
        <v>219</v>
      </c>
      <c r="C3" s="571">
        <f>'UNIFIED INTAKE'!D3</f>
        <v>0</v>
      </c>
      <c r="D3" s="571"/>
      <c r="E3" s="571"/>
      <c r="M3" s="45" t="s">
        <v>220</v>
      </c>
      <c r="N3" s="47">
        <f>'UNIFIED INTAKE'!R5</f>
        <v>0.74097222222222203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1" t="str">
        <f>IF('UNIFIED INTAKE'!D10=0,"",'UNIFIED INTAKE'!D10)</f>
        <v>TELEG, MYRNA ARINGO</v>
      </c>
      <c r="D6" s="561"/>
      <c r="E6" s="561"/>
      <c r="F6" s="561"/>
      <c r="G6" s="561"/>
      <c r="H6" s="561"/>
      <c r="I6" s="561"/>
      <c r="J6" s="561"/>
      <c r="K6" s="561"/>
      <c r="L6" s="561"/>
      <c r="M6" s="51" t="s">
        <v>222</v>
      </c>
      <c r="N6" s="52" t="str">
        <f>IF('UNIFIED INTAKE'!R10=0,"",'UNIFIED INTAKE'!R10)</f>
        <v>FEMALE</v>
      </c>
    </row>
    <row r="7" spans="1:14" ht="18.75">
      <c r="A7" s="49" t="s">
        <v>223</v>
      </c>
      <c r="B7" s="49"/>
      <c r="C7" s="561" t="str">
        <f>'UNIFIED INTAKE'!E14</f>
        <v>BOLO NORTE SIPOCOT CAM SUR</v>
      </c>
      <c r="D7" s="561"/>
      <c r="E7" s="561"/>
      <c r="F7" s="561"/>
      <c r="G7" s="561"/>
      <c r="H7" s="561"/>
      <c r="I7" s="561"/>
      <c r="J7" s="561"/>
      <c r="K7" s="561"/>
      <c r="L7" s="561"/>
      <c r="M7" s="561"/>
      <c r="N7" s="561"/>
    </row>
    <row r="8" spans="1:14" ht="18.75">
      <c r="A8" s="49" t="s">
        <v>224</v>
      </c>
      <c r="B8" s="49"/>
      <c r="C8" s="53" t="s">
        <v>342</v>
      </c>
      <c r="D8" s="54"/>
      <c r="E8" s="51" t="s">
        <v>225</v>
      </c>
      <c r="F8" s="572">
        <f ca="1">'UNIFIED INTAKE'!G12</f>
        <v>61</v>
      </c>
      <c r="G8" s="572"/>
      <c r="H8" s="572"/>
      <c r="I8" s="572"/>
      <c r="J8" s="573" t="s">
        <v>226</v>
      </c>
      <c r="K8" s="573"/>
      <c r="L8" s="573"/>
      <c r="M8" s="574" t="str">
        <f>IF('UNIFIED INTAKE'!D19=0,"",'UNIFIED INTAKE'!D19)</f>
        <v>CATHOLIC</v>
      </c>
      <c r="N8" s="574"/>
    </row>
    <row r="9" spans="1:14" ht="18.75">
      <c r="A9" s="49" t="s">
        <v>227</v>
      </c>
      <c r="B9" s="49"/>
      <c r="C9" s="565">
        <f>'UNIFIED INTAKE'!A12</f>
        <v>22709</v>
      </c>
      <c r="D9" s="565"/>
      <c r="E9" s="565"/>
      <c r="F9" s="565"/>
      <c r="G9" s="565"/>
      <c r="H9" s="565"/>
      <c r="I9" s="566" t="s">
        <v>228</v>
      </c>
      <c r="J9" s="566"/>
      <c r="K9" s="561" t="str">
        <f>IF('UNIFIED INTAKE'!M12="","",'UNIFIED INTAKE'!M12)</f>
        <v>SIPOCOT CAM SUR</v>
      </c>
      <c r="L9" s="561"/>
      <c r="M9" s="561"/>
      <c r="N9" s="561"/>
    </row>
    <row r="10" spans="1:14" ht="18.75">
      <c r="A10" s="49" t="s">
        <v>229</v>
      </c>
      <c r="B10" s="49"/>
      <c r="C10" s="49"/>
      <c r="D10" s="561"/>
      <c r="E10" s="561"/>
      <c r="F10" s="561"/>
      <c r="G10" s="561"/>
      <c r="H10" s="561"/>
      <c r="I10" s="561"/>
      <c r="J10" s="561"/>
      <c r="K10" s="561"/>
      <c r="L10" s="561"/>
      <c r="M10" s="561"/>
      <c r="N10" s="561"/>
    </row>
    <row r="11" spans="1:14" ht="18.75">
      <c r="A11" s="49" t="s">
        <v>230</v>
      </c>
      <c r="B11" s="49"/>
      <c r="C11" s="561" t="str">
        <f>IF('UNIFIED INTAKE'!D24=0,"",'UNIFIED INTAKE'!D24)</f>
        <v xml:space="preserve">FOOD VENDING </v>
      </c>
      <c r="D11" s="561"/>
      <c r="E11" s="561"/>
      <c r="F11" s="561"/>
      <c r="G11" s="561"/>
      <c r="H11" s="561"/>
      <c r="I11" s="561"/>
      <c r="J11" s="55" t="s">
        <v>231</v>
      </c>
      <c r="K11" s="567" t="str">
        <f>IF('UNIFIED INTAKE'!M24="","",'UNIFIED INTAKE'!M24)</f>
        <v/>
      </c>
      <c r="L11" s="567"/>
      <c r="M11" s="567"/>
      <c r="N11" s="567"/>
    </row>
    <row r="12" spans="1:14" ht="18.75">
      <c r="A12" s="49" t="s">
        <v>232</v>
      </c>
      <c r="B12" s="49"/>
      <c r="C12" s="561"/>
      <c r="D12" s="561"/>
      <c r="E12" s="561"/>
      <c r="F12" s="561"/>
      <c r="G12" s="561"/>
      <c r="H12" s="561"/>
      <c r="I12" s="561"/>
      <c r="J12" s="561"/>
      <c r="K12" s="561"/>
      <c r="L12" s="561"/>
      <c r="M12" s="561"/>
      <c r="N12" s="561"/>
    </row>
    <row r="13" spans="1:14" ht="6.75" customHeight="1">
      <c r="A13" s="49"/>
      <c r="B13" s="49"/>
      <c r="C13" s="49"/>
      <c r="D13" s="558"/>
      <c r="E13" s="558"/>
      <c r="F13" s="50"/>
      <c r="G13" s="50"/>
      <c r="H13" s="49"/>
      <c r="I13" s="49"/>
      <c r="J13" s="49"/>
      <c r="K13" s="49"/>
      <c r="L13" s="49"/>
      <c r="M13" s="49"/>
      <c r="N13" s="49"/>
    </row>
    <row r="14" spans="1:14" ht="18.75">
      <c r="A14" s="49" t="s">
        <v>233</v>
      </c>
      <c r="B14" s="49"/>
      <c r="C14" s="561" t="s">
        <v>309</v>
      </c>
      <c r="D14" s="561"/>
      <c r="E14" s="561"/>
      <c r="F14" s="561"/>
      <c r="G14" s="561"/>
      <c r="H14" s="561"/>
      <c r="I14" s="561"/>
      <c r="J14" s="561"/>
      <c r="K14" s="561"/>
      <c r="L14" s="561"/>
      <c r="M14" s="561"/>
      <c r="N14" s="561"/>
    </row>
    <row r="15" spans="1:14" ht="18.75">
      <c r="A15" s="49" t="s">
        <v>234</v>
      </c>
      <c r="B15" s="49"/>
      <c r="C15" s="49"/>
      <c r="D15" s="562">
        <v>45204</v>
      </c>
      <c r="E15" s="563"/>
      <c r="F15" s="563"/>
      <c r="G15" s="563"/>
      <c r="H15" s="563"/>
      <c r="I15" s="563"/>
      <c r="J15" s="563"/>
      <c r="K15" s="564" t="s">
        <v>235</v>
      </c>
      <c r="L15" s="564"/>
      <c r="M15" s="564"/>
      <c r="N15" s="56">
        <f>D15</f>
        <v>45204</v>
      </c>
    </row>
    <row r="16" spans="1:14" ht="18.75">
      <c r="A16" s="49" t="s">
        <v>236</v>
      </c>
      <c r="B16" s="49"/>
      <c r="C16" s="49"/>
      <c r="D16" s="561" t="s">
        <v>307</v>
      </c>
      <c r="E16" s="561"/>
      <c r="F16" s="561"/>
      <c r="G16" s="561"/>
      <c r="H16" s="561"/>
      <c r="I16" s="561"/>
      <c r="J16" s="561"/>
      <c r="K16" s="561"/>
      <c r="L16" s="561"/>
      <c r="M16" s="561"/>
      <c r="N16" s="561"/>
    </row>
    <row r="17" spans="1:14" ht="9.75" customHeight="1"/>
    <row r="18" spans="1:14" ht="18.75">
      <c r="A18" s="48" t="s">
        <v>237</v>
      </c>
      <c r="B18" s="49"/>
      <c r="C18" s="49"/>
      <c r="D18" s="558"/>
      <c r="E18" s="558"/>
      <c r="F18" s="50"/>
      <c r="G18" s="50"/>
      <c r="H18" s="49"/>
      <c r="I18" s="49"/>
      <c r="J18" s="49"/>
      <c r="K18" s="49"/>
      <c r="L18" s="49"/>
      <c r="M18" s="49"/>
      <c r="N18" s="49"/>
    </row>
    <row r="19" spans="1:14">
      <c r="A19" s="559" t="s">
        <v>18</v>
      </c>
      <c r="B19" s="559"/>
      <c r="C19" s="57" t="s">
        <v>238</v>
      </c>
      <c r="D19" s="559" t="s">
        <v>239</v>
      </c>
      <c r="E19" s="559"/>
      <c r="F19" s="57" t="s">
        <v>240</v>
      </c>
      <c r="G19" s="559" t="s">
        <v>241</v>
      </c>
      <c r="H19" s="559"/>
      <c r="I19" s="560" t="s">
        <v>229</v>
      </c>
      <c r="J19" s="560"/>
      <c r="K19" s="560"/>
      <c r="L19" s="560"/>
      <c r="M19" s="57" t="s">
        <v>230</v>
      </c>
      <c r="N19" s="57" t="s">
        <v>242</v>
      </c>
    </row>
    <row r="20" spans="1:14">
      <c r="A20" s="553" t="str">
        <f>IF('UNIFIED INTAKE'!A31=0,"",'UNIFIED INTAKE'!A31)</f>
        <v>TELEG, KATE LOUIE</v>
      </c>
      <c r="B20" s="554"/>
      <c r="C20" s="73" t="str">
        <f>IF('UNIFIED INTAKE'!L31=0,"",'UNIFIED INTAKE'!L31)</f>
        <v>G. DAUGHTER</v>
      </c>
      <c r="D20" s="555" t="str">
        <f>IF('UNIFIED INTAKE'!S31=0,"",'UNIFIED INTAKE'!S31)</f>
        <v/>
      </c>
      <c r="E20" s="556"/>
      <c r="F20" s="73" t="str">
        <f>IF('UNIFIED INTAKE'!I31=0,"",'UNIFIED INTAKE'!I31)</f>
        <v>F</v>
      </c>
      <c r="G20" s="555" t="str">
        <f>IF('UNIFIED INTAKE'!K31=0,"",'UNIFIED INTAKE'!K31)</f>
        <v>S</v>
      </c>
      <c r="H20" s="556"/>
      <c r="I20" s="555" t="str">
        <f>IF('UNIFIED INTAKE'!M31=0,"",'UNIFIED INTAKE'!M31)</f>
        <v>GR 3 IS</v>
      </c>
      <c r="J20" s="557"/>
      <c r="K20" s="557"/>
      <c r="L20" s="556"/>
      <c r="M20" s="73" t="str">
        <f>IF('UNIFIED INTAKE'!P31=0,"",'UNIFIED INTAKE'!P31)</f>
        <v/>
      </c>
      <c r="N20" s="76">
        <f>'UNIFIED INTAKE'!R31</f>
        <v>0</v>
      </c>
    </row>
    <row r="21" spans="1:14">
      <c r="A21" s="553" t="str">
        <f>IF('UNIFIED INTAKE'!A32=0,"",'UNIFIED INTAKE'!A32)</f>
        <v>TELEG. HILARVIN</v>
      </c>
      <c r="B21" s="554"/>
      <c r="C21" s="73" t="str">
        <f>IF('UNIFIED INTAKE'!L32=0,"",'UNIFIED INTAKE'!L32)</f>
        <v>G SON</v>
      </c>
      <c r="D21" s="555" t="str">
        <f>IF('UNIFIED INTAKE'!S32=0,"",'UNIFIED INTAKE'!S32)</f>
        <v/>
      </c>
      <c r="E21" s="556"/>
      <c r="F21" s="73" t="str">
        <f>IF('UNIFIED INTAKE'!I32=0,"",'UNIFIED INTAKE'!I32)</f>
        <v>M</v>
      </c>
      <c r="G21" s="555" t="str">
        <f>IF('UNIFIED INTAKE'!K32=0,"",'UNIFIED INTAKE'!K32)</f>
        <v>S</v>
      </c>
      <c r="H21" s="556"/>
      <c r="I21" s="555" t="str">
        <f>IF('UNIFIED INTAKE'!M32=0,"",'UNIFIED INTAKE'!M32)</f>
        <v>GR 10 IS</v>
      </c>
      <c r="J21" s="557"/>
      <c r="K21" s="557"/>
      <c r="L21" s="556"/>
      <c r="M21" s="73" t="str">
        <f>IF('UNIFIED INTAKE'!P32=0,"",'UNIFIED INTAKE'!P32)</f>
        <v/>
      </c>
      <c r="N21" s="76">
        <f>'UNIFIED INTAKE'!R32</f>
        <v>0</v>
      </c>
    </row>
    <row r="22" spans="1:14">
      <c r="A22" s="553" t="str">
        <f>IF('UNIFIED INTAKE'!A33=0,"",'UNIFIED INTAKE'!A33)</f>
        <v>TELEG, ZACK</v>
      </c>
      <c r="B22" s="554"/>
      <c r="C22" s="73" t="str">
        <f>IF('UNIFIED INTAKE'!L33=0,"",'UNIFIED INTAKE'!L33)</f>
        <v>G.SON</v>
      </c>
      <c r="D22" s="555" t="str">
        <f>IF('UNIFIED INTAKE'!S33=0,"",'UNIFIED INTAKE'!S33)</f>
        <v/>
      </c>
      <c r="E22" s="556"/>
      <c r="F22" s="73" t="str">
        <f>IF('UNIFIED INTAKE'!I33=0,"",'UNIFIED INTAKE'!I33)</f>
        <v>M</v>
      </c>
      <c r="G22" s="555" t="str">
        <f>IF('UNIFIED INTAKE'!K33=0,"",'UNIFIED INTAKE'!K33)</f>
        <v>S</v>
      </c>
      <c r="H22" s="556"/>
      <c r="I22" s="555" t="str">
        <f>IF('UNIFIED INTAKE'!M33=0,"",'UNIFIED INTAKE'!M33)</f>
        <v>GR 1 IS</v>
      </c>
      <c r="J22" s="557"/>
      <c r="K22" s="557"/>
      <c r="L22" s="556"/>
      <c r="M22" s="73" t="str">
        <f>IF('UNIFIED INTAKE'!P33=0,"",'UNIFIED INTAKE'!P33)</f>
        <v/>
      </c>
      <c r="N22" s="76">
        <f>'UNIFIED INTAKE'!R33</f>
        <v>0</v>
      </c>
    </row>
    <row r="23" spans="1:14">
      <c r="A23" s="553" t="str">
        <f>IF('UNIFIED INTAKE'!A34=0,"",'UNIFIED INTAKE'!A34)</f>
        <v/>
      </c>
      <c r="B23" s="554"/>
      <c r="C23" s="73" t="str">
        <f>IF('UNIFIED INTAKE'!L34=0,"",'UNIFIED INTAKE'!L34)</f>
        <v/>
      </c>
      <c r="D23" s="555" t="str">
        <f>IF('UNIFIED INTAKE'!S34=0,"",'UNIFIED INTAKE'!S34)</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'UNIFIED INTAKE'!R34</f>
        <v>0</v>
      </c>
    </row>
    <row r="24" spans="1:14">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'UNIFIED INTAKE'!R35</f>
        <v>0</v>
      </c>
    </row>
    <row r="25" spans="1:14">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'UNIFIED INTAKE'!R36</f>
        <v>0</v>
      </c>
    </row>
    <row r="26" spans="1:14">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'UNIFIED INTAKE'!R37</f>
        <v>0</v>
      </c>
    </row>
    <row r="27" spans="1:14">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row r="31" spans="1:14">
      <c r="A31" s="551" t="s">
        <v>21</v>
      </c>
      <c r="B31" s="551"/>
      <c r="C31" s="58" t="s">
        <v>22</v>
      </c>
      <c r="D31" s="59"/>
      <c r="E31" s="550" t="s">
        <v>23</v>
      </c>
      <c r="F31" s="550"/>
      <c r="G31" s="550"/>
      <c r="H31" s="550"/>
      <c r="I31" s="550" t="s">
        <v>214</v>
      </c>
      <c r="J31" s="550"/>
      <c r="K31" s="59"/>
      <c r="L31" s="550" t="s">
        <v>24</v>
      </c>
      <c r="M31" s="550"/>
      <c r="N31" s="58" t="s">
        <v>22</v>
      </c>
    </row>
    <row r="32" spans="1:14" ht="15.75">
      <c r="A32" s="25"/>
      <c r="B32" t="s">
        <v>129</v>
      </c>
      <c r="C32" s="74">
        <f>'UNIFIED INTAKE'!D50</f>
        <v>0</v>
      </c>
      <c r="E32" s="25"/>
      <c r="F32" s="552" t="s">
        <v>130</v>
      </c>
      <c r="G32" s="55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t="str">
        <f>'UNIFIED INTAKE'!Q51</f>
        <v>4PS PAYOUT</v>
      </c>
    </row>
    <row r="34" spans="1:14" ht="15.75">
      <c r="A34" s="25"/>
      <c r="B34" t="s">
        <v>137</v>
      </c>
      <c r="C34" s="74">
        <f>'UNIFIED INTAKE'!D52</f>
        <v>0</v>
      </c>
      <c r="E34" s="25"/>
      <c r="F34" s="548" t="s">
        <v>138</v>
      </c>
      <c r="G34" s="548"/>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0" t="s">
        <v>26</v>
      </c>
      <c r="F37" s="550"/>
      <c r="G37" s="550"/>
      <c r="H37" s="550"/>
      <c r="I37" s="550" t="s">
        <v>22</v>
      </c>
      <c r="J37" s="550"/>
      <c r="L37" s="25"/>
      <c r="M37" s="62" t="s">
        <v>143</v>
      </c>
      <c r="N37" s="75">
        <f>'UNIFIED INTAKE'!Q55</f>
        <v>0</v>
      </c>
    </row>
    <row r="38" spans="1:14" ht="15.75">
      <c r="A38" s="25"/>
      <c r="B38" t="s">
        <v>129</v>
      </c>
      <c r="C38" s="74">
        <f>'UNIFIED INTAKE'!D56</f>
        <v>0</v>
      </c>
      <c r="E38" s="25"/>
      <c r="F38" s="548" t="s">
        <v>144</v>
      </c>
      <c r="G38" s="548"/>
      <c r="H38" s="548"/>
      <c r="I38" s="549">
        <f>'UNIFIED INTAKE'!I56:L56</f>
        <v>0</v>
      </c>
      <c r="J38" s="549"/>
      <c r="L38" s="25"/>
      <c r="M38" t="s">
        <v>245</v>
      </c>
      <c r="N38" s="75">
        <f>'UNIFIED INTAKE'!Q56</f>
        <v>0</v>
      </c>
    </row>
    <row r="39" spans="1:14" ht="15.75">
      <c r="A39" s="25"/>
      <c r="B39" t="s">
        <v>137</v>
      </c>
      <c r="C39" s="74">
        <f>'UNIFIED INTAKE'!D57</f>
        <v>0</v>
      </c>
      <c r="E39" s="25"/>
      <c r="F39" s="548" t="s">
        <v>145</v>
      </c>
      <c r="G39" s="548"/>
      <c r="H39" s="548"/>
      <c r="I39" s="549">
        <f>'UNIFIED INTAKE'!I57:L57</f>
        <v>0</v>
      </c>
      <c r="J39" s="549"/>
      <c r="L39" s="25"/>
      <c r="M39" t="s">
        <v>149</v>
      </c>
      <c r="N39" s="75">
        <f>'UNIFIED INTAKE'!Q57</f>
        <v>0</v>
      </c>
    </row>
    <row r="40" spans="1:14" ht="15.75">
      <c r="A40" s="25"/>
      <c r="B40" t="s">
        <v>147</v>
      </c>
      <c r="C40" s="74">
        <f>'UNIFIED INTAKE'!D58</f>
        <v>0</v>
      </c>
      <c r="E40" s="25"/>
      <c r="F40" s="548" t="s">
        <v>146</v>
      </c>
      <c r="G40" s="548"/>
      <c r="H40" s="548"/>
      <c r="I40" s="549">
        <f>'UNIFIED INTAKE'!I58:L58</f>
        <v>0</v>
      </c>
      <c r="J40" s="549"/>
      <c r="L40" s="25"/>
      <c r="M40" t="s">
        <v>163</v>
      </c>
      <c r="N40" s="75">
        <f>'UNIFIED INTAKE'!Q58</f>
        <v>0</v>
      </c>
    </row>
    <row r="41" spans="1:14" ht="15.75">
      <c r="A41" s="25"/>
      <c r="B41" s="59" t="s">
        <v>148</v>
      </c>
      <c r="C41" s="74">
        <f>'UNIFIED INTAKE'!D59</f>
        <v>0</v>
      </c>
      <c r="E41" s="25"/>
      <c r="F41" s="548" t="s">
        <v>246</v>
      </c>
      <c r="G41" s="548"/>
      <c r="H41" s="548"/>
      <c r="I41" s="549">
        <f>'UNIFIED INTAKE'!I59:L59</f>
        <v>0</v>
      </c>
      <c r="J41" s="549"/>
      <c r="N41" s="75">
        <f>'UNIFIED INTAKE'!Q59</f>
        <v>0</v>
      </c>
    </row>
    <row r="42" spans="1:14" ht="4.5" customHeight="1">
      <c r="A42" s="25"/>
      <c r="C42" s="70"/>
    </row>
    <row r="43" spans="1:14" ht="15.75">
      <c r="A43" s="545" t="s">
        <v>247</v>
      </c>
      <c r="B43" s="545"/>
      <c r="C43" s="545"/>
      <c r="D43" s="63"/>
      <c r="E43" s="545" t="s">
        <v>22</v>
      </c>
      <c r="F43" s="545"/>
      <c r="G43" s="545"/>
      <c r="H43" s="545"/>
      <c r="I43" s="64"/>
      <c r="J43" s="60" t="s">
        <v>248</v>
      </c>
      <c r="K43" s="60"/>
      <c r="L43" s="545"/>
      <c r="M43" s="545"/>
      <c r="N43" s="60"/>
    </row>
    <row r="44" spans="1:14" ht="15.75">
      <c r="A44" s="546" t="str">
        <f>IF('UNIFIED INTAKE'!A44=0,"",'UNIFIED INTAKE'!A44)</f>
        <v/>
      </c>
      <c r="B44" s="546"/>
      <c r="C44" s="546"/>
      <c r="D44" s="65"/>
      <c r="E44" s="547">
        <f>'UNIFIED INTAKE'!I44</f>
        <v>0</v>
      </c>
      <c r="F44" s="547"/>
      <c r="G44" s="547"/>
      <c r="H44" s="547"/>
      <c r="I44" s="65"/>
      <c r="J44" s="72"/>
      <c r="L44" s="25"/>
      <c r="N44" s="71"/>
    </row>
    <row r="45" spans="1:14" ht="15.75">
      <c r="A45" s="546" t="str">
        <f>IF('UNIFIED INTAKE'!A45=0,"",'UNIFIED INTAKE'!A45)</f>
        <v>FS FROM CHILDREN</v>
      </c>
      <c r="B45" s="546"/>
      <c r="C45" s="546"/>
      <c r="D45" s="65"/>
      <c r="E45" s="547">
        <f>'UNIFIED INTAKE'!I45</f>
        <v>500</v>
      </c>
      <c r="F45" s="547"/>
      <c r="G45" s="547"/>
      <c r="H45" s="547"/>
      <c r="I45" s="65"/>
      <c r="J45" s="66"/>
      <c r="L45" s="25"/>
      <c r="N45" s="71"/>
    </row>
    <row r="46" spans="1:14" ht="15.75">
      <c r="A46" s="546" t="str">
        <f>IF('UNIFIED INTAKE'!A46=0,"",'UNIFIED INTAKE'!A46)</f>
        <v>4PS-PATIENT</v>
      </c>
      <c r="B46" s="546"/>
      <c r="C46" s="546"/>
      <c r="D46" s="65"/>
      <c r="E46" s="547">
        <f>'UNIFIED INTAKE'!I46</f>
        <v>1850</v>
      </c>
      <c r="F46" s="547"/>
      <c r="G46" s="547"/>
      <c r="H46" s="54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9" t="s">
        <v>254</v>
      </c>
      <c r="B49" s="539"/>
      <c r="C49" s="539"/>
      <c r="D49" s="539"/>
      <c r="E49" s="539"/>
      <c r="F49" s="539"/>
      <c r="G49" s="539"/>
      <c r="H49" s="539"/>
      <c r="I49" s="539"/>
      <c r="J49" s="539"/>
      <c r="K49" s="539"/>
      <c r="L49" s="539"/>
      <c r="M49" s="539"/>
      <c r="N49" s="539"/>
    </row>
    <row r="50" spans="1:14" ht="6" customHeight="1">
      <c r="A50" s="63"/>
      <c r="B50" s="63"/>
      <c r="C50" s="63"/>
      <c r="D50" s="63"/>
      <c r="E50" s="63"/>
      <c r="F50" s="63"/>
      <c r="G50" s="63"/>
      <c r="H50" s="63"/>
      <c r="I50" s="63"/>
      <c r="J50" s="63"/>
      <c r="K50" s="63"/>
      <c r="L50" s="63"/>
      <c r="M50" s="63"/>
      <c r="N50" s="63"/>
    </row>
    <row r="51" spans="1:14" ht="18.75">
      <c r="A51" s="540" t="s">
        <v>250</v>
      </c>
      <c r="B51" s="540"/>
      <c r="C51" s="540"/>
      <c r="D51" s="540"/>
      <c r="E51" s="540"/>
      <c r="F51" s="540"/>
      <c r="G51" s="49"/>
      <c r="H51" s="49"/>
      <c r="I51" s="49"/>
      <c r="J51" s="49"/>
      <c r="K51" s="49"/>
      <c r="L51" s="49"/>
      <c r="M51" s="49"/>
      <c r="N51" s="49"/>
    </row>
    <row r="52" spans="1:14" ht="149.25" customHeight="1">
      <c r="A52" s="541" t="str">
        <f>IF('UNIFIED INTAKE'!A74=0,"",'UNIFIED INTAKE'!A74)</f>
        <v xml:space="preserve">PATIENT IS A SC AND  SHE IS THE GUARDIAN OF HER GRAND CHILDREN. SHE WORK AS A FOOD VENDING AND THE INCOME IS UNTSTABLE TO THE FAMILY NEEDS. SHE IS A 4PS MEMBER. HER CHILDREN CANNOT  SENDS MONEY SUPPORT HER DAY TO DAY NEEDS CINCE THEY HAVE THEIER OWN FAMILY ALREADY. PATIENT PHIC SERVICE C3. (SC) REFER TO CLAIMS UNIT FOR FURTHER MANAGEMENT. </v>
      </c>
      <c r="B52" s="542"/>
      <c r="C52" s="542"/>
      <c r="D52" s="542"/>
      <c r="E52" s="542"/>
      <c r="F52" s="542"/>
      <c r="G52" s="542"/>
      <c r="H52" s="542"/>
      <c r="I52" s="542"/>
      <c r="J52" s="542"/>
      <c r="K52" s="542"/>
      <c r="L52" s="542"/>
      <c r="M52" s="542"/>
      <c r="N52" s="54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3" t="str">
        <f>IF('UNIFIED INTAKE'!G6=0,"",'UNIFIED INTAKE'!G6)</f>
        <v>BABYLINDA ANTONIO</v>
      </c>
      <c r="B55" s="543"/>
      <c r="C55" s="543"/>
      <c r="D55" s="543"/>
      <c r="E55" s="543"/>
      <c r="F55" s="543" t="str">
        <f>IF('UNIFIED INTAKE'!Q6=0,"",'UNIFIED INTAKE'!Q6)</f>
        <v>SISTER</v>
      </c>
      <c r="G55" s="543"/>
      <c r="H55" s="543"/>
      <c r="I55" s="543"/>
      <c r="J55" s="543"/>
      <c r="K55" s="544">
        <f>IF('UNIFIED INTAKE'!Q7=0,"",'UNIFIED INTAKE'!Q7)</f>
        <v>936391810</v>
      </c>
      <c r="L55" s="544"/>
      <c r="M55" s="544"/>
      <c r="N55" s="544"/>
    </row>
    <row r="56" spans="1:14" ht="4.5" customHeight="1">
      <c r="A56" s="49"/>
      <c r="B56" s="49"/>
      <c r="C56" s="49"/>
      <c r="D56" s="49"/>
      <c r="E56" s="49"/>
      <c r="F56" s="49"/>
      <c r="G56" s="49"/>
      <c r="H56" s="49"/>
      <c r="I56" s="49"/>
      <c r="J56" s="49"/>
      <c r="K56" s="49"/>
      <c r="L56" s="49"/>
      <c r="M56" s="49"/>
      <c r="N56" s="49"/>
    </row>
    <row r="57" spans="1:14" ht="18.75">
      <c r="A57" s="534" t="s">
        <v>252</v>
      </c>
      <c r="B57" s="53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5" t="str">
        <f>'UNIFIED INTAKE'!D87</f>
        <v>JESSA MAE M. CARISOLA, RSW</v>
      </c>
      <c r="B59" s="535"/>
      <c r="C59" s="535"/>
      <c r="D59" s="535"/>
      <c r="E59" s="535"/>
      <c r="F59" s="49"/>
      <c r="G59" s="49"/>
      <c r="H59" s="49"/>
      <c r="I59" s="49"/>
      <c r="J59" s="69"/>
      <c r="K59" s="536"/>
      <c r="L59" s="536"/>
      <c r="M59" s="536"/>
      <c r="N59" s="536"/>
    </row>
    <row r="60" spans="1:14" ht="18.75">
      <c r="A60" s="537" t="s">
        <v>253</v>
      </c>
      <c r="B60" s="537"/>
      <c r="C60" s="537"/>
      <c r="D60" s="537"/>
      <c r="E60" s="537"/>
      <c r="F60" s="49"/>
      <c r="G60" s="49"/>
      <c r="H60" s="49"/>
      <c r="I60" s="49"/>
      <c r="J60" s="49"/>
      <c r="K60" s="538"/>
      <c r="L60" s="538"/>
      <c r="M60" s="538"/>
      <c r="N60" s="53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2023-10-09T09:59:07Z</cp:lastPrinted>
  <dcterms:created xsi:type="dcterms:W3CDTF">2021-01-18T06:35:54Z</dcterms:created>
  <dcterms:modified xsi:type="dcterms:W3CDTF">2023-10-09T09:59:38Z</dcterms:modified>
</cp:coreProperties>
</file>