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lization" sheetId="1" r:id="rId4"/>
  </sheets>
  <definedNames/>
  <calcPr/>
</workbook>
</file>

<file path=xl/sharedStrings.xml><?xml version="1.0" encoding="utf-8"?>
<sst xmlns="http://schemas.openxmlformats.org/spreadsheetml/2006/main" count="60" uniqueCount="53">
  <si>
    <t>ID</t>
  </si>
  <si>
    <t>English</t>
  </si>
  <si>
    <t>Ukraine</t>
  </si>
  <si>
    <t>Polish</t>
  </si>
  <si>
    <t>login</t>
  </si>
  <si>
    <t>register</t>
  </si>
  <si>
    <t>loading</t>
  </si>
  <si>
    <t>passworld</t>
  </si>
  <si>
    <t>rule text</t>
  </si>
  <si>
    <t>nickname</t>
  </si>
  <si>
    <t>login must be at least 6 characters long and may only include letters, digits, underscore, at-sign for email.</t>
  </si>
  <si>
    <t>username must be 4–16 characters long and may only include letters, digits, and underscore.</t>
  </si>
  <si>
    <t>password must be at least 6 characters long and may only include letters, digits and special symbol(underscore, hyphen,at-sign, dollar sign).</t>
  </si>
  <si>
    <t>incorerect password!</t>
  </si>
  <si>
    <t>no account with this login found!</t>
  </si>
  <si>
    <t>play</t>
  </si>
  <si>
    <t>skin</t>
  </si>
  <si>
    <t>setting</t>
  </si>
  <si>
    <t>exit</t>
  </si>
  <si>
    <t>are you sure?</t>
  </si>
  <si>
    <t>yes</t>
  </si>
  <si>
    <t>no</t>
  </si>
  <si>
    <t>language</t>
  </si>
  <si>
    <t>sound</t>
  </si>
  <si>
    <t>master audio:</t>
  </si>
  <si>
    <t>sound volume</t>
  </si>
  <si>
    <t>music volume</t>
  </si>
  <si>
    <t>screen</t>
  </si>
  <si>
    <t>screen type</t>
  </si>
  <si>
    <t>screen resolution</t>
  </si>
  <si>
    <t>save and back</t>
  </si>
  <si>
    <t>back</t>
  </si>
  <si>
    <t>exclusivefullscreen</t>
  </si>
  <si>
    <t>fullscreenwindow</t>
  </si>
  <si>
    <t>maximizedwindow</t>
  </si>
  <si>
    <t>windowed</t>
  </si>
  <si>
    <t>native</t>
  </si>
  <si>
    <t>640x480</t>
  </si>
  <si>
    <t>1280x1024</t>
  </si>
  <si>
    <t>1280x720</t>
  </si>
  <si>
    <t>1366x768</t>
  </si>
  <si>
    <t>1440x900</t>
  </si>
  <si>
    <t>1600x900</t>
  </si>
  <si>
    <t>1920x1080</t>
  </si>
  <si>
    <t>2560x1440</t>
  </si>
  <si>
    <t>english</t>
  </si>
  <si>
    <t>ukraine</t>
  </si>
  <si>
    <t>chinese</t>
  </si>
  <si>
    <t>error with date!</t>
  </si>
  <si>
    <t>user exist!</t>
  </si>
  <si>
    <t>data transfer problems!</t>
  </si>
  <si>
    <t>an account with this login has been registered!</t>
  </si>
  <si>
    <t>no account with this login!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</si>
</sst>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7.57"/>
    <col customWidth="1" min="3" max="3" width="25.29"/>
    <col customWidth="1" min="4" max="4" width="15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2" t="s">
        <v>4</v>
      </c>
      <c r="B2" s="1" t="str">
        <f>IFERROR(__xludf.DUMMYFUNCTION("GOOGLETRANSLATE(A2, ""en"", ""en"")"),"login")</f>
        <v>login</v>
      </c>
      <c r="C2" s="1" t="str">
        <f>IFERROR(__xludf.DUMMYFUNCTION("GOOGLETRANSLATE(A2, ""en"", ""uk"")"),"логін")</f>
        <v>логін</v>
      </c>
      <c r="D2" s="1" t="str">
        <f>IFERROR(__xludf.DUMMYFUNCTION("GOOGLETRANSLATE(A2, ""en"", ""pl"")"),"login")</f>
        <v>login</v>
      </c>
    </row>
    <row r="3" ht="14.25" customHeight="1">
      <c r="A3" s="2" t="s">
        <v>5</v>
      </c>
      <c r="B3" s="1" t="str">
        <f>IFERROR(__xludf.DUMMYFUNCTION("GOOGLETRANSLATE(A3, ""en"", ""en"")"),"register")</f>
        <v>register</v>
      </c>
      <c r="C3" s="1" t="str">
        <f>IFERROR(__xludf.DUMMYFUNCTION("GOOGLETRANSLATE(A3, ""en"", ""uk"")"),"зареєструватися")</f>
        <v>зареєструватися</v>
      </c>
      <c r="D3" s="1" t="str">
        <f>IFERROR(__xludf.DUMMYFUNCTION("GOOGLETRANSLATE(A3, ""en"", ""pl"")"),"rejestr")</f>
        <v>rejestr</v>
      </c>
    </row>
    <row r="4" ht="14.25" customHeight="1">
      <c r="A4" s="2" t="s">
        <v>6</v>
      </c>
      <c r="B4" s="1" t="str">
        <f>IFERROR(__xludf.DUMMYFUNCTION("GOOGLETRANSLATE(A4, ""en"", ""en"")"),"loading")</f>
        <v>loading</v>
      </c>
      <c r="C4" s="1" t="str">
        <f>IFERROR(__xludf.DUMMYFUNCTION("GOOGLETRANSLATE(A4, ""en"", ""uk"")"),"завантаження")</f>
        <v>завантаження</v>
      </c>
      <c r="D4" s="1" t="str">
        <f>IFERROR(__xludf.DUMMYFUNCTION("GOOGLETRANSLATE(A4, ""en"", ""pl"")"),"załadunek")</f>
        <v>załadunek</v>
      </c>
    </row>
    <row r="5" ht="14.25" customHeight="1">
      <c r="A5" s="2" t="s">
        <v>7</v>
      </c>
      <c r="B5" s="1" t="str">
        <f>IFERROR(__xludf.DUMMYFUNCTION("GOOGLETRANSLATE(A5, ""en"", ""en"")"),"passworld")</f>
        <v>passworld</v>
      </c>
      <c r="C5" s="1" t="str">
        <f>IFERROR(__xludf.DUMMYFUNCTION("GOOGLETRANSLATE(A5, ""en"", ""uk"")"),"пароль")</f>
        <v>пароль</v>
      </c>
      <c r="D5" s="1" t="str">
        <f>IFERROR(__xludf.DUMMYFUNCTION("GOOGLETRANSLATE(A5, ""en"", ""pl"")"),"świat przejściowy")</f>
        <v>świat przejściowy</v>
      </c>
    </row>
    <row r="6" ht="14.25" customHeight="1">
      <c r="A6" s="2" t="s">
        <v>8</v>
      </c>
      <c r="B6" s="1" t="str">
        <f>IFERROR(__xludf.DUMMYFUNCTION("GOOGLETRANSLATE(A6, ""en"", ""en"")"),"rule text")</f>
        <v>rule text</v>
      </c>
      <c r="C6" s="1" t="str">
        <f>IFERROR(__xludf.DUMMYFUNCTION("GOOGLETRANSLATE(A6, ""en"", ""uk"")"),"текст правила")</f>
        <v>текст правила</v>
      </c>
      <c r="D6" s="1" t="str">
        <f>IFERROR(__xludf.DUMMYFUNCTION("GOOGLETRANSLATE(A6, ""en"", ""pl"")"),"tekst reguły")</f>
        <v>tekst reguły</v>
      </c>
    </row>
    <row r="7" ht="14.25" customHeight="1">
      <c r="A7" s="2" t="s">
        <v>9</v>
      </c>
      <c r="B7" s="1" t="str">
        <f>IFERROR(__xludf.DUMMYFUNCTION("GOOGLETRANSLATE(A7, ""en"", ""en"")"),"nickname")</f>
        <v>nickname</v>
      </c>
      <c r="C7" s="1" t="str">
        <f>IFERROR(__xludf.DUMMYFUNCTION("GOOGLETRANSLATE(A7, ""en"", ""uk"")"),"псевдонім")</f>
        <v>псевдонім</v>
      </c>
      <c r="D7" s="1" t="str">
        <f>IFERROR(__xludf.DUMMYFUNCTION("GOOGLETRANSLATE(A7, ""en"", ""pl"")"),"przydomek")</f>
        <v>przydomek</v>
      </c>
    </row>
    <row r="8" ht="14.25" customHeight="1">
      <c r="A8" s="2" t="s">
        <v>10</v>
      </c>
      <c r="B8" s="1" t="str">
        <f>IFERROR(__xludf.DUMMYFUNCTION("GOOGLETRANSLATE(A8, ""en"", ""en"")"),"login must be at least 6 characters long and may only include letters, digits, underscore, at-sign for email.")</f>
        <v>login must be at least 6 characters long and may only include letters, digits, underscore, at-sign for email.</v>
      </c>
      <c r="C8" s="1" t="str">
        <f>IFERROR(__xludf.DUMMYFUNCTION("GOOGLETRANSLATE(A8, ""en"", ""uk"")"),"логін має містити принаймні 6 символів і може включати лише літери, цифри, підкреслення, знак at для електронної пошти.")</f>
        <v>логін має містити принаймні 6 символів і може включати лише літери, цифри, підкреслення, знак at для електронної пошти.</v>
      </c>
      <c r="D8" s="1" t="str">
        <f>IFERROR(__xludf.DUMMYFUNCTION("GOOGLETRANSLATE(A8, ""en"", ""pl"")"),"login musi mieć co najmniej 6 znaków i może zawierać tylko litery, cyfry, podkreślenie i znak at w przypadku wiadomości e-mail.")</f>
        <v>login musi mieć co najmniej 6 znaków i może zawierać tylko litery, cyfry, podkreślenie i znak at w przypadku wiadomości e-mail.</v>
      </c>
    </row>
    <row r="9" ht="14.25" customHeight="1">
      <c r="A9" s="2" t="s">
        <v>4</v>
      </c>
      <c r="B9" s="1" t="str">
        <f>IFERROR(__xludf.DUMMYFUNCTION("GOOGLETRANSLATE(A9, ""en"", ""en"")"),"login")</f>
        <v>login</v>
      </c>
      <c r="C9" s="1" t="str">
        <f>IFERROR(__xludf.DUMMYFUNCTION("GOOGLETRANSLATE(A9, ""en"", ""uk"")"),"логін")</f>
        <v>логін</v>
      </c>
      <c r="D9" s="1" t="str">
        <f>IFERROR(__xludf.DUMMYFUNCTION("GOOGLETRANSLATE(A9, ""en"", ""pl"")"),"login")</f>
        <v>login</v>
      </c>
    </row>
    <row r="10" ht="14.25" customHeight="1">
      <c r="A10" s="2" t="s">
        <v>5</v>
      </c>
      <c r="B10" s="1" t="str">
        <f>IFERROR(__xludf.DUMMYFUNCTION("GOOGLETRANSLATE(A10, ""en"", ""en"")"),"register")</f>
        <v>register</v>
      </c>
      <c r="C10" s="1" t="str">
        <f>IFERROR(__xludf.DUMMYFUNCTION("GOOGLETRANSLATE(A10, ""en"", ""uk"")"),"зареєструватися")</f>
        <v>зареєструватися</v>
      </c>
      <c r="D10" s="1" t="str">
        <f>IFERROR(__xludf.DUMMYFUNCTION("GOOGLETRANSLATE(A10, ""en"", ""pl"")"),"rejestr")</f>
        <v>rejestr</v>
      </c>
    </row>
    <row r="11" ht="14.25" customHeight="1">
      <c r="A11" s="2" t="s">
        <v>6</v>
      </c>
      <c r="B11" s="1" t="str">
        <f>IFERROR(__xludf.DUMMYFUNCTION("GOOGLETRANSLATE(A11, ""en"", ""en"")"),"loading")</f>
        <v>loading</v>
      </c>
      <c r="C11" s="1" t="str">
        <f>IFERROR(__xludf.DUMMYFUNCTION("GOOGLETRANSLATE(A11, ""en"", ""uk"")"),"завантаження")</f>
        <v>завантаження</v>
      </c>
      <c r="D11" s="1" t="str">
        <f>IFERROR(__xludf.DUMMYFUNCTION("GOOGLETRANSLATE(A11, ""en"", ""pl"")"),"załadunek")</f>
        <v>załadunek</v>
      </c>
    </row>
    <row r="12" ht="14.25" customHeight="1">
      <c r="A12" s="2" t="s">
        <v>7</v>
      </c>
      <c r="B12" s="1" t="str">
        <f>IFERROR(__xludf.DUMMYFUNCTION("GOOGLETRANSLATE(A12, ""en"", ""en"")"),"passworld")</f>
        <v>passworld</v>
      </c>
      <c r="C12" s="1" t="str">
        <f>IFERROR(__xludf.DUMMYFUNCTION("GOOGLETRANSLATE(A12, ""en"", ""uk"")"),"пароль")</f>
        <v>пароль</v>
      </c>
      <c r="D12" s="1" t="str">
        <f>IFERROR(__xludf.DUMMYFUNCTION("GOOGLETRANSLATE(A12, ""en"", ""pl"")"),"świat przejściowy")</f>
        <v>świat przejściowy</v>
      </c>
    </row>
    <row r="13" ht="14.25" customHeight="1">
      <c r="A13" s="2" t="s">
        <v>8</v>
      </c>
      <c r="B13" s="1" t="str">
        <f>IFERROR(__xludf.DUMMYFUNCTION("GOOGLETRANSLATE(A13, ""en"", ""en"")"),"rule text")</f>
        <v>rule text</v>
      </c>
      <c r="C13" s="1" t="str">
        <f>IFERROR(__xludf.DUMMYFUNCTION("GOOGLETRANSLATE(A13, ""en"", ""uk"")"),"текст правила")</f>
        <v>текст правила</v>
      </c>
      <c r="D13" s="1" t="str">
        <f>IFERROR(__xludf.DUMMYFUNCTION("GOOGLETRANSLATE(A13, ""en"", ""pl"")"),"tekst reguły")</f>
        <v>tekst reguły</v>
      </c>
    </row>
    <row r="14" ht="14.25" customHeight="1">
      <c r="A14" s="2" t="s">
        <v>9</v>
      </c>
      <c r="B14" s="1" t="str">
        <f>IFERROR(__xludf.DUMMYFUNCTION("GOOGLETRANSLATE(A14, ""en"", ""en"")"),"nickname")</f>
        <v>nickname</v>
      </c>
      <c r="C14" s="1" t="str">
        <f>IFERROR(__xludf.DUMMYFUNCTION("GOOGLETRANSLATE(A14, ""en"", ""uk"")"),"псевдонім")</f>
        <v>псевдонім</v>
      </c>
      <c r="D14" s="1" t="str">
        <f>IFERROR(__xludf.DUMMYFUNCTION("GOOGLETRANSLATE(A14, ""en"", ""pl"")"),"przydomek")</f>
        <v>przydomek</v>
      </c>
    </row>
    <row r="15" ht="14.25" customHeight="1">
      <c r="A15" s="2" t="s">
        <v>11</v>
      </c>
      <c r="B15" s="1" t="str">
        <f>IFERROR(__xludf.DUMMYFUNCTION("GOOGLETRANSLATE(A15, ""en"", ""en"")"),"username must be 4–16 characters long and may only include letters, digits, and underscore.")</f>
        <v>username must be 4–16 characters long and may only include letters, digits, and underscore.</v>
      </c>
      <c r="C15" s="1" t="str">
        <f>IFERROR(__xludf.DUMMYFUNCTION("GOOGLETRANSLATE(A15, ""en"", ""uk"")"),"ім’я користувача має складатися з 4–16 символів і може містити лише літери, цифри та підкреслення.")</f>
        <v>ім’я користувача має складатися з 4–16 символів і може містити лише літери, цифри та підкреслення.</v>
      </c>
      <c r="D15" s="1" t="str">
        <f>IFERROR(__xludf.DUMMYFUNCTION("GOOGLETRANSLATE(A15, ""en"", ""pl"")"),"nazwa użytkownika musi mieć od 4 do 16 znaków i może zawierać tylko litery, cyfry i podkreślenie.")</f>
        <v>nazwa użytkownika musi mieć od 4 do 16 znaków i może zawierać tylko litery, cyfry i podkreślenie.</v>
      </c>
    </row>
    <row r="16" ht="14.25" customHeight="1">
      <c r="A16" s="2" t="s">
        <v>12</v>
      </c>
      <c r="B16" s="1" t="str">
        <f>IFERROR(__xludf.DUMMYFUNCTION("GOOGLETRANSLATE(A16, ""en"", ""en"")"),"password must be at least 6 characters long and may only include letters, digits and special symbol(underscore, hyphen,at-sign, dollar sign).")</f>
        <v>password must be at least 6 characters long and may only include letters, digits and special symbol(underscore, hyphen,at-sign, dollar sign).</v>
      </c>
      <c r="C16" s="1" t="str">
        <f>IFERROR(__xludf.DUMMYFUNCTION("GOOGLETRANSLATE(A16, ""en"", ""uk"")"),"пароль має містити принаймні 6 символів і може включати лише літери, цифри та спеціальні символи (підкреслення, дефіс, знак ат, знак долара).")</f>
        <v>пароль має містити принаймні 6 символів і може включати лише літери, цифри та спеціальні символи (підкреслення, дефіс, знак ат, знак долара).</v>
      </c>
      <c r="D16" s="1" t="str">
        <f>IFERROR(__xludf.DUMMYFUNCTION("GOOGLETRANSLATE(A16, ""en"", ""pl"")"),"hasło musi mieć co najmniej 6 znaków i może zawierać wyłącznie litery, cyfry i symbole specjalne (podkreślenie, łącznik, znak at, znak dolara).")</f>
        <v>hasło musi mieć co najmniej 6 znaków i może zawierać wyłącznie litery, cyfry i symbole specjalne (podkreślenie, łącznik, znak at, znak dolara).</v>
      </c>
    </row>
    <row r="17" ht="14.25" customHeight="1">
      <c r="A17" s="2" t="s">
        <v>10</v>
      </c>
      <c r="B17" s="1" t="str">
        <f>IFERROR(__xludf.DUMMYFUNCTION("GOOGLETRANSLATE(A17, ""en"", ""en"")"),"login must be at least 6 characters long and may only include letters, digits, underscore, at-sign for email.")</f>
        <v>login must be at least 6 characters long and may only include letters, digits, underscore, at-sign for email.</v>
      </c>
      <c r="C17" s="1" t="str">
        <f>IFERROR(__xludf.DUMMYFUNCTION("GOOGLETRANSLATE(A17, ""en"", ""uk"")"),"логін має містити принаймні 6 символів і може включати лише літери, цифри, підкреслення, знак at для електронної пошти.")</f>
        <v>логін має містити принаймні 6 символів і може включати лише літери, цифри, підкреслення, знак at для електронної пошти.</v>
      </c>
      <c r="D17" s="1" t="str">
        <f>IFERROR(__xludf.DUMMYFUNCTION("GOOGLETRANSLATE(A17, ""en"", ""pl"")"),"login musi mieć co najmniej 6 znaków i może zawierać tylko litery, cyfry, podkreślenie i znak at w przypadku wiadomości e-mail.")</f>
        <v>login musi mieć co najmniej 6 znaków i może zawierać tylko litery, cyfry, podkreślenie i znak at w przypadku wiadomości e-mail.</v>
      </c>
    </row>
    <row r="18" ht="14.25" customHeight="1">
      <c r="A18" s="2" t="s">
        <v>13</v>
      </c>
      <c r="B18" s="1" t="str">
        <f>IFERROR(__xludf.DUMMYFUNCTION("GOOGLETRANSLATE(A18, ""en"", ""en"")"),"incorerect password!")</f>
        <v>incorerect password!</v>
      </c>
      <c r="C18" s="1" t="str">
        <f>IFERROR(__xludf.DUMMYFUNCTION("GOOGLETRANSLATE(A18, ""en"", ""uk"")"),"неправильний пароль!")</f>
        <v>неправильний пароль!</v>
      </c>
      <c r="D18" s="1" t="str">
        <f>IFERROR(__xludf.DUMMYFUNCTION("GOOGLETRANSLATE(A18, ""en"", ""pl"")"),"nieprawidłowe hasło!")</f>
        <v>nieprawidłowe hasło!</v>
      </c>
    </row>
    <row r="19" ht="14.25" customHeight="1">
      <c r="A19" s="2" t="s">
        <v>14</v>
      </c>
      <c r="B19" s="1" t="str">
        <f>IFERROR(__xludf.DUMMYFUNCTION("GOOGLETRANSLATE(A19, ""en"", ""en"")"),"no account with this login found!")</f>
        <v>no account with this login found!</v>
      </c>
      <c r="C19" s="1" t="str">
        <f>IFERROR(__xludf.DUMMYFUNCTION("GOOGLETRANSLATE(A19, ""en"", ""uk"")"),"облікового запису з таким логіном не знайдено!")</f>
        <v>облікового запису з таким логіном не знайдено!</v>
      </c>
      <c r="D19" s="1" t="str">
        <f>IFERROR(__xludf.DUMMYFUNCTION("GOOGLETRANSLATE(A19, ""en"", ""pl"")"),"nie znaleziono konta z tym loginem!")</f>
        <v>nie znaleziono konta z tym loginem!</v>
      </c>
    </row>
    <row r="20" ht="14.25" customHeight="1">
      <c r="A20" s="2" t="s">
        <v>15</v>
      </c>
      <c r="B20" s="1" t="str">
        <f>IFERROR(__xludf.DUMMYFUNCTION("GOOGLETRANSLATE(A20, ""en"", ""en"")"),"play")</f>
        <v>play</v>
      </c>
      <c r="C20" s="1" t="str">
        <f>IFERROR(__xludf.DUMMYFUNCTION("GOOGLETRANSLATE(A20, ""en"", ""uk"")"),"грати")</f>
        <v>грати</v>
      </c>
      <c r="D20" s="1" t="str">
        <f>IFERROR(__xludf.DUMMYFUNCTION("GOOGLETRANSLATE(A20, ""en"", ""pl"")"),"grać")</f>
        <v>grać</v>
      </c>
    </row>
    <row r="21" ht="14.25" customHeight="1">
      <c r="A21" s="2" t="s">
        <v>16</v>
      </c>
      <c r="B21" s="1" t="str">
        <f>IFERROR(__xludf.DUMMYFUNCTION("GOOGLETRANSLATE(A21, ""en"", ""en"")"),"skin")</f>
        <v>skin</v>
      </c>
      <c r="C21" s="1" t="str">
        <f>IFERROR(__xludf.DUMMYFUNCTION("GOOGLETRANSLATE(A21, ""en"", ""uk"")"),"шкіри")</f>
        <v>шкіри</v>
      </c>
      <c r="D21" s="1" t="str">
        <f>IFERROR(__xludf.DUMMYFUNCTION("GOOGLETRANSLATE(A21, ""en"", ""pl"")"),"skóra")</f>
        <v>skóra</v>
      </c>
    </row>
    <row r="22" ht="14.25" customHeight="1">
      <c r="A22" s="2" t="s">
        <v>17</v>
      </c>
      <c r="B22" s="1" t="str">
        <f>IFERROR(__xludf.DUMMYFUNCTION("GOOGLETRANSLATE(A22, ""en"", ""en"")"),"setting")</f>
        <v>setting</v>
      </c>
      <c r="C22" s="1" t="str">
        <f>IFERROR(__xludf.DUMMYFUNCTION("GOOGLETRANSLATE(A22, ""en"", ""uk"")"),"налаштування")</f>
        <v>налаштування</v>
      </c>
      <c r="D22" s="1" t="str">
        <f>IFERROR(__xludf.DUMMYFUNCTION("GOOGLETRANSLATE(A22, ""en"", ""pl"")"),"ustawienie")</f>
        <v>ustawienie</v>
      </c>
    </row>
    <row r="23" ht="14.25" customHeight="1">
      <c r="A23" s="2" t="s">
        <v>18</v>
      </c>
      <c r="B23" s="1" t="str">
        <f>IFERROR(__xludf.DUMMYFUNCTION("GOOGLETRANSLATE(A23, ""en"", ""en"")"),"exit")</f>
        <v>exit</v>
      </c>
      <c r="C23" s="1" t="str">
        <f>IFERROR(__xludf.DUMMYFUNCTION("GOOGLETRANSLATE(A23, ""en"", ""uk"")"),"вихід")</f>
        <v>вихід</v>
      </c>
      <c r="D23" s="1" t="str">
        <f>IFERROR(__xludf.DUMMYFUNCTION("GOOGLETRANSLATE(A23, ""en"", ""pl"")"),"Wyjście")</f>
        <v>Wyjście</v>
      </c>
    </row>
    <row r="24" ht="14.25" customHeight="1">
      <c r="A24" s="2" t="s">
        <v>19</v>
      </c>
      <c r="B24" s="1" t="str">
        <f>IFERROR(__xludf.DUMMYFUNCTION("GOOGLETRANSLATE(A24, ""en"", ""en"")"),"are you sure?")</f>
        <v>are you sure?</v>
      </c>
      <c r="C24" s="1" t="str">
        <f>IFERROR(__xludf.DUMMYFUNCTION("GOOGLETRANSLATE(A24, ""en"", ""uk"")"),"ти впевнений?")</f>
        <v>ти впевнений?</v>
      </c>
      <c r="D24" s="1" t="str">
        <f>IFERROR(__xludf.DUMMYFUNCTION("GOOGLETRANSLATE(A24, ""en"", ""pl"")"),"jesteś pewien?")</f>
        <v>jesteś pewien?</v>
      </c>
    </row>
    <row r="25" ht="14.25" customHeight="1">
      <c r="A25" s="2" t="s">
        <v>20</v>
      </c>
      <c r="B25" s="1" t="str">
        <f>IFERROR(__xludf.DUMMYFUNCTION("GOOGLETRANSLATE(A25, ""en"", ""en"")"),"yes")</f>
        <v>yes</v>
      </c>
      <c r="C25" s="1" t="str">
        <f>IFERROR(__xludf.DUMMYFUNCTION("GOOGLETRANSLATE(A25, ""en"", ""uk"")"),"так")</f>
        <v>так</v>
      </c>
      <c r="D25" s="1" t="str">
        <f>IFERROR(__xludf.DUMMYFUNCTION("GOOGLETRANSLATE(A25, ""en"", ""pl"")"),"Tak")</f>
        <v>Tak</v>
      </c>
    </row>
    <row r="26" ht="14.25" customHeight="1">
      <c r="A26" s="2" t="s">
        <v>21</v>
      </c>
      <c r="B26" s="1" t="str">
        <f>IFERROR(__xludf.DUMMYFUNCTION("GOOGLETRANSLATE(A26, ""en"", ""en"")"),"no")</f>
        <v>no</v>
      </c>
      <c r="C26" s="1" t="str">
        <f>IFERROR(__xludf.DUMMYFUNCTION("GOOGLETRANSLATE(A26, ""en"", ""uk"")"),"немає")</f>
        <v>немає</v>
      </c>
      <c r="D26" s="1" t="str">
        <f>IFERROR(__xludf.DUMMYFUNCTION("GOOGLETRANSLATE(A26, ""en"", ""pl"")"),"NIE")</f>
        <v>NIE</v>
      </c>
    </row>
    <row r="27" ht="14.25" customHeight="1">
      <c r="A27" s="2" t="s">
        <v>22</v>
      </c>
      <c r="B27" s="1" t="str">
        <f>IFERROR(__xludf.DUMMYFUNCTION("GOOGLETRANSLATE(A27, ""en"", ""en"")"),"language")</f>
        <v>language</v>
      </c>
      <c r="C27" s="1" t="str">
        <f>IFERROR(__xludf.DUMMYFUNCTION("GOOGLETRANSLATE(A27, ""en"", ""uk"")"),"мова")</f>
        <v>мова</v>
      </c>
      <c r="D27" s="1" t="str">
        <f>IFERROR(__xludf.DUMMYFUNCTION("GOOGLETRANSLATE(A27, ""en"", ""pl"")"),"język")</f>
        <v>język</v>
      </c>
    </row>
    <row r="28" ht="14.25" customHeight="1">
      <c r="A28" s="2" t="s">
        <v>23</v>
      </c>
      <c r="B28" s="1" t="str">
        <f>IFERROR(__xludf.DUMMYFUNCTION("GOOGLETRANSLATE(A28, ""en"", ""en"")"),"sound")</f>
        <v>sound</v>
      </c>
      <c r="C28" s="1" t="str">
        <f>IFERROR(__xludf.DUMMYFUNCTION("GOOGLETRANSLATE(A28, ""en"", ""uk"")"),"звук")</f>
        <v>звук</v>
      </c>
      <c r="D28" s="1" t="str">
        <f>IFERROR(__xludf.DUMMYFUNCTION("GOOGLETRANSLATE(A28, ""en"", ""pl"")"),"dźwięk")</f>
        <v>dźwięk</v>
      </c>
    </row>
    <row r="29" ht="14.25" customHeight="1">
      <c r="A29" s="2" t="s">
        <v>24</v>
      </c>
      <c r="B29" s="1" t="str">
        <f>IFERROR(__xludf.DUMMYFUNCTION("GOOGLETRANSLATE(A29, ""en"", ""en"")"),"master audio:")</f>
        <v>master audio:</v>
      </c>
      <c r="C29" s="1" t="str">
        <f>IFERROR(__xludf.DUMMYFUNCTION("GOOGLETRANSLATE(A29, ""en"", ""uk"")"),"майстер аудіо:")</f>
        <v>майстер аудіо:</v>
      </c>
      <c r="D29" s="1" t="str">
        <f>IFERROR(__xludf.DUMMYFUNCTION("GOOGLETRANSLATE(A29, ""en"", ""pl"")"),"główny dźwięk:")</f>
        <v>główny dźwięk:</v>
      </c>
    </row>
    <row r="30" ht="14.25" customHeight="1">
      <c r="A30" s="2" t="s">
        <v>25</v>
      </c>
      <c r="B30" s="1" t="str">
        <f>IFERROR(__xludf.DUMMYFUNCTION("GOOGLETRANSLATE(A30, ""en"", ""en"")"),"sound volume")</f>
        <v>sound volume</v>
      </c>
      <c r="C30" s="1" t="str">
        <f>IFERROR(__xludf.DUMMYFUNCTION("GOOGLETRANSLATE(A30, ""en"", ""uk"")"),"гучність звуку")</f>
        <v>гучність звуку</v>
      </c>
      <c r="D30" s="1" t="str">
        <f>IFERROR(__xludf.DUMMYFUNCTION("GOOGLETRANSLATE(A30, ""en"", ""pl"")"),"głośność dźwięku")</f>
        <v>głośność dźwięku</v>
      </c>
    </row>
    <row r="31" ht="14.25" customHeight="1">
      <c r="A31" s="2" t="s">
        <v>26</v>
      </c>
      <c r="B31" s="1" t="str">
        <f>IFERROR(__xludf.DUMMYFUNCTION("GOOGLETRANSLATE(A31, ""en"", ""en"")"),"music volume")</f>
        <v>music volume</v>
      </c>
      <c r="C31" s="1" t="str">
        <f>IFERROR(__xludf.DUMMYFUNCTION("GOOGLETRANSLATE(A31, ""en"", ""uk"")"),"гучність музики")</f>
        <v>гучність музики</v>
      </c>
      <c r="D31" s="1" t="str">
        <f>IFERROR(__xludf.DUMMYFUNCTION("GOOGLETRANSLATE(A31, ""en"", ""pl"")"),"głośność muzyki")</f>
        <v>głośność muzyki</v>
      </c>
    </row>
    <row r="32" ht="14.25" customHeight="1">
      <c r="A32" s="2" t="s">
        <v>27</v>
      </c>
      <c r="B32" s="1" t="str">
        <f>IFERROR(__xludf.DUMMYFUNCTION("GOOGLETRANSLATE(A32, ""en"", ""en"")"),"screen")</f>
        <v>screen</v>
      </c>
      <c r="C32" s="1" t="str">
        <f>IFERROR(__xludf.DUMMYFUNCTION("GOOGLETRANSLATE(A32, ""en"", ""uk"")"),"екран")</f>
        <v>екран</v>
      </c>
      <c r="D32" s="1" t="str">
        <f>IFERROR(__xludf.DUMMYFUNCTION("GOOGLETRANSLATE(A32, ""en"", ""pl"")"),"ekran")</f>
        <v>ekran</v>
      </c>
    </row>
    <row r="33" ht="14.25" customHeight="1">
      <c r="A33" s="2" t="s">
        <v>28</v>
      </c>
      <c r="B33" s="1" t="str">
        <f>IFERROR(__xludf.DUMMYFUNCTION("GOOGLETRANSLATE(A33, ""en"", ""en"")"),"screen type")</f>
        <v>screen type</v>
      </c>
      <c r="C33" s="1" t="str">
        <f>IFERROR(__xludf.DUMMYFUNCTION("GOOGLETRANSLATE(A33, ""en"", ""uk"")"),"тип екрану")</f>
        <v>тип екрану</v>
      </c>
      <c r="D33" s="1" t="str">
        <f>IFERROR(__xludf.DUMMYFUNCTION("GOOGLETRANSLATE(A33, ""en"", ""pl"")"),"typ ekranu")</f>
        <v>typ ekranu</v>
      </c>
    </row>
    <row r="34" ht="14.25" customHeight="1">
      <c r="A34" s="2" t="s">
        <v>29</v>
      </c>
      <c r="B34" s="1" t="str">
        <f>IFERROR(__xludf.DUMMYFUNCTION("GOOGLETRANSLATE(A34, ""en"", ""en"")"),"screen resolution")</f>
        <v>screen resolution</v>
      </c>
      <c r="C34" s="1" t="str">
        <f>IFERROR(__xludf.DUMMYFUNCTION("GOOGLETRANSLATE(A34, ""en"", ""uk"")"),"роздільна здатність екрана")</f>
        <v>роздільна здатність екрана</v>
      </c>
      <c r="D34" s="1" t="str">
        <f>IFERROR(__xludf.DUMMYFUNCTION("GOOGLETRANSLATE(A34, ""en"", ""pl"")"),"rozdzielczość ekranu")</f>
        <v>rozdzielczość ekranu</v>
      </c>
    </row>
    <row r="35" ht="14.25" customHeight="1">
      <c r="A35" s="2" t="s">
        <v>30</v>
      </c>
      <c r="B35" s="1" t="str">
        <f>IFERROR(__xludf.DUMMYFUNCTION("GOOGLETRANSLATE(A35, ""en"", ""en"")"),"save and back")</f>
        <v>save and back</v>
      </c>
      <c r="C35" s="1" t="str">
        <f>IFERROR(__xludf.DUMMYFUNCTION("GOOGLETRANSLATE(A35, ""en"", ""uk"")"),"зберегти і назад")</f>
        <v>зберегти і назад</v>
      </c>
      <c r="D35" s="1" t="str">
        <f>IFERROR(__xludf.DUMMYFUNCTION("GOOGLETRANSLATE(A35, ""en"", ""pl"")"),"zapisz i wróć")</f>
        <v>zapisz i wróć</v>
      </c>
    </row>
    <row r="36" ht="14.25" customHeight="1">
      <c r="A36" s="2" t="s">
        <v>31</v>
      </c>
      <c r="B36" s="1" t="str">
        <f>IFERROR(__xludf.DUMMYFUNCTION("GOOGLETRANSLATE(A36, ""en"", ""en"")"),"back")</f>
        <v>back</v>
      </c>
      <c r="C36" s="1" t="str">
        <f>IFERROR(__xludf.DUMMYFUNCTION("GOOGLETRANSLATE(A36, ""en"", ""uk"")"),"назад")</f>
        <v>назад</v>
      </c>
      <c r="D36" s="1" t="str">
        <f>IFERROR(__xludf.DUMMYFUNCTION("GOOGLETRANSLATE(A36, ""en"", ""pl"")"),"z powrotem")</f>
        <v>z powrotem</v>
      </c>
    </row>
    <row r="37" ht="14.25" customHeight="1">
      <c r="A37" s="2" t="s">
        <v>32</v>
      </c>
      <c r="B37" s="1" t="str">
        <f>IFERROR(__xludf.DUMMYFUNCTION("GOOGLETRANSLATE(A37, ""en"", ""en"")"),"exclusivefullscreen")</f>
        <v>exclusivefullscreen</v>
      </c>
      <c r="C37" s="1" t="str">
        <f>IFERROR(__xludf.DUMMYFUNCTION("GOOGLETRANSLATE(A37, ""en"", ""uk"")"),"ексклюзивний повноекранний режим")</f>
        <v>ексклюзивний повноекранний режим</v>
      </c>
      <c r="D37" s="1" t="str">
        <f>IFERROR(__xludf.DUMMYFUNCTION("GOOGLETRANSLATE(A37, ""en"", ""pl"")"),"ekskluzywny pełny ekran")</f>
        <v>ekskluzywny pełny ekran</v>
      </c>
    </row>
    <row r="38" ht="14.25" customHeight="1">
      <c r="A38" s="2" t="s">
        <v>33</v>
      </c>
      <c r="B38" s="1" t="str">
        <f>IFERROR(__xludf.DUMMYFUNCTION("GOOGLETRANSLATE(A38, ""en"", ""en"")"),"fullscreenwindow")</f>
        <v>fullscreenwindow</v>
      </c>
      <c r="C38" s="1" t="str">
        <f>IFERROR(__xludf.DUMMYFUNCTION("GOOGLETRANSLATE(A38, ""en"", ""uk"")"),"повноекранне вікно")</f>
        <v>повноекранне вікно</v>
      </c>
      <c r="D38" s="1" t="str">
        <f>IFERROR(__xludf.DUMMYFUNCTION("GOOGLETRANSLATE(A38, ""en"", ""pl"")"),"okno pełnoekranowe")</f>
        <v>okno pełnoekranowe</v>
      </c>
    </row>
    <row r="39" ht="14.25" customHeight="1">
      <c r="A39" s="2" t="s">
        <v>34</v>
      </c>
      <c r="B39" s="1" t="str">
        <f>IFERROR(__xludf.DUMMYFUNCTION("GOOGLETRANSLATE(A39, ""en"", ""en"")"),"maximizedwindow")</f>
        <v>maximizedwindow</v>
      </c>
      <c r="C39" s="1" t="str">
        <f>IFERROR(__xludf.DUMMYFUNCTION("GOOGLETRANSLATE(A39, ""en"", ""uk"")"),"розгорнуте вікно")</f>
        <v>розгорнуте вікно</v>
      </c>
      <c r="D39" s="1" t="str">
        <f>IFERROR(__xludf.DUMMYFUNCTION("GOOGLETRANSLATE(A39, ""en"", ""pl"")"),"zmaksymalizowane okno")</f>
        <v>zmaksymalizowane okno</v>
      </c>
    </row>
    <row r="40" ht="14.25" customHeight="1">
      <c r="A40" s="2" t="s">
        <v>35</v>
      </c>
      <c r="B40" s="1" t="str">
        <f>IFERROR(__xludf.DUMMYFUNCTION("GOOGLETRANSLATE(A40, ""en"", ""en"")"),"windowed")</f>
        <v>windowed</v>
      </c>
      <c r="C40" s="1" t="str">
        <f>IFERROR(__xludf.DUMMYFUNCTION("GOOGLETRANSLATE(A40, ""en"", ""uk"")"),"віконний")</f>
        <v>віконний</v>
      </c>
      <c r="D40" s="1" t="str">
        <f>IFERROR(__xludf.DUMMYFUNCTION("GOOGLETRANSLATE(A40, ""en"", ""pl"")"),"okienkowy")</f>
        <v>okienkowy</v>
      </c>
    </row>
    <row r="41" ht="14.25" customHeight="1">
      <c r="A41" s="2" t="s">
        <v>36</v>
      </c>
      <c r="B41" s="1" t="str">
        <f>IFERROR(__xludf.DUMMYFUNCTION("GOOGLETRANSLATE(A41, ""en"", ""en"")"),"native")</f>
        <v>native</v>
      </c>
      <c r="C41" s="1" t="str">
        <f>IFERROR(__xludf.DUMMYFUNCTION("GOOGLETRANSLATE(A41, ""en"", ""uk"")"),"рідний")</f>
        <v>рідний</v>
      </c>
      <c r="D41" s="1" t="str">
        <f>IFERROR(__xludf.DUMMYFUNCTION("GOOGLETRANSLATE(A41, ""en"", ""pl"")"),"rodzinny")</f>
        <v>rodzinny</v>
      </c>
    </row>
    <row r="42" ht="14.25" customHeight="1">
      <c r="A42" s="2" t="s">
        <v>37</v>
      </c>
      <c r="B42" s="1" t="str">
        <f>IFERROR(__xludf.DUMMYFUNCTION("GOOGLETRANSLATE(A42, ""en"", ""en"")"),"640x480")</f>
        <v>640x480</v>
      </c>
      <c r="C42" s="1" t="str">
        <f>IFERROR(__xludf.DUMMYFUNCTION("GOOGLETRANSLATE(A42, ""en"", ""uk"")"),"640x480")</f>
        <v>640x480</v>
      </c>
      <c r="D42" s="1" t="str">
        <f>IFERROR(__xludf.DUMMYFUNCTION("GOOGLETRANSLATE(A42, ""en"", ""pl"")"),"640x480")</f>
        <v>640x480</v>
      </c>
    </row>
    <row r="43" ht="14.25" customHeight="1">
      <c r="A43" s="2" t="s">
        <v>38</v>
      </c>
      <c r="B43" s="1" t="str">
        <f>IFERROR(__xludf.DUMMYFUNCTION("GOOGLETRANSLATE(A43, ""en"", ""en"")"),"1280x1024")</f>
        <v>1280x1024</v>
      </c>
      <c r="C43" s="1" t="str">
        <f>IFERROR(__xludf.DUMMYFUNCTION("GOOGLETRANSLATE(A43, ""en"", ""uk"")"),"1280x1024")</f>
        <v>1280x1024</v>
      </c>
      <c r="D43" s="1" t="str">
        <f>IFERROR(__xludf.DUMMYFUNCTION("GOOGLETRANSLATE(A43, ""en"", ""pl"")"),"1280x1024")</f>
        <v>1280x1024</v>
      </c>
    </row>
    <row r="44" ht="14.25" customHeight="1">
      <c r="A44" s="2" t="s">
        <v>39</v>
      </c>
      <c r="B44" s="1" t="str">
        <f>IFERROR(__xludf.DUMMYFUNCTION("GOOGLETRANSLATE(A44, ""en"", ""en"")"),"1280x720")</f>
        <v>1280x720</v>
      </c>
      <c r="C44" s="1" t="str">
        <f>IFERROR(__xludf.DUMMYFUNCTION("GOOGLETRANSLATE(A44, ""en"", ""uk"")"),"1280x720")</f>
        <v>1280x720</v>
      </c>
      <c r="D44" s="1" t="str">
        <f>IFERROR(__xludf.DUMMYFUNCTION("GOOGLETRANSLATE(A44, ""en"", ""pl"")"),"1280x720")</f>
        <v>1280x720</v>
      </c>
    </row>
    <row r="45" ht="14.25" customHeight="1">
      <c r="A45" s="2" t="s">
        <v>40</v>
      </c>
      <c r="B45" s="1" t="str">
        <f>IFERROR(__xludf.DUMMYFUNCTION("GOOGLETRANSLATE(A45, ""en"", ""en"")"),"1366x768")</f>
        <v>1366x768</v>
      </c>
      <c r="C45" s="1" t="str">
        <f>IFERROR(__xludf.DUMMYFUNCTION("GOOGLETRANSLATE(A45, ""en"", ""uk"")"),"1366x768")</f>
        <v>1366x768</v>
      </c>
      <c r="D45" s="1" t="str">
        <f>IFERROR(__xludf.DUMMYFUNCTION("GOOGLETRANSLATE(A45, ""en"", ""pl"")"),"1366x768")</f>
        <v>1366x768</v>
      </c>
    </row>
    <row r="46" ht="14.25" customHeight="1">
      <c r="A46" s="2" t="s">
        <v>41</v>
      </c>
      <c r="B46" s="1" t="str">
        <f>IFERROR(__xludf.DUMMYFUNCTION("GOOGLETRANSLATE(A46, ""en"", ""en"")"),"1440x900")</f>
        <v>1440x900</v>
      </c>
      <c r="C46" s="1" t="str">
        <f>IFERROR(__xludf.DUMMYFUNCTION("GOOGLETRANSLATE(A46, ""en"", ""uk"")"),"1440x900")</f>
        <v>1440x900</v>
      </c>
      <c r="D46" s="1" t="str">
        <f>IFERROR(__xludf.DUMMYFUNCTION("GOOGLETRANSLATE(A46, ""en"", ""pl"")"),"1440x900")</f>
        <v>1440x900</v>
      </c>
    </row>
    <row r="47" ht="14.25" customHeight="1">
      <c r="A47" s="2" t="s">
        <v>42</v>
      </c>
      <c r="B47" s="1" t="str">
        <f>IFERROR(__xludf.DUMMYFUNCTION("GOOGLETRANSLATE(A47, ""en"", ""en"")"),"1600x900")</f>
        <v>1600x900</v>
      </c>
      <c r="C47" s="1" t="str">
        <f>IFERROR(__xludf.DUMMYFUNCTION("GOOGLETRANSLATE(A47, ""en"", ""uk"")"),"1600x900")</f>
        <v>1600x900</v>
      </c>
      <c r="D47" s="1" t="str">
        <f>IFERROR(__xludf.DUMMYFUNCTION("GOOGLETRANSLATE(A47, ""en"", ""pl"")"),"1600x900")</f>
        <v>1600x900</v>
      </c>
    </row>
    <row r="48" ht="14.25" customHeight="1">
      <c r="A48" s="2" t="s">
        <v>43</v>
      </c>
      <c r="B48" s="1" t="str">
        <f>IFERROR(__xludf.DUMMYFUNCTION("GOOGLETRANSLATE(A48, ""en"", ""en"")"),"1920x1080")</f>
        <v>1920x1080</v>
      </c>
      <c r="C48" s="1" t="str">
        <f>IFERROR(__xludf.DUMMYFUNCTION("GOOGLETRANSLATE(A48, ""en"", ""uk"")"),"1920x1080")</f>
        <v>1920x1080</v>
      </c>
      <c r="D48" s="1" t="str">
        <f>IFERROR(__xludf.DUMMYFUNCTION("GOOGLETRANSLATE(A48, ""en"", ""pl"")"),"1920x1080")</f>
        <v>1920x1080</v>
      </c>
    </row>
    <row r="49" ht="14.25" customHeight="1">
      <c r="A49" s="2" t="s">
        <v>44</v>
      </c>
      <c r="B49" s="1" t="str">
        <f>IFERROR(__xludf.DUMMYFUNCTION("GOOGLETRANSLATE(A49, ""en"", ""en"")"),"2560x1440")</f>
        <v>2560x1440</v>
      </c>
      <c r="C49" s="1" t="str">
        <f>IFERROR(__xludf.DUMMYFUNCTION("GOOGLETRANSLATE(A49, ""en"", ""uk"")"),"2560x1440")</f>
        <v>2560x1440</v>
      </c>
      <c r="D49" s="1" t="str">
        <f>IFERROR(__xludf.DUMMYFUNCTION("GOOGLETRANSLATE(A49, ""en"", ""pl"")"),"2560x1440")</f>
        <v>2560x1440</v>
      </c>
    </row>
    <row r="50" ht="14.25" customHeight="1">
      <c r="A50" s="2" t="s">
        <v>45</v>
      </c>
      <c r="B50" s="1" t="str">
        <f>IFERROR(__xludf.DUMMYFUNCTION("GOOGLETRANSLATE(A50, ""en"", ""en"")"),"english")</f>
        <v>english</v>
      </c>
      <c r="C50" s="1" t="str">
        <f>IFERROR(__xludf.DUMMYFUNCTION("GOOGLETRANSLATE(A50, ""en"", ""uk"")"),"англійська")</f>
        <v>англійська</v>
      </c>
      <c r="D50" s="1" t="str">
        <f>IFERROR(__xludf.DUMMYFUNCTION("GOOGLETRANSLATE(A50, ""en"", ""pl"")"),"angielski")</f>
        <v>angielski</v>
      </c>
    </row>
    <row r="51" ht="14.25" customHeight="1">
      <c r="A51" s="2" t="s">
        <v>46</v>
      </c>
      <c r="B51" s="1" t="str">
        <f>IFERROR(__xludf.DUMMYFUNCTION("GOOGLETRANSLATE(A51, ""en"", ""en"")"),"ukraine")</f>
        <v>ukraine</v>
      </c>
      <c r="C51" s="1" t="str">
        <f>IFERROR(__xludf.DUMMYFUNCTION("GOOGLETRANSLATE(A51, ""en"", ""uk"")"),"Україна")</f>
        <v>Україна</v>
      </c>
      <c r="D51" s="1" t="str">
        <f>IFERROR(__xludf.DUMMYFUNCTION("GOOGLETRANSLATE(A51, ""en"", ""pl"")"),"Ukraina")</f>
        <v>Ukraina</v>
      </c>
    </row>
    <row r="52" ht="14.25" customHeight="1">
      <c r="A52" s="2" t="s">
        <v>47</v>
      </c>
      <c r="B52" s="1" t="str">
        <f>IFERROR(__xludf.DUMMYFUNCTION("GOOGLETRANSLATE(A52, ""en"", ""en"")"),"chinese")</f>
        <v>chinese</v>
      </c>
      <c r="C52" s="1" t="str">
        <f>IFERROR(__xludf.DUMMYFUNCTION("GOOGLETRANSLATE(A52, ""en"", ""uk"")"),"китайський")</f>
        <v>китайський</v>
      </c>
      <c r="D52" s="1" t="str">
        <f>IFERROR(__xludf.DUMMYFUNCTION("GOOGLETRANSLATE(A52, ""en"", ""pl"")"),"chiński")</f>
        <v>chiński</v>
      </c>
    </row>
    <row r="53" ht="14.25" customHeight="1">
      <c r="A53" s="2" t="s">
        <v>48</v>
      </c>
      <c r="B53" s="1" t="str">
        <f>IFERROR(__xludf.DUMMYFUNCTION("GOOGLETRANSLATE(A53, ""en"", ""en"")"),"error with date!")</f>
        <v>error with date!</v>
      </c>
      <c r="C53" s="1" t="str">
        <f>IFERROR(__xludf.DUMMYFUNCTION("GOOGLETRANSLATE(A53, ""en"", ""uk"")"),"помилка з датою!")</f>
        <v>помилка з датою!</v>
      </c>
      <c r="D53" s="1" t="str">
        <f>IFERROR(__xludf.DUMMYFUNCTION("GOOGLETRANSLATE(A53, ""en"", ""pl"")"),"błąd z datą!")</f>
        <v>błąd z datą!</v>
      </c>
    </row>
    <row r="54" ht="14.25" customHeight="1">
      <c r="A54" s="2" t="s">
        <v>49</v>
      </c>
      <c r="B54" s="1" t="str">
        <f>IFERROR(__xludf.DUMMYFUNCTION("GOOGLETRANSLATE(A54, ""en"", ""en"")"),"user exist!")</f>
        <v>user exist!</v>
      </c>
      <c r="C54" s="1" t="str">
        <f>IFERROR(__xludf.DUMMYFUNCTION("GOOGLETRANSLATE(A54, ""en"", ""uk"")"),"користувач існує!")</f>
        <v>користувач існує!</v>
      </c>
      <c r="D54" s="1" t="str">
        <f>IFERROR(__xludf.DUMMYFUNCTION("GOOGLETRANSLATE(A54, ""en"", ""pl"")"),"użytkownik istnieje!")</f>
        <v>użytkownik istnieje!</v>
      </c>
    </row>
    <row r="55" ht="14.25" customHeight="1">
      <c r="A55" s="2" t="s">
        <v>50</v>
      </c>
      <c r="B55" s="1" t="str">
        <f>IFERROR(__xludf.DUMMYFUNCTION("GOOGLETRANSLATE(A55, ""en"", ""en"")"),"data transfer problems!")</f>
        <v>data transfer problems!</v>
      </c>
      <c r="C55" s="1" t="str">
        <f>IFERROR(__xludf.DUMMYFUNCTION("GOOGLETRANSLATE(A55, ""en"", ""uk"")"),"проблеми з передачею даних!")</f>
        <v>проблеми з передачею даних!</v>
      </c>
      <c r="D55" s="1" t="str">
        <f>IFERROR(__xludf.DUMMYFUNCTION("GOOGLETRANSLATE(A55, ""en"", ""pl"")"),"problemy z przesyłaniem danych!")</f>
        <v>problemy z przesyłaniem danych!</v>
      </c>
    </row>
    <row r="56" ht="14.25" customHeight="1">
      <c r="A56" s="2" t="s">
        <v>51</v>
      </c>
      <c r="B56" s="1" t="str">
        <f>IFERROR(__xludf.DUMMYFUNCTION("GOOGLETRANSLATE(A56, ""en"", ""en"")"),"an account with this login has been registered!")</f>
        <v>an account with this login has been registered!</v>
      </c>
      <c r="C56" s="1" t="str">
        <f>IFERROR(__xludf.DUMMYFUNCTION("GOOGLETRANSLATE(A56, ""en"", ""uk"")"),"обліковий запис із цим логіном зареєстровано!")</f>
        <v>обліковий запис із цим логіном зареєстровано!</v>
      </c>
      <c r="D56" s="1" t="str">
        <f>IFERROR(__xludf.DUMMYFUNCTION("GOOGLETRANSLATE(A56, ""en"", ""pl"")"),"konto z tym loginem zostało zarejestrowane!")</f>
        <v>konto z tym loginem zostało zarejestrowane!</v>
      </c>
    </row>
    <row r="57" ht="14.25" customHeight="1">
      <c r="A57" s="2" t="s">
        <v>52</v>
      </c>
      <c r="B57" s="1" t="str">
        <f>IFERROR(__xludf.DUMMYFUNCTION("GOOGLETRANSLATE(A57, ""en"", ""en"")"),"no account with this login!")</f>
        <v>no account with this login!</v>
      </c>
      <c r="C57" s="1" t="str">
        <f>IFERROR(__xludf.DUMMYFUNCTION("GOOGLETRANSLATE(A57, ""en"", ""uk"")"),"немає облікового запису з цим логіном!")</f>
        <v>немає облікового запису з цим логіном!</v>
      </c>
      <c r="D57" s="1" t="str">
        <f>IFERROR(__xludf.DUMMYFUNCTION("GOOGLETRANSLATE(A57, ""en"", ""pl"")"),"brak konta z tym loginem!")</f>
        <v>brak konta z tym loginem!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