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activeTab="4"/>
  </bookViews>
  <sheets>
    <sheet name="Actividad 1" sheetId="7" r:id="rId1"/>
    <sheet name="Actividad 2" sheetId="4" r:id="rId2"/>
    <sheet name="Actividad 3" sheetId="5" r:id="rId3"/>
    <sheet name="CP-1" sheetId="2" r:id="rId4"/>
    <sheet name="Hoja1" sheetId="8" r:id="rId5"/>
    <sheet name="CP-2" sheetId="3" r:id="rId6"/>
  </sheets>
  <definedNames>
    <definedName name="_xlnm.Print_Area" localSheetId="0">'Actividad 1'!$B$3:$I$4</definedName>
    <definedName name="_xlnm.Print_Area" localSheetId="1">'Actividad 2'!$B$3:$I$19</definedName>
    <definedName name="_xlnm.Print_Area" localSheetId="2">'Actividad 3'!$B$5:$I$17</definedName>
    <definedName name="_xlnm.Print_Area" localSheetId="3">'CP-1'!$A$1:$F$68</definedName>
    <definedName name="_xlnm.Print_Area" localSheetId="5">'CP-2'!$A$1:$L$21</definedName>
    <definedName name="_xlnm.Print_Titles" localSheetId="3">'CP-1'!$1:$4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G9" i="7"/>
  <c r="F9" i="7"/>
  <c r="E9" i="7"/>
  <c r="D9" i="7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L4" i="3"/>
  <c r="K4" i="3"/>
  <c r="J4" i="3"/>
  <c r="I4" i="3"/>
  <c r="H4" i="3"/>
  <c r="G4" i="3"/>
  <c r="F4" i="3"/>
  <c r="E4" i="3"/>
  <c r="D4" i="3"/>
  <c r="C4" i="3"/>
  <c r="F63" i="2"/>
  <c r="E63" i="2"/>
  <c r="D63" i="2"/>
  <c r="C63" i="2"/>
  <c r="B63" i="2"/>
  <c r="F61" i="2"/>
  <c r="E61" i="2"/>
  <c r="D61" i="2"/>
  <c r="C61" i="2"/>
  <c r="B61" i="2"/>
  <c r="F57" i="2"/>
  <c r="E57" i="2"/>
  <c r="D57" i="2"/>
  <c r="C57" i="2"/>
  <c r="B57" i="2"/>
  <c r="F55" i="2"/>
  <c r="E55" i="2"/>
  <c r="D55" i="2"/>
  <c r="C55" i="2"/>
  <c r="B55" i="2"/>
  <c r="F51" i="2"/>
  <c r="E51" i="2"/>
  <c r="D51" i="2"/>
  <c r="C51" i="2"/>
  <c r="B51" i="2"/>
  <c r="F45" i="2"/>
  <c r="E45" i="2"/>
  <c r="D45" i="2"/>
  <c r="C45" i="2"/>
  <c r="B45" i="2"/>
  <c r="F41" i="2"/>
  <c r="E41" i="2"/>
  <c r="D41" i="2"/>
  <c r="C41" i="2"/>
  <c r="B41" i="2"/>
  <c r="F38" i="2"/>
  <c r="E38" i="2"/>
  <c r="D38" i="2"/>
  <c r="C38" i="2"/>
  <c r="B38" i="2"/>
  <c r="F32" i="2"/>
  <c r="E32" i="2"/>
  <c r="D32" i="2"/>
  <c r="C32" i="2"/>
  <c r="B32" i="2"/>
  <c r="F25" i="2"/>
  <c r="F24" i="2" s="1"/>
  <c r="E25" i="2"/>
  <c r="E24" i="2" s="1"/>
  <c r="D25" i="2"/>
  <c r="C25" i="2"/>
  <c r="C24" i="2" s="1"/>
  <c r="B25" i="2"/>
  <c r="D24" i="2"/>
  <c r="F18" i="2"/>
  <c r="E18" i="2"/>
  <c r="D18" i="2"/>
  <c r="C18" i="2"/>
  <c r="B18" i="2"/>
  <c r="F15" i="2"/>
  <c r="E15" i="2"/>
  <c r="D15" i="2"/>
  <c r="C15" i="2"/>
  <c r="B15" i="2"/>
  <c r="F13" i="2"/>
  <c r="E13" i="2"/>
  <c r="D13" i="2"/>
  <c r="C13" i="2"/>
  <c r="B13" i="2"/>
  <c r="F10" i="2"/>
  <c r="E10" i="2"/>
  <c r="D10" i="2"/>
  <c r="C10" i="2"/>
  <c r="B10" i="2"/>
  <c r="F8" i="2"/>
  <c r="E8" i="2"/>
  <c r="D8" i="2"/>
  <c r="C8" i="2"/>
  <c r="B8" i="2"/>
  <c r="F6" i="2"/>
  <c r="E6" i="2"/>
  <c r="D6" i="2"/>
  <c r="C6" i="2"/>
  <c r="B6" i="2"/>
  <c r="B24" i="2" l="1"/>
  <c r="B4" i="3"/>
  <c r="F5" i="2"/>
  <c r="B5" i="2"/>
  <c r="E5" i="2"/>
  <c r="C5" i="2"/>
  <c r="D5" i="2"/>
</calcChain>
</file>

<file path=xl/sharedStrings.xml><?xml version="1.0" encoding="utf-8"?>
<sst xmlns="http://schemas.openxmlformats.org/spreadsheetml/2006/main" count="153" uniqueCount="126">
  <si>
    <t>Laboratorio 5: Dispersión</t>
  </si>
  <si>
    <t>Actividad 1</t>
  </si>
  <si>
    <t>En la siguiente tabla se adjuntan las medias y desviaciones estándar de los puntajes PSU obtenidos por 5 cursos de 4° medio.</t>
  </si>
  <si>
    <t>Curso 4°A</t>
  </si>
  <si>
    <t>Curso 4°B</t>
  </si>
  <si>
    <t>Curso 4°C</t>
  </si>
  <si>
    <t>Curso 4°D</t>
  </si>
  <si>
    <t>Curso 4°E</t>
  </si>
  <si>
    <t>Media</t>
  </si>
  <si>
    <t>Desviación estándar</t>
  </si>
  <si>
    <t>a) ¿Qué curso tuvo una mejor media en sus puntajes PSU?</t>
  </si>
  <si>
    <t>b) ¿Qué curso tuvo una mayor dispersión en sus puntajes PSU?</t>
  </si>
  <si>
    <t>c) ¿Qué curso tuvo más homogeneidad en sus puntajes PSU?</t>
  </si>
  <si>
    <t>d) Indique ¿en qué curso la media de los puntajes PSU es más representativa? ¿y menos representativa? Justifique sus respuestas.</t>
  </si>
  <si>
    <t>Actividad 2</t>
  </si>
  <si>
    <t>Los datos de las hojas CP-1 y CP-2 corresponden a información estadística de hechos delictuales. Esta información fue obtenida del Informe Anual de Carabineros de Chile del año 2017.</t>
  </si>
  <si>
    <t>Fuente: https://www.ine.gob.cl/docs/default-source/carabineros/publicaciones-y-anuarios/informes/informe-anual-carabineros-de-chile---2017.pdf?sfvrsn=351cfa19_2</t>
  </si>
  <si>
    <t>a) En una hoja nueva, calcule los estadísticos de dispersión: rango, varianza, desviación estándar y coeficiente de variación de los casos delictuales registrados entre los años 2013 y 2017, por cada una de las regiones de Chile. Para esto use la base de datos de la hoja CP-1.</t>
  </si>
  <si>
    <t>b) Usted quiere analizar la dispersión entre las distintas regiones y debe elegir entre el rango o la desviación estándar. ¿Cuál cree usted que sería un mejor estadístico de dispersión en este caso? ¿Por qué?</t>
  </si>
  <si>
    <t>c) ¿En qué región el número de casos delictuales por año es más disperso? Considerando el contexto, ¿cómo se podría explicar este resultado?</t>
  </si>
  <si>
    <t>d) ¿En qué región el número de casos delictuales por año es más homogéneo?  Considerando el contexto, ¿cómo se podría explicar este resultado?</t>
  </si>
  <si>
    <t>Actividad 3</t>
  </si>
  <si>
    <t>https://www.ine.gob.cl/docs/default-source/carabineros/publicaciones-y-anuarios/informes/informe-anual-carabineros-de-chile---2017.pdf?sfvrsn=351cfa19_2</t>
  </si>
  <si>
    <t>a) Considerando la base de datos contenida en la hoja CP-2, correspondiente a hechos delictuales año 2017, calcule los estadísticos de dispersión: desviación estándar y coeficiente de variación para los delitos contra las personas, faltas y violencia intrafamiliar.</t>
  </si>
  <si>
    <t>b) ¿Para cuál delito el número de casos delictuales por región es más disperso? Considerando el contexto, ¿cómo se podría explicar este resultado?</t>
  </si>
  <si>
    <t>c) ¿Para cuál delito, el número de casos delictuales por región es más homogéneo? Considerando el contexto, ¿cómo se podría explicar este resultado?</t>
  </si>
  <si>
    <t>d) Calcule la media y mediana para el delito contra la propiedad, e interprete en el contexto cada estadístico.</t>
  </si>
  <si>
    <t>CAPITULO I: CASOS SIN DETENIDOS Y CASOS CON DETENIDOS</t>
  </si>
  <si>
    <t>CUADRO 1: NÚMERO DE CASOS (SIN DETENIDOS Y CON DETENIDOS) POR REGIÓN Y PREFECTURA, SEGÚN AÑOS, 2013-2017</t>
  </si>
  <si>
    <t>REGIÓN Y PREFECTURA</t>
  </si>
  <si>
    <t>Año</t>
  </si>
  <si>
    <t xml:space="preserve">TOTAL </t>
  </si>
  <si>
    <t>ARICA Y PARINACOTA</t>
  </si>
  <si>
    <t>Arica</t>
  </si>
  <si>
    <t>TARAPACÁ</t>
  </si>
  <si>
    <t>Iquique</t>
  </si>
  <si>
    <t>ANTOFAGASTA</t>
  </si>
  <si>
    <t>Antofagasta</t>
  </si>
  <si>
    <t>El Loa</t>
  </si>
  <si>
    <t>ATACAMA</t>
  </si>
  <si>
    <t>Atacama</t>
  </si>
  <si>
    <t>COQUIMBO</t>
  </si>
  <si>
    <t>Coquimbo</t>
  </si>
  <si>
    <t>Limarí</t>
  </si>
  <si>
    <t>VALPARAÍSO</t>
  </si>
  <si>
    <t>Aconcagua</t>
  </si>
  <si>
    <t>Marga Marga</t>
  </si>
  <si>
    <t>San Antonio</t>
  </si>
  <si>
    <t>Valparaíso</t>
  </si>
  <si>
    <t>Viña del Mar</t>
  </si>
  <si>
    <r>
      <t>METROPOLITANA DE SANTIAGO</t>
    </r>
    <r>
      <rPr>
        <b/>
        <vertAlign val="superscript"/>
        <sz val="8"/>
        <rFont val="Verdana"/>
        <family val="2"/>
      </rPr>
      <t>/1</t>
    </r>
    <r>
      <rPr>
        <b/>
        <sz val="8"/>
        <rFont val="Verdana"/>
        <family val="2"/>
      </rPr>
      <t xml:space="preserve"> </t>
    </r>
  </si>
  <si>
    <t>Zona Oeste</t>
  </si>
  <si>
    <t>Santiago Central Norte</t>
  </si>
  <si>
    <t>Santiago Norte</t>
  </si>
  <si>
    <t>Santiago Central Sur</t>
  </si>
  <si>
    <t>Santiago Occidente</t>
  </si>
  <si>
    <t>Santiago Costa</t>
  </si>
  <si>
    <t>Santiago Rinconada</t>
  </si>
  <si>
    <t>Zona Este</t>
  </si>
  <si>
    <t>Santiago Oriente</t>
  </si>
  <si>
    <t>Cordillera</t>
  </si>
  <si>
    <t>Santiago Sur</t>
  </si>
  <si>
    <t>Santiago Andes</t>
  </si>
  <si>
    <t>Maipo</t>
  </si>
  <si>
    <t>LIBERTADOR GENERAL BERNADO O'HIGGINS</t>
  </si>
  <si>
    <t>Cachapoal</t>
  </si>
  <si>
    <t>Colchagua</t>
  </si>
  <si>
    <t>MAULE</t>
  </si>
  <si>
    <t>Curicó</t>
  </si>
  <si>
    <t>Talca</t>
  </si>
  <si>
    <t>Linares</t>
  </si>
  <si>
    <t>BIOBÍO</t>
  </si>
  <si>
    <t>Ñuble</t>
  </si>
  <si>
    <t>Concepción</t>
  </si>
  <si>
    <t>Talcahuano</t>
  </si>
  <si>
    <t>Arauco</t>
  </si>
  <si>
    <t>Biobío</t>
  </si>
  <si>
    <t>LA ARAUCANÍA</t>
  </si>
  <si>
    <t>Malleco</t>
  </si>
  <si>
    <t>Cautín</t>
  </si>
  <si>
    <t>Villarrica</t>
  </si>
  <si>
    <t>LOS RÍOS</t>
  </si>
  <si>
    <t>Valdivia</t>
  </si>
  <si>
    <t>LOS LAGOS</t>
  </si>
  <si>
    <t>Osorno</t>
  </si>
  <si>
    <t>Llanquihue</t>
  </si>
  <si>
    <t>Chiloé</t>
  </si>
  <si>
    <t xml:space="preserve">AYSÉN DEL GENERAL CARLOS IBÁÑEZ DEL CAMPO </t>
  </si>
  <si>
    <t>Aysén</t>
  </si>
  <si>
    <t>MAGALLANES Y DE LA ANTÁRTICA CHILENA</t>
  </si>
  <si>
    <t>Magallanes</t>
  </si>
  <si>
    <t>- No registró movimiento.</t>
  </si>
  <si>
    <r>
      <t xml:space="preserve">Nota: </t>
    </r>
    <r>
      <rPr>
        <sz val="8"/>
        <rFont val="Verdana"/>
        <family val="2"/>
      </rPr>
      <t>cuando se habla de casos delictuales (casos con y sin detenidos), se han considerado todos los hechos conocidos y registrados por el sistema de automatización Policial de Carabineros de Chile (Aupol), puestos a disposición de la justicia. La cantidad de casos es independiente de la cantidad de víctimas o detenidos (participantes). Asimismo, Carabineros informa que la estadística de casos delictuales y participantes (víctimas y/o detenidos) dan cuenta de la realidad conocida en los registros policiales, lo cual no necesariamente es un indicador de criminalidad.</t>
    </r>
  </si>
  <si>
    <r>
      <t>1</t>
    </r>
    <r>
      <rPr>
        <sz val="8"/>
        <rFont val="Verdana"/>
        <family val="2"/>
      </rPr>
      <t xml:space="preserve"> Jurídicamente la Región Metropolitana cuenta con una prefectura central, pero por razones operativas esta se divide en Central Norte y Central Sur.</t>
    </r>
  </si>
  <si>
    <t>Fuente: Carabineros de Chile.</t>
  </si>
  <si>
    <t>CUADRO 2: NÚMERO DE CASOS (SIN DETENIDOS Y CON DETENIDOS) POR REGIÓN, SEGÚN GRUPO DE DELITO, 2017</t>
  </si>
  <si>
    <t>REGIÓN</t>
  </si>
  <si>
    <t>Total nacional</t>
  </si>
  <si>
    <t>Grupo de delito</t>
  </si>
  <si>
    <t>Contra el orden y la seguridad pública cometidos por particulares</t>
  </si>
  <si>
    <t>Contra el orden de la familia y la moralidad pública</t>
  </si>
  <si>
    <t>Contra las personas</t>
  </si>
  <si>
    <t>Contra la propiedad</t>
  </si>
  <si>
    <t>Otros crímenes y simples delitos</t>
  </si>
  <si>
    <t>Contra leyes especiales</t>
  </si>
  <si>
    <t>Faltas</t>
  </si>
  <si>
    <t>Violencia intrafamiliar</t>
  </si>
  <si>
    <t>Ley de menores</t>
  </si>
  <si>
    <t>Otros hechos</t>
  </si>
  <si>
    <t>TOTAL</t>
  </si>
  <si>
    <t>Arica y Parinacota</t>
  </si>
  <si>
    <t>Tarapacá</t>
  </si>
  <si>
    <t>Metropolitana de Santiago</t>
  </si>
  <si>
    <t>Libertador General Bernardo O'Higgins</t>
  </si>
  <si>
    <t>Maule</t>
  </si>
  <si>
    <t>La Araucanía</t>
  </si>
  <si>
    <t>Los Ríos</t>
  </si>
  <si>
    <t>Los Lagos</t>
  </si>
  <si>
    <t>Aysén del General Carlos Ibáñez del Campo</t>
  </si>
  <si>
    <t>Magallanes y de la Antártica Chilena</t>
  </si>
  <si>
    <t>4e con un 625,8</t>
  </si>
  <si>
    <t>cv</t>
  </si>
  <si>
    <t>el 4e tuvo una mayor dispersion en sus puntajes psu</t>
  </si>
  <si>
    <t>el 4d tuvo la mayor homogenidad dado que su desviavion es baja ademas su coeficiente de variacion es menor que los demas cursos</t>
  </si>
  <si>
    <t>el 4d es el mas representativo porque tiene menor dispersion y el 4e es el menos representativo porque tiene mas dipersion que todos los demas</t>
  </si>
  <si>
    <t xml:space="preserve">METROPOLITANA DE SANTIAGO/1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</si>
</sst>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_-;_-@_-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vertAlign val="superscript"/>
      <sz val="8"/>
      <name val="Verdana"/>
      <family val="2"/>
    </font>
    <font>
      <sz val="10"/>
      <name val="Arial"/>
      <family val="2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Verdana"/>
      <family val="2"/>
    </font>
    <font>
      <i/>
      <sz val="14"/>
      <name val="Calibri"/>
      <family val="2"/>
      <scheme val="minor"/>
    </font>
    <font>
      <sz val="10"/>
      <color theme="1"/>
      <name val="Verdana"/>
      <family val="2"/>
    </font>
    <font>
      <sz val="14"/>
      <color theme="1" tint="0.499984740745262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Verdana"/>
      <family val="2"/>
    </font>
    <font>
      <i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4" tint="-0.249977111117893"/>
      <name val="Verdana"/>
      <family val="2"/>
    </font>
    <font>
      <sz val="10"/>
      <color theme="4" tint="-0.249977111117893"/>
      <name val="Verdana"/>
      <family val="2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scheme val="minor"/>
    </font>
    <font>
      <sz val="10"/>
      <color theme="3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164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1" fillId="0" borderId="0" xfId="1"/>
    <xf numFmtId="1" fontId="3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1" fontId="2" fillId="0" borderId="0" xfId="1" applyNumberFormat="1" applyFont="1" applyAlignment="1">
      <alignment horizontal="left" vertical="center" wrapText="1"/>
    </xf>
    <xf numFmtId="164" fontId="2" fillId="0" borderId="6" xfId="1" applyNumberFormat="1" applyFont="1" applyBorder="1" applyAlignment="1">
      <alignment horizontal="right" vertical="center"/>
    </xf>
    <xf numFmtId="1" fontId="2" fillId="0" borderId="0" xfId="1" applyNumberFormat="1" applyFont="1" applyAlignment="1">
      <alignment vertical="center" wrapText="1"/>
    </xf>
    <xf numFmtId="1" fontId="3" fillId="0" borderId="0" xfId="1" applyNumberFormat="1" applyFont="1" applyAlignment="1">
      <alignment horizontal="left" vertical="center" wrapText="1"/>
    </xf>
    <xf numFmtId="164" fontId="3" fillId="0" borderId="0" xfId="1" applyNumberFormat="1" applyFont="1" applyAlignment="1">
      <alignment horizontal="right" vertical="center"/>
    </xf>
    <xf numFmtId="1" fontId="3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3" fontId="3" fillId="0" borderId="0" xfId="1" applyNumberFormat="1" applyFont="1" applyAlignment="1">
      <alignment vertical="center"/>
    </xf>
    <xf numFmtId="3" fontId="3" fillId="0" borderId="0" xfId="1" applyNumberFormat="1" applyFont="1" applyAlignment="1">
      <alignment horizontal="right" vertical="center"/>
    </xf>
    <xf numFmtId="3" fontId="2" fillId="0" borderId="0" xfId="1" applyNumberFormat="1" applyFont="1" applyAlignment="1">
      <alignment vertical="center"/>
    </xf>
    <xf numFmtId="1" fontId="3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right" vertical="center"/>
    </xf>
    <xf numFmtId="164" fontId="3" fillId="0" borderId="0" xfId="1" applyNumberFormat="1" applyFont="1" applyAlignment="1">
      <alignment horizontal="justify" vertical="top"/>
    </xf>
    <xf numFmtId="2" fontId="3" fillId="0" borderId="0" xfId="1" applyNumberFormat="1" applyFont="1" applyAlignment="1">
      <alignment horizontal="justify" vertical="top"/>
    </xf>
    <xf numFmtId="0" fontId="2" fillId="0" borderId="0" xfId="1" applyFont="1" applyAlignment="1">
      <alignment wrapText="1"/>
    </xf>
    <xf numFmtId="0" fontId="3" fillId="0" borderId="0" xfId="1" quotePrefix="1" applyFont="1" applyAlignment="1">
      <alignment horizontal="justify" vertical="top"/>
    </xf>
    <xf numFmtId="164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2" fillId="0" borderId="8" xfId="1" applyNumberFormat="1" applyFont="1" applyBorder="1" applyAlignment="1">
      <alignment horizontal="center" vertical="center" wrapText="1"/>
    </xf>
    <xf numFmtId="49" fontId="2" fillId="0" borderId="8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right"/>
    </xf>
    <xf numFmtId="0" fontId="3" fillId="0" borderId="0" xfId="2" applyFont="1" applyAlignment="1">
      <alignment vertical="center" wrapText="1"/>
    </xf>
    <xf numFmtId="164" fontId="3" fillId="0" borderId="0" xfId="2" applyNumberFormat="1" applyFont="1" applyAlignment="1">
      <alignment horizontal="right" indent="1"/>
    </xf>
    <xf numFmtId="3" fontId="2" fillId="0" borderId="0" xfId="1" applyNumberFormat="1" applyFont="1" applyAlignment="1">
      <alignment vertical="center" wrapText="1"/>
    </xf>
    <xf numFmtId="0" fontId="3" fillId="0" borderId="1" xfId="2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right"/>
    </xf>
    <xf numFmtId="164" fontId="3" fillId="0" borderId="1" xfId="2" applyNumberFormat="1" applyFont="1" applyBorder="1" applyAlignment="1">
      <alignment horizontal="right" indent="1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horizontal="right" vertical="top"/>
    </xf>
    <xf numFmtId="1" fontId="3" fillId="0" borderId="0" xfId="1" applyNumberFormat="1" applyFont="1" applyAlignment="1">
      <alignment horizontal="left" vertical="center"/>
    </xf>
    <xf numFmtId="1" fontId="3" fillId="0" borderId="0" xfId="1" applyNumberFormat="1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165" fontId="0" fillId="0" borderId="12" xfId="3" applyNumberFormat="1" applyFont="1" applyBorder="1" applyProtection="1"/>
    <xf numFmtId="164" fontId="2" fillId="0" borderId="0" xfId="1" applyNumberFormat="1" applyFont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Alignment="1">
      <alignment horizontal="right" vertical="center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left" wrapText="1"/>
    </xf>
    <xf numFmtId="0" fontId="8" fillId="0" borderId="0" xfId="4"/>
    <xf numFmtId="0" fontId="6" fillId="0" borderId="12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0" fontId="17" fillId="0" borderId="10" xfId="0" applyFont="1" applyBorder="1"/>
    <xf numFmtId="0" fontId="19" fillId="0" borderId="0" xfId="0" applyFont="1" applyAlignment="1">
      <alignment horizontal="left" vertical="top" wrapText="1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21" fillId="0" borderId="17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18" xfId="0" applyFont="1" applyBorder="1" applyAlignment="1">
      <alignment wrapText="1"/>
    </xf>
    <xf numFmtId="0" fontId="23" fillId="0" borderId="2" xfId="0" applyFont="1" applyBorder="1" applyAlignment="1">
      <alignment horizontal="center"/>
    </xf>
    <xf numFmtId="0" fontId="17" fillId="0" borderId="9" xfId="0" applyFont="1" applyBorder="1" applyAlignment="1">
      <alignment wrapText="1"/>
    </xf>
    <xf numFmtId="0" fontId="23" fillId="4" borderId="13" xfId="0" applyFont="1" applyFill="1" applyBorder="1" applyAlignment="1">
      <alignment horizontal="center"/>
    </xf>
    <xf numFmtId="0" fontId="25" fillId="0" borderId="26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left" vertical="top" wrapText="1"/>
    </xf>
    <xf numFmtId="0" fontId="25" fillId="0" borderId="28" xfId="0" applyFont="1" applyBorder="1" applyAlignment="1">
      <alignment horizontal="left" vertical="top" wrapText="1"/>
    </xf>
    <xf numFmtId="0" fontId="15" fillId="3" borderId="14" xfId="0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left" vertical="center" wrapText="1"/>
    </xf>
    <xf numFmtId="0" fontId="23" fillId="4" borderId="10" xfId="0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21" fillId="0" borderId="15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22" fillId="0" borderId="14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25" fillId="0" borderId="1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16" xfId="0" applyFont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16" fillId="2" borderId="17" xfId="5" applyFont="1" applyFill="1" applyBorder="1" applyAlignment="1">
      <alignment horizontal="left" wrapText="1"/>
    </xf>
    <xf numFmtId="0" fontId="16" fillId="2" borderId="0" xfId="5" applyFont="1" applyFill="1" applyAlignment="1">
      <alignment horizontal="left" wrapText="1"/>
    </xf>
    <xf numFmtId="0" fontId="16" fillId="2" borderId="18" xfId="5" applyFont="1" applyFill="1" applyBorder="1" applyAlignment="1">
      <alignment horizontal="left" wrapText="1"/>
    </xf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6" fillId="2" borderId="10" xfId="5" applyFont="1" applyFill="1" applyBorder="1" applyAlignment="1">
      <alignment horizontal="left" wrapText="1"/>
    </xf>
    <xf numFmtId="0" fontId="16" fillId="2" borderId="32" xfId="5" applyFont="1" applyFill="1" applyBorder="1" applyAlignment="1">
      <alignment horizontal="left" wrapText="1"/>
    </xf>
    <xf numFmtId="0" fontId="16" fillId="2" borderId="11" xfId="5" applyFont="1" applyFill="1" applyBorder="1" applyAlignment="1">
      <alignment horizontal="left" wrapText="1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4" fillId="3" borderId="14" xfId="0" applyFont="1" applyFill="1" applyBorder="1" applyAlignment="1">
      <alignment horizontal="left" vertical="center" wrapText="1"/>
    </xf>
    <xf numFmtId="0" fontId="24" fillId="3" borderId="15" xfId="0" applyFont="1" applyFill="1" applyBorder="1" applyAlignment="1">
      <alignment horizontal="left" vertical="center" wrapText="1"/>
    </xf>
    <xf numFmtId="0" fontId="24" fillId="3" borderId="16" xfId="0" applyFont="1" applyFill="1" applyBorder="1" applyAlignment="1">
      <alignment horizontal="left" vertical="center" wrapText="1"/>
    </xf>
    <xf numFmtId="0" fontId="23" fillId="0" borderId="2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center" vertical="top" wrapText="1"/>
    </xf>
    <xf numFmtId="0" fontId="23" fillId="0" borderId="31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19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2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1" fontId="2" fillId="0" borderId="1" xfId="1" applyNumberFormat="1" applyFont="1" applyBorder="1" applyAlignment="1">
      <alignment horizontal="left" vertical="center"/>
    </xf>
    <xf numFmtId="1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49" fontId="3" fillId="0" borderId="0" xfId="1" applyNumberFormat="1" applyFont="1" applyAlignment="1">
      <alignment horizontal="justify" vertical="top" wrapText="1"/>
    </xf>
    <xf numFmtId="0" fontId="2" fillId="0" borderId="0" xfId="1" applyFont="1" applyAlignment="1">
      <alignment horizontal="justify" vertical="center" wrapText="1"/>
    </xf>
    <xf numFmtId="0" fontId="2" fillId="0" borderId="1" xfId="1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center" vertical="center" wrapText="1"/>
    </xf>
    <xf numFmtId="164" fontId="2" fillId="0" borderId="8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justify" vertical="top" wrapText="1"/>
    </xf>
  </cellXfs>
  <cellStyles count="6">
    <cellStyle name="Hipervínculo" xfId="4" builtinId="8"/>
    <cellStyle name="Hyperlink" xfId="5"/>
    <cellStyle name="Normal" xfId="0" builtinId="0"/>
    <cellStyle name="Normal 2" xfId="2"/>
    <cellStyle name="Normal 4" xfId="1"/>
    <cellStyle name="Porcentaj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e.gob.cl/docs/default-source/carabineros/publicaciones-y-anuarios/informes/informe-anual-carabineros-de-chile---2017.pdf?sfvrsn=351cfa19_2" TargetMode="External"/><Relationship Id="rId1" Type="http://schemas.openxmlformats.org/officeDocument/2006/relationships/hyperlink" Target="https://www.ine.cl/estadisticas/sociales/informe-anual-de-carabineros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e.gob.cl/docs/default-source/carabineros/publicaciones-y-anuarios/informes/informe-anual-carabineros-de-chile---2017.pdf?sfvrsn=351cfa19_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zoomScaleNormal="100" workbookViewId="0">
      <selection activeCell="B24" sqref="B24:J24"/>
    </sheetView>
  </sheetViews>
  <sheetFormatPr baseColWidth="10" defaultColWidth="11.42578125" defaultRowHeight="15" x14ac:dyDescent="0.25"/>
  <cols>
    <col min="1" max="1" width="4.7109375" style="39" customWidth="1"/>
    <col min="2" max="9" width="11.42578125" style="39" customWidth="1"/>
    <col min="10" max="16384" width="11.42578125" style="39"/>
  </cols>
  <sheetData>
    <row r="1" spans="1:14" ht="30" customHeight="1" x14ac:dyDescent="0.25">
      <c r="B1" s="90" t="s">
        <v>0</v>
      </c>
      <c r="C1" s="91"/>
      <c r="D1" s="92"/>
      <c r="E1" s="43"/>
      <c r="F1" s="43"/>
      <c r="G1" s="43"/>
      <c r="H1" s="43"/>
      <c r="I1" s="43"/>
      <c r="J1" s="43"/>
    </row>
    <row r="2" spans="1:14" x14ac:dyDescent="0.25">
      <c r="B2" s="64"/>
      <c r="E2" s="43"/>
      <c r="F2" s="43"/>
      <c r="G2" s="43"/>
      <c r="H2" s="43"/>
      <c r="I2" s="43"/>
      <c r="J2" s="43"/>
    </row>
    <row r="3" spans="1:14" ht="15" customHeight="1" x14ac:dyDescent="0.25">
      <c r="B3" s="65" t="s">
        <v>1</v>
      </c>
      <c r="C3" s="66"/>
      <c r="E3" s="43"/>
      <c r="F3" s="43"/>
      <c r="G3" s="43"/>
      <c r="H3" s="43"/>
      <c r="I3" s="43"/>
      <c r="J3" s="43"/>
    </row>
    <row r="4" spans="1:14" ht="30" customHeight="1" x14ac:dyDescent="0.25">
      <c r="A4" s="40"/>
      <c r="B4" s="84" t="s">
        <v>2</v>
      </c>
      <c r="C4" s="85"/>
      <c r="D4" s="85"/>
      <c r="E4" s="85"/>
      <c r="F4" s="85"/>
      <c r="G4" s="85"/>
      <c r="H4" s="85"/>
      <c r="I4" s="85"/>
      <c r="J4" s="86"/>
      <c r="K4" s="42"/>
    </row>
    <row r="5" spans="1:14" ht="15" customHeight="1" x14ac:dyDescent="0.25">
      <c r="B5" s="59"/>
      <c r="C5" s="59"/>
      <c r="D5" s="60"/>
      <c r="E5" s="60"/>
      <c r="F5" s="60"/>
      <c r="G5" s="60"/>
      <c r="H5" s="60"/>
      <c r="I5" s="61"/>
      <c r="J5" s="41"/>
    </row>
    <row r="6" spans="1:14" ht="15" customHeight="1" x14ac:dyDescent="0.25">
      <c r="B6" s="62"/>
      <c r="C6" s="63"/>
      <c r="D6" s="80" t="s">
        <v>3</v>
      </c>
      <c r="E6" s="80" t="s">
        <v>4</v>
      </c>
      <c r="F6" s="80" t="s">
        <v>5</v>
      </c>
      <c r="G6" s="80" t="s">
        <v>6</v>
      </c>
      <c r="H6" s="80" t="s">
        <v>7</v>
      </c>
    </row>
    <row r="7" spans="1:14" ht="15" customHeight="1" x14ac:dyDescent="0.25">
      <c r="B7" s="87" t="s">
        <v>8</v>
      </c>
      <c r="C7" s="88"/>
      <c r="D7" s="78">
        <v>557.4</v>
      </c>
      <c r="E7" s="78">
        <v>557.70000000000005</v>
      </c>
      <c r="F7" s="78">
        <v>589.54999999999995</v>
      </c>
      <c r="G7" s="78">
        <v>544.65</v>
      </c>
      <c r="H7" s="78">
        <v>625.79999999999995</v>
      </c>
      <c r="I7" s="42"/>
      <c r="N7" s="43"/>
    </row>
    <row r="8" spans="1:14" ht="15" customHeight="1" x14ac:dyDescent="0.25">
      <c r="B8" s="87" t="s">
        <v>9</v>
      </c>
      <c r="C8" s="88"/>
      <c r="D8" s="78">
        <v>110.31886797633004</v>
      </c>
      <c r="E8" s="78">
        <v>74.771300432860357</v>
      </c>
      <c r="F8" s="78">
        <v>96.30296218868763</v>
      </c>
      <c r="G8" s="78">
        <v>69.393822719165271</v>
      </c>
      <c r="H8" s="78">
        <v>132.8329382106871</v>
      </c>
      <c r="I8" s="42"/>
      <c r="M8" s="40"/>
      <c r="N8"/>
    </row>
    <row r="9" spans="1:14" ht="15" customHeight="1" x14ac:dyDescent="0.25">
      <c r="C9" s="39" t="s">
        <v>121</v>
      </c>
      <c r="D9" s="44">
        <f>D8/D7</f>
        <v>0.19791687832136715</v>
      </c>
      <c r="E9" s="44">
        <f>E8/E7</f>
        <v>0.13407082738544082</v>
      </c>
      <c r="F9" s="44">
        <f>F8/F7</f>
        <v>0.16334994858568</v>
      </c>
      <c r="G9" s="44">
        <f>G8/G7</f>
        <v>0.12740993797698572</v>
      </c>
      <c r="H9" s="44">
        <f>H8/H7</f>
        <v>0.21226100704807785</v>
      </c>
      <c r="L9" s="40"/>
      <c r="M9"/>
      <c r="N9" s="41"/>
    </row>
    <row r="10" spans="1:14" ht="15" customHeight="1" x14ac:dyDescent="0.25">
      <c r="A10" s="40"/>
      <c r="B10" s="89" t="s">
        <v>10</v>
      </c>
      <c r="C10" s="89"/>
      <c r="D10" s="89"/>
      <c r="E10" s="89"/>
      <c r="F10" s="89"/>
      <c r="G10" s="89"/>
      <c r="H10" s="89"/>
      <c r="I10" s="89"/>
      <c r="J10" s="89"/>
      <c r="K10" s="42"/>
    </row>
    <row r="11" spans="1:14" ht="15" customHeight="1" x14ac:dyDescent="0.25">
      <c r="A11" s="40"/>
      <c r="B11" s="55"/>
      <c r="C11" s="55"/>
      <c r="D11" s="55"/>
      <c r="E11" s="55"/>
      <c r="F11" s="55"/>
      <c r="G11" s="55"/>
      <c r="H11" s="55"/>
      <c r="I11" s="55"/>
      <c r="J11" s="55"/>
      <c r="K11" s="42"/>
    </row>
    <row r="12" spans="1:14" ht="30" customHeight="1" x14ac:dyDescent="0.25">
      <c r="A12" s="40"/>
      <c r="B12" s="81" t="s">
        <v>120</v>
      </c>
      <c r="C12" s="82"/>
      <c r="D12" s="82"/>
      <c r="E12" s="82"/>
      <c r="F12" s="82"/>
      <c r="G12" s="82"/>
      <c r="H12" s="82"/>
      <c r="I12" s="82"/>
      <c r="J12" s="83"/>
      <c r="K12" s="42"/>
    </row>
    <row r="13" spans="1:14" ht="15" customHeight="1" x14ac:dyDescent="0.25">
      <c r="A13" s="40"/>
      <c r="B13" s="55"/>
      <c r="C13" s="55"/>
      <c r="D13" s="55"/>
      <c r="E13" s="55"/>
      <c r="F13" s="55"/>
      <c r="G13" s="55"/>
      <c r="H13" s="55"/>
      <c r="I13" s="55"/>
      <c r="J13" s="55"/>
      <c r="K13" s="42"/>
    </row>
    <row r="14" spans="1:14" ht="15" customHeight="1" x14ac:dyDescent="0.25">
      <c r="A14" s="40"/>
      <c r="B14" s="89" t="s">
        <v>11</v>
      </c>
      <c r="C14" s="89"/>
      <c r="D14" s="89"/>
      <c r="E14" s="89"/>
      <c r="F14" s="89"/>
      <c r="G14" s="89"/>
      <c r="H14" s="89"/>
      <c r="I14" s="89"/>
      <c r="J14" s="89"/>
      <c r="K14" s="42"/>
    </row>
    <row r="15" spans="1:14" ht="15" customHeight="1" x14ac:dyDescent="0.25">
      <c r="A15" s="40"/>
      <c r="B15" s="89"/>
      <c r="C15" s="89"/>
      <c r="D15" s="89"/>
      <c r="E15" s="89"/>
      <c r="F15" s="89"/>
      <c r="G15" s="89"/>
      <c r="H15" s="89"/>
      <c r="I15" s="89"/>
      <c r="J15" s="89"/>
      <c r="K15" s="42"/>
    </row>
    <row r="16" spans="1:14" ht="30" customHeight="1" x14ac:dyDescent="0.25">
      <c r="A16" s="40"/>
      <c r="B16" s="81" t="s">
        <v>122</v>
      </c>
      <c r="C16" s="82"/>
      <c r="D16" s="82"/>
      <c r="E16" s="82"/>
      <c r="F16" s="82"/>
      <c r="G16" s="82"/>
      <c r="H16" s="82"/>
      <c r="I16" s="82"/>
      <c r="J16" s="83"/>
      <c r="K16" s="42"/>
    </row>
    <row r="17" spans="1:11" ht="15" customHeight="1" x14ac:dyDescent="0.25">
      <c r="A17" s="40"/>
      <c r="B17" s="56"/>
      <c r="C17" s="56"/>
      <c r="D17" s="56"/>
      <c r="E17" s="56"/>
      <c r="F17" s="56"/>
      <c r="G17" s="56"/>
      <c r="H17" s="56"/>
      <c r="I17" s="56"/>
      <c r="J17" s="56"/>
      <c r="K17" s="42"/>
    </row>
    <row r="18" spans="1:11" ht="15" customHeight="1" x14ac:dyDescent="0.25">
      <c r="A18" s="40"/>
      <c r="B18" s="89" t="s">
        <v>12</v>
      </c>
      <c r="C18" s="89"/>
      <c r="D18" s="89"/>
      <c r="E18" s="89"/>
      <c r="F18" s="89"/>
      <c r="G18" s="89"/>
      <c r="H18" s="89"/>
      <c r="I18" s="89"/>
      <c r="J18" s="89"/>
      <c r="K18" s="42"/>
    </row>
    <row r="19" spans="1:11" ht="15" customHeight="1" x14ac:dyDescent="0.25">
      <c r="A19" s="40"/>
      <c r="B19" s="55"/>
      <c r="C19" s="55"/>
      <c r="D19" s="55"/>
      <c r="E19" s="55"/>
      <c r="F19" s="55"/>
      <c r="G19" s="55"/>
      <c r="H19" s="55"/>
      <c r="I19" s="55"/>
      <c r="J19" s="55"/>
      <c r="K19" s="42"/>
    </row>
    <row r="20" spans="1:11" ht="30" customHeight="1" x14ac:dyDescent="0.25">
      <c r="A20" s="40"/>
      <c r="B20" s="81" t="s">
        <v>123</v>
      </c>
      <c r="C20" s="82"/>
      <c r="D20" s="82"/>
      <c r="E20" s="82"/>
      <c r="F20" s="82"/>
      <c r="G20" s="82"/>
      <c r="H20" s="82"/>
      <c r="I20" s="82"/>
      <c r="J20" s="83"/>
      <c r="K20" s="42"/>
    </row>
    <row r="21" spans="1:11" ht="15" customHeight="1" x14ac:dyDescent="0.25">
      <c r="A21" s="40"/>
      <c r="B21" s="55"/>
      <c r="C21" s="55"/>
      <c r="D21" s="55"/>
      <c r="E21" s="55"/>
      <c r="F21" s="55"/>
      <c r="G21" s="55"/>
      <c r="H21" s="55"/>
      <c r="I21" s="55"/>
      <c r="J21" s="55"/>
      <c r="K21" s="42"/>
    </row>
    <row r="22" spans="1:11" ht="15" customHeight="1" x14ac:dyDescent="0.25">
      <c r="A22" s="40"/>
      <c r="B22" s="89" t="s">
        <v>13</v>
      </c>
      <c r="C22" s="89"/>
      <c r="D22" s="89"/>
      <c r="E22" s="89"/>
      <c r="F22" s="89"/>
      <c r="G22" s="89"/>
      <c r="H22" s="89"/>
      <c r="I22" s="89"/>
      <c r="J22" s="89"/>
      <c r="K22" s="42"/>
    </row>
    <row r="23" spans="1:11" ht="15" customHeight="1" x14ac:dyDescent="0.25">
      <c r="A23" s="40"/>
      <c r="B23" s="89"/>
      <c r="C23" s="89"/>
      <c r="D23" s="89"/>
      <c r="E23" s="89"/>
      <c r="F23" s="89"/>
      <c r="G23" s="89"/>
      <c r="H23" s="89"/>
      <c r="I23" s="89"/>
      <c r="J23" s="89"/>
      <c r="K23" s="42"/>
    </row>
    <row r="24" spans="1:11" ht="30" customHeight="1" x14ac:dyDescent="0.25">
      <c r="A24" s="40"/>
      <c r="B24" s="81" t="s">
        <v>124</v>
      </c>
      <c r="C24" s="82"/>
      <c r="D24" s="82"/>
      <c r="E24" s="82"/>
      <c r="F24" s="82"/>
      <c r="G24" s="82"/>
      <c r="H24" s="82"/>
      <c r="I24" s="82"/>
      <c r="J24" s="83"/>
      <c r="K24" s="42"/>
    </row>
    <row r="25" spans="1:11" x14ac:dyDescent="0.25">
      <c r="B25" s="41"/>
      <c r="C25" s="41"/>
      <c r="D25" s="41"/>
      <c r="E25" s="41"/>
      <c r="F25" s="41"/>
      <c r="G25" s="41"/>
      <c r="H25" s="41"/>
      <c r="I25" s="41"/>
      <c r="J25" s="41"/>
    </row>
  </sheetData>
  <sheetProtection selectLockedCells="1"/>
  <mergeCells count="14">
    <mergeCell ref="B1:D1"/>
    <mergeCell ref="B22:J22"/>
    <mergeCell ref="B23:J23"/>
    <mergeCell ref="B14:J14"/>
    <mergeCell ref="B15:J15"/>
    <mergeCell ref="B16:J16"/>
    <mergeCell ref="B18:J18"/>
    <mergeCell ref="B20:J20"/>
    <mergeCell ref="B24:J24"/>
    <mergeCell ref="B4:J4"/>
    <mergeCell ref="B7:C7"/>
    <mergeCell ref="B8:C8"/>
    <mergeCell ref="B10:J10"/>
    <mergeCell ref="B12:J12"/>
  </mergeCells>
  <pageMargins left="0.70866141732283472" right="0.70866141732283472" top="1.1811023622047245" bottom="1.5354330708661419" header="0.31496062992125984" footer="0.70866141732283472"/>
  <pageSetup orientation="portrait" r:id="rId1"/>
  <headerFooter>
    <oddHeader>&amp;L&amp;G&amp;C
Solución Guía Laboratorio 2
Tablas y Gráficos&amp;RPrograma de Matemática
Dirección de Formación General</oddHeader>
    <oddFooter>&amp;C&amp;P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zoomScaleNormal="100" workbookViewId="0">
      <selection activeCell="B12" sqref="B12:J12"/>
    </sheetView>
  </sheetViews>
  <sheetFormatPr baseColWidth="10" defaultColWidth="11.42578125" defaultRowHeight="15" x14ac:dyDescent="0.25"/>
  <cols>
    <col min="1" max="1" width="4.7109375" style="39" customWidth="1"/>
    <col min="2" max="9" width="11.42578125" style="39" customWidth="1"/>
    <col min="10" max="16384" width="11.42578125" style="39"/>
  </cols>
  <sheetData>
    <row r="1" spans="1:11" ht="30" customHeight="1" x14ac:dyDescent="0.25">
      <c r="B1" s="90" t="s">
        <v>0</v>
      </c>
      <c r="C1" s="91"/>
      <c r="D1" s="92"/>
    </row>
    <row r="2" spans="1:11" x14ac:dyDescent="0.25">
      <c r="B2" s="64"/>
    </row>
    <row r="3" spans="1:11" x14ac:dyDescent="0.25">
      <c r="B3" s="65" t="s">
        <v>14</v>
      </c>
      <c r="C3" s="66"/>
    </row>
    <row r="4" spans="1:11" ht="30" customHeight="1" x14ac:dyDescent="0.25">
      <c r="A4" s="40"/>
      <c r="B4" s="84" t="s">
        <v>15</v>
      </c>
      <c r="C4" s="85"/>
      <c r="D4" s="85"/>
      <c r="E4" s="85"/>
      <c r="F4" s="85"/>
      <c r="G4" s="85"/>
      <c r="H4" s="85"/>
      <c r="I4" s="85"/>
      <c r="J4" s="86"/>
    </row>
    <row r="5" spans="1:11" ht="15" customHeight="1" x14ac:dyDescent="0.25">
      <c r="A5" s="40"/>
      <c r="B5" s="56"/>
      <c r="C5" s="57"/>
      <c r="D5" s="57"/>
      <c r="E5" s="57"/>
      <c r="F5" s="57"/>
      <c r="G5" s="57"/>
      <c r="H5" s="57"/>
      <c r="I5" s="57"/>
      <c r="J5" s="58"/>
    </row>
    <row r="6" spans="1:11" x14ac:dyDescent="0.25">
      <c r="B6" s="101" t="s">
        <v>16</v>
      </c>
      <c r="C6" s="102"/>
      <c r="D6" s="102"/>
      <c r="E6" s="102"/>
      <c r="F6" s="102"/>
      <c r="G6" s="102"/>
      <c r="H6" s="102"/>
      <c r="I6" s="102"/>
      <c r="J6" s="103"/>
    </row>
    <row r="7" spans="1:11" x14ac:dyDescent="0.25">
      <c r="A7" s="40"/>
      <c r="B7" s="51"/>
      <c r="C7" s="42"/>
    </row>
    <row r="8" spans="1:11" ht="45" customHeight="1" x14ac:dyDescent="0.25">
      <c r="A8" s="40"/>
      <c r="B8" s="94" t="s">
        <v>17</v>
      </c>
      <c r="C8" s="95"/>
      <c r="D8" s="95"/>
      <c r="E8" s="95"/>
      <c r="F8" s="95"/>
      <c r="G8" s="95"/>
      <c r="H8" s="95"/>
      <c r="I8" s="95"/>
      <c r="J8" s="96"/>
    </row>
    <row r="9" spans="1:11" ht="15" customHeight="1" x14ac:dyDescent="0.25">
      <c r="A9" s="40"/>
      <c r="B9" s="48"/>
      <c r="C9" s="49"/>
      <c r="D9" s="50"/>
      <c r="E9" s="50"/>
      <c r="F9" s="50"/>
      <c r="G9" s="52"/>
      <c r="H9" s="52"/>
      <c r="I9" s="53"/>
    </row>
    <row r="10" spans="1:11" ht="30" customHeight="1" x14ac:dyDescent="0.25">
      <c r="A10" s="40"/>
      <c r="B10" s="97" t="s">
        <v>18</v>
      </c>
      <c r="C10" s="98"/>
      <c r="D10" s="98"/>
      <c r="E10" s="98"/>
      <c r="F10" s="98"/>
      <c r="G10" s="98"/>
      <c r="H10" s="98"/>
      <c r="I10" s="98"/>
      <c r="J10" s="99"/>
    </row>
    <row r="11" spans="1:11" ht="15" customHeight="1" x14ac:dyDescent="0.25">
      <c r="A11" s="40"/>
      <c r="B11" s="100"/>
      <c r="C11" s="98"/>
      <c r="D11" s="98"/>
      <c r="E11" s="98"/>
      <c r="F11" s="98"/>
      <c r="G11" s="98"/>
      <c r="H11" s="98"/>
      <c r="I11" s="98"/>
      <c r="J11" s="99"/>
      <c r="K11" s="42"/>
    </row>
    <row r="12" spans="1:11" ht="45" customHeight="1" x14ac:dyDescent="0.25">
      <c r="A12" s="40"/>
      <c r="B12" s="93"/>
      <c r="C12" s="93"/>
      <c r="D12" s="93"/>
      <c r="E12" s="93"/>
      <c r="F12" s="93"/>
      <c r="G12" s="93"/>
      <c r="H12" s="93"/>
      <c r="I12" s="93"/>
      <c r="J12" s="93"/>
      <c r="K12" s="42"/>
    </row>
    <row r="13" spans="1:11" ht="15" customHeight="1" x14ac:dyDescent="0.25">
      <c r="A13" s="40"/>
      <c r="B13" s="54"/>
      <c r="C13" s="54"/>
      <c r="D13" s="54"/>
      <c r="E13" s="54"/>
      <c r="F13" s="54"/>
      <c r="G13" s="54"/>
      <c r="H13" s="54"/>
      <c r="I13" s="54"/>
      <c r="J13" s="54"/>
      <c r="K13" s="42"/>
    </row>
    <row r="14" spans="1:11" ht="30" customHeight="1" x14ac:dyDescent="0.25">
      <c r="A14" s="40"/>
      <c r="B14" s="97" t="s">
        <v>19</v>
      </c>
      <c r="C14" s="98"/>
      <c r="D14" s="98"/>
      <c r="E14" s="98"/>
      <c r="F14" s="98"/>
      <c r="G14" s="98"/>
      <c r="H14" s="98"/>
      <c r="I14" s="98"/>
      <c r="J14" s="99"/>
      <c r="K14" s="42"/>
    </row>
    <row r="15" spans="1:11" ht="15" customHeight="1" x14ac:dyDescent="0.25">
      <c r="A15" s="40"/>
      <c r="B15" s="54"/>
      <c r="C15" s="54"/>
      <c r="D15" s="54"/>
      <c r="E15" s="54"/>
      <c r="F15" s="54"/>
      <c r="G15" s="54"/>
      <c r="H15" s="54"/>
      <c r="I15" s="54"/>
      <c r="J15" s="54"/>
      <c r="K15" s="42"/>
    </row>
    <row r="16" spans="1:11" ht="45" customHeight="1" x14ac:dyDescent="0.25">
      <c r="A16" s="40"/>
      <c r="B16" s="93"/>
      <c r="C16" s="93"/>
      <c r="D16" s="93"/>
      <c r="E16" s="93"/>
      <c r="F16" s="93"/>
      <c r="G16" s="93"/>
      <c r="H16" s="93"/>
      <c r="I16" s="93"/>
      <c r="J16" s="93"/>
      <c r="K16" s="42"/>
    </row>
    <row r="17" spans="1:10" ht="15" customHeight="1" x14ac:dyDescent="0.25">
      <c r="B17" s="41"/>
      <c r="C17" s="41"/>
      <c r="D17" s="41"/>
      <c r="E17" s="41"/>
      <c r="F17" s="41"/>
      <c r="G17" s="41"/>
      <c r="H17" s="41"/>
      <c r="I17" s="41"/>
      <c r="J17" s="41"/>
    </row>
    <row r="18" spans="1:10" ht="30" customHeight="1" x14ac:dyDescent="0.25">
      <c r="B18" s="97" t="s">
        <v>20</v>
      </c>
      <c r="C18" s="98"/>
      <c r="D18" s="98"/>
      <c r="E18" s="98"/>
      <c r="F18" s="98"/>
      <c r="G18" s="98"/>
      <c r="H18" s="98"/>
      <c r="I18" s="98"/>
      <c r="J18" s="99"/>
    </row>
    <row r="19" spans="1:10" ht="15" customHeight="1" x14ac:dyDescent="0.25">
      <c r="A19" s="55"/>
      <c r="B19" s="100"/>
      <c r="C19" s="98"/>
      <c r="D19" s="98"/>
      <c r="E19" s="98"/>
      <c r="F19" s="98"/>
      <c r="G19" s="98"/>
      <c r="H19" s="98"/>
      <c r="I19" s="98"/>
      <c r="J19" s="99"/>
    </row>
    <row r="20" spans="1:10" ht="45" customHeight="1" x14ac:dyDescent="0.25">
      <c r="A20" s="40"/>
      <c r="B20" s="93"/>
      <c r="C20" s="93"/>
      <c r="D20" s="93"/>
      <c r="E20" s="93"/>
      <c r="F20" s="93"/>
      <c r="G20" s="93"/>
      <c r="H20" s="93"/>
      <c r="I20" s="93"/>
      <c r="J20" s="93"/>
    </row>
  </sheetData>
  <sheetProtection selectLockedCells="1"/>
  <mergeCells count="12">
    <mergeCell ref="B1:D1"/>
    <mergeCell ref="B6:J6"/>
    <mergeCell ref="B10:J10"/>
    <mergeCell ref="B11:J11"/>
    <mergeCell ref="B4:J4"/>
    <mergeCell ref="B16:J16"/>
    <mergeCell ref="B20:J20"/>
    <mergeCell ref="B8:J8"/>
    <mergeCell ref="B12:J12"/>
    <mergeCell ref="B14:J14"/>
    <mergeCell ref="B18:J18"/>
    <mergeCell ref="B19:J19"/>
  </mergeCells>
  <hyperlinks>
    <hyperlink ref="B6" r:id="rId1"/>
    <hyperlink ref="B6:J6" r:id="rId2" display="https://www.ine.gob.cl/docs/default-source/carabineros/publicaciones-y-anuarios/informes/informe-anual-carabineros-de-chile---2017.pdf?sfvrsn=351cfa19_2"/>
  </hyperlinks>
  <pageMargins left="0.70866141732283472" right="0.70866141732283472" top="1.1811023622047245" bottom="1.5354330708661419" header="0.31496062992125984" footer="0.70866141732283472"/>
  <pageSetup orientation="portrait" r:id="rId3"/>
  <headerFooter>
    <oddHeader>&amp;L&amp;G&amp;C
Solución Guía Laboratorio 2
Tablas y Gráficos&amp;RPrograma de Matemática
Dirección de Formación General</oddHeader>
    <oddFooter>&amp;C&amp;P de &amp;N</oddFoot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opLeftCell="A28" zoomScaleNormal="100" workbookViewId="0">
      <selection activeCell="B3" sqref="B3"/>
    </sheetView>
  </sheetViews>
  <sheetFormatPr baseColWidth="10" defaultColWidth="11.42578125" defaultRowHeight="15" x14ac:dyDescent="0.25"/>
  <cols>
    <col min="1" max="1" width="4.7109375" style="39" customWidth="1"/>
    <col min="2" max="9" width="11.42578125" style="39" customWidth="1"/>
    <col min="10" max="16384" width="11.42578125" style="39"/>
  </cols>
  <sheetData>
    <row r="1" spans="1:11" ht="30" customHeight="1" x14ac:dyDescent="0.25">
      <c r="B1" s="90" t="s">
        <v>0</v>
      </c>
      <c r="C1" s="91"/>
      <c r="D1" s="92"/>
    </row>
    <row r="2" spans="1:11" s="67" customFormat="1" ht="15" customHeight="1" x14ac:dyDescent="0.2">
      <c r="B2" s="68"/>
    </row>
    <row r="3" spans="1:11" s="67" customFormat="1" ht="15" customHeight="1" x14ac:dyDescent="0.2">
      <c r="B3" s="65" t="s">
        <v>21</v>
      </c>
      <c r="C3" s="69"/>
    </row>
    <row r="4" spans="1:11" s="67" customFormat="1" ht="30" customHeight="1" x14ac:dyDescent="0.2">
      <c r="A4" s="70"/>
      <c r="B4" s="114" t="s">
        <v>15</v>
      </c>
      <c r="C4" s="115"/>
      <c r="D4" s="115"/>
      <c r="E4" s="115"/>
      <c r="F4" s="115"/>
      <c r="G4" s="115"/>
      <c r="H4" s="115"/>
      <c r="I4" s="115"/>
      <c r="J4" s="116"/>
    </row>
    <row r="5" spans="1:11" s="67" customFormat="1" ht="15" customHeight="1" x14ac:dyDescent="0.2"/>
    <row r="6" spans="1:11" s="79" customFormat="1" ht="12.75" x14ac:dyDescent="0.2">
      <c r="B6" s="108" t="s">
        <v>22</v>
      </c>
      <c r="C6" s="109"/>
      <c r="D6" s="109"/>
      <c r="E6" s="109"/>
      <c r="F6" s="109"/>
      <c r="G6" s="109"/>
      <c r="H6" s="109"/>
      <c r="I6" s="109"/>
      <c r="J6" s="110"/>
    </row>
    <row r="7" spans="1:11" s="67" customFormat="1" ht="15" customHeight="1" x14ac:dyDescent="0.2"/>
    <row r="8" spans="1:11" s="67" customFormat="1" ht="30" customHeight="1" x14ac:dyDescent="0.2">
      <c r="A8" s="70"/>
      <c r="B8" s="104" t="s">
        <v>23</v>
      </c>
      <c r="C8" s="105"/>
      <c r="D8" s="105"/>
      <c r="E8" s="105"/>
      <c r="F8" s="105"/>
      <c r="G8" s="105"/>
      <c r="H8" s="105"/>
      <c r="I8" s="105"/>
      <c r="J8" s="106"/>
    </row>
    <row r="9" spans="1:11" s="67" customFormat="1" ht="15" customHeight="1" x14ac:dyDescent="0.2">
      <c r="A9" s="70"/>
      <c r="B9" s="75"/>
      <c r="C9" s="76"/>
      <c r="D9" s="76"/>
      <c r="E9" s="76"/>
      <c r="F9" s="76"/>
      <c r="G9" s="76"/>
      <c r="H9" s="76"/>
      <c r="I9" s="76"/>
      <c r="J9" s="77"/>
    </row>
    <row r="10" spans="1:11" s="67" customFormat="1" ht="30" customHeight="1" x14ac:dyDescent="0.2">
      <c r="A10" s="70"/>
      <c r="B10" s="107" t="s">
        <v>24</v>
      </c>
      <c r="C10" s="105"/>
      <c r="D10" s="105"/>
      <c r="E10" s="105"/>
      <c r="F10" s="105"/>
      <c r="G10" s="105"/>
      <c r="H10" s="105"/>
      <c r="I10" s="105"/>
      <c r="J10" s="106"/>
    </row>
    <row r="11" spans="1:11" s="67" customFormat="1" ht="15" customHeight="1" x14ac:dyDescent="0.2">
      <c r="B11" s="71"/>
      <c r="C11" s="71"/>
      <c r="D11" s="71"/>
      <c r="E11" s="71"/>
      <c r="F11" s="71"/>
      <c r="G11" s="71"/>
      <c r="H11" s="71"/>
      <c r="I11" s="71"/>
      <c r="J11" s="71"/>
    </row>
    <row r="12" spans="1:11" s="67" customFormat="1" ht="45" customHeight="1" x14ac:dyDescent="0.2">
      <c r="A12" s="70"/>
      <c r="B12" s="117"/>
      <c r="C12" s="118"/>
      <c r="D12" s="118"/>
      <c r="E12" s="118"/>
      <c r="F12" s="118"/>
      <c r="G12" s="118"/>
      <c r="H12" s="118"/>
      <c r="I12" s="118"/>
      <c r="J12" s="119"/>
      <c r="K12" s="72"/>
    </row>
    <row r="13" spans="1:11" s="67" customFormat="1" ht="15" customHeight="1" x14ac:dyDescent="0.2">
      <c r="A13" s="70"/>
      <c r="B13" s="120"/>
      <c r="C13" s="121"/>
      <c r="D13" s="122"/>
      <c r="E13" s="123"/>
      <c r="F13" s="123"/>
      <c r="G13" s="123"/>
      <c r="H13" s="123"/>
      <c r="I13" s="124"/>
      <c r="J13" s="73"/>
    </row>
    <row r="14" spans="1:11" s="67" customFormat="1" ht="30" customHeight="1" x14ac:dyDescent="0.2">
      <c r="B14" s="104" t="s">
        <v>25</v>
      </c>
      <c r="C14" s="105"/>
      <c r="D14" s="105"/>
      <c r="E14" s="105"/>
      <c r="F14" s="105"/>
      <c r="G14" s="105"/>
      <c r="H14" s="105"/>
      <c r="I14" s="105"/>
      <c r="J14" s="106"/>
    </row>
    <row r="15" spans="1:11" s="67" customFormat="1" ht="15" customHeight="1" x14ac:dyDescent="0.2">
      <c r="B15" s="104"/>
      <c r="C15" s="105"/>
      <c r="D15" s="105"/>
      <c r="E15" s="105"/>
      <c r="F15" s="105"/>
      <c r="G15" s="105"/>
      <c r="H15" s="105"/>
      <c r="I15" s="105"/>
      <c r="J15" s="106"/>
    </row>
    <row r="16" spans="1:11" s="67" customFormat="1" ht="45" customHeight="1" x14ac:dyDescent="0.2">
      <c r="A16" s="70"/>
      <c r="B16" s="117"/>
      <c r="C16" s="118"/>
      <c r="D16" s="118"/>
      <c r="E16" s="118"/>
      <c r="F16" s="118"/>
      <c r="G16" s="118"/>
      <c r="H16" s="118"/>
      <c r="I16" s="118"/>
      <c r="J16" s="119"/>
      <c r="K16" s="72"/>
    </row>
    <row r="17" spans="1:11" s="67" customFormat="1" ht="15" customHeight="1" x14ac:dyDescent="0.2">
      <c r="B17" s="73"/>
      <c r="C17" s="73"/>
      <c r="D17" s="73"/>
      <c r="E17" s="73"/>
      <c r="F17" s="73"/>
      <c r="G17" s="73"/>
      <c r="H17" s="73"/>
      <c r="I17" s="73"/>
      <c r="J17" s="73"/>
    </row>
    <row r="18" spans="1:11" s="67" customFormat="1" ht="30" customHeight="1" x14ac:dyDescent="0.2">
      <c r="A18" s="70"/>
      <c r="B18" s="107" t="s">
        <v>26</v>
      </c>
      <c r="C18" s="105"/>
      <c r="D18" s="105"/>
      <c r="E18" s="105"/>
      <c r="F18" s="105"/>
      <c r="G18" s="105"/>
      <c r="H18" s="105"/>
      <c r="I18" s="105"/>
      <c r="J18" s="106"/>
    </row>
    <row r="19" spans="1:11" s="67" customFormat="1" ht="15" customHeight="1" x14ac:dyDescent="0.2">
      <c r="B19" s="74"/>
      <c r="C19" s="74"/>
      <c r="D19" s="74"/>
      <c r="E19" s="74"/>
      <c r="F19" s="74"/>
      <c r="G19" s="74"/>
      <c r="H19" s="74"/>
      <c r="I19" s="74"/>
      <c r="J19" s="74"/>
    </row>
    <row r="20" spans="1:11" s="67" customFormat="1" ht="45" customHeight="1" x14ac:dyDescent="0.2">
      <c r="A20" s="70"/>
      <c r="B20" s="111"/>
      <c r="C20" s="112"/>
      <c r="D20" s="112"/>
      <c r="E20" s="112"/>
      <c r="F20" s="112"/>
      <c r="G20" s="112"/>
      <c r="H20" s="112"/>
      <c r="I20" s="112"/>
      <c r="J20" s="113"/>
      <c r="K20" s="72"/>
    </row>
    <row r="21" spans="1:11" ht="15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</row>
    <row r="22" spans="1:11" ht="15" customHeight="1" x14ac:dyDescent="0.25"/>
    <row r="23" spans="1:11" ht="15" customHeight="1" x14ac:dyDescent="0.25"/>
    <row r="24" spans="1:11" ht="15" customHeight="1" x14ac:dyDescent="0.25"/>
    <row r="25" spans="1:11" ht="15" customHeight="1" x14ac:dyDescent="0.25"/>
    <row r="26" spans="1:11" ht="15" customHeight="1" x14ac:dyDescent="0.25"/>
    <row r="27" spans="1:11" ht="15" customHeight="1" x14ac:dyDescent="0.25"/>
    <row r="28" spans="1:11" ht="15" customHeight="1" x14ac:dyDescent="0.25"/>
    <row r="29" spans="1:11" ht="15" customHeight="1" x14ac:dyDescent="0.25"/>
    <row r="30" spans="1:11" ht="15" customHeight="1" x14ac:dyDescent="0.25"/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sheetProtection selectLockedCells="1"/>
  <mergeCells count="13">
    <mergeCell ref="B1:D1"/>
    <mergeCell ref="B8:J8"/>
    <mergeCell ref="B10:J10"/>
    <mergeCell ref="B6:J6"/>
    <mergeCell ref="B20:J20"/>
    <mergeCell ref="B4:J4"/>
    <mergeCell ref="B12:J12"/>
    <mergeCell ref="B16:J16"/>
    <mergeCell ref="B13:C13"/>
    <mergeCell ref="D13:I13"/>
    <mergeCell ref="B14:J14"/>
    <mergeCell ref="B15:J15"/>
    <mergeCell ref="B18:J18"/>
  </mergeCells>
  <hyperlinks>
    <hyperlink ref="B6" r:id="rId1"/>
  </hyperlinks>
  <pageMargins left="0.70866141732283472" right="0.70866141732283472" top="1.1811023622047245" bottom="1.5354330708661419" header="0.31496062992125984" footer="0.70866141732283472"/>
  <pageSetup orientation="portrait" r:id="rId2"/>
  <headerFooter>
    <oddHeader>&amp;L&amp;G&amp;C
Solución Guía Laboratorio 2
Tablas y Gráficos&amp;RPrograma de Matemática
Dirección de Formación General</oddHeader>
    <oddFooter>&amp;C&amp;P de &amp;N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showGridLines="0" zoomScale="110" zoomScaleNormal="110" workbookViewId="0">
      <selection activeCell="A3" sqref="A3:F64"/>
    </sheetView>
  </sheetViews>
  <sheetFormatPr baseColWidth="10" defaultColWidth="11.42578125" defaultRowHeight="10.5" x14ac:dyDescent="0.25"/>
  <cols>
    <col min="1" max="1" width="27.140625" style="4" customWidth="1"/>
    <col min="2" max="5" width="17.42578125" style="24" customWidth="1"/>
    <col min="6" max="6" width="17.42578125" style="25" customWidth="1"/>
    <col min="7" max="7" width="9.140625" style="4" customWidth="1"/>
    <col min="8" max="8" width="6.28515625" style="4" customWidth="1"/>
    <col min="9" max="9" width="8" style="4" bestFit="1" customWidth="1"/>
    <col min="10" max="10" width="12.42578125" style="4" customWidth="1"/>
    <col min="11" max="11" width="10.7109375" style="4" bestFit="1" customWidth="1"/>
    <col min="12" max="12" width="10.140625" style="4" customWidth="1"/>
    <col min="13" max="16384" width="11.42578125" style="6"/>
  </cols>
  <sheetData>
    <row r="1" spans="1:15" s="2" customFormat="1" ht="23.1" customHeight="1" x14ac:dyDescent="0.25">
      <c r="A1" s="126" t="s">
        <v>27</v>
      </c>
      <c r="B1" s="126"/>
      <c r="C1" s="126"/>
      <c r="D1" s="1"/>
      <c r="E1" s="1"/>
      <c r="F1" s="1"/>
      <c r="G1" s="1"/>
      <c r="H1" s="1"/>
      <c r="I1" s="1"/>
      <c r="J1" s="1"/>
      <c r="K1" s="1"/>
      <c r="L1" s="1"/>
    </row>
    <row r="2" spans="1:15" s="2" customFormat="1" ht="23.1" customHeight="1" x14ac:dyDescent="0.2">
      <c r="A2" s="127" t="s">
        <v>28</v>
      </c>
      <c r="B2" s="127"/>
      <c r="C2" s="127"/>
      <c r="D2" s="127"/>
      <c r="E2" s="127"/>
      <c r="F2" s="127"/>
      <c r="G2" s="3"/>
      <c r="H2" s="3"/>
      <c r="I2" s="3"/>
      <c r="J2" s="3"/>
      <c r="K2" s="3"/>
      <c r="L2" s="3"/>
      <c r="M2" s="3"/>
      <c r="N2" s="3"/>
      <c r="O2" s="3"/>
    </row>
    <row r="3" spans="1:15" ht="12" customHeight="1" x14ac:dyDescent="0.25">
      <c r="A3" s="128" t="s">
        <v>29</v>
      </c>
      <c r="B3" s="130" t="s">
        <v>30</v>
      </c>
      <c r="C3" s="131"/>
      <c r="D3" s="131"/>
      <c r="E3" s="131"/>
      <c r="F3" s="132"/>
      <c r="I3" s="5"/>
      <c r="J3" s="5"/>
      <c r="K3" s="5"/>
      <c r="L3" s="5"/>
    </row>
    <row r="4" spans="1:15" ht="16.5" customHeight="1" x14ac:dyDescent="0.25">
      <c r="A4" s="129"/>
      <c r="B4" s="7">
        <v>2013</v>
      </c>
      <c r="C4" s="7">
        <v>2014</v>
      </c>
      <c r="D4" s="7">
        <v>2015</v>
      </c>
      <c r="E4" s="7">
        <v>2016</v>
      </c>
      <c r="F4" s="7">
        <v>2017</v>
      </c>
      <c r="I4" s="5"/>
      <c r="J4" s="5"/>
      <c r="K4" s="5"/>
      <c r="L4" s="5"/>
    </row>
    <row r="5" spans="1:15" x14ac:dyDescent="0.25">
      <c r="A5" s="8" t="s">
        <v>31</v>
      </c>
      <c r="B5" s="9">
        <f>+B6+B8+B10+B13+B15+B18+B24+B38+B41+B45+B51+B55+B57+B61+B63</f>
        <v>2324530</v>
      </c>
      <c r="C5" s="9">
        <f>+C6+C8+C10+C13+C15+C18+C24+C38+C41+C45+C51+C55+C57+C61+C63</f>
        <v>3114042</v>
      </c>
      <c r="D5" s="9">
        <f>+D6+D8+D10+D13+D15+D18+D24+D38+D41+D45+D51+D55+D57+D61+D63</f>
        <v>3091471</v>
      </c>
      <c r="E5" s="9">
        <f>+E6+E8+E10+E13+E15+E18+E24+E38+E41+E45+E51+E55+E57+E61+E63</f>
        <v>2855739</v>
      </c>
      <c r="F5" s="9">
        <f>+F6+F8+F10+F13+F15+F18+F24+F38+F41+F45+F51+F55+F57+F61+F63</f>
        <v>3113333</v>
      </c>
      <c r="H5" s="5"/>
      <c r="I5" s="45"/>
      <c r="J5" s="45"/>
      <c r="K5" s="45"/>
      <c r="L5" s="46"/>
    </row>
    <row r="6" spans="1:15" ht="14.1" customHeight="1" x14ac:dyDescent="0.25">
      <c r="A6" s="10" t="s">
        <v>32</v>
      </c>
      <c r="B6" s="1">
        <f>+B7</f>
        <v>56372</v>
      </c>
      <c r="C6" s="1">
        <f>+C7</f>
        <v>65957</v>
      </c>
      <c r="D6" s="1">
        <f>+D7</f>
        <v>58650</v>
      </c>
      <c r="E6" s="1">
        <f>+E7</f>
        <v>62294</v>
      </c>
      <c r="F6" s="1">
        <f>SUM(F7)</f>
        <v>68529</v>
      </c>
      <c r="G6" s="10"/>
      <c r="H6" s="5"/>
      <c r="I6" s="45"/>
      <c r="J6" s="45"/>
      <c r="K6" s="45"/>
      <c r="L6" s="46"/>
    </row>
    <row r="7" spans="1:15" ht="14.1" customHeight="1" x14ac:dyDescent="0.25">
      <c r="A7" s="11" t="s">
        <v>33</v>
      </c>
      <c r="B7" s="12">
        <v>56372</v>
      </c>
      <c r="C7" s="12">
        <v>65957</v>
      </c>
      <c r="D7" s="12">
        <v>58650</v>
      </c>
      <c r="E7" s="12">
        <v>62294</v>
      </c>
      <c r="F7" s="12">
        <v>68529</v>
      </c>
      <c r="G7" s="11"/>
      <c r="H7" s="5"/>
      <c r="I7" s="45"/>
      <c r="J7" s="45"/>
      <c r="K7" s="45"/>
      <c r="L7" s="46"/>
    </row>
    <row r="8" spans="1:15" ht="14.1" customHeight="1" x14ac:dyDescent="0.25">
      <c r="A8" s="10" t="s">
        <v>34</v>
      </c>
      <c r="B8" s="1">
        <f>+B9</f>
        <v>66873</v>
      </c>
      <c r="C8" s="1">
        <f>+C9</f>
        <v>70504</v>
      </c>
      <c r="D8" s="1">
        <f>+D9</f>
        <v>74639</v>
      </c>
      <c r="E8" s="1">
        <f>+E9</f>
        <v>81324</v>
      </c>
      <c r="F8" s="1">
        <f>SUM(F9)</f>
        <v>106989</v>
      </c>
      <c r="G8" s="10"/>
      <c r="H8" s="5"/>
      <c r="I8" s="45"/>
      <c r="J8" s="45"/>
      <c r="K8" s="45"/>
      <c r="L8" s="46"/>
    </row>
    <row r="9" spans="1:15" ht="14.25" customHeight="1" x14ac:dyDescent="0.25">
      <c r="A9" s="11" t="s">
        <v>35</v>
      </c>
      <c r="B9" s="12">
        <v>66873</v>
      </c>
      <c r="C9" s="12">
        <v>70504</v>
      </c>
      <c r="D9" s="12">
        <v>74639</v>
      </c>
      <c r="E9" s="12">
        <v>81324</v>
      </c>
      <c r="F9" s="12">
        <v>106989</v>
      </c>
      <c r="G9" s="11"/>
      <c r="H9" s="5"/>
      <c r="I9" s="45"/>
      <c r="J9" s="45"/>
      <c r="K9" s="45"/>
      <c r="L9" s="46"/>
    </row>
    <row r="10" spans="1:15" ht="14.1" customHeight="1" x14ac:dyDescent="0.25">
      <c r="A10" s="10" t="s">
        <v>36</v>
      </c>
      <c r="B10" s="1">
        <f>+B11+B12</f>
        <v>121385</v>
      </c>
      <c r="C10" s="1">
        <f>+C11+C12</f>
        <v>145345</v>
      </c>
      <c r="D10" s="1">
        <f>+D11+D12</f>
        <v>151164</v>
      </c>
      <c r="E10" s="1">
        <f>+E11+E12</f>
        <v>152132</v>
      </c>
      <c r="F10" s="1">
        <f>SUM(F11:F12)</f>
        <v>152404</v>
      </c>
      <c r="G10" s="10"/>
      <c r="H10" s="5"/>
      <c r="I10" s="45"/>
      <c r="J10" s="45"/>
      <c r="K10" s="45"/>
      <c r="L10" s="46"/>
    </row>
    <row r="11" spans="1:15" ht="12" customHeight="1" x14ac:dyDescent="0.25">
      <c r="A11" s="11" t="s">
        <v>37</v>
      </c>
      <c r="B11" s="12">
        <v>93544</v>
      </c>
      <c r="C11" s="12">
        <v>113004</v>
      </c>
      <c r="D11" s="12">
        <v>120307</v>
      </c>
      <c r="E11" s="12">
        <v>119463</v>
      </c>
      <c r="F11" s="12">
        <v>119239</v>
      </c>
      <c r="G11" s="11"/>
      <c r="H11" s="5"/>
      <c r="I11" s="45"/>
      <c r="J11" s="45"/>
      <c r="K11" s="45"/>
      <c r="L11" s="46"/>
    </row>
    <row r="12" spans="1:15" ht="11.25" customHeight="1" x14ac:dyDescent="0.25">
      <c r="A12" s="11" t="s">
        <v>38</v>
      </c>
      <c r="B12" s="12">
        <v>27841</v>
      </c>
      <c r="C12" s="12">
        <v>32341</v>
      </c>
      <c r="D12" s="12">
        <v>30857</v>
      </c>
      <c r="E12" s="12">
        <v>32669</v>
      </c>
      <c r="F12" s="12">
        <v>33165</v>
      </c>
      <c r="G12" s="11"/>
      <c r="H12" s="5"/>
      <c r="I12" s="45"/>
      <c r="J12" s="45"/>
      <c r="K12" s="45"/>
      <c r="L12" s="46"/>
    </row>
    <row r="13" spans="1:15" ht="14.1" customHeight="1" x14ac:dyDescent="0.25">
      <c r="A13" s="8" t="s">
        <v>39</v>
      </c>
      <c r="B13" s="1">
        <f>+B14</f>
        <v>48422</v>
      </c>
      <c r="C13" s="1">
        <f>+C14</f>
        <v>69840</v>
      </c>
      <c r="D13" s="1">
        <f>+D14</f>
        <v>66104</v>
      </c>
      <c r="E13" s="1">
        <f>+E14</f>
        <v>56622</v>
      </c>
      <c r="F13" s="1">
        <f>SUM(F14)</f>
        <v>54529</v>
      </c>
      <c r="G13" s="8"/>
      <c r="H13" s="5"/>
      <c r="I13" s="45"/>
      <c r="J13" s="45"/>
      <c r="K13" s="45"/>
      <c r="L13" s="46"/>
    </row>
    <row r="14" spans="1:15" ht="12.75" customHeight="1" x14ac:dyDescent="0.25">
      <c r="A14" s="11" t="s">
        <v>40</v>
      </c>
      <c r="B14" s="12">
        <v>48422</v>
      </c>
      <c r="C14" s="12">
        <v>69840</v>
      </c>
      <c r="D14" s="12">
        <v>66104</v>
      </c>
      <c r="E14" s="12">
        <v>56622</v>
      </c>
      <c r="F14" s="12">
        <v>54529</v>
      </c>
      <c r="G14" s="11"/>
      <c r="H14" s="5"/>
      <c r="I14" s="45"/>
      <c r="J14" s="45"/>
      <c r="K14" s="45"/>
      <c r="L14" s="46"/>
    </row>
    <row r="15" spans="1:15" ht="14.1" customHeight="1" x14ac:dyDescent="0.25">
      <c r="A15" s="10" t="s">
        <v>41</v>
      </c>
      <c r="B15" s="1">
        <f>+B16+B17</f>
        <v>103886</v>
      </c>
      <c r="C15" s="1">
        <f>+C16+C17</f>
        <v>146464</v>
      </c>
      <c r="D15" s="1">
        <f>+D16+D17</f>
        <v>146694</v>
      </c>
      <c r="E15" s="1">
        <f>+E16+E17</f>
        <v>139265</v>
      </c>
      <c r="F15" s="1">
        <f>SUM(F16,F17)</f>
        <v>168525</v>
      </c>
      <c r="G15" s="10"/>
      <c r="H15" s="5"/>
      <c r="I15" s="45"/>
      <c r="J15" s="45"/>
      <c r="K15" s="45"/>
      <c r="L15" s="46"/>
    </row>
    <row r="16" spans="1:15" ht="12" customHeight="1" x14ac:dyDescent="0.25">
      <c r="A16" s="11" t="s">
        <v>42</v>
      </c>
      <c r="B16" s="12">
        <v>103886</v>
      </c>
      <c r="C16" s="12">
        <v>83306</v>
      </c>
      <c r="D16" s="12">
        <v>88848</v>
      </c>
      <c r="E16" s="12">
        <v>93536</v>
      </c>
      <c r="F16" s="12">
        <v>113375</v>
      </c>
      <c r="G16" s="11"/>
      <c r="H16" s="5"/>
      <c r="I16" s="45"/>
      <c r="J16" s="45"/>
      <c r="K16" s="45"/>
      <c r="L16" s="46"/>
    </row>
    <row r="17" spans="1:12" ht="11.25" customHeight="1" x14ac:dyDescent="0.25">
      <c r="A17" s="11" t="s">
        <v>43</v>
      </c>
      <c r="B17" s="12">
        <v>0</v>
      </c>
      <c r="C17" s="12">
        <v>63158</v>
      </c>
      <c r="D17" s="12">
        <v>57846</v>
      </c>
      <c r="E17" s="12">
        <v>45729</v>
      </c>
      <c r="F17" s="12">
        <v>55150</v>
      </c>
      <c r="G17" s="10"/>
      <c r="H17" s="5"/>
      <c r="I17" s="45"/>
      <c r="J17" s="45"/>
      <c r="K17" s="45"/>
      <c r="L17" s="46"/>
    </row>
    <row r="18" spans="1:12" ht="14.1" customHeight="1" x14ac:dyDescent="0.25">
      <c r="A18" s="10" t="s">
        <v>44</v>
      </c>
      <c r="B18" s="1">
        <f>SUM(B19:B23)</f>
        <v>233245</v>
      </c>
      <c r="C18" s="1">
        <f>SUM(C19:C23)</f>
        <v>310404</v>
      </c>
      <c r="D18" s="1">
        <f>SUM(D19:D23)</f>
        <v>314763</v>
      </c>
      <c r="E18" s="1">
        <f>SUM(E19:E23)</f>
        <v>307803</v>
      </c>
      <c r="F18" s="1">
        <f>SUM(F19:F23)</f>
        <v>325408</v>
      </c>
      <c r="G18" s="13"/>
      <c r="H18" s="5"/>
      <c r="I18" s="45"/>
      <c r="J18" s="45"/>
      <c r="K18" s="45"/>
      <c r="L18" s="46"/>
    </row>
    <row r="19" spans="1:12" ht="12" customHeight="1" x14ac:dyDescent="0.25">
      <c r="A19" s="13" t="s">
        <v>45</v>
      </c>
      <c r="B19" s="12">
        <v>35386</v>
      </c>
      <c r="C19" s="12">
        <v>65395</v>
      </c>
      <c r="D19" s="12">
        <v>62105</v>
      </c>
      <c r="E19" s="12">
        <v>59599</v>
      </c>
      <c r="F19" s="12">
        <v>62999</v>
      </c>
      <c r="G19" s="11"/>
      <c r="H19" s="5"/>
      <c r="I19" s="45"/>
      <c r="J19" s="45"/>
      <c r="K19" s="45"/>
      <c r="L19" s="46"/>
    </row>
    <row r="20" spans="1:12" ht="14.1" customHeight="1" x14ac:dyDescent="0.25">
      <c r="A20" s="13" t="s">
        <v>46</v>
      </c>
      <c r="B20" s="12">
        <v>0</v>
      </c>
      <c r="C20" s="12">
        <v>73641</v>
      </c>
      <c r="D20" s="12">
        <v>69780</v>
      </c>
      <c r="E20" s="12">
        <v>61282</v>
      </c>
      <c r="F20" s="12">
        <v>65045</v>
      </c>
      <c r="G20" s="11"/>
      <c r="H20" s="5"/>
      <c r="I20" s="5"/>
      <c r="J20" s="5"/>
      <c r="K20" s="5"/>
      <c r="L20" s="5"/>
    </row>
    <row r="21" spans="1:12" ht="12" customHeight="1" x14ac:dyDescent="0.25">
      <c r="A21" s="11" t="s">
        <v>47</v>
      </c>
      <c r="B21" s="12">
        <v>29482</v>
      </c>
      <c r="C21" s="12">
        <v>38586</v>
      </c>
      <c r="D21" s="12">
        <v>47711</v>
      </c>
      <c r="E21" s="12">
        <v>45584</v>
      </c>
      <c r="F21" s="12">
        <v>47427</v>
      </c>
      <c r="G21" s="11"/>
      <c r="H21" s="5"/>
      <c r="I21" s="5"/>
      <c r="J21" s="5"/>
      <c r="K21" s="5"/>
      <c r="L21" s="5"/>
    </row>
    <row r="22" spans="1:12" ht="11.25" customHeight="1" x14ac:dyDescent="0.25">
      <c r="A22" s="11" t="s">
        <v>48</v>
      </c>
      <c r="B22" s="12">
        <v>58948</v>
      </c>
      <c r="C22" s="12">
        <v>69250</v>
      </c>
      <c r="D22" s="12">
        <v>66814</v>
      </c>
      <c r="E22" s="12">
        <v>71177</v>
      </c>
      <c r="F22" s="12">
        <v>68902</v>
      </c>
      <c r="G22" s="10"/>
      <c r="H22" s="5"/>
      <c r="I22" s="5"/>
      <c r="J22" s="5"/>
      <c r="K22" s="5"/>
      <c r="L22" s="5"/>
    </row>
    <row r="23" spans="1:12" ht="14.1" customHeight="1" x14ac:dyDescent="0.25">
      <c r="A23" s="11" t="s">
        <v>49</v>
      </c>
      <c r="B23" s="12">
        <v>109429</v>
      </c>
      <c r="C23" s="12">
        <v>63532</v>
      </c>
      <c r="D23" s="12">
        <v>68353</v>
      </c>
      <c r="E23" s="12">
        <v>70161</v>
      </c>
      <c r="F23" s="12">
        <v>81035</v>
      </c>
      <c r="G23" s="11"/>
      <c r="H23" s="5"/>
      <c r="I23" s="5"/>
      <c r="J23" s="5"/>
      <c r="K23" s="5"/>
      <c r="L23" s="5"/>
    </row>
    <row r="24" spans="1:12" ht="20.25" customHeight="1" x14ac:dyDescent="0.25">
      <c r="A24" s="14" t="s">
        <v>50</v>
      </c>
      <c r="B24" s="1">
        <f>+B25+B32</f>
        <v>885725</v>
      </c>
      <c r="C24" s="1">
        <f>+C25+C32</f>
        <v>987566</v>
      </c>
      <c r="D24" s="1">
        <f>+D25+D32</f>
        <v>983262</v>
      </c>
      <c r="E24" s="1">
        <f>+E25+E32</f>
        <v>1086527</v>
      </c>
      <c r="F24" s="1">
        <f>SUM(F25,F32)</f>
        <v>1178840</v>
      </c>
      <c r="G24" s="11"/>
      <c r="H24" s="5"/>
      <c r="I24" s="5"/>
      <c r="J24" s="5"/>
      <c r="K24" s="5"/>
      <c r="L24" s="5"/>
    </row>
    <row r="25" spans="1:12" ht="14.1" customHeight="1" x14ac:dyDescent="0.25">
      <c r="A25" s="2" t="s">
        <v>51</v>
      </c>
      <c r="B25" s="1">
        <f>SUM(B26:B31)</f>
        <v>465195</v>
      </c>
      <c r="C25" s="1">
        <f>SUM(C26:C31)</f>
        <v>569025</v>
      </c>
      <c r="D25" s="1">
        <f>SUM(D26:D31)</f>
        <v>567933</v>
      </c>
      <c r="E25" s="1">
        <f>SUM(E26:E31)</f>
        <v>620893</v>
      </c>
      <c r="F25" s="1">
        <f>SUM(F26:F31)</f>
        <v>677055</v>
      </c>
      <c r="G25" s="11"/>
      <c r="H25" s="5"/>
      <c r="I25" s="5"/>
      <c r="J25" s="5"/>
      <c r="K25" s="5"/>
      <c r="L25" s="5"/>
    </row>
    <row r="26" spans="1:12" ht="14.1" customHeight="1" x14ac:dyDescent="0.25">
      <c r="A26" s="6" t="s">
        <v>52</v>
      </c>
      <c r="B26" s="12">
        <v>111274</v>
      </c>
      <c r="C26" s="12">
        <v>107573</v>
      </c>
      <c r="D26" s="12">
        <v>109399</v>
      </c>
      <c r="E26" s="12">
        <v>120432</v>
      </c>
      <c r="F26" s="12">
        <v>138858</v>
      </c>
      <c r="G26" s="11"/>
      <c r="H26" s="5"/>
      <c r="I26" s="5"/>
      <c r="J26" s="5"/>
      <c r="K26" s="5"/>
      <c r="L26" s="5"/>
    </row>
    <row r="27" spans="1:12" ht="14.1" customHeight="1" x14ac:dyDescent="0.25">
      <c r="A27" s="6" t="s">
        <v>53</v>
      </c>
      <c r="B27" s="12">
        <v>133904</v>
      </c>
      <c r="C27" s="12">
        <v>136390</v>
      </c>
      <c r="D27" s="12">
        <v>124164</v>
      </c>
      <c r="E27" s="12">
        <v>134471</v>
      </c>
      <c r="F27" s="12">
        <v>168321</v>
      </c>
      <c r="G27" s="11"/>
      <c r="H27" s="5"/>
      <c r="I27" s="5"/>
      <c r="J27" s="5"/>
      <c r="K27" s="5"/>
      <c r="L27" s="5"/>
    </row>
    <row r="28" spans="1:12" ht="14.1" customHeight="1" x14ac:dyDescent="0.25">
      <c r="A28" s="11" t="s">
        <v>54</v>
      </c>
      <c r="B28" s="12">
        <v>0</v>
      </c>
      <c r="C28" s="12">
        <v>57676</v>
      </c>
      <c r="D28" s="12">
        <v>56523</v>
      </c>
      <c r="E28" s="12">
        <v>65591</v>
      </c>
      <c r="F28" s="12">
        <v>68143</v>
      </c>
      <c r="G28" s="11"/>
      <c r="H28" s="5"/>
      <c r="I28" s="5"/>
      <c r="J28" s="5"/>
      <c r="K28" s="5"/>
      <c r="L28" s="5"/>
    </row>
    <row r="29" spans="1:12" ht="14.1" customHeight="1" x14ac:dyDescent="0.25">
      <c r="A29" s="6" t="s">
        <v>55</v>
      </c>
      <c r="B29" s="12">
        <v>220017</v>
      </c>
      <c r="C29" s="12">
        <v>87642</v>
      </c>
      <c r="D29" s="12">
        <v>97158</v>
      </c>
      <c r="E29" s="12">
        <v>107137</v>
      </c>
      <c r="F29" s="12">
        <v>107528</v>
      </c>
      <c r="G29" s="10"/>
      <c r="H29" s="5"/>
      <c r="I29" s="5"/>
      <c r="J29" s="5"/>
      <c r="K29" s="5"/>
      <c r="L29" s="5"/>
    </row>
    <row r="30" spans="1:12" ht="14.1" customHeight="1" x14ac:dyDescent="0.25">
      <c r="A30" s="6" t="s">
        <v>56</v>
      </c>
      <c r="B30" s="12">
        <v>0</v>
      </c>
      <c r="C30" s="12">
        <v>97611</v>
      </c>
      <c r="D30" s="12">
        <v>105723</v>
      </c>
      <c r="E30" s="12">
        <v>106755</v>
      </c>
      <c r="F30" s="12">
        <v>107996</v>
      </c>
      <c r="G30" s="11"/>
      <c r="H30" s="5"/>
      <c r="I30" s="5"/>
      <c r="J30" s="5"/>
      <c r="K30" s="5"/>
      <c r="L30" s="5"/>
    </row>
    <row r="31" spans="1:12" ht="14.1" customHeight="1" x14ac:dyDescent="0.25">
      <c r="A31" s="6" t="s">
        <v>57</v>
      </c>
      <c r="B31" s="12">
        <v>0</v>
      </c>
      <c r="C31" s="12">
        <v>82133</v>
      </c>
      <c r="D31" s="12">
        <v>74966</v>
      </c>
      <c r="E31" s="12">
        <v>86507</v>
      </c>
      <c r="F31" s="12">
        <v>86209</v>
      </c>
      <c r="G31" s="11"/>
      <c r="H31" s="5"/>
      <c r="I31" s="5"/>
      <c r="J31" s="5"/>
      <c r="K31" s="5"/>
      <c r="L31" s="5"/>
    </row>
    <row r="32" spans="1:12" ht="14.1" customHeight="1" x14ac:dyDescent="0.25">
      <c r="A32" s="2" t="s">
        <v>58</v>
      </c>
      <c r="B32" s="1">
        <f>SUM(B33:B37)</f>
        <v>420530</v>
      </c>
      <c r="C32" s="1">
        <f>SUM(C33:C37)</f>
        <v>418541</v>
      </c>
      <c r="D32" s="1">
        <f>SUM(D33:D37)</f>
        <v>415329</v>
      </c>
      <c r="E32" s="1">
        <f>SUM(E33:E37)</f>
        <v>465634</v>
      </c>
      <c r="F32" s="1">
        <f>SUM(F33:F37)</f>
        <v>501785</v>
      </c>
      <c r="G32" s="10"/>
      <c r="H32" s="5"/>
      <c r="I32" s="5"/>
      <c r="J32" s="5"/>
      <c r="K32" s="5"/>
      <c r="L32" s="5"/>
    </row>
    <row r="33" spans="1:12" ht="14.1" customHeight="1" x14ac:dyDescent="0.25">
      <c r="A33" s="6" t="s">
        <v>59</v>
      </c>
      <c r="B33" s="12">
        <v>117754</v>
      </c>
      <c r="C33" s="12">
        <v>87038</v>
      </c>
      <c r="D33" s="12">
        <v>88934</v>
      </c>
      <c r="E33" s="12">
        <v>109603</v>
      </c>
      <c r="F33" s="12">
        <v>116884</v>
      </c>
      <c r="G33" s="11"/>
      <c r="H33" s="5"/>
      <c r="I33" s="5"/>
      <c r="J33" s="5"/>
      <c r="K33" s="5"/>
      <c r="L33" s="5"/>
    </row>
    <row r="34" spans="1:12" ht="14.1" customHeight="1" x14ac:dyDescent="0.25">
      <c r="A34" s="6" t="s">
        <v>60</v>
      </c>
      <c r="B34" s="12">
        <v>158204</v>
      </c>
      <c r="C34" s="12">
        <v>98692</v>
      </c>
      <c r="D34" s="12">
        <v>98363</v>
      </c>
      <c r="E34" s="12">
        <v>112379</v>
      </c>
      <c r="F34" s="12">
        <v>123075</v>
      </c>
      <c r="G34" s="11"/>
      <c r="H34" s="5"/>
      <c r="I34" s="5"/>
      <c r="J34" s="5"/>
      <c r="K34" s="5"/>
      <c r="L34" s="5"/>
    </row>
    <row r="35" spans="1:12" ht="14.1" customHeight="1" x14ac:dyDescent="0.25">
      <c r="A35" s="6" t="s">
        <v>61</v>
      </c>
      <c r="B35" s="12">
        <v>144572</v>
      </c>
      <c r="C35" s="12">
        <v>98722</v>
      </c>
      <c r="D35" s="12">
        <v>95375</v>
      </c>
      <c r="E35" s="12">
        <v>97255</v>
      </c>
      <c r="F35" s="12">
        <v>105251</v>
      </c>
      <c r="G35" s="11"/>
      <c r="H35" s="5"/>
      <c r="I35" s="5"/>
      <c r="J35" s="5"/>
      <c r="K35" s="5"/>
      <c r="L35" s="5"/>
    </row>
    <row r="36" spans="1:12" ht="14.1" customHeight="1" x14ac:dyDescent="0.25">
      <c r="A36" s="6" t="s">
        <v>62</v>
      </c>
      <c r="B36" s="12">
        <v>0</v>
      </c>
      <c r="C36" s="12">
        <v>67568</v>
      </c>
      <c r="D36" s="12">
        <v>60453</v>
      </c>
      <c r="E36" s="12">
        <v>70097</v>
      </c>
      <c r="F36" s="12">
        <v>70387</v>
      </c>
      <c r="G36" s="10"/>
      <c r="H36" s="5"/>
      <c r="I36" s="5"/>
      <c r="J36" s="5"/>
      <c r="K36" s="5"/>
      <c r="L36" s="5"/>
    </row>
    <row r="37" spans="1:12" ht="14.1" customHeight="1" x14ac:dyDescent="0.25">
      <c r="A37" s="6" t="s">
        <v>63</v>
      </c>
      <c r="B37" s="12">
        <v>0</v>
      </c>
      <c r="C37" s="12">
        <v>66521</v>
      </c>
      <c r="D37" s="12">
        <v>72204</v>
      </c>
      <c r="E37" s="12">
        <v>76300</v>
      </c>
      <c r="F37" s="12">
        <v>86188</v>
      </c>
      <c r="G37" s="11"/>
      <c r="H37" s="5"/>
      <c r="I37" s="5"/>
      <c r="J37" s="5"/>
      <c r="K37" s="5"/>
      <c r="L37" s="5"/>
    </row>
    <row r="38" spans="1:12" ht="21.75" customHeight="1" x14ac:dyDescent="0.25">
      <c r="A38" s="10" t="s">
        <v>64</v>
      </c>
      <c r="B38" s="1">
        <f>SUM(B39:B40)</f>
        <v>128589</v>
      </c>
      <c r="C38" s="1">
        <f>SUM(C39:C40)</f>
        <v>201095</v>
      </c>
      <c r="D38" s="1">
        <f>SUM(D39:D40)</f>
        <v>201141</v>
      </c>
      <c r="E38" s="1">
        <f>SUM(E39:E40)</f>
        <v>170994</v>
      </c>
      <c r="F38" s="1">
        <f>SUM(F39:F40)</f>
        <v>184407</v>
      </c>
      <c r="G38" s="11"/>
      <c r="H38" s="5"/>
      <c r="I38" s="5"/>
      <c r="J38" s="5"/>
      <c r="K38" s="5"/>
      <c r="L38" s="5"/>
    </row>
    <row r="39" spans="1:12" ht="14.1" customHeight="1" x14ac:dyDescent="0.25">
      <c r="A39" s="11" t="s">
        <v>65</v>
      </c>
      <c r="B39" s="12">
        <v>83076</v>
      </c>
      <c r="C39" s="12">
        <v>134917</v>
      </c>
      <c r="D39" s="12">
        <v>130205</v>
      </c>
      <c r="E39" s="12">
        <v>108377</v>
      </c>
      <c r="F39" s="12">
        <v>110110</v>
      </c>
      <c r="G39" s="11"/>
      <c r="H39" s="5"/>
      <c r="I39" s="5"/>
      <c r="J39" s="5"/>
      <c r="K39" s="5"/>
      <c r="L39" s="5"/>
    </row>
    <row r="40" spans="1:12" ht="14.1" customHeight="1" x14ac:dyDescent="0.25">
      <c r="A40" s="11" t="s">
        <v>66</v>
      </c>
      <c r="B40" s="12">
        <v>45513</v>
      </c>
      <c r="C40" s="12">
        <v>66178</v>
      </c>
      <c r="D40" s="12">
        <v>70936</v>
      </c>
      <c r="E40" s="12">
        <v>62617</v>
      </c>
      <c r="F40" s="12">
        <v>74297</v>
      </c>
      <c r="G40" s="11"/>
      <c r="H40" s="5"/>
      <c r="I40" s="5"/>
      <c r="J40" s="5"/>
      <c r="K40" s="5"/>
      <c r="L40" s="5"/>
    </row>
    <row r="41" spans="1:12" ht="14.1" customHeight="1" x14ac:dyDescent="0.25">
      <c r="A41" s="10" t="s">
        <v>67</v>
      </c>
      <c r="B41" s="1">
        <f>SUM(B42:B44)</f>
        <v>135632</v>
      </c>
      <c r="C41" s="1">
        <f>SUM(C42:C44)</f>
        <v>224357</v>
      </c>
      <c r="D41" s="1">
        <f>SUM(D42:D44)</f>
        <v>214098</v>
      </c>
      <c r="E41" s="1">
        <f>SUM(E42:E44)</f>
        <v>144695</v>
      </c>
      <c r="F41" s="1">
        <f>SUM(F42:F44)</f>
        <v>175920</v>
      </c>
      <c r="G41" s="11"/>
      <c r="H41" s="5"/>
      <c r="I41" s="5"/>
      <c r="J41" s="5"/>
      <c r="K41" s="5"/>
      <c r="L41" s="5"/>
    </row>
    <row r="42" spans="1:12" ht="14.1" customHeight="1" x14ac:dyDescent="0.25">
      <c r="A42" s="11" t="s">
        <v>68</v>
      </c>
      <c r="B42" s="12">
        <v>45197</v>
      </c>
      <c r="C42" s="12">
        <v>80225</v>
      </c>
      <c r="D42" s="12">
        <v>74530</v>
      </c>
      <c r="E42" s="12">
        <v>40281</v>
      </c>
      <c r="F42" s="12">
        <v>52308</v>
      </c>
      <c r="G42" s="10"/>
      <c r="H42" s="5"/>
      <c r="I42" s="5"/>
      <c r="J42" s="5"/>
      <c r="K42" s="5"/>
      <c r="L42" s="5"/>
    </row>
    <row r="43" spans="1:12" ht="14.1" customHeight="1" x14ac:dyDescent="0.25">
      <c r="A43" s="11" t="s">
        <v>69</v>
      </c>
      <c r="B43" s="12">
        <v>52805</v>
      </c>
      <c r="C43" s="12">
        <v>66197</v>
      </c>
      <c r="D43" s="12">
        <v>64072</v>
      </c>
      <c r="E43" s="12">
        <v>58172</v>
      </c>
      <c r="F43" s="12">
        <v>71931</v>
      </c>
      <c r="G43" s="11"/>
      <c r="H43" s="5"/>
      <c r="I43" s="5"/>
      <c r="J43" s="5"/>
      <c r="K43" s="5"/>
      <c r="L43" s="5"/>
    </row>
    <row r="44" spans="1:12" ht="14.1" customHeight="1" x14ac:dyDescent="0.25">
      <c r="A44" s="11" t="s">
        <v>70</v>
      </c>
      <c r="B44" s="12">
        <v>37630</v>
      </c>
      <c r="C44" s="12">
        <v>77935</v>
      </c>
      <c r="D44" s="12">
        <v>75496</v>
      </c>
      <c r="E44" s="12">
        <v>46242</v>
      </c>
      <c r="F44" s="12">
        <v>51681</v>
      </c>
      <c r="G44" s="11"/>
      <c r="H44" s="5"/>
      <c r="I44" s="5"/>
      <c r="J44" s="5"/>
      <c r="K44" s="5"/>
      <c r="L44" s="5"/>
    </row>
    <row r="45" spans="1:12" ht="14.1" customHeight="1" x14ac:dyDescent="0.25">
      <c r="A45" s="10" t="s">
        <v>71</v>
      </c>
      <c r="B45" s="1">
        <f>SUM(B46:B50)</f>
        <v>249795</v>
      </c>
      <c r="C45" s="1">
        <f>SUM(C46:C50)</f>
        <v>403014</v>
      </c>
      <c r="D45" s="1">
        <f>SUM(D46:D50)</f>
        <v>403247</v>
      </c>
      <c r="E45" s="1">
        <f>SUM(E46:E50)</f>
        <v>295207</v>
      </c>
      <c r="F45" s="1">
        <f>SUM(F46:F50)</f>
        <v>296990</v>
      </c>
      <c r="G45" s="10"/>
      <c r="H45" s="5"/>
      <c r="I45" s="5"/>
      <c r="J45" s="5"/>
      <c r="K45" s="5"/>
      <c r="L45" s="5"/>
    </row>
    <row r="46" spans="1:12" ht="14.1" customHeight="1" x14ac:dyDescent="0.25">
      <c r="A46" s="11" t="s">
        <v>72</v>
      </c>
      <c r="B46" s="12">
        <v>58838</v>
      </c>
      <c r="C46" s="12">
        <v>114845</v>
      </c>
      <c r="D46" s="12">
        <v>99527</v>
      </c>
      <c r="E46" s="12">
        <v>57280</v>
      </c>
      <c r="F46" s="12">
        <v>66083</v>
      </c>
      <c r="G46" s="11"/>
      <c r="H46" s="5"/>
      <c r="I46" s="5"/>
      <c r="J46" s="5"/>
      <c r="K46" s="5"/>
      <c r="L46" s="5"/>
    </row>
    <row r="47" spans="1:12" ht="14.1" customHeight="1" x14ac:dyDescent="0.25">
      <c r="A47" s="11" t="s">
        <v>73</v>
      </c>
      <c r="B47" s="12">
        <v>72025</v>
      </c>
      <c r="C47" s="12">
        <v>93644</v>
      </c>
      <c r="D47" s="12">
        <v>99253</v>
      </c>
      <c r="E47" s="12">
        <v>96856</v>
      </c>
      <c r="F47" s="12">
        <v>102363</v>
      </c>
      <c r="G47" s="10"/>
      <c r="H47" s="5"/>
      <c r="I47" s="5"/>
      <c r="J47" s="5"/>
      <c r="K47" s="5"/>
      <c r="L47" s="5"/>
    </row>
    <row r="48" spans="1:12" ht="14.1" customHeight="1" x14ac:dyDescent="0.25">
      <c r="A48" s="11" t="s">
        <v>74</v>
      </c>
      <c r="B48" s="12">
        <v>36612</v>
      </c>
      <c r="C48" s="12">
        <v>60736</v>
      </c>
      <c r="D48" s="12">
        <v>63331</v>
      </c>
      <c r="E48" s="12">
        <v>43242</v>
      </c>
      <c r="F48" s="12">
        <v>43444</v>
      </c>
      <c r="G48" s="11"/>
      <c r="H48" s="5"/>
      <c r="I48" s="5"/>
      <c r="J48" s="5"/>
      <c r="K48" s="5"/>
      <c r="L48" s="5"/>
    </row>
    <row r="49" spans="1:12" ht="14.1" customHeight="1" x14ac:dyDescent="0.25">
      <c r="A49" s="11" t="s">
        <v>75</v>
      </c>
      <c r="B49" s="12">
        <v>20513</v>
      </c>
      <c r="C49" s="12">
        <v>35174</v>
      </c>
      <c r="D49" s="12">
        <v>48584</v>
      </c>
      <c r="E49" s="12">
        <v>26130</v>
      </c>
      <c r="F49" s="12">
        <v>19939</v>
      </c>
      <c r="G49" s="11"/>
      <c r="H49" s="5"/>
      <c r="I49" s="5"/>
      <c r="J49" s="5"/>
      <c r="K49" s="5"/>
      <c r="L49" s="5"/>
    </row>
    <row r="50" spans="1:12" ht="14.1" customHeight="1" x14ac:dyDescent="0.25">
      <c r="A50" s="11" t="s">
        <v>76</v>
      </c>
      <c r="B50" s="12">
        <v>61807</v>
      </c>
      <c r="C50" s="12">
        <v>98615</v>
      </c>
      <c r="D50" s="12">
        <v>92552</v>
      </c>
      <c r="E50" s="12">
        <v>71699</v>
      </c>
      <c r="F50" s="12">
        <v>65161</v>
      </c>
      <c r="G50" s="11"/>
      <c r="H50" s="5"/>
      <c r="I50" s="5"/>
      <c r="J50" s="5"/>
      <c r="K50" s="5"/>
      <c r="L50" s="5"/>
    </row>
    <row r="51" spans="1:12" ht="14.1" customHeight="1" x14ac:dyDescent="0.25">
      <c r="A51" s="10" t="s">
        <v>77</v>
      </c>
      <c r="B51" s="1">
        <f>SUM(B52:B54)</f>
        <v>107990</v>
      </c>
      <c r="C51" s="1">
        <f>SUM(C52:C54)</f>
        <v>160066</v>
      </c>
      <c r="D51" s="1">
        <f>SUM(D52:D54)</f>
        <v>160076</v>
      </c>
      <c r="E51" s="1">
        <f>SUM(E52:E54)</f>
        <v>132575</v>
      </c>
      <c r="F51" s="1">
        <f>SUM(F52:F54)</f>
        <v>153768</v>
      </c>
      <c r="G51" s="10"/>
      <c r="H51" s="5"/>
      <c r="I51" s="5"/>
      <c r="J51" s="5"/>
      <c r="K51" s="5"/>
      <c r="L51" s="5"/>
    </row>
    <row r="52" spans="1:12" ht="14.1" customHeight="1" x14ac:dyDescent="0.25">
      <c r="A52" s="11" t="s">
        <v>78</v>
      </c>
      <c r="B52" s="12">
        <v>25111</v>
      </c>
      <c r="C52" s="12">
        <v>43758</v>
      </c>
      <c r="D52" s="12">
        <v>42935</v>
      </c>
      <c r="E52" s="12">
        <v>30407</v>
      </c>
      <c r="F52" s="12">
        <v>32864</v>
      </c>
      <c r="G52" s="11"/>
      <c r="H52" s="5"/>
      <c r="I52" s="5"/>
      <c r="J52" s="5"/>
      <c r="K52" s="5"/>
      <c r="L52" s="5"/>
    </row>
    <row r="53" spans="1:12" ht="14.1" customHeight="1" x14ac:dyDescent="0.25">
      <c r="A53" s="11" t="s">
        <v>79</v>
      </c>
      <c r="B53" s="12">
        <v>82879</v>
      </c>
      <c r="C53" s="12">
        <v>92818</v>
      </c>
      <c r="D53" s="12">
        <v>91768</v>
      </c>
      <c r="E53" s="12">
        <v>74536</v>
      </c>
      <c r="F53" s="12">
        <v>86341</v>
      </c>
      <c r="G53" s="10"/>
      <c r="H53" s="5"/>
      <c r="I53" s="5"/>
      <c r="J53" s="5"/>
      <c r="K53" s="5"/>
      <c r="L53" s="5"/>
    </row>
    <row r="54" spans="1:12" ht="14.1" customHeight="1" x14ac:dyDescent="0.25">
      <c r="A54" s="11" t="s">
        <v>80</v>
      </c>
      <c r="B54" s="12">
        <v>0</v>
      </c>
      <c r="C54" s="12">
        <v>23490</v>
      </c>
      <c r="D54" s="12">
        <v>25373</v>
      </c>
      <c r="E54" s="12">
        <v>27632</v>
      </c>
      <c r="F54" s="12">
        <v>34563</v>
      </c>
      <c r="G54" s="11"/>
      <c r="H54" s="5"/>
      <c r="I54" s="5"/>
      <c r="J54" s="5"/>
      <c r="K54" s="5"/>
      <c r="L54" s="5"/>
    </row>
    <row r="55" spans="1:12" ht="14.1" customHeight="1" x14ac:dyDescent="0.25">
      <c r="A55" s="10" t="s">
        <v>81</v>
      </c>
      <c r="B55" s="1">
        <f>+B56</f>
        <v>41557</v>
      </c>
      <c r="C55" s="1">
        <f>+C56</f>
        <v>72677</v>
      </c>
      <c r="D55" s="1">
        <f>+D56</f>
        <v>68439</v>
      </c>
      <c r="E55" s="1">
        <f>+E56</f>
        <v>48617</v>
      </c>
      <c r="F55" s="1">
        <f>SUM(F56)</f>
        <v>58531</v>
      </c>
      <c r="G55" s="15"/>
      <c r="H55" s="5"/>
      <c r="I55" s="5"/>
      <c r="J55" s="5"/>
      <c r="K55" s="5"/>
      <c r="L55" s="5"/>
    </row>
    <row r="56" spans="1:12" ht="14.1" customHeight="1" x14ac:dyDescent="0.25">
      <c r="A56" s="11" t="s">
        <v>82</v>
      </c>
      <c r="B56" s="12">
        <v>41557</v>
      </c>
      <c r="C56" s="12">
        <v>72677</v>
      </c>
      <c r="D56" s="12">
        <v>68439</v>
      </c>
      <c r="E56" s="12">
        <v>48617</v>
      </c>
      <c r="F56" s="12">
        <v>58531</v>
      </c>
      <c r="G56" s="16"/>
      <c r="H56" s="5"/>
      <c r="I56" s="5"/>
      <c r="J56" s="5"/>
      <c r="K56" s="5"/>
      <c r="L56" s="5"/>
    </row>
    <row r="57" spans="1:12" ht="14.1" customHeight="1" x14ac:dyDescent="0.25">
      <c r="A57" s="10" t="s">
        <v>83</v>
      </c>
      <c r="B57" s="1">
        <f>SUM(B58:B60)</f>
        <v>108193</v>
      </c>
      <c r="C57" s="1">
        <f>SUM(C58:C60)</f>
        <v>176997</v>
      </c>
      <c r="D57" s="1">
        <f>SUM(D58:D60)</f>
        <v>179036</v>
      </c>
      <c r="E57" s="1">
        <f>SUM(E58:E60)</f>
        <v>135192</v>
      </c>
      <c r="F57" s="1">
        <f>SUM(F58:F60)</f>
        <v>145247</v>
      </c>
      <c r="G57" s="15"/>
      <c r="H57" s="5"/>
      <c r="I57" s="5"/>
      <c r="J57" s="5"/>
      <c r="K57" s="5"/>
      <c r="L57" s="5"/>
    </row>
    <row r="58" spans="1:12" ht="14.1" customHeight="1" x14ac:dyDescent="0.25">
      <c r="A58" s="11" t="s">
        <v>84</v>
      </c>
      <c r="B58" s="12">
        <v>29198</v>
      </c>
      <c r="C58" s="12">
        <v>45823</v>
      </c>
      <c r="D58" s="12">
        <v>45928</v>
      </c>
      <c r="E58" s="12">
        <v>34335</v>
      </c>
      <c r="F58" s="12">
        <v>37162</v>
      </c>
      <c r="G58" s="15"/>
      <c r="H58" s="5"/>
      <c r="I58" s="5"/>
      <c r="J58" s="5"/>
      <c r="K58" s="5"/>
      <c r="L58" s="5"/>
    </row>
    <row r="59" spans="1:12" ht="14.1" customHeight="1" x14ac:dyDescent="0.25">
      <c r="A59" s="11" t="s">
        <v>85</v>
      </c>
      <c r="B59" s="12">
        <v>52396</v>
      </c>
      <c r="C59" s="12">
        <v>80847</v>
      </c>
      <c r="D59" s="12">
        <v>81848</v>
      </c>
      <c r="E59" s="12">
        <v>68198</v>
      </c>
      <c r="F59" s="12">
        <v>77730</v>
      </c>
      <c r="H59" s="5"/>
      <c r="I59" s="5"/>
      <c r="J59" s="5"/>
      <c r="K59" s="5"/>
      <c r="L59" s="5"/>
    </row>
    <row r="60" spans="1:12" ht="14.1" customHeight="1" x14ac:dyDescent="0.25">
      <c r="A60" s="11" t="s">
        <v>86</v>
      </c>
      <c r="B60" s="12">
        <v>26599</v>
      </c>
      <c r="C60" s="12">
        <v>50327</v>
      </c>
      <c r="D60" s="12">
        <v>51260</v>
      </c>
      <c r="E60" s="12">
        <v>32659</v>
      </c>
      <c r="F60" s="12">
        <v>30355</v>
      </c>
      <c r="G60" s="17"/>
      <c r="H60" s="5"/>
      <c r="I60" s="5"/>
      <c r="J60" s="5"/>
      <c r="K60" s="5"/>
      <c r="L60" s="5"/>
    </row>
    <row r="61" spans="1:12" ht="25.5" customHeight="1" x14ac:dyDescent="0.25">
      <c r="A61" s="10" t="s">
        <v>87</v>
      </c>
      <c r="B61" s="1">
        <f>+B62</f>
        <v>15894</v>
      </c>
      <c r="C61" s="1">
        <f>+C62</f>
        <v>40979</v>
      </c>
      <c r="D61" s="1">
        <f>+D62</f>
        <v>35598</v>
      </c>
      <c r="E61" s="1">
        <f>+E62</f>
        <v>21344</v>
      </c>
      <c r="F61" s="1">
        <f>SUM(F62)</f>
        <v>21954</v>
      </c>
      <c r="G61" s="15"/>
      <c r="H61" s="5"/>
      <c r="I61" s="5"/>
      <c r="J61" s="5"/>
      <c r="K61" s="5"/>
      <c r="L61" s="5"/>
    </row>
    <row r="62" spans="1:12" ht="14.1" customHeight="1" x14ac:dyDescent="0.25">
      <c r="A62" s="11" t="s">
        <v>88</v>
      </c>
      <c r="B62" s="12">
        <v>15894</v>
      </c>
      <c r="C62" s="12">
        <v>40979</v>
      </c>
      <c r="D62" s="12">
        <v>35598</v>
      </c>
      <c r="E62" s="12">
        <v>21344</v>
      </c>
      <c r="F62" s="12">
        <v>21954</v>
      </c>
      <c r="G62" s="17"/>
      <c r="H62" s="5"/>
      <c r="I62" s="5"/>
      <c r="J62" s="5"/>
      <c r="K62" s="5"/>
      <c r="L62" s="5"/>
    </row>
    <row r="63" spans="1:12" ht="22.5" customHeight="1" x14ac:dyDescent="0.25">
      <c r="A63" s="10" t="s">
        <v>89</v>
      </c>
      <c r="B63" s="1">
        <f>+B64</f>
        <v>20972</v>
      </c>
      <c r="C63" s="1">
        <f>+C64</f>
        <v>38777</v>
      </c>
      <c r="D63" s="1">
        <f>+D64</f>
        <v>34560</v>
      </c>
      <c r="E63" s="1">
        <f>+E64</f>
        <v>21148</v>
      </c>
      <c r="F63" s="1">
        <f>SUM(F64)</f>
        <v>21292</v>
      </c>
      <c r="G63" s="15"/>
      <c r="H63" s="5"/>
      <c r="I63" s="5"/>
      <c r="J63" s="5"/>
      <c r="K63" s="5"/>
      <c r="L63" s="5"/>
    </row>
    <row r="64" spans="1:12" ht="14.1" customHeight="1" x14ac:dyDescent="0.25">
      <c r="A64" s="18" t="s">
        <v>90</v>
      </c>
      <c r="B64" s="19">
        <v>20972</v>
      </c>
      <c r="C64" s="19">
        <v>38777</v>
      </c>
      <c r="D64" s="19">
        <v>34560</v>
      </c>
      <c r="E64" s="19">
        <v>21148</v>
      </c>
      <c r="F64" s="19">
        <v>21292</v>
      </c>
      <c r="G64" s="15"/>
      <c r="H64" s="5"/>
      <c r="I64" s="5"/>
      <c r="J64" s="5"/>
      <c r="K64" s="5"/>
      <c r="L64" s="5"/>
    </row>
    <row r="65" spans="1:14" ht="14.1" customHeight="1" x14ac:dyDescent="0.25">
      <c r="A65" s="133" t="s">
        <v>91</v>
      </c>
      <c r="B65" s="133"/>
      <c r="C65" s="20"/>
      <c r="D65" s="20"/>
      <c r="E65" s="20"/>
      <c r="F65" s="21"/>
      <c r="G65" s="15"/>
      <c r="H65" s="17"/>
      <c r="I65" s="6"/>
      <c r="J65" s="6"/>
      <c r="K65" s="6"/>
      <c r="L65" s="6"/>
    </row>
    <row r="66" spans="1:14" ht="54" customHeight="1" x14ac:dyDescent="0.15">
      <c r="A66" s="134" t="s">
        <v>92</v>
      </c>
      <c r="B66" s="134"/>
      <c r="C66" s="134"/>
      <c r="D66" s="134"/>
      <c r="E66" s="134"/>
      <c r="F66" s="134"/>
      <c r="G66" s="22"/>
      <c r="H66" s="22"/>
      <c r="I66" s="22"/>
      <c r="J66" s="22"/>
      <c r="K66" s="22"/>
      <c r="L66" s="22"/>
      <c r="M66" s="22"/>
      <c r="N66" s="22"/>
    </row>
    <row r="67" spans="1:14" ht="21.75" customHeight="1" x14ac:dyDescent="0.25">
      <c r="A67" s="125" t="s">
        <v>93</v>
      </c>
      <c r="B67" s="125"/>
      <c r="C67" s="125"/>
      <c r="D67" s="125"/>
      <c r="E67" s="125"/>
      <c r="F67" s="125"/>
      <c r="G67" s="15"/>
      <c r="H67" s="6"/>
      <c r="I67" s="6"/>
      <c r="J67" s="6"/>
      <c r="K67" s="6"/>
      <c r="L67" s="6"/>
    </row>
    <row r="68" spans="1:14" x14ac:dyDescent="0.25">
      <c r="A68" s="23" t="s">
        <v>94</v>
      </c>
      <c r="G68" s="6"/>
      <c r="H68" s="6"/>
      <c r="I68" s="6"/>
      <c r="J68" s="6"/>
      <c r="K68" s="6"/>
      <c r="L68" s="6"/>
    </row>
    <row r="69" spans="1:14" x14ac:dyDescent="0.25">
      <c r="A69" s="6"/>
      <c r="G69" s="6"/>
      <c r="H69" s="6"/>
      <c r="I69" s="6"/>
      <c r="J69" s="6"/>
      <c r="K69" s="6"/>
      <c r="L69" s="6"/>
    </row>
    <row r="70" spans="1:14" x14ac:dyDescent="0.25">
      <c r="A70" s="6"/>
      <c r="G70" s="6"/>
      <c r="H70" s="6"/>
      <c r="I70" s="6"/>
      <c r="J70" s="6"/>
      <c r="K70" s="6"/>
      <c r="L70" s="6"/>
    </row>
    <row r="71" spans="1:14" x14ac:dyDescent="0.25">
      <c r="A71" s="6"/>
      <c r="G71" s="6"/>
      <c r="H71" s="6"/>
      <c r="I71" s="6"/>
      <c r="J71" s="6"/>
      <c r="K71" s="6"/>
      <c r="L71" s="6"/>
    </row>
    <row r="72" spans="1:14" x14ac:dyDescent="0.25">
      <c r="A72" s="6"/>
      <c r="G72" s="6"/>
      <c r="H72" s="6"/>
      <c r="I72" s="6"/>
      <c r="J72" s="6"/>
      <c r="K72" s="6"/>
      <c r="L72" s="6"/>
    </row>
    <row r="73" spans="1:14" x14ac:dyDescent="0.25">
      <c r="A73" s="6"/>
      <c r="G73" s="6"/>
      <c r="H73" s="6"/>
      <c r="I73" s="6"/>
      <c r="J73" s="6"/>
      <c r="K73" s="6"/>
      <c r="L73" s="6"/>
    </row>
    <row r="74" spans="1:14" x14ac:dyDescent="0.25">
      <c r="A74" s="6"/>
      <c r="G74" s="6"/>
      <c r="H74" s="6"/>
      <c r="I74" s="6"/>
      <c r="J74" s="6"/>
      <c r="K74" s="6"/>
      <c r="L74" s="6"/>
    </row>
    <row r="75" spans="1:14" x14ac:dyDescent="0.25">
      <c r="A75" s="6"/>
      <c r="G75" s="6"/>
      <c r="H75" s="6"/>
      <c r="I75" s="6"/>
      <c r="J75" s="6"/>
      <c r="K75" s="6"/>
      <c r="L75" s="6"/>
    </row>
    <row r="76" spans="1:14" x14ac:dyDescent="0.25">
      <c r="A76" s="6"/>
      <c r="G76" s="6"/>
      <c r="H76" s="6"/>
      <c r="I76" s="6"/>
      <c r="J76" s="6"/>
      <c r="K76" s="6"/>
      <c r="L76" s="6"/>
    </row>
    <row r="77" spans="1:14" x14ac:dyDescent="0.25">
      <c r="A77" s="6"/>
      <c r="G77" s="6"/>
      <c r="H77" s="6"/>
      <c r="I77" s="6"/>
      <c r="J77" s="6"/>
      <c r="K77" s="6"/>
      <c r="L77" s="6"/>
    </row>
    <row r="78" spans="1:14" x14ac:dyDescent="0.25">
      <c r="A78" s="6"/>
      <c r="G78" s="6"/>
      <c r="H78" s="6"/>
      <c r="I78" s="6"/>
      <c r="J78" s="6"/>
      <c r="K78" s="6"/>
      <c r="L78" s="6"/>
    </row>
    <row r="79" spans="1:14" x14ac:dyDescent="0.25">
      <c r="A79" s="6"/>
      <c r="G79" s="6"/>
      <c r="H79" s="6"/>
      <c r="I79" s="6"/>
      <c r="J79" s="6"/>
      <c r="K79" s="6"/>
      <c r="L79" s="6"/>
    </row>
    <row r="80" spans="1:14" x14ac:dyDescent="0.25">
      <c r="A80" s="6"/>
      <c r="G80" s="6"/>
      <c r="H80" s="6"/>
      <c r="I80" s="6"/>
      <c r="J80" s="6"/>
      <c r="K80" s="6"/>
      <c r="L80" s="6"/>
    </row>
    <row r="81" spans="2:6" s="6" customFormat="1" x14ac:dyDescent="0.25">
      <c r="B81" s="24"/>
      <c r="C81" s="24"/>
      <c r="D81" s="24"/>
      <c r="E81" s="24"/>
      <c r="F81" s="25"/>
    </row>
    <row r="82" spans="2:6" s="6" customFormat="1" x14ac:dyDescent="0.25">
      <c r="B82" s="24"/>
      <c r="C82" s="24"/>
      <c r="D82" s="24"/>
      <c r="E82" s="24"/>
      <c r="F82" s="25"/>
    </row>
    <row r="83" spans="2:6" s="6" customFormat="1" x14ac:dyDescent="0.25">
      <c r="B83" s="24"/>
      <c r="C83" s="24"/>
      <c r="D83" s="24"/>
      <c r="E83" s="24"/>
      <c r="F83" s="25"/>
    </row>
    <row r="84" spans="2:6" s="6" customFormat="1" x14ac:dyDescent="0.25">
      <c r="B84" s="24"/>
      <c r="C84" s="24"/>
      <c r="D84" s="24"/>
      <c r="E84" s="24"/>
      <c r="F84" s="25"/>
    </row>
    <row r="85" spans="2:6" s="6" customFormat="1" x14ac:dyDescent="0.25">
      <c r="B85" s="24"/>
      <c r="C85" s="24"/>
      <c r="D85" s="24"/>
      <c r="E85" s="24"/>
      <c r="F85" s="25"/>
    </row>
    <row r="86" spans="2:6" s="6" customFormat="1" x14ac:dyDescent="0.25">
      <c r="B86" s="24"/>
      <c r="C86" s="24"/>
      <c r="D86" s="24"/>
      <c r="E86" s="24"/>
      <c r="F86" s="25"/>
    </row>
    <row r="87" spans="2:6" s="6" customFormat="1" x14ac:dyDescent="0.25">
      <c r="B87" s="24"/>
      <c r="C87" s="24"/>
      <c r="D87" s="24"/>
      <c r="E87" s="24"/>
      <c r="F87" s="25"/>
    </row>
    <row r="88" spans="2:6" s="6" customFormat="1" x14ac:dyDescent="0.25">
      <c r="B88" s="24"/>
      <c r="C88" s="24"/>
      <c r="D88" s="24"/>
      <c r="E88" s="24"/>
      <c r="F88" s="25"/>
    </row>
    <row r="89" spans="2:6" s="6" customFormat="1" x14ac:dyDescent="0.25">
      <c r="B89" s="24"/>
      <c r="C89" s="24"/>
      <c r="D89" s="24"/>
      <c r="E89" s="24"/>
      <c r="F89" s="25"/>
    </row>
    <row r="90" spans="2:6" s="6" customFormat="1" x14ac:dyDescent="0.25">
      <c r="B90" s="24"/>
      <c r="C90" s="24"/>
      <c r="D90" s="24"/>
      <c r="E90" s="24"/>
      <c r="F90" s="25"/>
    </row>
    <row r="91" spans="2:6" s="6" customFormat="1" x14ac:dyDescent="0.25">
      <c r="B91" s="24"/>
      <c r="C91" s="24"/>
      <c r="D91" s="24"/>
      <c r="E91" s="24"/>
      <c r="F91" s="25"/>
    </row>
    <row r="92" spans="2:6" s="6" customFormat="1" x14ac:dyDescent="0.25">
      <c r="B92" s="24"/>
      <c r="C92" s="24"/>
      <c r="D92" s="24"/>
      <c r="E92" s="24"/>
      <c r="F92" s="25"/>
    </row>
    <row r="93" spans="2:6" s="6" customFormat="1" x14ac:dyDescent="0.25">
      <c r="B93" s="24"/>
      <c r="C93" s="24"/>
      <c r="D93" s="24"/>
      <c r="E93" s="24"/>
      <c r="F93" s="25"/>
    </row>
    <row r="94" spans="2:6" s="6" customFormat="1" x14ac:dyDescent="0.25">
      <c r="B94" s="24"/>
      <c r="C94" s="24"/>
      <c r="D94" s="24"/>
      <c r="E94" s="24"/>
      <c r="F94" s="25"/>
    </row>
    <row r="95" spans="2:6" s="6" customFormat="1" x14ac:dyDescent="0.25">
      <c r="B95" s="24"/>
      <c r="C95" s="24"/>
      <c r="D95" s="24"/>
      <c r="E95" s="24"/>
      <c r="F95" s="25"/>
    </row>
    <row r="96" spans="2:6" s="6" customFormat="1" x14ac:dyDescent="0.25">
      <c r="B96" s="24"/>
      <c r="C96" s="24"/>
      <c r="D96" s="24"/>
      <c r="E96" s="24"/>
      <c r="F96" s="25"/>
    </row>
    <row r="97" spans="1:12" x14ac:dyDescent="0.25">
      <c r="A97" s="6"/>
      <c r="G97" s="6"/>
      <c r="H97" s="6"/>
      <c r="I97" s="6"/>
      <c r="J97" s="6"/>
      <c r="K97" s="6"/>
      <c r="L97" s="6"/>
    </row>
    <row r="98" spans="1:12" x14ac:dyDescent="0.25">
      <c r="A98" s="6"/>
      <c r="G98" s="6"/>
      <c r="H98" s="6"/>
    </row>
    <row r="99" spans="1:12" x14ac:dyDescent="0.25">
      <c r="A99" s="6"/>
      <c r="G99" s="6"/>
      <c r="H99" s="6"/>
    </row>
    <row r="100" spans="1:12" x14ac:dyDescent="0.25">
      <c r="A100" s="6"/>
      <c r="G100" s="6"/>
      <c r="H100" s="6"/>
    </row>
    <row r="101" spans="1:12" x14ac:dyDescent="0.25">
      <c r="G101" s="6"/>
      <c r="H101" s="6"/>
    </row>
    <row r="102" spans="1:12" x14ac:dyDescent="0.25">
      <c r="G102" s="6"/>
    </row>
  </sheetData>
  <mergeCells count="7">
    <mergeCell ref="A67:F67"/>
    <mergeCell ref="A1:C1"/>
    <mergeCell ref="A2:F2"/>
    <mergeCell ref="A3:A4"/>
    <mergeCell ref="B3:F3"/>
    <mergeCell ref="A65:B65"/>
    <mergeCell ref="A66:F66"/>
  </mergeCells>
  <pageMargins left="0.23622047244094491" right="0.23622047244094491" top="0.74803149606299213" bottom="0.74803149606299213" header="0.31496062992125984" footer="0.31496062992125984"/>
  <pageSetup scale="90" fitToHeight="0" orientation="portrait" verticalDpi="300" r:id="rId1"/>
  <headerFooter>
    <oddFooter>&amp;A&amp;RPágina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6" sqref="H16"/>
    </sheetView>
  </sheetViews>
  <sheetFormatPr baseColWidth="10" defaultRowHeight="15" x14ac:dyDescent="0.25"/>
  <sheetData>
    <row r="1" spans="1:6" x14ac:dyDescent="0.25">
      <c r="A1" t="s">
        <v>29</v>
      </c>
      <c r="B1" t="s">
        <v>30</v>
      </c>
    </row>
    <row r="2" spans="1:6" x14ac:dyDescent="0.25">
      <c r="B2">
        <v>2013</v>
      </c>
      <c r="C2">
        <v>2014</v>
      </c>
      <c r="D2">
        <v>2015</v>
      </c>
      <c r="E2">
        <v>2016</v>
      </c>
      <c r="F2">
        <v>2017</v>
      </c>
    </row>
    <row r="3" spans="1:6" x14ac:dyDescent="0.25">
      <c r="A3" t="s">
        <v>31</v>
      </c>
      <c r="B3">
        <v>2324530</v>
      </c>
      <c r="C3">
        <v>3114042</v>
      </c>
      <c r="D3">
        <v>3091471</v>
      </c>
      <c r="E3">
        <v>2855739</v>
      </c>
      <c r="F3">
        <v>3113333</v>
      </c>
    </row>
    <row r="4" spans="1:6" x14ac:dyDescent="0.25">
      <c r="A4" t="s">
        <v>32</v>
      </c>
      <c r="B4">
        <v>56372</v>
      </c>
      <c r="C4">
        <v>65957</v>
      </c>
      <c r="D4">
        <v>58650</v>
      </c>
      <c r="E4">
        <v>62294</v>
      </c>
      <c r="F4">
        <v>68529</v>
      </c>
    </row>
    <row r="5" spans="1:6" x14ac:dyDescent="0.25">
      <c r="A5" t="s">
        <v>34</v>
      </c>
      <c r="B5">
        <v>66873</v>
      </c>
      <c r="C5">
        <v>70504</v>
      </c>
      <c r="D5">
        <v>74639</v>
      </c>
      <c r="E5">
        <v>81324</v>
      </c>
      <c r="F5">
        <v>106989</v>
      </c>
    </row>
    <row r="6" spans="1:6" x14ac:dyDescent="0.25">
      <c r="A6" t="s">
        <v>36</v>
      </c>
      <c r="B6">
        <v>121385</v>
      </c>
      <c r="C6">
        <v>145345</v>
      </c>
      <c r="D6">
        <v>151164</v>
      </c>
      <c r="E6">
        <v>152132</v>
      </c>
      <c r="F6">
        <v>152404</v>
      </c>
    </row>
    <row r="7" spans="1:6" x14ac:dyDescent="0.25">
      <c r="A7" t="s">
        <v>39</v>
      </c>
      <c r="B7">
        <v>48422</v>
      </c>
      <c r="C7">
        <v>69840</v>
      </c>
      <c r="D7">
        <v>66104</v>
      </c>
      <c r="E7">
        <v>56622</v>
      </c>
      <c r="F7">
        <v>54529</v>
      </c>
    </row>
    <row r="8" spans="1:6" x14ac:dyDescent="0.25">
      <c r="A8" t="s">
        <v>41</v>
      </c>
      <c r="B8">
        <v>103886</v>
      </c>
      <c r="C8">
        <v>146464</v>
      </c>
      <c r="D8">
        <v>146694</v>
      </c>
      <c r="E8">
        <v>139265</v>
      </c>
      <c r="F8">
        <v>168525</v>
      </c>
    </row>
    <row r="9" spans="1:6" x14ac:dyDescent="0.25">
      <c r="A9" t="s">
        <v>44</v>
      </c>
      <c r="B9">
        <v>233245</v>
      </c>
      <c r="C9">
        <v>310404</v>
      </c>
      <c r="D9">
        <v>314763</v>
      </c>
      <c r="E9">
        <v>307803</v>
      </c>
      <c r="F9">
        <v>325408</v>
      </c>
    </row>
    <row r="10" spans="1:6" x14ac:dyDescent="0.25">
      <c r="A10" t="s">
        <v>125</v>
      </c>
      <c r="B10">
        <v>885725</v>
      </c>
      <c r="C10">
        <v>987566</v>
      </c>
      <c r="D10">
        <v>983262</v>
      </c>
      <c r="E10">
        <v>1086527</v>
      </c>
      <c r="F10">
        <v>1178840</v>
      </c>
    </row>
    <row r="11" spans="1:6" x14ac:dyDescent="0.25">
      <c r="A11" t="s">
        <v>64</v>
      </c>
      <c r="B11">
        <v>128589</v>
      </c>
      <c r="C11">
        <v>201095</v>
      </c>
      <c r="D11">
        <v>201141</v>
      </c>
      <c r="E11">
        <v>170994</v>
      </c>
      <c r="F11">
        <v>184407</v>
      </c>
    </row>
    <row r="12" spans="1:6" x14ac:dyDescent="0.25">
      <c r="A12" t="s">
        <v>67</v>
      </c>
      <c r="B12">
        <v>135632</v>
      </c>
      <c r="C12">
        <v>224357</v>
      </c>
      <c r="D12">
        <v>214098</v>
      </c>
      <c r="E12">
        <v>144695</v>
      </c>
      <c r="F12">
        <v>175920</v>
      </c>
    </row>
    <row r="13" spans="1:6" x14ac:dyDescent="0.25">
      <c r="A13" t="s">
        <v>71</v>
      </c>
      <c r="B13">
        <v>249795</v>
      </c>
      <c r="C13">
        <v>403014</v>
      </c>
      <c r="D13">
        <v>403247</v>
      </c>
      <c r="E13">
        <v>295207</v>
      </c>
      <c r="F13">
        <v>296990</v>
      </c>
    </row>
    <row r="14" spans="1:6" x14ac:dyDescent="0.25">
      <c r="A14" t="s">
        <v>77</v>
      </c>
      <c r="B14">
        <v>107990</v>
      </c>
      <c r="C14">
        <v>160066</v>
      </c>
      <c r="D14">
        <v>160076</v>
      </c>
      <c r="E14">
        <v>132575</v>
      </c>
      <c r="F14">
        <v>153768</v>
      </c>
    </row>
    <row r="15" spans="1:6" x14ac:dyDescent="0.25">
      <c r="A15" t="s">
        <v>81</v>
      </c>
      <c r="B15">
        <v>41557</v>
      </c>
      <c r="C15">
        <v>72677</v>
      </c>
      <c r="D15">
        <v>68439</v>
      </c>
      <c r="E15">
        <v>48617</v>
      </c>
      <c r="F15">
        <v>58531</v>
      </c>
    </row>
    <row r="16" spans="1:6" x14ac:dyDescent="0.25">
      <c r="A16" t="s">
        <v>83</v>
      </c>
      <c r="B16">
        <v>108193</v>
      </c>
      <c r="C16">
        <v>176997</v>
      </c>
      <c r="D16">
        <v>179036</v>
      </c>
      <c r="E16">
        <v>135192</v>
      </c>
      <c r="F16">
        <v>145247</v>
      </c>
    </row>
    <row r="17" spans="1:6" x14ac:dyDescent="0.25">
      <c r="A17" t="s">
        <v>87</v>
      </c>
      <c r="B17">
        <v>15894</v>
      </c>
      <c r="C17">
        <v>40979</v>
      </c>
      <c r="D17">
        <v>35598</v>
      </c>
      <c r="E17">
        <v>21344</v>
      </c>
      <c r="F17">
        <v>21954</v>
      </c>
    </row>
    <row r="18" spans="1:6" x14ac:dyDescent="0.25">
      <c r="A18" t="s">
        <v>89</v>
      </c>
      <c r="B18">
        <v>20972</v>
      </c>
      <c r="C18">
        <v>38777</v>
      </c>
      <c r="D18">
        <v>34560</v>
      </c>
      <c r="E18">
        <v>21148</v>
      </c>
      <c r="F18">
        <v>21292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L33"/>
  <sheetViews>
    <sheetView showGridLines="0" zoomScale="134" zoomScaleNormal="134" workbookViewId="0">
      <selection sqref="A1:H1"/>
    </sheetView>
  </sheetViews>
  <sheetFormatPr baseColWidth="10" defaultColWidth="11.42578125" defaultRowHeight="10.5" x14ac:dyDescent="0.25"/>
  <cols>
    <col min="1" max="1" width="36.28515625" style="37" customWidth="1"/>
    <col min="2" max="2" width="11.85546875" style="12" bestFit="1" customWidth="1"/>
    <col min="3" max="3" width="12.140625" style="12" customWidth="1"/>
    <col min="4" max="4" width="11.28515625" style="12" customWidth="1"/>
    <col min="5" max="5" width="11.7109375" style="12" customWidth="1"/>
    <col min="6" max="6" width="11.42578125" style="12" customWidth="1"/>
    <col min="7" max="7" width="11.28515625" style="12" customWidth="1"/>
    <col min="8" max="8" width="14.42578125" style="12" customWidth="1"/>
    <col min="9" max="9" width="11.28515625" style="12" customWidth="1"/>
    <col min="10" max="10" width="13" style="12" customWidth="1"/>
    <col min="11" max="11" width="11.28515625" style="12" customWidth="1"/>
    <col min="12" max="12" width="12.42578125" style="12" customWidth="1"/>
    <col min="13" max="16384" width="11.42578125" style="6"/>
  </cols>
  <sheetData>
    <row r="1" spans="1:19" ht="23.1" customHeight="1" x14ac:dyDescent="0.25">
      <c r="A1" s="135" t="s">
        <v>95</v>
      </c>
      <c r="B1" s="135"/>
      <c r="C1" s="135"/>
      <c r="D1" s="135"/>
      <c r="E1" s="135"/>
      <c r="F1" s="135"/>
      <c r="G1" s="135"/>
      <c r="H1" s="135"/>
      <c r="I1" s="6"/>
      <c r="J1" s="6"/>
      <c r="K1" s="6"/>
      <c r="L1" s="6"/>
      <c r="M1" s="2"/>
      <c r="N1" s="2"/>
      <c r="O1" s="2"/>
    </row>
    <row r="2" spans="1:19" ht="18" customHeight="1" x14ac:dyDescent="0.25">
      <c r="A2" s="128" t="s">
        <v>96</v>
      </c>
      <c r="B2" s="136" t="s">
        <v>97</v>
      </c>
      <c r="C2" s="138" t="s">
        <v>98</v>
      </c>
      <c r="D2" s="138"/>
      <c r="E2" s="138"/>
      <c r="F2" s="138"/>
      <c r="G2" s="138"/>
      <c r="H2" s="138"/>
      <c r="I2" s="138"/>
      <c r="J2" s="138"/>
      <c r="K2" s="138"/>
      <c r="L2" s="138"/>
    </row>
    <row r="3" spans="1:19" s="2" customFormat="1" ht="84" x14ac:dyDescent="0.25">
      <c r="A3" s="128"/>
      <c r="B3" s="137"/>
      <c r="C3" s="26" t="s">
        <v>99</v>
      </c>
      <c r="D3" s="26" t="s">
        <v>100</v>
      </c>
      <c r="E3" s="26" t="s">
        <v>101</v>
      </c>
      <c r="F3" s="26" t="s">
        <v>102</v>
      </c>
      <c r="G3" s="26" t="s">
        <v>103</v>
      </c>
      <c r="H3" s="26" t="s">
        <v>104</v>
      </c>
      <c r="I3" s="26" t="s">
        <v>105</v>
      </c>
      <c r="J3" s="26" t="s">
        <v>106</v>
      </c>
      <c r="K3" s="26" t="s">
        <v>107</v>
      </c>
      <c r="L3" s="27" t="s">
        <v>108</v>
      </c>
    </row>
    <row r="4" spans="1:19" s="2" customFormat="1" x14ac:dyDescent="0.15">
      <c r="A4" s="8" t="s">
        <v>109</v>
      </c>
      <c r="B4" s="28">
        <f>SUM(C4:L4)</f>
        <v>3113333</v>
      </c>
      <c r="C4" s="28">
        <f>SUM(C5:C19)</f>
        <v>2026</v>
      </c>
      <c r="D4" s="28">
        <f t="shared" ref="D4:J4" si="0">SUM(D5:D19)</f>
        <v>9071</v>
      </c>
      <c r="E4" s="28">
        <f>SUM(E5:E19)</f>
        <v>315101</v>
      </c>
      <c r="F4" s="28">
        <f t="shared" si="0"/>
        <v>538160</v>
      </c>
      <c r="G4" s="28">
        <f t="shared" si="0"/>
        <v>9402</v>
      </c>
      <c r="H4" s="28">
        <f t="shared" si="0"/>
        <v>1742112</v>
      </c>
      <c r="I4" s="28">
        <f t="shared" si="0"/>
        <v>161617</v>
      </c>
      <c r="J4" s="28">
        <f t="shared" si="0"/>
        <v>114426</v>
      </c>
      <c r="K4" s="28">
        <f>SUM(K5:K19)</f>
        <v>22510</v>
      </c>
      <c r="L4" s="28">
        <f>SUM(L5:L19)</f>
        <v>198908</v>
      </c>
    </row>
    <row r="5" spans="1:19" x14ac:dyDescent="0.15">
      <c r="A5" s="29" t="s">
        <v>110</v>
      </c>
      <c r="B5" s="28">
        <f t="shared" ref="B5:B19" si="1">SUM(C5:L5)</f>
        <v>68529</v>
      </c>
      <c r="C5" s="30">
        <v>9</v>
      </c>
      <c r="D5" s="30">
        <v>119</v>
      </c>
      <c r="E5" s="30">
        <v>3467</v>
      </c>
      <c r="F5" s="30">
        <v>5385</v>
      </c>
      <c r="G5" s="30">
        <v>102</v>
      </c>
      <c r="H5" s="30">
        <v>51550</v>
      </c>
      <c r="I5" s="30">
        <v>2784</v>
      </c>
      <c r="J5" s="30">
        <v>1900</v>
      </c>
      <c r="K5" s="30">
        <v>378</v>
      </c>
      <c r="L5" s="30">
        <v>2835</v>
      </c>
    </row>
    <row r="6" spans="1:19" x14ac:dyDescent="0.15">
      <c r="A6" s="29" t="s">
        <v>111</v>
      </c>
      <c r="B6" s="28">
        <f t="shared" si="1"/>
        <v>106989</v>
      </c>
      <c r="C6" s="30">
        <v>99</v>
      </c>
      <c r="D6" s="30">
        <v>185</v>
      </c>
      <c r="E6" s="30">
        <v>7237</v>
      </c>
      <c r="F6" s="30">
        <v>13184</v>
      </c>
      <c r="G6" s="30">
        <v>334</v>
      </c>
      <c r="H6" s="30">
        <v>71978</v>
      </c>
      <c r="I6" s="30">
        <v>4598</v>
      </c>
      <c r="J6" s="30">
        <v>3208</v>
      </c>
      <c r="K6" s="30">
        <v>825</v>
      </c>
      <c r="L6" s="30">
        <v>5341</v>
      </c>
      <c r="M6" s="31"/>
      <c r="N6" s="31"/>
      <c r="O6" s="31"/>
      <c r="P6" s="31"/>
      <c r="Q6" s="31"/>
      <c r="R6" s="31"/>
      <c r="S6" s="31"/>
    </row>
    <row r="7" spans="1:19" s="2" customFormat="1" x14ac:dyDescent="0.15">
      <c r="A7" s="29" t="s">
        <v>37</v>
      </c>
      <c r="B7" s="28">
        <f t="shared" si="1"/>
        <v>152403</v>
      </c>
      <c r="C7" s="30">
        <v>78</v>
      </c>
      <c r="D7" s="30">
        <v>305</v>
      </c>
      <c r="E7" s="30">
        <v>11709</v>
      </c>
      <c r="F7" s="30">
        <v>21686</v>
      </c>
      <c r="G7" s="30">
        <v>471</v>
      </c>
      <c r="H7" s="30">
        <v>95158</v>
      </c>
      <c r="I7" s="30">
        <v>7189</v>
      </c>
      <c r="J7" s="30">
        <v>4285</v>
      </c>
      <c r="K7" s="30">
        <v>1023</v>
      </c>
      <c r="L7" s="30">
        <v>10499</v>
      </c>
    </row>
    <row r="8" spans="1:19" x14ac:dyDescent="0.15">
      <c r="A8" s="29" t="s">
        <v>40</v>
      </c>
      <c r="B8" s="28">
        <f t="shared" si="1"/>
        <v>54529</v>
      </c>
      <c r="C8" s="30">
        <v>57</v>
      </c>
      <c r="D8" s="30">
        <v>121</v>
      </c>
      <c r="E8" s="30">
        <v>4647</v>
      </c>
      <c r="F8" s="30">
        <v>8791</v>
      </c>
      <c r="G8" s="30">
        <v>217</v>
      </c>
      <c r="H8" s="30">
        <v>30000</v>
      </c>
      <c r="I8" s="30">
        <v>2485</v>
      </c>
      <c r="J8" s="30">
        <v>2094</v>
      </c>
      <c r="K8" s="30">
        <v>515</v>
      </c>
      <c r="L8" s="30">
        <v>5602</v>
      </c>
    </row>
    <row r="9" spans="1:19" x14ac:dyDescent="0.15">
      <c r="A9" s="29" t="s">
        <v>42</v>
      </c>
      <c r="B9" s="28">
        <f t="shared" si="1"/>
        <v>168525</v>
      </c>
      <c r="C9" s="30">
        <v>40</v>
      </c>
      <c r="D9" s="30">
        <v>323</v>
      </c>
      <c r="E9" s="30">
        <v>11673</v>
      </c>
      <c r="F9" s="30">
        <v>23480</v>
      </c>
      <c r="G9" s="30">
        <v>361</v>
      </c>
      <c r="H9" s="30">
        <v>111586</v>
      </c>
      <c r="I9" s="30">
        <v>7019</v>
      </c>
      <c r="J9" s="30">
        <v>4778</v>
      </c>
      <c r="K9" s="30">
        <v>871</v>
      </c>
      <c r="L9" s="30">
        <v>8394</v>
      </c>
    </row>
    <row r="10" spans="1:19" x14ac:dyDescent="0.15">
      <c r="A10" s="29" t="s">
        <v>48</v>
      </c>
      <c r="B10" s="28">
        <f t="shared" si="1"/>
        <v>325408</v>
      </c>
      <c r="C10" s="30">
        <v>199</v>
      </c>
      <c r="D10" s="30">
        <v>865</v>
      </c>
      <c r="E10" s="30">
        <v>33544</v>
      </c>
      <c r="F10" s="30">
        <v>61048</v>
      </c>
      <c r="G10" s="30">
        <v>1361</v>
      </c>
      <c r="H10" s="30">
        <v>175150</v>
      </c>
      <c r="I10" s="30">
        <v>17702</v>
      </c>
      <c r="J10" s="30">
        <v>11256</v>
      </c>
      <c r="K10" s="30">
        <v>2421</v>
      </c>
      <c r="L10" s="30">
        <v>21862</v>
      </c>
    </row>
    <row r="11" spans="1:19" x14ac:dyDescent="0.15">
      <c r="A11" s="29" t="s">
        <v>112</v>
      </c>
      <c r="B11" s="28">
        <f t="shared" si="1"/>
        <v>1178840</v>
      </c>
      <c r="C11" s="30">
        <v>949</v>
      </c>
      <c r="D11" s="30">
        <v>3998</v>
      </c>
      <c r="E11" s="30">
        <v>149664</v>
      </c>
      <c r="F11" s="30">
        <v>223997</v>
      </c>
      <c r="G11" s="30">
        <v>3799</v>
      </c>
      <c r="H11" s="30">
        <v>596905</v>
      </c>
      <c r="I11" s="30">
        <v>73676</v>
      </c>
      <c r="J11" s="30">
        <v>41606</v>
      </c>
      <c r="K11" s="30">
        <v>7724</v>
      </c>
      <c r="L11" s="30">
        <v>76522</v>
      </c>
    </row>
    <row r="12" spans="1:19" x14ac:dyDescent="0.15">
      <c r="A12" s="29" t="s">
        <v>113</v>
      </c>
      <c r="B12" s="28">
        <f t="shared" si="1"/>
        <v>184407</v>
      </c>
      <c r="C12" s="30">
        <v>99</v>
      </c>
      <c r="D12" s="30">
        <v>463</v>
      </c>
      <c r="E12" s="30">
        <v>15149</v>
      </c>
      <c r="F12" s="30">
        <v>27267</v>
      </c>
      <c r="G12" s="30">
        <v>553</v>
      </c>
      <c r="H12" s="30">
        <v>114254</v>
      </c>
      <c r="I12" s="30">
        <v>7785</v>
      </c>
      <c r="J12" s="30">
        <v>6384</v>
      </c>
      <c r="K12" s="30">
        <v>1301</v>
      </c>
      <c r="L12" s="30">
        <v>11152</v>
      </c>
    </row>
    <row r="13" spans="1:19" x14ac:dyDescent="0.15">
      <c r="A13" s="29" t="s">
        <v>114</v>
      </c>
      <c r="B13" s="28">
        <f t="shared" si="1"/>
        <v>175920</v>
      </c>
      <c r="C13" s="30">
        <v>40</v>
      </c>
      <c r="D13" s="30">
        <v>423</v>
      </c>
      <c r="E13" s="30">
        <v>14932</v>
      </c>
      <c r="F13" s="30">
        <v>27648</v>
      </c>
      <c r="G13" s="30">
        <v>402</v>
      </c>
      <c r="H13" s="30">
        <v>107029</v>
      </c>
      <c r="I13" s="30">
        <v>6693</v>
      </c>
      <c r="J13" s="30">
        <v>6800</v>
      </c>
      <c r="K13" s="30">
        <v>1384</v>
      </c>
      <c r="L13" s="30">
        <v>10569</v>
      </c>
    </row>
    <row r="14" spans="1:19" x14ac:dyDescent="0.15">
      <c r="A14" s="29" t="s">
        <v>76</v>
      </c>
      <c r="B14" s="28">
        <f t="shared" si="1"/>
        <v>296991</v>
      </c>
      <c r="C14" s="30">
        <v>211</v>
      </c>
      <c r="D14" s="30">
        <v>952</v>
      </c>
      <c r="E14" s="30">
        <v>29121</v>
      </c>
      <c r="F14" s="30">
        <v>55599</v>
      </c>
      <c r="G14" s="30">
        <v>719</v>
      </c>
      <c r="H14" s="30">
        <v>160819</v>
      </c>
      <c r="I14" s="30">
        <v>15098</v>
      </c>
      <c r="J14" s="30">
        <v>12714</v>
      </c>
      <c r="K14" s="30">
        <v>2602</v>
      </c>
      <c r="L14" s="30">
        <v>19156</v>
      </c>
    </row>
    <row r="15" spans="1:19" x14ac:dyDescent="0.15">
      <c r="A15" s="29" t="s">
        <v>115</v>
      </c>
      <c r="B15" s="28">
        <f t="shared" si="1"/>
        <v>153768</v>
      </c>
      <c r="C15" s="30">
        <v>116</v>
      </c>
      <c r="D15" s="30">
        <v>507</v>
      </c>
      <c r="E15" s="30">
        <v>14226</v>
      </c>
      <c r="F15" s="30">
        <v>30185</v>
      </c>
      <c r="G15" s="30">
        <v>422</v>
      </c>
      <c r="H15" s="30">
        <v>83332</v>
      </c>
      <c r="I15" s="30">
        <v>6159</v>
      </c>
      <c r="J15" s="30">
        <v>7798</v>
      </c>
      <c r="K15" s="30">
        <v>1294</v>
      </c>
      <c r="L15" s="30">
        <v>9729</v>
      </c>
    </row>
    <row r="16" spans="1:19" x14ac:dyDescent="0.15">
      <c r="A16" s="29" t="s">
        <v>116</v>
      </c>
      <c r="B16" s="28">
        <f t="shared" si="1"/>
        <v>58531</v>
      </c>
      <c r="C16" s="30">
        <v>17</v>
      </c>
      <c r="D16" s="30">
        <v>226</v>
      </c>
      <c r="E16" s="30">
        <v>4863</v>
      </c>
      <c r="F16" s="30">
        <v>10362</v>
      </c>
      <c r="G16" s="30">
        <v>145</v>
      </c>
      <c r="H16" s="30">
        <v>32881</v>
      </c>
      <c r="I16" s="30">
        <v>2508</v>
      </c>
      <c r="J16" s="30">
        <v>2934</v>
      </c>
      <c r="K16" s="30">
        <v>431</v>
      </c>
      <c r="L16" s="30">
        <v>4164</v>
      </c>
    </row>
    <row r="17" spans="1:246" x14ac:dyDescent="0.15">
      <c r="A17" s="29" t="s">
        <v>117</v>
      </c>
      <c r="B17" s="28">
        <f t="shared" si="1"/>
        <v>145247</v>
      </c>
      <c r="C17" s="30">
        <v>89</v>
      </c>
      <c r="D17" s="30">
        <v>472</v>
      </c>
      <c r="E17" s="30">
        <v>11606</v>
      </c>
      <c r="F17" s="30">
        <v>23957</v>
      </c>
      <c r="G17" s="30">
        <v>345</v>
      </c>
      <c r="H17" s="30">
        <v>85373</v>
      </c>
      <c r="I17" s="30">
        <v>5742</v>
      </c>
      <c r="J17" s="30">
        <v>6655</v>
      </c>
      <c r="K17" s="30">
        <v>1151</v>
      </c>
      <c r="L17" s="30">
        <v>9857</v>
      </c>
    </row>
    <row r="18" spans="1:246" ht="21" x14ac:dyDescent="0.15">
      <c r="A18" s="29" t="s">
        <v>118</v>
      </c>
      <c r="B18" s="28">
        <f t="shared" si="1"/>
        <v>21954</v>
      </c>
      <c r="C18" s="30">
        <v>10</v>
      </c>
      <c r="D18" s="30">
        <v>39</v>
      </c>
      <c r="E18" s="30">
        <v>1394</v>
      </c>
      <c r="F18" s="30">
        <v>2537</v>
      </c>
      <c r="G18" s="30">
        <v>79</v>
      </c>
      <c r="H18" s="30">
        <v>13619</v>
      </c>
      <c r="I18" s="30">
        <v>1366</v>
      </c>
      <c r="J18" s="30">
        <v>1037</v>
      </c>
      <c r="K18" s="30">
        <v>277</v>
      </c>
      <c r="L18" s="30">
        <v>1596</v>
      </c>
    </row>
    <row r="19" spans="1:246" x14ac:dyDescent="0.15">
      <c r="A19" s="32" t="s">
        <v>119</v>
      </c>
      <c r="B19" s="33">
        <f t="shared" si="1"/>
        <v>21292</v>
      </c>
      <c r="C19" s="34">
        <v>13</v>
      </c>
      <c r="D19" s="34">
        <v>73</v>
      </c>
      <c r="E19" s="34">
        <v>1869</v>
      </c>
      <c r="F19" s="34">
        <v>3034</v>
      </c>
      <c r="G19" s="34">
        <v>92</v>
      </c>
      <c r="H19" s="34">
        <v>12478</v>
      </c>
      <c r="I19" s="34">
        <v>813</v>
      </c>
      <c r="J19" s="34">
        <v>977</v>
      </c>
      <c r="K19" s="34">
        <v>313</v>
      </c>
      <c r="L19" s="34">
        <v>1630</v>
      </c>
    </row>
    <row r="20" spans="1:246" ht="33.75" customHeight="1" x14ac:dyDescent="0.25">
      <c r="A20" s="139" t="s">
        <v>92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</row>
    <row r="21" spans="1:246" x14ac:dyDescent="0.25">
      <c r="A21" s="35" t="s">
        <v>94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3" spans="1:246" x14ac:dyDescent="0.25">
      <c r="E23" s="47"/>
      <c r="F23" s="47"/>
      <c r="G23" s="47"/>
      <c r="H23" s="47"/>
      <c r="I23" s="47"/>
      <c r="J23" s="47"/>
    </row>
    <row r="29" spans="1:246" x14ac:dyDescent="0.25">
      <c r="IL29" s="4"/>
    </row>
    <row r="30" spans="1:246" x14ac:dyDescent="0.25">
      <c r="A30" s="38"/>
      <c r="IL30" s="4"/>
    </row>
    <row r="31" spans="1:246" x14ac:dyDescent="0.25">
      <c r="A31" s="38"/>
      <c r="IL31" s="4"/>
    </row>
    <row r="32" spans="1:246" x14ac:dyDescent="0.25">
      <c r="A32" s="38"/>
      <c r="IL32" s="4"/>
    </row>
    <row r="33" spans="1:1" x14ac:dyDescent="0.25">
      <c r="A33" s="38"/>
    </row>
  </sheetData>
  <mergeCells count="5">
    <mergeCell ref="A1:H1"/>
    <mergeCell ref="A2:A3"/>
    <mergeCell ref="B2:B3"/>
    <mergeCell ref="C2:L2"/>
    <mergeCell ref="A20:L20"/>
  </mergeCells>
  <pageMargins left="0.23622047244094491" right="0.23622047244094491" top="0.74803149606299213" bottom="0.74803149606299213" header="0.31496062992125984" footer="0.31496062992125984"/>
  <pageSetup scale="81" orientation="landscape" r:id="rId1"/>
  <headerFooter>
    <oddFooter>&amp;A&amp;RPágina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7" ma:contentTypeDescription="Crear nuevo documento." ma:contentTypeScope="" ma:versionID="f02bab0447f2323ec64b65a92c2d6a7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ed2024b6091500cf4e3b59f4ebbccfa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8C45A5-BDE8-49B1-B928-F1CC766623DC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EE9BE6-D2F0-4EFD-B2B1-3BF04D278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8962FE-7064-4493-956D-C6001E15C9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Actividad 1</vt:lpstr>
      <vt:lpstr>Actividad 2</vt:lpstr>
      <vt:lpstr>Actividad 3</vt:lpstr>
      <vt:lpstr>CP-1</vt:lpstr>
      <vt:lpstr>Hoja1</vt:lpstr>
      <vt:lpstr>CP-2</vt:lpstr>
      <vt:lpstr>'Actividad 1'!Área_de_impresión</vt:lpstr>
      <vt:lpstr>'Actividad 2'!Área_de_impresión</vt:lpstr>
      <vt:lpstr>'Actividad 3'!Área_de_impresión</vt:lpstr>
      <vt:lpstr>'CP-1'!Área_de_impresión</vt:lpstr>
      <vt:lpstr>'CP-2'!Área_de_impresión</vt:lpstr>
      <vt:lpstr>'CP-1'!Títulos_a_imprimir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2024-09-13T23:08:01Z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