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\Downloads\"/>
    </mc:Choice>
  </mc:AlternateContent>
  <xr:revisionPtr revIDLastSave="0" documentId="8_{88F2CB25-5475-4887-849E-05B63AFADED1}" xr6:coauthVersionLast="47" xr6:coauthVersionMax="47" xr10:uidLastSave="{00000000-0000-0000-0000-000000000000}"/>
  <bookViews>
    <workbookView xWindow="-120" yWindow="-120" windowWidth="20730" windowHeight="11040" activeTab="3" xr2:uid="{3FC68F68-B885-4F49-B15E-0433AE05C393}"/>
  </bookViews>
  <sheets>
    <sheet name="Newton" sheetId="2" r:id="rId1"/>
    <sheet name="Lagrange" sheetId="3" r:id="rId2"/>
    <sheet name="Spline" sheetId="5" r:id="rId3"/>
    <sheet name="Regresión lineal simp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6" l="1"/>
  <c r="E18" i="6"/>
  <c r="D18" i="6"/>
  <c r="E17" i="6"/>
  <c r="D17" i="6"/>
  <c r="E16" i="6"/>
  <c r="D16" i="6"/>
  <c r="E15" i="6"/>
  <c r="D15" i="6"/>
  <c r="E14" i="6"/>
  <c r="D14" i="6"/>
  <c r="D22" i="6"/>
  <c r="E13" i="6"/>
  <c r="D13" i="6"/>
  <c r="D21" i="6"/>
  <c r="E12" i="6"/>
  <c r="D12" i="6"/>
  <c r="D14" i="5"/>
  <c r="D15" i="5"/>
  <c r="D16" i="5"/>
  <c r="D17" i="5"/>
  <c r="D18" i="5"/>
  <c r="D19" i="5"/>
  <c r="D13" i="5"/>
  <c r="C14" i="5"/>
  <c r="C15" i="5"/>
  <c r="C16" i="5"/>
  <c r="H15" i="5" s="1"/>
  <c r="C17" i="5"/>
  <c r="H16" i="5" s="1"/>
  <c r="C18" i="5"/>
  <c r="H17" i="5" s="1"/>
  <c r="C19" i="5"/>
  <c r="C13" i="5"/>
  <c r="H18" i="5" l="1"/>
  <c r="H13" i="5"/>
  <c r="C32" i="5" s="1"/>
  <c r="H14" i="5"/>
  <c r="D32" i="5" s="1"/>
  <c r="C43" i="5"/>
  <c r="F34" i="5"/>
  <c r="G35" i="5"/>
  <c r="H35" i="5"/>
  <c r="G36" i="5"/>
  <c r="C42" i="5"/>
  <c r="C44" i="5"/>
  <c r="C41" i="5"/>
  <c r="H36" i="5"/>
  <c r="E34" i="5"/>
  <c r="I36" i="5"/>
  <c r="F33" i="5"/>
  <c r="G34" i="5"/>
  <c r="F35" i="5"/>
  <c r="D33" i="5" l="1"/>
  <c r="E33" i="5"/>
  <c r="C40" i="5"/>
  <c r="E32" i="5"/>
  <c r="C47" i="5" s="1" a="1"/>
  <c r="E52" i="5" s="1"/>
  <c r="C19" i="3"/>
  <c r="C18" i="3"/>
  <c r="C17" i="3"/>
  <c r="C16" i="3"/>
  <c r="C15" i="3"/>
  <c r="C14" i="3"/>
  <c r="C13" i="3"/>
  <c r="C21" i="3" l="1"/>
  <c r="E53" i="5"/>
  <c r="I51" i="5"/>
  <c r="I48" i="5"/>
  <c r="D51" i="5"/>
  <c r="C52" i="5"/>
  <c r="H53" i="5"/>
  <c r="I49" i="5"/>
  <c r="D49" i="5"/>
  <c r="G52" i="5"/>
  <c r="G50" i="5"/>
  <c r="H50" i="5"/>
  <c r="E47" i="5"/>
  <c r="G48" i="5"/>
  <c r="H52" i="5"/>
  <c r="F48" i="5"/>
  <c r="H48" i="5"/>
  <c r="H51" i="5"/>
  <c r="F52" i="5"/>
  <c r="I52" i="5"/>
  <c r="H49" i="5"/>
  <c r="C49" i="5"/>
  <c r="F49" i="5"/>
  <c r="D53" i="5"/>
  <c r="F50" i="5"/>
  <c r="G51" i="5"/>
  <c r="F47" i="5"/>
  <c r="E50" i="5"/>
  <c r="F53" i="5"/>
  <c r="G47" i="5"/>
  <c r="C53" i="5"/>
  <c r="I50" i="5"/>
  <c r="C51" i="5"/>
  <c r="D52" i="5"/>
  <c r="E51" i="5"/>
  <c r="C47" i="5"/>
  <c r="F51" i="5"/>
  <c r="G53" i="5"/>
  <c r="E49" i="5"/>
  <c r="G49" i="5"/>
  <c r="I47" i="5"/>
  <c r="E48" i="5"/>
  <c r="H47" i="5"/>
  <c r="C48" i="5"/>
  <c r="I53" i="5"/>
  <c r="C50" i="5"/>
  <c r="D50" i="5"/>
  <c r="D48" i="5"/>
  <c r="D47" i="5"/>
  <c r="D16" i="2"/>
  <c r="E15" i="2" s="1"/>
  <c r="D18" i="2"/>
  <c r="D19" i="2"/>
  <c r="E18" i="2" s="1"/>
  <c r="D15" i="2"/>
  <c r="D17" i="2"/>
  <c r="E16" i="2" s="1"/>
  <c r="D14" i="2"/>
  <c r="E14" i="2" l="1"/>
  <c r="F15" i="2"/>
  <c r="C55" i="5" a="1"/>
  <c r="C55" i="5" s="1"/>
  <c r="F13" i="5" s="1"/>
  <c r="G14" i="2"/>
  <c r="E17" i="2"/>
  <c r="F16" i="2" s="1"/>
  <c r="F14" i="2"/>
  <c r="G15" i="2" l="1"/>
  <c r="H14" i="2" s="1"/>
  <c r="C58" i="5"/>
  <c r="C59" i="5"/>
  <c r="F17" i="5" s="1"/>
  <c r="C61" i="5"/>
  <c r="C60" i="5"/>
  <c r="F18" i="5" s="1"/>
  <c r="C56" i="5"/>
  <c r="C65" i="5" s="1"/>
  <c r="G13" i="5" s="1"/>
  <c r="C57" i="5"/>
  <c r="F15" i="5"/>
  <c r="F17" i="2"/>
  <c r="G16" i="2" s="1"/>
  <c r="H15" i="2" s="1"/>
  <c r="I14" i="2" s="1"/>
  <c r="C22" i="2" s="1"/>
  <c r="C67" i="5" l="1"/>
  <c r="G15" i="5" s="1"/>
  <c r="C70" i="5"/>
  <c r="G18" i="5" s="1"/>
  <c r="F14" i="5"/>
  <c r="C74" i="5" s="1"/>
  <c r="E13" i="5" s="1"/>
  <c r="C66" i="5"/>
  <c r="G14" i="5" s="1"/>
  <c r="F19" i="5"/>
  <c r="C79" i="5" s="1"/>
  <c r="E18" i="5" s="1"/>
  <c r="C78" i="5"/>
  <c r="E17" i="5" s="1"/>
  <c r="F16" i="5"/>
  <c r="C77" i="5" s="1"/>
  <c r="E16" i="5" s="1"/>
  <c r="C69" i="5"/>
  <c r="G17" i="5" s="1"/>
  <c r="C68" i="5"/>
  <c r="G16" i="5" s="1"/>
  <c r="C75" i="5" l="1"/>
  <c r="E14" i="5" s="1"/>
  <c r="C85" i="5"/>
  <c r="C76" i="5"/>
  <c r="E15" i="5" s="1"/>
</calcChain>
</file>

<file path=xl/sharedStrings.xml><?xml version="1.0" encoding="utf-8"?>
<sst xmlns="http://schemas.openxmlformats.org/spreadsheetml/2006/main" count="101" uniqueCount="86">
  <si>
    <t>Día</t>
  </si>
  <si>
    <t>Altura (cm)</t>
  </si>
  <si>
    <t>Día Incognita</t>
  </si>
  <si>
    <t>Nivel 1</t>
  </si>
  <si>
    <t>Nivel 2</t>
  </si>
  <si>
    <t>Nivel 3</t>
  </si>
  <si>
    <t>Nivel 4</t>
  </si>
  <si>
    <t>Nivel 5</t>
  </si>
  <si>
    <t>Nivel 6</t>
  </si>
  <si>
    <t>P7(x=69)=</t>
  </si>
  <si>
    <t>Nivel 0</t>
  </si>
  <si>
    <t>Formula para K niveles</t>
  </si>
  <si>
    <t>Formulas para los distintos niveles de la tabla</t>
  </si>
  <si>
    <t>L60(x)=</t>
  </si>
  <si>
    <t>L61(x)=</t>
  </si>
  <si>
    <t>L62(x)=</t>
  </si>
  <si>
    <t>L63(x)=</t>
  </si>
  <si>
    <t>L64(x)=</t>
  </si>
  <si>
    <t>L65(x)=</t>
  </si>
  <si>
    <t>L66(x)=</t>
  </si>
  <si>
    <t>Día=x</t>
  </si>
  <si>
    <t>P(x=69)=</t>
  </si>
  <si>
    <t>Formulas de Lagrange</t>
  </si>
  <si>
    <t>Polinomio base de Lagrange</t>
  </si>
  <si>
    <t>Polinomio interpolador de Lagrange</t>
  </si>
  <si>
    <t>#</t>
  </si>
  <si>
    <t>B=a</t>
  </si>
  <si>
    <t>b</t>
  </si>
  <si>
    <t>c</t>
  </si>
  <si>
    <t>d</t>
  </si>
  <si>
    <t>h</t>
  </si>
  <si>
    <t>Calculamos los ci´s</t>
  </si>
  <si>
    <t>A=</t>
  </si>
  <si>
    <t>x</t>
  </si>
  <si>
    <t>S0(x)  = a0 +b0 (x- x0) +c0(x-x0)^2 + d0 (x-x0) ^3</t>
  </si>
  <si>
    <t>S1(x)  = a1 +b1 (x- x1) +c1(x-x1)^2 + d1 (x-x1) ^3</t>
  </si>
  <si>
    <t>S2(x)  = a2 +b2 (x- x2) +c2(x-x2)^2 + d2 (x-x2) ^3</t>
  </si>
  <si>
    <t>S3(x)  = a3 +b3 (x- x3) +c3(x-x3)^2 + d3 (x-x3) ^3</t>
  </si>
  <si>
    <t>S4(x)  = a4 +b4 (x- x4) +c4(x-x4)^2 + d4 (x-x4) ^3</t>
  </si>
  <si>
    <t>S5(x)  = a5 +b5 (x- x5) +c5(x-x5)^2 + d5 (x-x5) ^3</t>
  </si>
  <si>
    <t>b´=</t>
  </si>
  <si>
    <t>inv(A)=</t>
  </si>
  <si>
    <t>c=inv(A)*b´</t>
  </si>
  <si>
    <t>Calculamos los di´s</t>
  </si>
  <si>
    <t>d0</t>
  </si>
  <si>
    <t>d1</t>
  </si>
  <si>
    <t>d2</t>
  </si>
  <si>
    <t>d3</t>
  </si>
  <si>
    <t>d4</t>
  </si>
  <si>
    <t>d5</t>
  </si>
  <si>
    <t>Calculamos los bi´s</t>
  </si>
  <si>
    <t>b0</t>
  </si>
  <si>
    <t>b1</t>
  </si>
  <si>
    <t>b2</t>
  </si>
  <si>
    <t>b3</t>
  </si>
  <si>
    <t>b4</t>
  </si>
  <si>
    <t>b5</t>
  </si>
  <si>
    <t>x?=</t>
  </si>
  <si>
    <t>Encontramos la solucion esperada :D</t>
  </si>
  <si>
    <t>Calculamos para x=69</t>
  </si>
  <si>
    <t>S4(x)=</t>
  </si>
  <si>
    <t>Formulas para Interpolación por Spline</t>
  </si>
  <si>
    <t>Formula h</t>
  </si>
  <si>
    <t>Formula Sj(x)</t>
  </si>
  <si>
    <t>Formulas c</t>
  </si>
  <si>
    <t>Formula bj</t>
  </si>
  <si>
    <t>Formula dj</t>
  </si>
  <si>
    <t>Día (x)</t>
  </si>
  <si>
    <t>Altura (y)</t>
  </si>
  <si>
    <t>x^2</t>
  </si>
  <si>
    <t>x*y</t>
  </si>
  <si>
    <t>Cálculos</t>
  </si>
  <si>
    <t>Pendiente (a):</t>
  </si>
  <si>
    <t>Intersección (b):</t>
  </si>
  <si>
    <t>Formulas para la regresion lineal simple</t>
  </si>
  <si>
    <t>Donde:</t>
  </si>
  <si>
    <t>y es la altura estimada</t>
  </si>
  <si>
    <t>x es el número de días</t>
  </si>
  <si>
    <t xml:space="preserve">a es la pendiente de la recta </t>
  </si>
  <si>
    <t>b es la ordenada al origen</t>
  </si>
  <si>
    <t>Pendiente a</t>
  </si>
  <si>
    <t>Ordenada al origen b:</t>
  </si>
  <si>
    <t>Para estimar la altura en un dia especifico (día 69)</t>
  </si>
  <si>
    <t>Significado de términos:</t>
  </si>
  <si>
    <t>Altura en día 111:</t>
  </si>
  <si>
    <t>Día a calcular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</si>
</sst>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AE571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8" borderId="6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16212</xdr:colOff>
      <xdr:row>25</xdr:row>
      <xdr:rowOff>1</xdr:rowOff>
    </xdr:from>
    <xdr:to>
      <xdr:col>3</xdr:col>
      <xdr:colOff>690055</xdr:colOff>
      <xdr:row>27</xdr:row>
      <xdr:rowOff>74782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F63B5B-B9C5-7447-D8D7-B08EE52FC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8872" y="186448"/>
          <a:ext cx="1476375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5</xdr:col>
      <xdr:colOff>249879</xdr:colOff>
      <xdr:row>32</xdr:row>
      <xdr:rowOff>126459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F57C29-48D8-5A13-98C6-31C212C7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2660" y="1118681"/>
          <a:ext cx="2657475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34</xdr:row>
      <xdr:rowOff>0</xdr:rowOff>
    </xdr:from>
    <xdr:to>
      <xdr:col>5</xdr:col>
      <xdr:colOff>776795</xdr:colOff>
      <xdr:row>37</xdr:row>
      <xdr:rowOff>135984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7F0FEF-EDCB-83FB-5024-CA5C13330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1235" y="186447"/>
          <a:ext cx="3193915" cy="695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7</xdr:col>
      <xdr:colOff>464091</xdr:colOff>
      <xdr:row>42</xdr:row>
      <xdr:rowOff>126460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F8DCB3-BBDF-2A2C-463D-E74B6274B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5064" y="7084979"/>
          <a:ext cx="44767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8</xdr:col>
      <xdr:colOff>592982</xdr:colOff>
      <xdr:row>47</xdr:row>
      <xdr:rowOff>116935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CD1A6B6-4AF0-85DB-7118-B419EBD6C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5064" y="8017213"/>
          <a:ext cx="5505450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9</xdr:col>
      <xdr:colOff>648105</xdr:colOff>
      <xdr:row>52</xdr:row>
      <xdr:rowOff>126460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6213B6B-7D16-71A1-ADEB-418D64390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5064" y="8949447"/>
          <a:ext cx="64198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11</xdr:col>
      <xdr:colOff>49854</xdr:colOff>
      <xdr:row>57</xdr:row>
      <xdr:rowOff>78835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8CD53C7-029F-E17C-C31B-8B27E7A78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5064" y="9881681"/>
          <a:ext cx="7410450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9</xdr:col>
      <xdr:colOff>28980</xdr:colOff>
      <xdr:row>64</xdr:row>
      <xdr:rowOff>145509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FC3A1D3-19D7-3B3A-B84A-C478387CF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5064" y="11186809"/>
          <a:ext cx="5800725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25</xdr:row>
      <xdr:rowOff>27894</xdr:rowOff>
    </xdr:from>
    <xdr:to>
      <xdr:col>8</xdr:col>
      <xdr:colOff>0</xdr:colOff>
      <xdr:row>28</xdr:row>
      <xdr:rowOff>133173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CC0F87-33F5-44A0-B10E-DE6A75CB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0" y="4599894"/>
          <a:ext cx="4693920" cy="653919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31</xdr:row>
      <xdr:rowOff>45720</xdr:rowOff>
    </xdr:from>
    <xdr:to>
      <xdr:col>7</xdr:col>
      <xdr:colOff>711199</xdr:colOff>
      <xdr:row>33</xdr:row>
      <xdr:rowOff>175329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4DA77-EB46-1409-E150-68D578AE5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5715000"/>
          <a:ext cx="4544059" cy="495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92</xdr:row>
      <xdr:rowOff>62753</xdr:rowOff>
    </xdr:from>
    <xdr:to>
      <xdr:col>3</xdr:col>
      <xdr:colOff>393407</xdr:colOff>
      <xdr:row>94</xdr:row>
      <xdr:rowOff>128264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ED3172-F2D7-4B05-8503-FA2836EF8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4847" y="2214282"/>
          <a:ext cx="1666395" cy="4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289560</xdr:colOff>
      <xdr:row>97</xdr:row>
      <xdr:rowOff>59167</xdr:rowOff>
    </xdr:from>
    <xdr:to>
      <xdr:col>7</xdr:col>
      <xdr:colOff>459890</xdr:colOff>
      <xdr:row>101</xdr:row>
      <xdr:rowOff>43050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9439A-6ED1-4409-83B4-D74E9350E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040" y="18118567"/>
          <a:ext cx="4925210" cy="715403"/>
        </a:xfrm>
        <a:prstGeom prst="rect">
          <a:avLst/>
        </a:prstGeom>
      </xdr:spPr>
    </xdr:pic>
    <xdr:clientData/>
  </xdr:twoCellAnchor>
  <xdr:twoCellAnchor editAs="oneCell">
    <xdr:from>
      <xdr:col>1</xdr:col>
      <xdr:colOff>394447</xdr:colOff>
      <xdr:row>104</xdr:row>
      <xdr:rowOff>170329</xdr:rowOff>
    </xdr:from>
    <xdr:to>
      <xdr:col>9</xdr:col>
      <xdr:colOff>484988</xdr:colOff>
      <xdr:row>118</xdr:row>
      <xdr:rowOff>137058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53ED42-A272-46F7-ECF8-B8A25379C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3388" y="6230470"/>
          <a:ext cx="6401693" cy="2476846"/>
        </a:xfrm>
        <a:prstGeom prst="rect">
          <a:avLst/>
        </a:prstGeom>
      </xdr:spPr>
    </xdr:pic>
    <xdr:clientData/>
  </xdr:twoCellAnchor>
  <xdr:twoCellAnchor editAs="oneCell">
    <xdr:from>
      <xdr:col>2</xdr:col>
      <xdr:colOff>376518</xdr:colOff>
      <xdr:row>120</xdr:row>
      <xdr:rowOff>44823</xdr:rowOff>
    </xdr:from>
    <xdr:to>
      <xdr:col>8</xdr:col>
      <xdr:colOff>568266</xdr:colOff>
      <xdr:row>128</xdr:row>
      <xdr:rowOff>58472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559AE29-D4B3-0DB8-20C2-01B293056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4353" y="8973670"/>
          <a:ext cx="4925112" cy="144800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137</xdr:row>
      <xdr:rowOff>53787</xdr:rowOff>
    </xdr:from>
    <xdr:to>
      <xdr:col>5</xdr:col>
      <xdr:colOff>637728</xdr:colOff>
      <xdr:row>141</xdr:row>
      <xdr:rowOff>165045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DB83478-2420-4E3A-8BFC-5A1F594CC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07976" y="13464987"/>
          <a:ext cx="3640905" cy="828433"/>
        </a:xfrm>
        <a:prstGeom prst="rect">
          <a:avLst/>
        </a:prstGeom>
      </xdr:spPr>
    </xdr:pic>
    <xdr:clientData/>
  </xdr:twoCellAnchor>
  <xdr:twoCellAnchor editAs="oneCell">
    <xdr:from>
      <xdr:col>1</xdr:col>
      <xdr:colOff>268941</xdr:colOff>
      <xdr:row>131</xdr:row>
      <xdr:rowOff>125506</xdr:rowOff>
    </xdr:from>
    <xdr:to>
      <xdr:col>6</xdr:col>
      <xdr:colOff>487476</xdr:colOff>
      <xdr:row>134</xdr:row>
      <xdr:rowOff>111573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998E73D-BDE1-3E19-189D-420A9ACEB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4517" y="11923059"/>
          <a:ext cx="4163006" cy="523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26</xdr:row>
      <xdr:rowOff>30480</xdr:rowOff>
    </xdr:from>
    <xdr:to>
      <xdr:col>3</xdr:col>
      <xdr:colOff>689610</xdr:colOff>
      <xdr:row>27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C4ECC6-5772-7D1F-064D-2BBCBD6B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4785360"/>
          <a:ext cx="13906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5</xdr:col>
      <xdr:colOff>451485</xdr:colOff>
      <xdr:row>40</xdr:row>
      <xdr:rowOff>78105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F2B42-F91E-FA41-5412-573D6E36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4960" y="6583680"/>
          <a:ext cx="28289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43</xdr:row>
      <xdr:rowOff>22860</xdr:rowOff>
    </xdr:from>
    <xdr:to>
      <xdr:col>4</xdr:col>
      <xdr:colOff>575310</xdr:colOff>
      <xdr:row>46</xdr:row>
      <xdr:rowOff>140970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D5AB62-AB7B-CF4A-800C-D880B837A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4980" y="7886700"/>
          <a:ext cx="2000250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49</xdr:row>
      <xdr:rowOff>76200</xdr:rowOff>
    </xdr:from>
    <xdr:to>
      <xdr:col>4</xdr:col>
      <xdr:colOff>605790</xdr:colOff>
      <xdr:row>51</xdr:row>
      <xdr:rowOff>81915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5173AC7-5605-6A89-EAC2-4A1753472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1660" y="9037320"/>
          <a:ext cx="1924050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54</xdr:row>
      <xdr:rowOff>76200</xdr:rowOff>
    </xdr:from>
    <xdr:to>
      <xdr:col>7</xdr:col>
      <xdr:colOff>586740</xdr:colOff>
      <xdr:row>66</xdr:row>
      <xdr:rowOff>100965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CF1280E-4015-1F5B-0377-9366AF57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00" y="9951720"/>
          <a:ext cx="4381500" cy="221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FB66-E1EB-4C6A-A455-FAC165FFBAC2}">
  <dimension ref="A2:I60"/>
  <sheetViews>
    <sheetView zoomScale="94" zoomScaleNormal="70" workbookViewId="0">
      <selection activeCell="C11" sqref="C11"/>
    </sheetView>
  </sheetViews>
  <sheetFormatPr baseColWidth="10" defaultRowHeight="15" x14ac:dyDescent="0.25"/>
  <cols>
    <col min="1" max="7" width="11.7109375" bestFit="1" customWidth="1"/>
    <col min="8" max="8" width="13.140625" bestFit="1" customWidth="1"/>
    <col min="9" max="9" width="12.5703125" bestFit="1" customWidth="1"/>
  </cols>
  <sheetData>
    <row r="2" spans="1:9" x14ac:dyDescent="0.25">
      <c r="B2" s="1" t="s">
        <v>0</v>
      </c>
      <c r="C2" s="1" t="s">
        <v>1</v>
      </c>
    </row>
    <row r="3" spans="1:9" x14ac:dyDescent="0.25">
      <c r="A3">
        <v>0</v>
      </c>
      <c r="B3" s="2">
        <v>0</v>
      </c>
      <c r="C3" s="2">
        <v>0</v>
      </c>
    </row>
    <row r="4" spans="1:9" x14ac:dyDescent="0.25">
      <c r="A4">
        <v>1</v>
      </c>
      <c r="B4" s="30">
        <v>30</v>
      </c>
      <c r="C4" s="30">
        <v>50</v>
      </c>
    </row>
    <row r="5" spans="1:9" x14ac:dyDescent="0.25">
      <c r="A5">
        <v>2</v>
      </c>
      <c r="B5" s="30">
        <v>60</v>
      </c>
      <c r="C5" s="30">
        <v>100</v>
      </c>
    </row>
    <row r="6" spans="1:9" x14ac:dyDescent="0.25">
      <c r="A6">
        <v>3</v>
      </c>
      <c r="B6" s="30">
        <v>90</v>
      </c>
      <c r="C6" s="30">
        <v>150</v>
      </c>
    </row>
    <row r="7" spans="1:9" x14ac:dyDescent="0.25">
      <c r="A7">
        <v>4</v>
      </c>
      <c r="B7" s="30">
        <v>120</v>
      </c>
      <c r="C7" s="30">
        <v>200</v>
      </c>
    </row>
    <row r="8" spans="1:9" x14ac:dyDescent="0.25">
      <c r="A8">
        <v>5</v>
      </c>
      <c r="B8" s="30">
        <v>150</v>
      </c>
      <c r="C8" s="30">
        <v>250</v>
      </c>
    </row>
    <row r="9" spans="1:9" x14ac:dyDescent="0.25">
      <c r="A9">
        <v>6</v>
      </c>
      <c r="B9" s="30">
        <v>180</v>
      </c>
      <c r="C9" s="30">
        <v>300</v>
      </c>
    </row>
    <row r="11" spans="1:9" x14ac:dyDescent="0.25">
      <c r="B11" s="1" t="s">
        <v>2</v>
      </c>
      <c r="C11" s="2">
        <v>111</v>
      </c>
    </row>
    <row r="13" spans="1:9" x14ac:dyDescent="0.25">
      <c r="B13" s="1" t="s">
        <v>0</v>
      </c>
      <c r="C13" s="1" t="s">
        <v>1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 x14ac:dyDescent="0.25">
      <c r="A14">
        <v>0</v>
      </c>
      <c r="B14" s="2">
        <v>0</v>
      </c>
      <c r="C14" s="2">
        <v>0</v>
      </c>
      <c r="D14" s="2">
        <f>(C15-C14)/(B15-B14)</f>
        <v>1.6666666666666667</v>
      </c>
      <c r="E14" s="2">
        <f>(D15-D14)/(B16-B14)</f>
        <v>0</v>
      </c>
      <c r="F14" s="2">
        <f>(E15-E14)/(B17-B14)</f>
        <v>0</v>
      </c>
      <c r="G14" s="2">
        <f>(F15-F14)/(B18-B14)</f>
        <v>0</v>
      </c>
      <c r="H14" s="2">
        <f>(G15-G14)/(B19-B14)</f>
        <v>0</v>
      </c>
      <c r="I14" s="2">
        <f>(H15-H14)/(B20-B14)</f>
        <v>0</v>
      </c>
    </row>
    <row r="15" spans="1:9" x14ac:dyDescent="0.25">
      <c r="A15">
        <v>1</v>
      </c>
      <c r="B15" s="30">
        <v>30</v>
      </c>
      <c r="C15" s="30">
        <v>50</v>
      </c>
      <c r="D15" s="2">
        <f t="shared" ref="D15:D17" si="0">(C16-C15)/(B16-B15)</f>
        <v>1.6666666666666667</v>
      </c>
      <c r="E15" s="2">
        <f t="shared" ref="E15" si="1">(D16-D15)/(B17-B15)</f>
        <v>0</v>
      </c>
      <c r="F15" s="2">
        <f t="shared" ref="F15:F17" si="2">(E16-E15)/(B18-B15)</f>
        <v>0</v>
      </c>
      <c r="G15" s="2">
        <f t="shared" ref="G15" si="3">(F16-F15)/(B19-B15)</f>
        <v>0</v>
      </c>
      <c r="H15" s="2">
        <f>(G16-G15)/(B20-B15)</f>
        <v>0</v>
      </c>
    </row>
    <row r="16" spans="1:9" x14ac:dyDescent="0.25">
      <c r="A16">
        <v>2</v>
      </c>
      <c r="B16" s="30">
        <v>60</v>
      </c>
      <c r="C16" s="30">
        <v>100</v>
      </c>
      <c r="D16" s="2">
        <f>(C17-C16)/(B17-B16)</f>
        <v>1.6666666666666667</v>
      </c>
      <c r="E16" s="2">
        <f>(D17-D16)/(B18-B16)</f>
        <v>0</v>
      </c>
      <c r="F16" s="2">
        <f t="shared" si="2"/>
        <v>0</v>
      </c>
      <c r="G16" s="2">
        <f>(F17-F16)/(B20-B16)</f>
        <v>0</v>
      </c>
    </row>
    <row r="17" spans="1:6" x14ac:dyDescent="0.25">
      <c r="A17">
        <v>3</v>
      </c>
      <c r="B17" s="30">
        <v>90</v>
      </c>
      <c r="C17" s="30">
        <v>150</v>
      </c>
      <c r="D17" s="2">
        <f t="shared" si="0"/>
        <v>1.6666666666666667</v>
      </c>
      <c r="E17" s="2">
        <f>(D18-D17)/(B19-B17)</f>
        <v>0</v>
      </c>
      <c r="F17" s="2">
        <f t="shared" si="2"/>
        <v>0</v>
      </c>
    </row>
    <row r="18" spans="1:6" x14ac:dyDescent="0.25">
      <c r="A18">
        <v>4</v>
      </c>
      <c r="B18" s="30">
        <v>120</v>
      </c>
      <c r="C18" s="30">
        <v>200</v>
      </c>
      <c r="D18" s="2">
        <f>(C19-C18)/(B19-B18)</f>
        <v>1.6666666666666667</v>
      </c>
      <c r="E18" s="2">
        <f>(D19-D18)/(B20-B18)</f>
        <v>0</v>
      </c>
    </row>
    <row r="19" spans="1:6" x14ac:dyDescent="0.25">
      <c r="A19">
        <v>5</v>
      </c>
      <c r="B19" s="30">
        <v>150</v>
      </c>
      <c r="C19" s="30">
        <v>250</v>
      </c>
      <c r="D19" s="2">
        <f>(C20-C19)/(B20-B19)</f>
        <v>1.6666666666666667</v>
      </c>
    </row>
    <row r="20" spans="1:6" x14ac:dyDescent="0.25">
      <c r="A20">
        <v>6</v>
      </c>
      <c r="B20" s="30">
        <v>180</v>
      </c>
      <c r="C20" s="30">
        <v>300</v>
      </c>
    </row>
    <row r="22" spans="1:6" x14ac:dyDescent="0.25">
      <c r="B22" s="1" t="s">
        <v>9</v>
      </c>
      <c r="C22" s="2">
        <f>C14+D14*(C11-B14)+E14*(C11-B14)*(C11-B15)+F14*(C11-B14)*(C11-B15)*(C11-B16)+G14*(C11-B14)*(C11-B15)*(C11-B16)*(C11-B17)+H14*(C11-B14)*(C11-B15)*(C11-B16)*(C11-B17)*(C11-B18)+I14*(C11-B14)*(C11-B15)*(C11-B16)*(C11-B17)*(C11-B18)*(C11-B19)</f>
        <v>185</v>
      </c>
    </row>
    <row r="24" spans="1:6" x14ac:dyDescent="0.25">
      <c r="B24" s="16" t="s">
        <v>12</v>
      </c>
      <c r="C24" s="17"/>
      <c r="D24" s="17"/>
      <c r="E24" s="18"/>
    </row>
    <row r="26" spans="1:6" x14ac:dyDescent="0.25">
      <c r="B26" s="1" t="s">
        <v>10</v>
      </c>
    </row>
    <row r="30" spans="1:6" x14ac:dyDescent="0.25">
      <c r="B30" s="1" t="s">
        <v>3</v>
      </c>
    </row>
    <row r="35" spans="2:2" x14ac:dyDescent="0.25">
      <c r="B35" s="1" t="s">
        <v>4</v>
      </c>
    </row>
    <row r="40" spans="2:2" x14ac:dyDescent="0.25">
      <c r="B40" s="1" t="s">
        <v>5</v>
      </c>
    </row>
    <row r="45" spans="2:2" x14ac:dyDescent="0.25">
      <c r="B45" s="1" t="s">
        <v>6</v>
      </c>
    </row>
    <row r="50" spans="2:3" x14ac:dyDescent="0.25">
      <c r="B50" s="1" t="s">
        <v>7</v>
      </c>
    </row>
    <row r="55" spans="2:3" x14ac:dyDescent="0.25">
      <c r="B55" s="1" t="s">
        <v>8</v>
      </c>
    </row>
    <row r="60" spans="2:3" x14ac:dyDescent="0.25">
      <c r="B60" s="15" t="s">
        <v>11</v>
      </c>
      <c r="C60" s="15"/>
    </row>
  </sheetData>
  <mergeCells count="2">
    <mergeCell ref="B60:C60"/>
    <mergeCell ref="B24:E2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3D53-C75D-4689-A390-9B30D6DCC368}">
  <dimension ref="A2:H34"/>
  <sheetViews>
    <sheetView workbookViewId="0">
      <selection activeCell="C12" sqref="C12"/>
    </sheetView>
  </sheetViews>
  <sheetFormatPr baseColWidth="10" defaultRowHeight="15" x14ac:dyDescent="0.25"/>
  <sheetData>
    <row r="2" spans="1:3" x14ac:dyDescent="0.25">
      <c r="B2" s="3" t="s">
        <v>20</v>
      </c>
      <c r="C2" s="3" t="s">
        <v>1</v>
      </c>
    </row>
    <row r="3" spans="1:3" x14ac:dyDescent="0.25">
      <c r="A3">
        <v>0</v>
      </c>
      <c r="B3" s="2">
        <v>0</v>
      </c>
      <c r="C3" s="2">
        <v>0</v>
      </c>
    </row>
    <row r="4" spans="1:3" x14ac:dyDescent="0.25">
      <c r="A4">
        <v>1</v>
      </c>
      <c r="B4" s="30">
        <v>30</v>
      </c>
      <c r="C4" s="30">
        <v>50</v>
      </c>
    </row>
    <row r="5" spans="1:3" x14ac:dyDescent="0.25">
      <c r="A5">
        <v>2</v>
      </c>
      <c r="B5" s="30">
        <v>60</v>
      </c>
      <c r="C5" s="30">
        <v>100</v>
      </c>
    </row>
    <row r="6" spans="1:3" x14ac:dyDescent="0.25">
      <c r="A6">
        <v>3</v>
      </c>
      <c r="B6" s="30">
        <v>90</v>
      </c>
      <c r="C6" s="30">
        <v>150</v>
      </c>
    </row>
    <row r="7" spans="1:3" x14ac:dyDescent="0.25">
      <c r="A7">
        <v>4</v>
      </c>
      <c r="B7" s="30">
        <v>120</v>
      </c>
      <c r="C7" s="30">
        <v>200</v>
      </c>
    </row>
    <row r="8" spans="1:3" x14ac:dyDescent="0.25">
      <c r="A8">
        <v>5</v>
      </c>
      <c r="B8" s="30">
        <v>150</v>
      </c>
      <c r="C8" s="30">
        <v>250</v>
      </c>
    </row>
    <row r="9" spans="1:3" x14ac:dyDescent="0.25">
      <c r="A9">
        <v>6</v>
      </c>
      <c r="B9" s="30">
        <v>180</v>
      </c>
      <c r="C9" s="30">
        <v>300</v>
      </c>
    </row>
    <row r="11" spans="1:3" x14ac:dyDescent="0.25">
      <c r="B11" s="3" t="s">
        <v>2</v>
      </c>
      <c r="C11" s="2">
        <v>111</v>
      </c>
    </row>
    <row r="13" spans="1:3" x14ac:dyDescent="0.25">
      <c r="B13" s="3" t="s">
        <v>13</v>
      </c>
      <c r="C13" s="2">
        <f>((C11-B4)*(C11-B5)*(C11-B6)*(C11-B7)*(C11-B8)*(C11-B9))/((B3-B4)*(B3-B5)*(B3-B6)*(B3-B7)*(B3-B8)*(B3-B9))</f>
        <v>-4.0028625E-3</v>
      </c>
    </row>
    <row r="14" spans="1:3" x14ac:dyDescent="0.25">
      <c r="B14" s="3" t="s">
        <v>14</v>
      </c>
      <c r="C14" s="2">
        <f>((C11-B3)*(C11-B5)*(C11-B6)*(C11-B7)*(C11-B8)*(C11-B9))/((B4-B3)*(B4-B5)*(B4-B6)*(B4-B7)*(B4-B8)*(B4-B9))</f>
        <v>3.2912425000000002E-2</v>
      </c>
    </row>
    <row r="15" spans="1:3" x14ac:dyDescent="0.25">
      <c r="B15" s="3" t="s">
        <v>15</v>
      </c>
      <c r="C15" s="2">
        <f>((C11-B3)*(C11-B4)*(C11-B6)*(C11-B7)*(C11-B8)*(C11-B9))/((B5-B3)*(B5-B4)*(B5-B6)*(B5-B7)*(B5-B8)*(B5-B9))</f>
        <v>-0.1306816875</v>
      </c>
    </row>
    <row r="16" spans="1:3" x14ac:dyDescent="0.25">
      <c r="B16" s="3" t="s">
        <v>16</v>
      </c>
      <c r="C16" s="2">
        <f>((C11-B3)*(C11-B4)*(C11-B5)*(C11-B7)*(C11-B8)*(C11-B9))/((B6-B3)*(B6-B4)*(B6-B5)*(B6-B7)*(B6-B8)*(B6-B9))</f>
        <v>0.42315975</v>
      </c>
    </row>
    <row r="17" spans="2:8" x14ac:dyDescent="0.25">
      <c r="B17" s="3" t="s">
        <v>17</v>
      </c>
      <c r="C17" s="2">
        <f>((C11-B3)*(C11-B4)*(C11-B5)*(C11-B6)*(C11-B8)*(C11-B9))/((B7-B3)*(B7-B4)*(B7-B5)*(B7-B6)*(B7-B8)*(B7-B9))</f>
        <v>0.74052956250000002</v>
      </c>
    </row>
    <row r="18" spans="2:8" x14ac:dyDescent="0.25">
      <c r="B18" s="3" t="s">
        <v>18</v>
      </c>
      <c r="C18" s="2">
        <f>((C11-B3)*(C11-B4)*(C11-B5)*(C11-B6)*(C11-B7)*(C11-B9))/((B8-B3)*(B8-B4)*(B8-B5)*(B8-B6)*(B8-B7)*(B8-B9))</f>
        <v>-6.8356575000000003E-2</v>
      </c>
    </row>
    <row r="19" spans="2:8" x14ac:dyDescent="0.25">
      <c r="B19" s="3" t="s">
        <v>19</v>
      </c>
      <c r="C19" s="2">
        <f>((C11-B3)*(C11-B4)*(C11-B5)*(C11-B6)*(C11-B7)*(C11-B8))/((B9-B3)*(B9-B4)*(B9-B5)*(B9-B6)*(B9-B7)*(B9-B8))</f>
        <v>6.4393875000000001E-3</v>
      </c>
    </row>
    <row r="21" spans="2:8" x14ac:dyDescent="0.25">
      <c r="B21" s="3" t="s">
        <v>21</v>
      </c>
      <c r="C21">
        <f>C3*C13+C4*C14+C5*C15+C6*C16+C7*C17+C8*C18+C9*C19</f>
        <v>185</v>
      </c>
    </row>
    <row r="23" spans="2:8" x14ac:dyDescent="0.25">
      <c r="B23" s="19" t="s">
        <v>22</v>
      </c>
      <c r="C23" s="19"/>
    </row>
    <row r="25" spans="2:8" x14ac:dyDescent="0.25">
      <c r="B25" s="19" t="s">
        <v>23</v>
      </c>
      <c r="C25" s="19"/>
      <c r="D25" s="19"/>
    </row>
    <row r="26" spans="2:8" x14ac:dyDescent="0.25">
      <c r="C26" s="4"/>
      <c r="D26" s="4"/>
      <c r="E26" s="4"/>
      <c r="F26" s="4"/>
      <c r="G26" s="4"/>
      <c r="H26" s="4"/>
    </row>
    <row r="27" spans="2:8" x14ac:dyDescent="0.25">
      <c r="C27" s="4"/>
      <c r="D27" s="4"/>
      <c r="E27" s="4"/>
      <c r="F27" s="4"/>
      <c r="G27" s="4"/>
      <c r="H27" s="4"/>
    </row>
    <row r="28" spans="2:8" x14ac:dyDescent="0.25">
      <c r="C28" s="4"/>
      <c r="D28" s="4"/>
      <c r="E28" s="4"/>
      <c r="F28" s="4"/>
      <c r="G28" s="4"/>
      <c r="H28" s="4"/>
    </row>
    <row r="29" spans="2:8" x14ac:dyDescent="0.25">
      <c r="C29" s="4"/>
      <c r="D29" s="4"/>
      <c r="E29" s="4"/>
      <c r="F29" s="4"/>
      <c r="G29" s="4"/>
      <c r="H29" s="4"/>
    </row>
    <row r="31" spans="2:8" x14ac:dyDescent="0.25">
      <c r="B31" s="19" t="s">
        <v>24</v>
      </c>
      <c r="C31" s="19"/>
      <c r="D31" s="19"/>
    </row>
    <row r="32" spans="2:8" x14ac:dyDescent="0.25">
      <c r="C32" s="4"/>
      <c r="D32" s="4"/>
      <c r="E32" s="4"/>
      <c r="F32" s="4"/>
      <c r="G32" s="4"/>
      <c r="H32" s="4"/>
    </row>
    <row r="33" spans="3:8" x14ac:dyDescent="0.25">
      <c r="C33" s="4"/>
      <c r="D33" s="4"/>
      <c r="E33" s="4"/>
      <c r="F33" s="4"/>
      <c r="G33" s="4"/>
      <c r="H33" s="4"/>
    </row>
    <row r="34" spans="3:8" x14ac:dyDescent="0.25">
      <c r="C34" s="4"/>
      <c r="D34" s="4"/>
      <c r="E34" s="4"/>
      <c r="F34" s="4"/>
      <c r="G34" s="4"/>
      <c r="H34" s="4"/>
    </row>
  </sheetData>
  <mergeCells count="3">
    <mergeCell ref="B23:C23"/>
    <mergeCell ref="B25:D25"/>
    <mergeCell ref="B31:D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3AC4-35E8-4C8C-9E59-9705BDBA170D}">
  <dimension ref="B2:J142"/>
  <sheetViews>
    <sheetView topLeftCell="A57" zoomScale="68" zoomScaleNormal="145" workbookViewId="0">
      <selection activeCell="G82" sqref="G82"/>
    </sheetView>
  </sheetViews>
  <sheetFormatPr baseColWidth="10" defaultRowHeight="15" x14ac:dyDescent="0.25"/>
  <sheetData>
    <row r="2" spans="2:8" x14ac:dyDescent="0.25">
      <c r="B2" s="5" t="s">
        <v>0</v>
      </c>
      <c r="C2" s="5" t="s">
        <v>1</v>
      </c>
    </row>
    <row r="3" spans="2:8" x14ac:dyDescent="0.25">
      <c r="B3" s="2">
        <v>0</v>
      </c>
      <c r="C3" s="2">
        <v>0</v>
      </c>
    </row>
    <row r="4" spans="2:8" x14ac:dyDescent="0.25">
      <c r="B4" s="30">
        <v>30</v>
      </c>
      <c r="C4" s="30">
        <v>50</v>
      </c>
    </row>
    <row r="5" spans="2:8" x14ac:dyDescent="0.25">
      <c r="B5" s="30">
        <v>60</v>
      </c>
      <c r="C5" s="30">
        <v>100</v>
      </c>
    </row>
    <row r="6" spans="2:8" x14ac:dyDescent="0.25">
      <c r="B6" s="30">
        <v>90</v>
      </c>
      <c r="C6" s="30">
        <v>150</v>
      </c>
    </row>
    <row r="7" spans="2:8" x14ac:dyDescent="0.25">
      <c r="B7" s="30">
        <v>120</v>
      </c>
      <c r="C7" s="30">
        <v>200</v>
      </c>
    </row>
    <row r="8" spans="2:8" x14ac:dyDescent="0.25">
      <c r="B8" s="30">
        <v>150</v>
      </c>
      <c r="C8" s="30">
        <v>250</v>
      </c>
    </row>
    <row r="9" spans="2:8" x14ac:dyDescent="0.25">
      <c r="B9" s="30">
        <v>180</v>
      </c>
      <c r="C9" s="30">
        <v>300</v>
      </c>
    </row>
    <row r="12" spans="2:8" x14ac:dyDescent="0.25">
      <c r="B12" s="5" t="s">
        <v>25</v>
      </c>
      <c r="C12" s="5" t="s">
        <v>33</v>
      </c>
      <c r="D12" s="5" t="s">
        <v>26</v>
      </c>
      <c r="E12" s="5" t="s">
        <v>27</v>
      </c>
      <c r="F12" s="5" t="s">
        <v>28</v>
      </c>
      <c r="G12" s="5" t="s">
        <v>29</v>
      </c>
      <c r="H12" s="5" t="s">
        <v>30</v>
      </c>
    </row>
    <row r="13" spans="2:8" x14ac:dyDescent="0.25">
      <c r="B13" s="5">
        <v>0</v>
      </c>
      <c r="C13" s="2">
        <f>B3</f>
        <v>0</v>
      </c>
      <c r="D13" s="2">
        <f>C3</f>
        <v>0</v>
      </c>
      <c r="E13" s="2">
        <f>C74</f>
        <v>1.6666666666666667</v>
      </c>
      <c r="F13" s="2">
        <f>C55</f>
        <v>0</v>
      </c>
      <c r="G13" s="2">
        <f>C65</f>
        <v>0</v>
      </c>
      <c r="H13" s="2">
        <f>C14-C13</f>
        <v>30</v>
      </c>
    </row>
    <row r="14" spans="2:8" x14ac:dyDescent="0.25">
      <c r="B14" s="5">
        <v>1</v>
      </c>
      <c r="C14" s="2">
        <f t="shared" ref="C14:D19" si="0">B4</f>
        <v>30</v>
      </c>
      <c r="D14" s="2">
        <f t="shared" si="0"/>
        <v>50</v>
      </c>
      <c r="E14" s="2">
        <f t="shared" ref="E14:E18" si="1">C75</f>
        <v>1.6666666666666667</v>
      </c>
      <c r="F14" s="2">
        <f t="shared" ref="F14:F19" si="2">C56</f>
        <v>0</v>
      </c>
      <c r="G14" s="2">
        <f t="shared" ref="G14:G18" si="3">C66</f>
        <v>0</v>
      </c>
      <c r="H14" s="2">
        <f t="shared" ref="H14:H18" si="4">C15-C14</f>
        <v>30</v>
      </c>
    </row>
    <row r="15" spans="2:8" x14ac:dyDescent="0.25">
      <c r="B15" s="5">
        <v>2</v>
      </c>
      <c r="C15" s="2">
        <f t="shared" si="0"/>
        <v>60</v>
      </c>
      <c r="D15" s="2">
        <f t="shared" si="0"/>
        <v>100</v>
      </c>
      <c r="E15" s="2">
        <f t="shared" si="1"/>
        <v>1.6666666666666667</v>
      </c>
      <c r="F15" s="2">
        <f t="shared" si="2"/>
        <v>0</v>
      </c>
      <c r="G15" s="2">
        <f t="shared" si="3"/>
        <v>0</v>
      </c>
      <c r="H15" s="2">
        <f t="shared" si="4"/>
        <v>30</v>
      </c>
    </row>
    <row r="16" spans="2:8" x14ac:dyDescent="0.25">
      <c r="B16" s="5">
        <v>3</v>
      </c>
      <c r="C16" s="2">
        <f t="shared" si="0"/>
        <v>90</v>
      </c>
      <c r="D16" s="2">
        <f t="shared" si="0"/>
        <v>150</v>
      </c>
      <c r="E16" s="2">
        <f t="shared" si="1"/>
        <v>1.6666666666666667</v>
      </c>
      <c r="F16" s="2">
        <f t="shared" si="2"/>
        <v>0</v>
      </c>
      <c r="G16" s="2">
        <f t="shared" si="3"/>
        <v>0</v>
      </c>
      <c r="H16" s="2">
        <f t="shared" si="4"/>
        <v>30</v>
      </c>
    </row>
    <row r="17" spans="2:9" x14ac:dyDescent="0.25">
      <c r="B17" s="5">
        <v>4</v>
      </c>
      <c r="C17" s="2">
        <f t="shared" si="0"/>
        <v>120</v>
      </c>
      <c r="D17" s="2">
        <f t="shared" si="0"/>
        <v>200</v>
      </c>
      <c r="E17" s="2">
        <f t="shared" si="1"/>
        <v>1.6666666666666667</v>
      </c>
      <c r="F17" s="2">
        <f t="shared" si="2"/>
        <v>0</v>
      </c>
      <c r="G17" s="2">
        <f t="shared" si="3"/>
        <v>0</v>
      </c>
      <c r="H17" s="2">
        <f t="shared" si="4"/>
        <v>30</v>
      </c>
    </row>
    <row r="18" spans="2:9" x14ac:dyDescent="0.25">
      <c r="B18" s="5">
        <v>5</v>
      </c>
      <c r="C18" s="2">
        <f t="shared" si="0"/>
        <v>150</v>
      </c>
      <c r="D18" s="2">
        <f t="shared" si="0"/>
        <v>250</v>
      </c>
      <c r="E18" s="2">
        <f t="shared" si="1"/>
        <v>1.6666666666666667</v>
      </c>
      <c r="F18" s="2">
        <f t="shared" si="2"/>
        <v>0</v>
      </c>
      <c r="G18" s="2">
        <f t="shared" si="3"/>
        <v>0</v>
      </c>
      <c r="H18" s="2">
        <f t="shared" si="4"/>
        <v>30</v>
      </c>
    </row>
    <row r="19" spans="2:9" x14ac:dyDescent="0.25">
      <c r="B19" s="5">
        <v>6</v>
      </c>
      <c r="C19" s="2">
        <f t="shared" si="0"/>
        <v>180</v>
      </c>
      <c r="D19" s="2">
        <f t="shared" si="0"/>
        <v>300</v>
      </c>
      <c r="E19" s="2"/>
      <c r="F19" s="2">
        <f t="shared" si="2"/>
        <v>0</v>
      </c>
      <c r="G19" s="2"/>
      <c r="H19" s="2"/>
    </row>
    <row r="22" spans="2:9" ht="18.75" x14ac:dyDescent="0.3">
      <c r="B22" s="23" t="s">
        <v>34</v>
      </c>
      <c r="C22" s="23"/>
      <c r="D22" s="23"/>
      <c r="E22" s="23"/>
      <c r="F22" s="23"/>
    </row>
    <row r="23" spans="2:9" ht="18.75" x14ac:dyDescent="0.3">
      <c r="B23" s="23" t="s">
        <v>35</v>
      </c>
      <c r="C23" s="23"/>
      <c r="D23" s="23"/>
      <c r="E23" s="23"/>
      <c r="F23" s="23"/>
    </row>
    <row r="24" spans="2:9" ht="18.75" x14ac:dyDescent="0.3">
      <c r="B24" s="23" t="s">
        <v>36</v>
      </c>
      <c r="C24" s="23"/>
      <c r="D24" s="23"/>
      <c r="E24" s="23"/>
      <c r="F24" s="23"/>
    </row>
    <row r="25" spans="2:9" ht="18.75" x14ac:dyDescent="0.3">
      <c r="B25" s="23" t="s">
        <v>37</v>
      </c>
      <c r="C25" s="23"/>
      <c r="D25" s="23"/>
      <c r="E25" s="23"/>
      <c r="F25" s="23"/>
    </row>
    <row r="26" spans="2:9" ht="18.75" x14ac:dyDescent="0.3">
      <c r="B26" s="23" t="s">
        <v>38</v>
      </c>
      <c r="C26" s="23"/>
      <c r="D26" s="23"/>
      <c r="E26" s="23"/>
      <c r="F26" s="23"/>
    </row>
    <row r="27" spans="2:9" ht="18.75" x14ac:dyDescent="0.3">
      <c r="B27" s="23" t="s">
        <v>39</v>
      </c>
      <c r="C27" s="23"/>
      <c r="D27" s="23"/>
      <c r="E27" s="23"/>
      <c r="F27" s="23"/>
    </row>
    <row r="29" spans="2:9" x14ac:dyDescent="0.25">
      <c r="B29" s="21" t="s">
        <v>31</v>
      </c>
      <c r="C29" s="21"/>
    </row>
    <row r="31" spans="2:9" x14ac:dyDescent="0.25"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2:9" x14ac:dyDescent="0.25">
      <c r="C32" s="2">
        <f>H13</f>
        <v>30</v>
      </c>
      <c r="D32" s="2">
        <f>2*(H13+H14)</f>
        <v>120</v>
      </c>
      <c r="E32" s="2">
        <f>H14</f>
        <v>30</v>
      </c>
      <c r="F32" s="2">
        <v>0</v>
      </c>
      <c r="G32" s="2">
        <v>0</v>
      </c>
      <c r="H32" s="2">
        <v>0</v>
      </c>
      <c r="I32" s="2">
        <v>0</v>
      </c>
    </row>
    <row r="33" spans="2:9" x14ac:dyDescent="0.25">
      <c r="C33" s="2">
        <v>0</v>
      </c>
      <c r="D33" s="2">
        <f>H14</f>
        <v>30</v>
      </c>
      <c r="E33" s="2">
        <f>2*(H14+H15)</f>
        <v>120</v>
      </c>
      <c r="F33" s="2">
        <f>H15</f>
        <v>30</v>
      </c>
      <c r="G33" s="2">
        <v>0</v>
      </c>
      <c r="H33" s="2">
        <v>0</v>
      </c>
      <c r="I33" s="2">
        <v>0</v>
      </c>
    </row>
    <row r="34" spans="2:9" x14ac:dyDescent="0.25">
      <c r="B34" s="5" t="s">
        <v>32</v>
      </c>
      <c r="C34" s="2">
        <v>0</v>
      </c>
      <c r="D34" s="2">
        <v>0</v>
      </c>
      <c r="E34" s="2">
        <f>H15</f>
        <v>30</v>
      </c>
      <c r="F34" s="2">
        <f>2*(H15+H16)</f>
        <v>120</v>
      </c>
      <c r="G34" s="2">
        <f>H16</f>
        <v>30</v>
      </c>
      <c r="H34" s="2">
        <v>0</v>
      </c>
      <c r="I34" s="2">
        <v>0</v>
      </c>
    </row>
    <row r="35" spans="2:9" x14ac:dyDescent="0.25">
      <c r="C35" s="2">
        <v>0</v>
      </c>
      <c r="D35" s="2">
        <v>0</v>
      </c>
      <c r="E35" s="2">
        <v>0</v>
      </c>
      <c r="F35" s="2">
        <f>H16</f>
        <v>30</v>
      </c>
      <c r="G35" s="2">
        <f>2*(H16+H17)</f>
        <v>120</v>
      </c>
      <c r="H35" s="2">
        <f>H17</f>
        <v>30</v>
      </c>
      <c r="I35" s="2">
        <v>0</v>
      </c>
    </row>
    <row r="36" spans="2:9" x14ac:dyDescent="0.25">
      <c r="C36" s="2">
        <v>0</v>
      </c>
      <c r="D36" s="2">
        <v>0</v>
      </c>
      <c r="E36" s="2">
        <v>0</v>
      </c>
      <c r="F36" s="2">
        <v>0</v>
      </c>
      <c r="G36" s="2">
        <f>H17</f>
        <v>30</v>
      </c>
      <c r="H36" s="2">
        <f>2*(H17+H18)</f>
        <v>120</v>
      </c>
      <c r="I36" s="2">
        <f>H18</f>
        <v>30</v>
      </c>
    </row>
    <row r="37" spans="2:9" x14ac:dyDescent="0.25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</row>
    <row r="39" spans="2:9" x14ac:dyDescent="0.25">
      <c r="C39" s="2">
        <v>0</v>
      </c>
    </row>
    <row r="40" spans="2:9" x14ac:dyDescent="0.25">
      <c r="C40" s="2">
        <f>((3/H14)*(D15-D14))-((3/H13)*(D14-D13))</f>
        <v>0</v>
      </c>
    </row>
    <row r="41" spans="2:9" x14ac:dyDescent="0.25">
      <c r="C41" s="2">
        <f>((3/H15)*(D16-D15))-((3/H14)*(D15-D14))</f>
        <v>0</v>
      </c>
    </row>
    <row r="42" spans="2:9" x14ac:dyDescent="0.25">
      <c r="B42" s="5" t="s">
        <v>40</v>
      </c>
      <c r="C42" s="2">
        <f t="shared" ref="C42:C44" si="5">((3/H16)*(D17-D16))-((3/H15)*(D16-D15))</f>
        <v>0</v>
      </c>
    </row>
    <row r="43" spans="2:9" x14ac:dyDescent="0.25">
      <c r="C43" s="2">
        <f t="shared" si="5"/>
        <v>0</v>
      </c>
    </row>
    <row r="44" spans="2:9" x14ac:dyDescent="0.25">
      <c r="C44" s="2">
        <f t="shared" si="5"/>
        <v>0</v>
      </c>
    </row>
    <row r="45" spans="2:9" x14ac:dyDescent="0.25">
      <c r="C45" s="2">
        <v>0</v>
      </c>
    </row>
    <row r="47" spans="2:9" x14ac:dyDescent="0.25">
      <c r="C47" s="2">
        <f t="array" ref="C47:I53">MINVERSE(C31:I37)</f>
        <v>1</v>
      </c>
      <c r="D47" s="2">
        <v>-6.0137080500529315E-18</v>
      </c>
      <c r="E47" s="2">
        <v>1.6653345369377347E-17</v>
      </c>
      <c r="F47" s="2">
        <v>4.3021142204224817E-17</v>
      </c>
      <c r="G47" s="2">
        <v>-5.551115123125783E-18</v>
      </c>
      <c r="H47" s="2">
        <v>1.3877787807814458E-18</v>
      </c>
      <c r="I47" s="2">
        <v>-4.4408920985006264E-17</v>
      </c>
    </row>
    <row r="48" spans="2:9" x14ac:dyDescent="0.25">
      <c r="C48" s="2">
        <v>-0.26794871794871794</v>
      </c>
      <c r="D48" s="2">
        <v>8.9316239316239339E-3</v>
      </c>
      <c r="E48" s="2">
        <v>-2.3931623931623975E-3</v>
      </c>
      <c r="F48" s="2">
        <v>6.4102564102562953E-4</v>
      </c>
      <c r="G48" s="2">
        <v>-1.709401709401694E-4</v>
      </c>
      <c r="H48" s="2">
        <v>4.2735042735042349E-5</v>
      </c>
      <c r="I48" s="2">
        <v>-1.2820512820512701E-3</v>
      </c>
    </row>
    <row r="49" spans="2:9" x14ac:dyDescent="0.25">
      <c r="C49" s="2">
        <v>7.179487179487179E-2</v>
      </c>
      <c r="D49" s="2">
        <v>-2.3931623931623936E-3</v>
      </c>
      <c r="E49" s="2">
        <v>9.5726495726495744E-3</v>
      </c>
      <c r="F49" s="2">
        <v>-2.5641025641025611E-3</v>
      </c>
      <c r="G49" s="2">
        <v>6.8376068376068322E-4</v>
      </c>
      <c r="H49" s="2">
        <v>-1.709401709401708E-4</v>
      </c>
      <c r="I49" s="2">
        <v>5.1282051282051247E-3</v>
      </c>
    </row>
    <row r="50" spans="2:9" x14ac:dyDescent="0.25">
      <c r="B50" s="6" t="s">
        <v>41</v>
      </c>
      <c r="C50" s="2">
        <v>-1.9230769230769228E-2</v>
      </c>
      <c r="D50" s="2">
        <v>6.4102564102564103E-4</v>
      </c>
      <c r="E50" s="2">
        <v>-2.5641025641025641E-3</v>
      </c>
      <c r="F50" s="2">
        <v>9.6153846153846142E-3</v>
      </c>
      <c r="G50" s="2">
        <v>-2.5641025641025632E-3</v>
      </c>
      <c r="H50" s="2">
        <v>6.4102564102564081E-4</v>
      </c>
      <c r="I50" s="2">
        <v>-1.9230769230769228E-2</v>
      </c>
    </row>
    <row r="51" spans="2:9" x14ac:dyDescent="0.25">
      <c r="C51" s="2">
        <v>5.1282051282051273E-3</v>
      </c>
      <c r="D51" s="2">
        <v>-1.7094017094017091E-4</v>
      </c>
      <c r="E51" s="2">
        <v>6.8376068376068365E-4</v>
      </c>
      <c r="F51" s="2">
        <v>-2.5641025641025637E-3</v>
      </c>
      <c r="G51" s="2">
        <v>9.5726495726495709E-3</v>
      </c>
      <c r="H51" s="2">
        <v>-2.3931623931623927E-3</v>
      </c>
      <c r="I51" s="2">
        <v>7.179487179487179E-2</v>
      </c>
    </row>
    <row r="52" spans="2:9" x14ac:dyDescent="0.25">
      <c r="C52" s="2">
        <v>-1.2820512820512818E-3</v>
      </c>
      <c r="D52" s="2">
        <v>4.2735042735042728E-5</v>
      </c>
      <c r="E52" s="2">
        <v>-1.7094017094017091E-4</v>
      </c>
      <c r="F52" s="2">
        <v>6.4102564102564092E-4</v>
      </c>
      <c r="G52" s="2">
        <v>-2.3931623931623927E-3</v>
      </c>
      <c r="H52" s="2">
        <v>8.9316239316239322E-3</v>
      </c>
      <c r="I52" s="2">
        <v>-0.26794871794871794</v>
      </c>
    </row>
    <row r="53" spans="2:9" x14ac:dyDescent="0.25"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</row>
    <row r="55" spans="2:9" x14ac:dyDescent="0.25">
      <c r="C55" s="2">
        <f t="array" ref="C55:C61">MMULT(C47:I53,C39:C45)</f>
        <v>0</v>
      </c>
    </row>
    <row r="56" spans="2:9" x14ac:dyDescent="0.25">
      <c r="C56" s="2">
        <v>0</v>
      </c>
    </row>
    <row r="57" spans="2:9" x14ac:dyDescent="0.25">
      <c r="C57" s="2">
        <v>0</v>
      </c>
    </row>
    <row r="58" spans="2:9" x14ac:dyDescent="0.25">
      <c r="B58" s="7" t="s">
        <v>42</v>
      </c>
      <c r="C58" s="2">
        <v>0</v>
      </c>
    </row>
    <row r="59" spans="2:9" x14ac:dyDescent="0.25">
      <c r="C59" s="2">
        <v>0</v>
      </c>
    </row>
    <row r="60" spans="2:9" x14ac:dyDescent="0.25">
      <c r="C60" s="2">
        <v>0</v>
      </c>
    </row>
    <row r="61" spans="2:9" x14ac:dyDescent="0.25">
      <c r="C61" s="2">
        <v>0</v>
      </c>
    </row>
    <row r="63" spans="2:9" x14ac:dyDescent="0.25">
      <c r="B63" s="20" t="s">
        <v>43</v>
      </c>
      <c r="C63" s="20"/>
    </row>
    <row r="65" spans="2:3" x14ac:dyDescent="0.25">
      <c r="B65" s="5" t="s">
        <v>44</v>
      </c>
      <c r="C65" s="2">
        <f>(C56-C55)/(3*H13)</f>
        <v>0</v>
      </c>
    </row>
    <row r="66" spans="2:3" x14ac:dyDescent="0.25">
      <c r="B66" s="5" t="s">
        <v>45</v>
      </c>
      <c r="C66" s="2">
        <f t="shared" ref="C66:C70" si="6">(C57-C56)/(3*H14)</f>
        <v>0</v>
      </c>
    </row>
    <row r="67" spans="2:3" x14ac:dyDescent="0.25">
      <c r="B67" s="5" t="s">
        <v>46</v>
      </c>
      <c r="C67" s="2">
        <f t="shared" si="6"/>
        <v>0</v>
      </c>
    </row>
    <row r="68" spans="2:3" x14ac:dyDescent="0.25">
      <c r="B68" s="5" t="s">
        <v>47</v>
      </c>
      <c r="C68" s="2">
        <f t="shared" si="6"/>
        <v>0</v>
      </c>
    </row>
    <row r="69" spans="2:3" x14ac:dyDescent="0.25">
      <c r="B69" s="5" t="s">
        <v>48</v>
      </c>
      <c r="C69" s="2">
        <f t="shared" si="6"/>
        <v>0</v>
      </c>
    </row>
    <row r="70" spans="2:3" x14ac:dyDescent="0.25">
      <c r="B70" s="5" t="s">
        <v>49</v>
      </c>
      <c r="C70" s="2">
        <f t="shared" si="6"/>
        <v>0</v>
      </c>
    </row>
    <row r="72" spans="2:3" x14ac:dyDescent="0.25">
      <c r="B72" s="20" t="s">
        <v>50</v>
      </c>
      <c r="C72" s="20"/>
    </row>
    <row r="74" spans="2:3" x14ac:dyDescent="0.25">
      <c r="B74" s="5" t="s">
        <v>51</v>
      </c>
      <c r="C74" s="2">
        <f>((1/H13)*(D14-D13))-((H13/3)*(2*F13+F14))</f>
        <v>1.6666666666666667</v>
      </c>
    </row>
    <row r="75" spans="2:3" x14ac:dyDescent="0.25">
      <c r="B75" s="5" t="s">
        <v>52</v>
      </c>
      <c r="C75" s="2">
        <f t="shared" ref="C75:C79" si="7">((1/H14)*(D15-D14))-((H14/3)*(2*F14+F15))</f>
        <v>1.6666666666666667</v>
      </c>
    </row>
    <row r="76" spans="2:3" x14ac:dyDescent="0.25">
      <c r="B76" s="5" t="s">
        <v>53</v>
      </c>
      <c r="C76" s="2">
        <f t="shared" si="7"/>
        <v>1.6666666666666667</v>
      </c>
    </row>
    <row r="77" spans="2:3" x14ac:dyDescent="0.25">
      <c r="B77" s="5" t="s">
        <v>54</v>
      </c>
      <c r="C77" s="2">
        <f t="shared" si="7"/>
        <v>1.6666666666666667</v>
      </c>
    </row>
    <row r="78" spans="2:3" x14ac:dyDescent="0.25">
      <c r="B78" s="5" t="s">
        <v>55</v>
      </c>
      <c r="C78" s="2">
        <f t="shared" si="7"/>
        <v>1.6666666666666667</v>
      </c>
    </row>
    <row r="79" spans="2:3" x14ac:dyDescent="0.25">
      <c r="B79" s="5" t="s">
        <v>56</v>
      </c>
      <c r="C79" s="2">
        <f t="shared" si="7"/>
        <v>1.6666666666666667</v>
      </c>
    </row>
    <row r="81" spans="2:7" x14ac:dyDescent="0.25">
      <c r="B81" s="22" t="s">
        <v>59</v>
      </c>
      <c r="C81" s="21"/>
      <c r="D81" s="21"/>
      <c r="F81" s="5" t="s">
        <v>57</v>
      </c>
      <c r="G81" s="2">
        <v>111</v>
      </c>
    </row>
    <row r="83" spans="2:7" ht="18.75" x14ac:dyDescent="0.3">
      <c r="B83" s="23" t="s">
        <v>38</v>
      </c>
      <c r="C83" s="23"/>
      <c r="D83" s="23"/>
      <c r="E83" s="23"/>
      <c r="F83" s="23"/>
    </row>
    <row r="85" spans="2:7" x14ac:dyDescent="0.25">
      <c r="B85" s="5" t="s">
        <v>60</v>
      </c>
      <c r="C85" s="5">
        <f>D17+E17*(G81-C17)+F17*(G81-C17)^2+G17*(G81-C17)^3</f>
        <v>185</v>
      </c>
    </row>
    <row r="87" spans="2:7" x14ac:dyDescent="0.25">
      <c r="B87" s="20" t="s">
        <v>58</v>
      </c>
      <c r="C87" s="20"/>
      <c r="D87" s="20"/>
    </row>
    <row r="89" spans="2:7" x14ac:dyDescent="0.25">
      <c r="B89" s="20" t="s">
        <v>61</v>
      </c>
      <c r="C89" s="20"/>
      <c r="D89" s="20"/>
    </row>
    <row r="92" spans="2:7" x14ac:dyDescent="0.25">
      <c r="B92" s="22" t="s">
        <v>62</v>
      </c>
      <c r="C92" s="21"/>
    </row>
    <row r="93" spans="2:7" x14ac:dyDescent="0.25">
      <c r="B93" s="9"/>
      <c r="C93" s="9"/>
      <c r="D93" s="8"/>
    </row>
    <row r="94" spans="2:7" x14ac:dyDescent="0.25">
      <c r="B94" s="9"/>
      <c r="C94" s="9"/>
      <c r="D94" s="8"/>
    </row>
    <row r="95" spans="2:7" x14ac:dyDescent="0.25">
      <c r="B95" s="9"/>
      <c r="C95" s="9"/>
      <c r="D95" s="8"/>
    </row>
    <row r="96" spans="2:7" x14ac:dyDescent="0.25">
      <c r="B96" s="10"/>
      <c r="C96" s="10"/>
    </row>
    <row r="97" spans="2:10" x14ac:dyDescent="0.25">
      <c r="B97" s="21" t="s">
        <v>63</v>
      </c>
      <c r="C97" s="21"/>
    </row>
    <row r="98" spans="2:10" x14ac:dyDescent="0.25">
      <c r="B98" s="9"/>
      <c r="C98" s="9"/>
      <c r="D98" s="8"/>
      <c r="E98" s="8"/>
      <c r="F98" s="8"/>
      <c r="G98" s="8"/>
      <c r="H98" s="8"/>
    </row>
    <row r="99" spans="2:10" x14ac:dyDescent="0.25">
      <c r="B99" s="9"/>
      <c r="C99" s="9"/>
      <c r="D99" s="8"/>
      <c r="E99" s="8"/>
      <c r="F99" s="8"/>
      <c r="G99" s="8"/>
      <c r="H99" s="8"/>
    </row>
    <row r="100" spans="2:10" x14ac:dyDescent="0.25">
      <c r="B100" s="9"/>
      <c r="C100" s="9"/>
      <c r="D100" s="8"/>
      <c r="E100" s="8"/>
      <c r="F100" s="8"/>
      <c r="G100" s="8"/>
      <c r="H100" s="8"/>
    </row>
    <row r="101" spans="2:10" x14ac:dyDescent="0.25">
      <c r="B101" s="9"/>
      <c r="C101" s="9"/>
      <c r="D101" s="8"/>
      <c r="E101" s="8"/>
      <c r="F101" s="8"/>
      <c r="G101" s="8"/>
      <c r="H101" s="8"/>
    </row>
    <row r="102" spans="2:10" x14ac:dyDescent="0.25">
      <c r="B102" s="9"/>
      <c r="C102" s="9"/>
      <c r="D102" s="8"/>
      <c r="E102" s="8"/>
      <c r="F102" s="8"/>
      <c r="G102" s="8"/>
      <c r="H102" s="8"/>
    </row>
    <row r="103" spans="2:10" x14ac:dyDescent="0.25">
      <c r="B103" s="10"/>
      <c r="C103" s="10"/>
    </row>
    <row r="104" spans="2:10" x14ac:dyDescent="0.25">
      <c r="B104" s="22" t="s">
        <v>64</v>
      </c>
      <c r="C104" s="21"/>
    </row>
    <row r="105" spans="2:10" x14ac:dyDescent="0.25">
      <c r="B105" s="9"/>
      <c r="C105" s="9"/>
      <c r="D105" s="8"/>
      <c r="E105" s="8"/>
      <c r="F105" s="8"/>
      <c r="G105" s="8"/>
      <c r="H105" s="8"/>
      <c r="I105" s="8"/>
      <c r="J105" s="8"/>
    </row>
    <row r="106" spans="2:10" x14ac:dyDescent="0.25">
      <c r="B106" s="9"/>
      <c r="C106" s="9"/>
      <c r="D106" s="8"/>
      <c r="E106" s="8"/>
      <c r="F106" s="8"/>
      <c r="G106" s="8"/>
      <c r="H106" s="8"/>
      <c r="I106" s="8"/>
      <c r="J106" s="8"/>
    </row>
    <row r="107" spans="2:10" x14ac:dyDescent="0.25">
      <c r="B107" s="9"/>
      <c r="C107" s="9"/>
      <c r="D107" s="8"/>
      <c r="E107" s="8"/>
      <c r="F107" s="8"/>
      <c r="G107" s="8"/>
      <c r="H107" s="8"/>
      <c r="I107" s="8"/>
      <c r="J107" s="8"/>
    </row>
    <row r="108" spans="2:10" x14ac:dyDescent="0.25">
      <c r="B108" s="9"/>
      <c r="C108" s="9"/>
      <c r="D108" s="8"/>
      <c r="E108" s="8"/>
      <c r="F108" s="8"/>
      <c r="G108" s="8"/>
      <c r="H108" s="8"/>
      <c r="I108" s="8"/>
      <c r="J108" s="8"/>
    </row>
    <row r="109" spans="2:10" x14ac:dyDescent="0.25">
      <c r="B109" s="9"/>
      <c r="C109" s="9"/>
      <c r="D109" s="8"/>
      <c r="E109" s="8"/>
      <c r="F109" s="8"/>
      <c r="G109" s="8"/>
      <c r="H109" s="8"/>
      <c r="I109" s="8"/>
      <c r="J109" s="8"/>
    </row>
    <row r="110" spans="2:10" x14ac:dyDescent="0.25">
      <c r="B110" s="9"/>
      <c r="C110" s="9"/>
      <c r="D110" s="8"/>
      <c r="E110" s="8"/>
      <c r="F110" s="8"/>
      <c r="G110" s="8"/>
      <c r="H110" s="8"/>
      <c r="I110" s="8"/>
      <c r="J110" s="8"/>
    </row>
    <row r="111" spans="2:10" x14ac:dyDescent="0.25">
      <c r="B111" s="9"/>
      <c r="C111" s="9"/>
      <c r="D111" s="8"/>
      <c r="E111" s="8"/>
      <c r="F111" s="8"/>
      <c r="G111" s="8"/>
      <c r="H111" s="8"/>
      <c r="I111" s="8"/>
      <c r="J111" s="8"/>
    </row>
    <row r="112" spans="2:10" x14ac:dyDescent="0.25">
      <c r="B112" s="9"/>
      <c r="C112" s="9"/>
      <c r="D112" s="8"/>
      <c r="E112" s="8"/>
      <c r="F112" s="8"/>
      <c r="G112" s="8"/>
      <c r="H112" s="8"/>
      <c r="I112" s="8"/>
      <c r="J112" s="8"/>
    </row>
    <row r="113" spans="2:10" x14ac:dyDescent="0.25">
      <c r="B113" s="9"/>
      <c r="C113" s="9"/>
      <c r="D113" s="8"/>
      <c r="E113" s="8"/>
      <c r="F113" s="8"/>
      <c r="G113" s="8"/>
      <c r="H113" s="8"/>
      <c r="I113" s="8"/>
      <c r="J113" s="8"/>
    </row>
    <row r="114" spans="2:10" x14ac:dyDescent="0.25">
      <c r="B114" s="9"/>
      <c r="C114" s="9"/>
      <c r="D114" s="8"/>
      <c r="E114" s="8"/>
      <c r="F114" s="8"/>
      <c r="G114" s="8"/>
      <c r="H114" s="8"/>
      <c r="I114" s="8"/>
      <c r="J114" s="8"/>
    </row>
    <row r="115" spans="2:10" x14ac:dyDescent="0.25">
      <c r="B115" s="9"/>
      <c r="C115" s="9"/>
      <c r="D115" s="8"/>
      <c r="E115" s="8"/>
      <c r="F115" s="8"/>
      <c r="G115" s="8"/>
      <c r="H115" s="8"/>
      <c r="I115" s="8"/>
      <c r="J115" s="8"/>
    </row>
    <row r="116" spans="2:10" x14ac:dyDescent="0.25">
      <c r="B116" s="9"/>
      <c r="C116" s="9"/>
      <c r="D116" s="8"/>
      <c r="E116" s="8"/>
      <c r="F116" s="8"/>
      <c r="G116" s="8"/>
      <c r="H116" s="8"/>
      <c r="I116" s="8"/>
      <c r="J116" s="8"/>
    </row>
    <row r="117" spans="2:10" x14ac:dyDescent="0.25">
      <c r="B117" s="9"/>
      <c r="C117" s="9"/>
      <c r="D117" s="8"/>
      <c r="E117" s="8"/>
      <c r="F117" s="8"/>
      <c r="G117" s="8"/>
      <c r="H117" s="8"/>
      <c r="I117" s="8"/>
      <c r="J117" s="8"/>
    </row>
    <row r="118" spans="2:10" x14ac:dyDescent="0.25">
      <c r="B118" s="9"/>
      <c r="C118" s="9"/>
      <c r="D118" s="8"/>
      <c r="E118" s="8"/>
      <c r="F118" s="8"/>
      <c r="G118" s="8"/>
      <c r="H118" s="8"/>
      <c r="I118" s="8"/>
      <c r="J118" s="8"/>
    </row>
    <row r="119" spans="2:10" x14ac:dyDescent="0.25">
      <c r="B119" s="9"/>
      <c r="C119" s="9"/>
      <c r="D119" s="8"/>
      <c r="E119" s="8"/>
      <c r="F119" s="8"/>
      <c r="G119" s="8"/>
      <c r="H119" s="8"/>
      <c r="I119" s="8"/>
      <c r="J119" s="8"/>
    </row>
    <row r="120" spans="2:10" x14ac:dyDescent="0.25">
      <c r="B120" s="9"/>
      <c r="C120" s="9"/>
      <c r="D120" s="8"/>
      <c r="E120" s="8"/>
      <c r="F120" s="8"/>
      <c r="G120" s="8"/>
      <c r="H120" s="8"/>
      <c r="I120" s="8"/>
      <c r="J120" s="8"/>
    </row>
    <row r="121" spans="2:10" x14ac:dyDescent="0.25">
      <c r="B121" s="9"/>
      <c r="C121" s="9"/>
      <c r="D121" s="8"/>
      <c r="E121" s="8"/>
      <c r="F121" s="8"/>
      <c r="G121" s="8"/>
      <c r="H121" s="8"/>
      <c r="I121" s="8"/>
      <c r="J121" s="8"/>
    </row>
    <row r="122" spans="2:10" x14ac:dyDescent="0.25">
      <c r="B122" s="9"/>
      <c r="C122" s="9"/>
      <c r="D122" s="8"/>
      <c r="E122" s="8"/>
      <c r="F122" s="8"/>
      <c r="G122" s="8"/>
      <c r="H122" s="8"/>
      <c r="I122" s="8"/>
      <c r="J122" s="8"/>
    </row>
    <row r="123" spans="2:10" x14ac:dyDescent="0.25">
      <c r="B123" s="9"/>
      <c r="C123" s="9"/>
      <c r="D123" s="8"/>
      <c r="E123" s="8"/>
      <c r="F123" s="8"/>
      <c r="G123" s="8"/>
      <c r="H123" s="8"/>
      <c r="I123" s="8"/>
      <c r="J123" s="8"/>
    </row>
    <row r="124" spans="2:10" x14ac:dyDescent="0.25">
      <c r="B124" s="9"/>
      <c r="C124" s="9"/>
      <c r="D124" s="8"/>
      <c r="E124" s="8"/>
      <c r="F124" s="8"/>
      <c r="G124" s="8"/>
      <c r="H124" s="8"/>
      <c r="I124" s="8"/>
      <c r="J124" s="8"/>
    </row>
    <row r="125" spans="2:10" x14ac:dyDescent="0.25">
      <c r="B125" s="9"/>
      <c r="C125" s="9"/>
      <c r="D125" s="8"/>
      <c r="E125" s="8"/>
      <c r="F125" s="8"/>
      <c r="G125" s="8"/>
      <c r="H125" s="8"/>
      <c r="I125" s="8"/>
      <c r="J125" s="8"/>
    </row>
    <row r="126" spans="2:10" x14ac:dyDescent="0.25">
      <c r="B126" s="9"/>
      <c r="C126" s="9"/>
      <c r="D126" s="8"/>
      <c r="E126" s="8"/>
      <c r="F126" s="8"/>
      <c r="G126" s="8"/>
      <c r="H126" s="8"/>
      <c r="I126" s="8"/>
      <c r="J126" s="8"/>
    </row>
    <row r="127" spans="2:10" x14ac:dyDescent="0.25">
      <c r="B127" s="9"/>
      <c r="C127" s="9"/>
      <c r="D127" s="8"/>
      <c r="E127" s="8"/>
      <c r="F127" s="8"/>
      <c r="G127" s="8"/>
      <c r="H127" s="8"/>
      <c r="I127" s="8"/>
      <c r="J127" s="8"/>
    </row>
    <row r="128" spans="2:10" x14ac:dyDescent="0.25">
      <c r="B128" s="9"/>
      <c r="C128" s="9"/>
      <c r="D128" s="8"/>
      <c r="E128" s="8"/>
      <c r="F128" s="8"/>
      <c r="G128" s="8"/>
      <c r="H128" s="8"/>
      <c r="I128" s="8"/>
      <c r="J128" s="8"/>
    </row>
    <row r="129" spans="2:10" x14ac:dyDescent="0.25">
      <c r="B129" s="9"/>
      <c r="C129" s="9"/>
      <c r="D129" s="8"/>
      <c r="E129" s="8"/>
      <c r="F129" s="8"/>
      <c r="G129" s="8"/>
      <c r="H129" s="8"/>
      <c r="I129" s="8"/>
      <c r="J129" s="8"/>
    </row>
    <row r="130" spans="2:10" x14ac:dyDescent="0.25">
      <c r="B130" s="10"/>
      <c r="C130" s="10"/>
    </row>
    <row r="131" spans="2:10" x14ac:dyDescent="0.25">
      <c r="B131" s="11" t="s">
        <v>66</v>
      </c>
      <c r="C131" s="10"/>
    </row>
    <row r="132" spans="2:10" x14ac:dyDescent="0.25">
      <c r="B132" s="9"/>
      <c r="C132" s="9"/>
      <c r="D132" s="8"/>
      <c r="E132" s="8"/>
      <c r="F132" s="8"/>
      <c r="G132" s="8"/>
    </row>
    <row r="133" spans="2:10" x14ac:dyDescent="0.25">
      <c r="B133" s="9"/>
      <c r="C133" s="9"/>
      <c r="D133" s="8"/>
      <c r="E133" s="8"/>
      <c r="F133" s="8"/>
      <c r="G133" s="8"/>
    </row>
    <row r="134" spans="2:10" x14ac:dyDescent="0.25">
      <c r="B134" s="9"/>
      <c r="C134" s="9"/>
      <c r="D134" s="8"/>
      <c r="E134" s="8"/>
      <c r="F134" s="8"/>
      <c r="G134" s="8"/>
    </row>
    <row r="135" spans="2:10" x14ac:dyDescent="0.25">
      <c r="B135" s="9"/>
      <c r="C135" s="9"/>
      <c r="D135" s="8"/>
      <c r="E135" s="8"/>
      <c r="F135" s="8"/>
      <c r="G135" s="8"/>
    </row>
    <row r="136" spans="2:10" x14ac:dyDescent="0.25">
      <c r="B136" s="10"/>
      <c r="C136" s="10"/>
    </row>
    <row r="137" spans="2:10" x14ac:dyDescent="0.25">
      <c r="B137" s="11" t="s">
        <v>65</v>
      </c>
      <c r="C137" s="10"/>
    </row>
    <row r="138" spans="2:10" x14ac:dyDescent="0.25">
      <c r="B138" s="9"/>
      <c r="C138" s="9"/>
      <c r="D138" s="8"/>
      <c r="E138" s="8"/>
      <c r="F138" s="8"/>
    </row>
    <row r="139" spans="2:10" x14ac:dyDescent="0.25">
      <c r="B139" s="8"/>
      <c r="C139" s="8"/>
      <c r="D139" s="8"/>
      <c r="E139" s="8"/>
      <c r="F139" s="8"/>
    </row>
    <row r="140" spans="2:10" x14ac:dyDescent="0.25">
      <c r="B140" s="8"/>
      <c r="C140" s="8"/>
      <c r="D140" s="8"/>
      <c r="E140" s="8"/>
      <c r="F140" s="8"/>
    </row>
    <row r="141" spans="2:10" x14ac:dyDescent="0.25">
      <c r="B141" s="8"/>
      <c r="C141" s="8"/>
      <c r="D141" s="8"/>
      <c r="E141" s="8"/>
      <c r="F141" s="8"/>
    </row>
    <row r="142" spans="2:10" x14ac:dyDescent="0.25">
      <c r="B142" s="8"/>
      <c r="C142" s="8"/>
      <c r="D142" s="8"/>
      <c r="E142" s="8"/>
      <c r="F142" s="8"/>
    </row>
  </sheetData>
  <mergeCells count="16">
    <mergeCell ref="B27:F27"/>
    <mergeCell ref="B22:F22"/>
    <mergeCell ref="B23:F23"/>
    <mergeCell ref="B24:F24"/>
    <mergeCell ref="B25:F25"/>
    <mergeCell ref="B26:F26"/>
    <mergeCell ref="B89:D89"/>
    <mergeCell ref="B97:C97"/>
    <mergeCell ref="B92:C92"/>
    <mergeCell ref="B104:C104"/>
    <mergeCell ref="B29:C29"/>
    <mergeCell ref="B63:C63"/>
    <mergeCell ref="B72:C72"/>
    <mergeCell ref="B81:D81"/>
    <mergeCell ref="B83:F83"/>
    <mergeCell ref="B87:D8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769D-B3BA-4FDC-A11A-60A8FCE19D13}">
  <dimension ref="B2:F54"/>
  <sheetViews>
    <sheetView tabSelected="1" workbookViewId="0">
      <selection activeCell="D24" sqref="D24"/>
    </sheetView>
  </sheetViews>
  <sheetFormatPr baseColWidth="10" defaultRowHeight="15" x14ac:dyDescent="0.25"/>
  <sheetData>
    <row r="2" spans="2:5" x14ac:dyDescent="0.25">
      <c r="B2" s="12" t="s">
        <v>0</v>
      </c>
      <c r="C2" s="12" t="s">
        <v>1</v>
      </c>
    </row>
    <row r="3" spans="2:5" x14ac:dyDescent="0.25">
      <c r="B3" s="2">
        <v>0</v>
      </c>
      <c r="C3" s="2">
        <v>0</v>
      </c>
    </row>
    <row r="4" spans="2:5" x14ac:dyDescent="0.25">
      <c r="B4" s="30">
        <v>30</v>
      </c>
      <c r="C4" s="30">
        <v>50</v>
      </c>
    </row>
    <row r="5" spans="2:5" x14ac:dyDescent="0.25">
      <c r="B5" s="30">
        <v>60</v>
      </c>
      <c r="C5" s="30">
        <v>100</v>
      </c>
    </row>
    <row r="6" spans="2:5" x14ac:dyDescent="0.25">
      <c r="B6" s="30">
        <v>90</v>
      </c>
      <c r="C6" s="30">
        <v>150</v>
      </c>
    </row>
    <row r="7" spans="2:5" x14ac:dyDescent="0.25">
      <c r="B7" s="30">
        <v>120</v>
      </c>
      <c r="C7" s="30">
        <v>200</v>
      </c>
    </row>
    <row r="8" spans="2:5" x14ac:dyDescent="0.25">
      <c r="B8" s="30">
        <v>150</v>
      </c>
      <c r="C8" s="30">
        <v>250</v>
      </c>
    </row>
    <row r="9" spans="2:5" x14ac:dyDescent="0.25">
      <c r="B9" s="30">
        <v>180</v>
      </c>
      <c r="C9" s="30">
        <v>300</v>
      </c>
    </row>
    <row r="11" spans="2:5" x14ac:dyDescent="0.25">
      <c r="B11" s="13" t="s">
        <v>67</v>
      </c>
      <c r="C11" s="13" t="s">
        <v>68</v>
      </c>
      <c r="D11" s="13" t="s">
        <v>69</v>
      </c>
      <c r="E11" s="13" t="s">
        <v>70</v>
      </c>
    </row>
    <row r="12" spans="2:5" x14ac:dyDescent="0.25">
      <c r="B12" s="2">
        <v>0</v>
      </c>
      <c r="C12" s="2">
        <v>0</v>
      </c>
      <c r="D12" s="2">
        <f>B12^2</f>
        <v>0</v>
      </c>
      <c r="E12" s="2">
        <f>B12*C12</f>
        <v>0</v>
      </c>
    </row>
    <row r="13" spans="2:5" x14ac:dyDescent="0.25">
      <c r="B13" s="30">
        <v>30</v>
      </c>
      <c r="C13" s="30">
        <v>50</v>
      </c>
      <c r="D13" s="2">
        <f t="shared" ref="D13:D18" si="0">B13^2</f>
        <v>900</v>
      </c>
      <c r="E13" s="2">
        <f t="shared" ref="E13:E18" si="1">B13*C13</f>
        <v>1500</v>
      </c>
    </row>
    <row r="14" spans="2:5" x14ac:dyDescent="0.25">
      <c r="B14" s="30">
        <v>60</v>
      </c>
      <c r="C14" s="30">
        <v>100</v>
      </c>
      <c r="D14" s="2">
        <f t="shared" si="0"/>
        <v>3600</v>
      </c>
      <c r="E14" s="2">
        <f t="shared" si="1"/>
        <v>6000</v>
      </c>
    </row>
    <row r="15" spans="2:5" x14ac:dyDescent="0.25">
      <c r="B15" s="30">
        <v>90</v>
      </c>
      <c r="C15" s="30">
        <v>150</v>
      </c>
      <c r="D15" s="2">
        <f t="shared" si="0"/>
        <v>8100</v>
      </c>
      <c r="E15" s="2">
        <f t="shared" si="1"/>
        <v>13500</v>
      </c>
    </row>
    <row r="16" spans="2:5" x14ac:dyDescent="0.25">
      <c r="B16" s="30">
        <v>120</v>
      </c>
      <c r="C16" s="30">
        <v>200</v>
      </c>
      <c r="D16" s="2">
        <f t="shared" si="0"/>
        <v>14400</v>
      </c>
      <c r="E16" s="2">
        <f t="shared" si="1"/>
        <v>24000</v>
      </c>
    </row>
    <row r="17" spans="2:6" x14ac:dyDescent="0.25">
      <c r="B17" s="30">
        <v>150</v>
      </c>
      <c r="C17" s="30">
        <v>250</v>
      </c>
      <c r="D17" s="2">
        <f t="shared" si="0"/>
        <v>22500</v>
      </c>
      <c r="E17" s="2">
        <f t="shared" si="1"/>
        <v>37500</v>
      </c>
    </row>
    <row r="18" spans="2:6" x14ac:dyDescent="0.25">
      <c r="B18" s="30">
        <v>180</v>
      </c>
      <c r="C18" s="30">
        <v>300</v>
      </c>
      <c r="D18" s="2">
        <f t="shared" si="0"/>
        <v>32400</v>
      </c>
      <c r="E18" s="2">
        <f t="shared" si="1"/>
        <v>54000</v>
      </c>
    </row>
    <row r="20" spans="2:6" x14ac:dyDescent="0.25">
      <c r="B20" s="24" t="s">
        <v>71</v>
      </c>
      <c r="C20" s="24"/>
      <c r="D20" s="24"/>
      <c r="F20" s="12" t="s">
        <v>85</v>
      </c>
    </row>
    <row r="21" spans="2:6" x14ac:dyDescent="0.25">
      <c r="B21" s="25" t="s">
        <v>72</v>
      </c>
      <c r="C21" s="25"/>
      <c r="D21" s="2">
        <f>SLOPE(C12:C18,B12:B18)</f>
        <v>1.6666666666666667</v>
      </c>
      <c r="F21" s="2">
        <v>111</v>
      </c>
    </row>
    <row r="22" spans="2:6" x14ac:dyDescent="0.25">
      <c r="B22" s="25" t="s">
        <v>73</v>
      </c>
      <c r="C22" s="25"/>
      <c r="D22" s="2">
        <f>INTERCEPT(C12:C18,B12:B18)</f>
        <v>0</v>
      </c>
    </row>
    <row r="23" spans="2:6" x14ac:dyDescent="0.25">
      <c r="B23" s="25" t="s">
        <v>84</v>
      </c>
      <c r="C23" s="25"/>
      <c r="D23" s="12">
        <f>D21*F21+ D22</f>
        <v>185</v>
      </c>
    </row>
    <row r="25" spans="2:6" x14ac:dyDescent="0.25">
      <c r="B25" s="29" t="s">
        <v>74</v>
      </c>
      <c r="C25" s="29"/>
      <c r="D25" s="29"/>
    </row>
    <row r="30" spans="2:6" x14ac:dyDescent="0.25">
      <c r="B30" s="14" t="s">
        <v>75</v>
      </c>
    </row>
    <row r="31" spans="2:6" x14ac:dyDescent="0.25">
      <c r="B31" s="25" t="s">
        <v>76</v>
      </c>
      <c r="C31" s="25"/>
      <c r="D31" s="25"/>
    </row>
    <row r="32" spans="2:6" x14ac:dyDescent="0.25">
      <c r="B32" s="25" t="s">
        <v>77</v>
      </c>
      <c r="C32" s="25"/>
      <c r="D32" s="25"/>
    </row>
    <row r="33" spans="2:4" x14ac:dyDescent="0.25">
      <c r="B33" s="25" t="s">
        <v>78</v>
      </c>
      <c r="C33" s="25"/>
      <c r="D33" s="25"/>
    </row>
    <row r="34" spans="2:4" x14ac:dyDescent="0.25">
      <c r="B34" s="25" t="s">
        <v>79</v>
      </c>
      <c r="C34" s="25"/>
      <c r="D34" s="25"/>
    </row>
    <row r="36" spans="2:4" x14ac:dyDescent="0.25">
      <c r="B36" s="12" t="s">
        <v>80</v>
      </c>
    </row>
    <row r="43" spans="2:4" x14ac:dyDescent="0.25">
      <c r="B43" s="24" t="s">
        <v>81</v>
      </c>
      <c r="C43" s="24"/>
    </row>
    <row r="49" spans="2:5" x14ac:dyDescent="0.25">
      <c r="B49" s="26" t="s">
        <v>82</v>
      </c>
      <c r="C49" s="27"/>
      <c r="D49" s="27"/>
      <c r="E49" s="28"/>
    </row>
    <row r="54" spans="2:5" x14ac:dyDescent="0.25">
      <c r="B54" s="24" t="s">
        <v>83</v>
      </c>
      <c r="C54" s="24"/>
    </row>
  </sheetData>
  <mergeCells count="12">
    <mergeCell ref="B21:C21"/>
    <mergeCell ref="B22:C22"/>
    <mergeCell ref="B23:C23"/>
    <mergeCell ref="B20:D20"/>
    <mergeCell ref="B25:D25"/>
    <mergeCell ref="B54:C54"/>
    <mergeCell ref="B31:D31"/>
    <mergeCell ref="B32:D32"/>
    <mergeCell ref="B33:D33"/>
    <mergeCell ref="B34:D34"/>
    <mergeCell ref="B43:C43"/>
    <mergeCell ref="B49:E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Newton</vt:lpstr>
      <vt:lpstr>Lagrange</vt:lpstr>
      <vt:lpstr>Spline</vt:lpstr>
      <vt:lpstr>Regresión lineal 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Alfredo Zeballos Romero</dc:creator>
  <cp:lastModifiedBy>MADE</cp:lastModifiedBy>
  <dcterms:created xsi:type="dcterms:W3CDTF">2025-04-16T04:09:21Z</dcterms:created>
  <dcterms:modified xsi:type="dcterms:W3CDTF">2025-04-17T05:04:17Z</dcterms:modified>
</cp:coreProperties>
</file>