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C5" i="1"/>
  <c r="F5" i="1"/>
  <c r="G5" i="1" s="1"/>
  <c r="H5" i="1" s="1"/>
  <c r="E11" i="1" s="1"/>
  <c r="F11" i="1" s="1"/>
  <c r="G11" i="1" l="1"/>
  <c r="I11" i="1" s="1"/>
  <c r="E12" i="1"/>
  <c r="F12" i="1" s="1"/>
  <c r="G12" i="1" s="1"/>
  <c r="I12" i="1" s="1"/>
  <c r="D5" i="1" s="1"/>
  <c r="E15" i="1"/>
  <c r="F15" i="1" s="1"/>
  <c r="G15" i="1" s="1"/>
  <c r="I15" i="1" s="1"/>
  <c r="E18" i="1"/>
  <c r="F18" i="1" s="1"/>
  <c r="G18" i="1" s="1"/>
  <c r="I18" i="1" s="1"/>
  <c r="E14" i="1"/>
  <c r="F14" i="1" s="1"/>
  <c r="G14" i="1" s="1"/>
  <c r="I14" i="1" s="1"/>
  <c r="E10" i="1"/>
  <c r="F10" i="1" s="1"/>
  <c r="G10" i="1" s="1"/>
  <c r="I10" i="1" s="1"/>
  <c r="E17" i="1"/>
  <c r="F17" i="1" s="1"/>
  <c r="G17" i="1" s="1"/>
  <c r="I17" i="1" s="1"/>
  <c r="E13" i="1"/>
  <c r="F13" i="1" s="1"/>
  <c r="G13" i="1" s="1"/>
  <c r="I13" i="1" s="1"/>
  <c r="E9" i="1"/>
  <c r="F9" i="1" s="1"/>
  <c r="G9" i="1" s="1"/>
  <c r="I9" i="1" s="1"/>
  <c r="E16" i="1"/>
  <c r="F16" i="1" s="1"/>
  <c r="G16" i="1" s="1"/>
  <c r="I16" i="1" s="1"/>
  <c r="E8" i="1"/>
  <c r="F8" i="1" s="1"/>
  <c r="G8" i="1" l="1"/>
  <c r="I8" i="1"/>
</calcChain>
</file>

<file path=xl/sharedStrings.xml><?xml version="1.0" encoding="utf-8"?>
<sst xmlns="http://schemas.openxmlformats.org/spreadsheetml/2006/main" count="67" uniqueCount="50">
  <si>
    <t>Salary Sheet</t>
  </si>
  <si>
    <t>Employee No</t>
  </si>
  <si>
    <t>A10001</t>
  </si>
  <si>
    <t>A10002</t>
  </si>
  <si>
    <t>A10003</t>
  </si>
  <si>
    <t>A10004</t>
  </si>
  <si>
    <t>A10005</t>
  </si>
  <si>
    <t>A10006</t>
  </si>
  <si>
    <t>A10007</t>
  </si>
  <si>
    <t>A10008</t>
  </si>
  <si>
    <t>A10009</t>
  </si>
  <si>
    <t>A10010</t>
  </si>
  <si>
    <t>A10011</t>
  </si>
  <si>
    <t>Name</t>
  </si>
  <si>
    <t>Ahmed</t>
  </si>
  <si>
    <t>Asif</t>
  </si>
  <si>
    <t>Amjad</t>
  </si>
  <si>
    <t>Noman</t>
  </si>
  <si>
    <t>Jaffar</t>
  </si>
  <si>
    <t>Zubair</t>
  </si>
  <si>
    <t>Gaffar</t>
  </si>
  <si>
    <t>Kareem</t>
  </si>
  <si>
    <t>Rehman</t>
  </si>
  <si>
    <t>Babar</t>
  </si>
  <si>
    <t>Imran</t>
  </si>
  <si>
    <t>Basic Salary</t>
  </si>
  <si>
    <t>Total Absents</t>
  </si>
  <si>
    <t>Deduction</t>
  </si>
  <si>
    <t>Gross Salary</t>
  </si>
  <si>
    <t>Allowance</t>
  </si>
  <si>
    <t>Advance</t>
  </si>
  <si>
    <t>Days</t>
  </si>
  <si>
    <t>Ending Date</t>
  </si>
  <si>
    <t>Starting Date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</si>
  <si>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</si>
  <si>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</si>
  <si>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</si>
  <si>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</si>
  <si>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</si>
  <si>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</si>
  <si>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</si>
  <si>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</si>
  <si>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</si>
  <si>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</si>
  <si>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</si>
  <si>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</si>
  <si>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Emp.No</t>
  </si>
  <si>
    <t>Net Salary</t>
  </si>
  <si>
    <t>Absents</t>
  </si>
  <si>
    <t>Select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</si>
</sst>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Trebuchet MS"/>
      <family val="2"/>
      <scheme val="minor"/>
    </font>
    <font>
      <sz val="16"/>
      <color theme="1"/>
      <name val="Trebuchet MS"/>
      <family val="2"/>
      <scheme val="minor"/>
    </font>
    <font>
      <sz val="48"/>
      <color theme="1"/>
      <name val="Trebuchet M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87" zoomScaleNormal="87" workbookViewId="0">
      <selection activeCell="D5" sqref="D5"/>
    </sheetView>
  </sheetViews>
  <sheetFormatPr defaultRowHeight="16.5" x14ac:dyDescent="0.3"/>
  <cols>
    <col min="1" max="1" width="17.75" bestFit="1" customWidth="1"/>
    <col min="2" max="2" width="10.875" bestFit="1" customWidth="1"/>
    <col min="3" max="3" width="15.875" bestFit="1" customWidth="1"/>
    <col min="4" max="4" width="18.375" bestFit="1" customWidth="1"/>
    <col min="5" max="5" width="13.625" bestFit="1" customWidth="1"/>
    <col min="6" max="6" width="18" bestFit="1" customWidth="1"/>
    <col min="7" max="7" width="16.125" bestFit="1" customWidth="1"/>
    <col min="8" max="8" width="11.375" bestFit="1" customWidth="1"/>
    <col min="9" max="9" width="14" bestFit="1" customWidth="1"/>
  </cols>
  <sheetData>
    <row r="1" spans="1:9" ht="28.5" customHeight="1" x14ac:dyDescent="0.3">
      <c r="A1" s="8" t="s">
        <v>0</v>
      </c>
      <c r="B1" s="9"/>
      <c r="C1" s="9"/>
      <c r="D1" s="9"/>
      <c r="E1" s="9"/>
      <c r="F1" s="9"/>
      <c r="G1" s="9"/>
      <c r="H1" s="9"/>
      <c r="I1" s="10"/>
    </row>
    <row r="2" spans="1:9" ht="30.75" customHeight="1" thickBot="1" x14ac:dyDescent="0.35">
      <c r="A2" s="11"/>
      <c r="B2" s="12"/>
      <c r="C2" s="12"/>
      <c r="D2" s="12"/>
      <c r="E2" s="12"/>
      <c r="F2" s="12"/>
      <c r="G2" s="12"/>
      <c r="H2" s="12"/>
      <c r="I2" s="13"/>
    </row>
    <row r="3" spans="1:9" x14ac:dyDescent="0.3">
      <c r="A3" s="1"/>
      <c r="B3" s="1"/>
      <c r="C3" s="1"/>
      <c r="D3" s="1"/>
      <c r="E3" s="1"/>
      <c r="F3" s="1"/>
      <c r="G3" s="1"/>
      <c r="H3" s="1"/>
      <c r="I3" s="1"/>
    </row>
    <row r="4" spans="1:9" ht="21" x14ac:dyDescent="0.35">
      <c r="A4" s="2" t="s">
        <v>49</v>
      </c>
      <c r="B4" s="2" t="s">
        <v>46</v>
      </c>
      <c r="C4" s="2" t="s">
        <v>13</v>
      </c>
      <c r="D4" s="2" t="s">
        <v>47</v>
      </c>
      <c r="E4" s="2" t="s">
        <v>48</v>
      </c>
      <c r="F4" s="2" t="s">
        <v>33</v>
      </c>
      <c r="G4" s="2" t="s">
        <v>32</v>
      </c>
      <c r="H4" s="2" t="s">
        <v>31</v>
      </c>
      <c r="I4" s="2" t="s">
        <v>29</v>
      </c>
    </row>
    <row r="5" spans="1:9" ht="21" x14ac:dyDescent="0.35">
      <c r="A5" s="3" t="s">
        <v>34</v>
      </c>
      <c r="B5" s="3" t="s">
        <v>2</v>
      </c>
      <c r="C5" s="3" t="str">
        <f>IFERROR(VLOOKUP(B5,$A$7:$I$18,2,0),"*****")</f>
        <v>Ahmed</v>
      </c>
      <c r="D5" s="4">
        <f>IFERROR(VLOOKUP(B5,A7:$I$18,9,0),"*****")</f>
        <v>33737.096774193546</v>
      </c>
      <c r="E5" s="3">
        <f>IFERROR(VLOOKUP(B5,$A$7:$I$18,4,0),"*****")</f>
        <v>4</v>
      </c>
      <c r="F5" s="5">
        <f>DATEVALUE("1"&amp;A5)</f>
        <v>45292</v>
      </c>
      <c r="G5" s="5">
        <f>EOMONTH(F5,0)</f>
        <v>45322</v>
      </c>
      <c r="H5" s="3">
        <f>DAY(G5)</f>
        <v>31</v>
      </c>
      <c r="I5" s="14">
        <v>0.11</v>
      </c>
    </row>
    <row r="6" spans="1:9" ht="21" x14ac:dyDescent="0.35">
      <c r="A6" s="6"/>
      <c r="B6" s="6"/>
      <c r="C6" s="6"/>
      <c r="D6" s="6"/>
      <c r="E6" s="6"/>
      <c r="F6" s="6"/>
      <c r="G6" s="6"/>
      <c r="H6" s="6"/>
      <c r="I6" s="6"/>
    </row>
    <row r="7" spans="1:9" ht="21" x14ac:dyDescent="0.35">
      <c r="A7" s="2" t="s">
        <v>1</v>
      </c>
      <c r="B7" s="2" t="s">
        <v>13</v>
      </c>
      <c r="C7" s="2" t="s">
        <v>25</v>
      </c>
      <c r="D7" s="2" t="s">
        <v>26</v>
      </c>
      <c r="E7" s="2" t="s">
        <v>27</v>
      </c>
      <c r="F7" s="2" t="s">
        <v>28</v>
      </c>
      <c r="G7" s="2" t="s">
        <v>29</v>
      </c>
      <c r="H7" s="2" t="s">
        <v>30</v>
      </c>
      <c r="I7" s="2" t="s">
        <v>47</v>
      </c>
    </row>
    <row r="8" spans="1:9" ht="21" x14ac:dyDescent="0.35">
      <c r="A8" s="3" t="s">
        <v>2</v>
      </c>
      <c r="B8" s="3" t="s">
        <v>14</v>
      </c>
      <c r="C8" s="7">
        <v>35000</v>
      </c>
      <c r="D8" s="3">
        <v>4</v>
      </c>
      <c r="E8" s="4">
        <f>(C8/$H$5)*D8</f>
        <v>4516.1290322580644</v>
      </c>
      <c r="F8" s="7">
        <f>C8-E8</f>
        <v>30483.870967741936</v>
      </c>
      <c r="G8" s="4">
        <f>F8*$I$5</f>
        <v>3353.2258064516132</v>
      </c>
      <c r="H8" s="3">
        <v>100</v>
      </c>
      <c r="I8" s="7">
        <f>(F8+G8)-H8</f>
        <v>33737.096774193546</v>
      </c>
    </row>
    <row r="9" spans="1:9" ht="21" x14ac:dyDescent="0.35">
      <c r="A9" s="3" t="s">
        <v>3</v>
      </c>
      <c r="B9" s="3" t="s">
        <v>15</v>
      </c>
      <c r="C9" s="7">
        <v>35000</v>
      </c>
      <c r="D9" s="3">
        <v>1</v>
      </c>
      <c r="E9" s="4">
        <f t="shared" ref="E9:E18" si="0">(C9/$H$5)*D9</f>
        <v>1129.0322580645161</v>
      </c>
      <c r="F9" s="7">
        <f t="shared" ref="F9:F18" si="1">C9-E9</f>
        <v>33870.967741935485</v>
      </c>
      <c r="G9" s="4">
        <f t="shared" ref="G9:G18" si="2">F9*$I$5</f>
        <v>3725.8064516129034</v>
      </c>
      <c r="H9" s="3">
        <v>1500</v>
      </c>
      <c r="I9" s="7">
        <f t="shared" ref="I9:I18" si="3">(F9+G9)-H9</f>
        <v>36096.774193548386</v>
      </c>
    </row>
    <row r="10" spans="1:9" ht="21" x14ac:dyDescent="0.35">
      <c r="A10" s="3" t="s">
        <v>4</v>
      </c>
      <c r="B10" s="3" t="s">
        <v>16</v>
      </c>
      <c r="C10" s="7">
        <v>35000</v>
      </c>
      <c r="D10" s="3">
        <v>3</v>
      </c>
      <c r="E10" s="4">
        <f t="shared" si="0"/>
        <v>3387.0967741935483</v>
      </c>
      <c r="F10" s="7">
        <f t="shared" si="1"/>
        <v>31612.903225806451</v>
      </c>
      <c r="G10" s="4">
        <f t="shared" si="2"/>
        <v>3477.4193548387098</v>
      </c>
      <c r="H10" s="3">
        <v>2000</v>
      </c>
      <c r="I10" s="7">
        <f t="shared" si="3"/>
        <v>33090.322580645159</v>
      </c>
    </row>
    <row r="11" spans="1:9" ht="21" x14ac:dyDescent="0.35">
      <c r="A11" s="3" t="s">
        <v>5</v>
      </c>
      <c r="B11" s="3" t="s">
        <v>17</v>
      </c>
      <c r="C11" s="7">
        <v>35000</v>
      </c>
      <c r="D11" s="3">
        <v>5</v>
      </c>
      <c r="E11" s="4">
        <f t="shared" si="0"/>
        <v>5645.1612903225805</v>
      </c>
      <c r="F11" s="7">
        <f t="shared" si="1"/>
        <v>29354.83870967742</v>
      </c>
      <c r="G11" s="4">
        <f t="shared" si="2"/>
        <v>3229.0322580645161</v>
      </c>
      <c r="H11" s="3">
        <v>3500</v>
      </c>
      <c r="I11" s="7">
        <f t="shared" si="3"/>
        <v>29083.870967741936</v>
      </c>
    </row>
    <row r="12" spans="1:9" ht="21" x14ac:dyDescent="0.35">
      <c r="A12" s="3" t="s">
        <v>6</v>
      </c>
      <c r="B12" s="3" t="s">
        <v>18</v>
      </c>
      <c r="C12" s="7">
        <v>35000</v>
      </c>
      <c r="D12" s="3">
        <v>0</v>
      </c>
      <c r="E12" s="4">
        <f t="shared" si="0"/>
        <v>0</v>
      </c>
      <c r="F12" s="7">
        <f t="shared" si="1"/>
        <v>35000</v>
      </c>
      <c r="G12" s="4">
        <f t="shared" si="2"/>
        <v>3850</v>
      </c>
      <c r="H12" s="3">
        <v>200</v>
      </c>
      <c r="I12" s="7">
        <f t="shared" si="3"/>
        <v>38650</v>
      </c>
    </row>
    <row r="13" spans="1:9" ht="21" x14ac:dyDescent="0.35">
      <c r="A13" s="3" t="s">
        <v>7</v>
      </c>
      <c r="B13" s="3" t="s">
        <v>19</v>
      </c>
      <c r="C13" s="7">
        <v>35000</v>
      </c>
      <c r="D13" s="3">
        <v>4</v>
      </c>
      <c r="E13" s="4">
        <f t="shared" si="0"/>
        <v>4516.1290322580644</v>
      </c>
      <c r="F13" s="7">
        <f t="shared" si="1"/>
        <v>30483.870967741936</v>
      </c>
      <c r="G13" s="4">
        <f t="shared" si="2"/>
        <v>3353.2258064516132</v>
      </c>
      <c r="H13" s="3">
        <v>1000</v>
      </c>
      <c r="I13" s="7">
        <f t="shared" si="3"/>
        <v>32837.096774193546</v>
      </c>
    </row>
    <row r="14" spans="1:9" ht="21" x14ac:dyDescent="0.35">
      <c r="A14" s="3" t="s">
        <v>8</v>
      </c>
      <c r="B14" s="3" t="s">
        <v>20</v>
      </c>
      <c r="C14" s="7">
        <v>35000</v>
      </c>
      <c r="D14" s="3">
        <v>3</v>
      </c>
      <c r="E14" s="4">
        <f t="shared" si="0"/>
        <v>3387.0967741935483</v>
      </c>
      <c r="F14" s="7">
        <f t="shared" si="1"/>
        <v>31612.903225806451</v>
      </c>
      <c r="G14" s="4">
        <f t="shared" si="2"/>
        <v>3477.4193548387098</v>
      </c>
      <c r="H14" s="3">
        <v>0</v>
      </c>
      <c r="I14" s="7">
        <f t="shared" si="3"/>
        <v>35090.322580645159</v>
      </c>
    </row>
    <row r="15" spans="1:9" ht="21" x14ac:dyDescent="0.35">
      <c r="A15" s="3" t="s">
        <v>9</v>
      </c>
      <c r="B15" s="3" t="s">
        <v>21</v>
      </c>
      <c r="C15" s="7">
        <v>35000</v>
      </c>
      <c r="D15" s="3">
        <v>6</v>
      </c>
      <c r="E15" s="4">
        <f t="shared" si="0"/>
        <v>6774.1935483870966</v>
      </c>
      <c r="F15" s="7">
        <f t="shared" si="1"/>
        <v>28225.806451612902</v>
      </c>
      <c r="G15" s="4">
        <f t="shared" si="2"/>
        <v>3104.838709677419</v>
      </c>
      <c r="H15" s="3">
        <v>5000</v>
      </c>
      <c r="I15" s="7">
        <f t="shared" si="3"/>
        <v>26330.645161290322</v>
      </c>
    </row>
    <row r="16" spans="1:9" ht="21" x14ac:dyDescent="0.35">
      <c r="A16" s="3" t="s">
        <v>10</v>
      </c>
      <c r="B16" s="3" t="s">
        <v>22</v>
      </c>
      <c r="C16" s="7">
        <v>35000</v>
      </c>
      <c r="D16" s="3">
        <v>0</v>
      </c>
      <c r="E16" s="4">
        <f t="shared" si="0"/>
        <v>0</v>
      </c>
      <c r="F16" s="7">
        <f t="shared" si="1"/>
        <v>35000</v>
      </c>
      <c r="G16" s="4">
        <f t="shared" si="2"/>
        <v>3850</v>
      </c>
      <c r="H16" s="3">
        <v>2500</v>
      </c>
      <c r="I16" s="7">
        <f t="shared" si="3"/>
        <v>36350</v>
      </c>
    </row>
    <row r="17" spans="1:9" ht="21" x14ac:dyDescent="0.35">
      <c r="A17" s="3" t="s">
        <v>11</v>
      </c>
      <c r="B17" s="3" t="s">
        <v>23</v>
      </c>
      <c r="C17" s="7">
        <v>35000</v>
      </c>
      <c r="D17" s="3">
        <v>0</v>
      </c>
      <c r="E17" s="4">
        <f t="shared" si="0"/>
        <v>0</v>
      </c>
      <c r="F17" s="7">
        <f t="shared" si="1"/>
        <v>35000</v>
      </c>
      <c r="G17" s="4">
        <f t="shared" si="2"/>
        <v>3850</v>
      </c>
      <c r="H17" s="3">
        <v>0</v>
      </c>
      <c r="I17" s="7">
        <f t="shared" si="3"/>
        <v>38850</v>
      </c>
    </row>
    <row r="18" spans="1:9" ht="21" x14ac:dyDescent="0.35">
      <c r="A18" s="3" t="s">
        <v>12</v>
      </c>
      <c r="B18" s="3" t="s">
        <v>24</v>
      </c>
      <c r="C18" s="7">
        <v>35000</v>
      </c>
      <c r="D18" s="3">
        <v>2</v>
      </c>
      <c r="E18" s="4">
        <f t="shared" si="0"/>
        <v>2258.0645161290322</v>
      </c>
      <c r="F18" s="7">
        <f t="shared" si="1"/>
        <v>32741.93548387097</v>
      </c>
      <c r="G18" s="4">
        <f t="shared" si="2"/>
        <v>3601.6129032258068</v>
      </c>
      <c r="H18" s="7">
        <v>10000</v>
      </c>
      <c r="I18" s="7">
        <f t="shared" si="3"/>
        <v>26343.548387096773</v>
      </c>
    </row>
  </sheetData>
  <mergeCells count="1">
    <mergeCell ref="A1:I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Sheet2!$C$3:$C$14</xm:f>
          </x14:formula1>
          <xm:sqref>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4"/>
  <sheetViews>
    <sheetView workbookViewId="0">
      <selection activeCell="E9" sqref="E9"/>
    </sheetView>
  </sheetViews>
  <sheetFormatPr defaultRowHeight="16.5" x14ac:dyDescent="0.3"/>
  <sheetData>
    <row r="3" spans="3:8" x14ac:dyDescent="0.3">
      <c r="C3" t="s">
        <v>34</v>
      </c>
      <c r="H3" t="s">
        <v>34</v>
      </c>
    </row>
    <row r="4" spans="3:8" x14ac:dyDescent="0.3">
      <c r="C4" t="s">
        <v>35</v>
      </c>
      <c r="H4" t="s">
        <v>35</v>
      </c>
    </row>
    <row r="5" spans="3:8" x14ac:dyDescent="0.3">
      <c r="C5" t="s">
        <v>36</v>
      </c>
      <c r="H5" t="s">
        <v>36</v>
      </c>
    </row>
    <row r="6" spans="3:8" x14ac:dyDescent="0.3">
      <c r="C6" t="s">
        <v>37</v>
      </c>
      <c r="H6" t="s">
        <v>37</v>
      </c>
    </row>
    <row r="7" spans="3:8" x14ac:dyDescent="0.3">
      <c r="C7" t="s">
        <v>38</v>
      </c>
      <c r="H7" t="s">
        <v>38</v>
      </c>
    </row>
    <row r="8" spans="3:8" x14ac:dyDescent="0.3">
      <c r="C8" t="s">
        <v>39</v>
      </c>
      <c r="H8" t="s">
        <v>39</v>
      </c>
    </row>
    <row r="9" spans="3:8" x14ac:dyDescent="0.3">
      <c r="C9" t="s">
        <v>40</v>
      </c>
      <c r="H9" t="s">
        <v>40</v>
      </c>
    </row>
    <row r="10" spans="3:8" x14ac:dyDescent="0.3">
      <c r="C10" t="s">
        <v>41</v>
      </c>
      <c r="H10" t="s">
        <v>41</v>
      </c>
    </row>
    <row r="11" spans="3:8" x14ac:dyDescent="0.3">
      <c r="C11" t="s">
        <v>42</v>
      </c>
      <c r="H11" t="s">
        <v>42</v>
      </c>
    </row>
    <row r="12" spans="3:8" x14ac:dyDescent="0.3">
      <c r="C12" t="s">
        <v>43</v>
      </c>
      <c r="H12" t="s">
        <v>43</v>
      </c>
    </row>
    <row r="13" spans="3:8" x14ac:dyDescent="0.3">
      <c r="C13" t="s">
        <v>44</v>
      </c>
      <c r="H13" t="s">
        <v>44</v>
      </c>
    </row>
    <row r="14" spans="3:8" x14ac:dyDescent="0.3">
      <c r="C14" t="s">
        <v>45</v>
      </c>
      <c r="H1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2024-11-10T23:32:53Z</dcterms:created>
  <dcterms:modified xsi:type="dcterms:W3CDTF">2024-11-11T01:20:35Z</dcterms:modified>
</cp:coreProperties>
</file>