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lex\Desktop\Tesi\Documenti\Marco Catteneo\MRESim\logs\ProactiveReserve\stats\"/>
    </mc:Choice>
  </mc:AlternateContent>
  <xr:revisionPtr revIDLastSave="0" documentId="13_ncr:1_{836B8E32-6890-4D12-923B-0115CAB85F12}" xr6:coauthVersionLast="45" xr6:coauthVersionMax="45" xr10:uidLastSave="{00000000-0000-0000-0000-000000000000}"/>
  <bookViews>
    <workbookView xWindow="-120" yWindow="-120" windowWidth="20730" windowHeight="11310" activeTab="6" xr2:uid="{00000000-000D-0000-FFFF-FFFF00000000}"/>
  </bookViews>
  <sheets>
    <sheet name="6" sheetId="3" r:id="rId1"/>
    <sheet name="7" sheetId="4" r:id="rId2"/>
    <sheet name="8" sheetId="1" r:id="rId3"/>
    <sheet name="9" sheetId="2" r:id="rId4"/>
    <sheet name="10" sheetId="6" r:id="rId5"/>
    <sheet name="11" sheetId="7" r:id="rId6"/>
    <sheet name="Topo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7" l="1"/>
  <c r="Y7" i="7"/>
  <c r="X7" i="7"/>
  <c r="W7" i="7"/>
  <c r="M7" i="7"/>
  <c r="K7" i="7"/>
  <c r="J7" i="7"/>
  <c r="I7" i="7"/>
  <c r="AA6" i="7"/>
  <c r="Y6" i="7"/>
  <c r="X6" i="7"/>
  <c r="W6" i="7"/>
  <c r="M6" i="7"/>
  <c r="K6" i="7"/>
  <c r="J6" i="7"/>
  <c r="I6" i="7"/>
  <c r="AA5" i="7"/>
  <c r="Y5" i="7"/>
  <c r="X5" i="7"/>
  <c r="W5" i="7"/>
  <c r="M5" i="7"/>
  <c r="K5" i="7"/>
  <c r="J5" i="7"/>
  <c r="I5" i="7"/>
  <c r="AA4" i="7"/>
  <c r="Y4" i="7"/>
  <c r="X4" i="7"/>
  <c r="W4" i="7"/>
  <c r="M4" i="7"/>
  <c r="K4" i="7"/>
  <c r="J4" i="7"/>
  <c r="I4" i="7"/>
  <c r="AA3" i="7"/>
  <c r="Y3" i="7"/>
  <c r="X3" i="7"/>
  <c r="W3" i="7"/>
  <c r="M3" i="7"/>
  <c r="K3" i="7"/>
  <c r="J3" i="7"/>
  <c r="I3" i="7"/>
  <c r="AA2" i="7"/>
  <c r="Y2" i="7"/>
  <c r="X2" i="7"/>
  <c r="W2" i="7"/>
  <c r="M2" i="7"/>
  <c r="K2" i="7"/>
  <c r="J2" i="7"/>
  <c r="I2" i="7"/>
  <c r="I2" i="6" l="1"/>
  <c r="I3" i="6"/>
  <c r="I4" i="6"/>
  <c r="I5" i="6"/>
  <c r="I6" i="6"/>
  <c r="I7" i="6"/>
  <c r="W2" i="6"/>
  <c r="W3" i="6"/>
  <c r="W4" i="6"/>
  <c r="W5" i="6"/>
  <c r="W6" i="6"/>
  <c r="W7" i="6"/>
  <c r="AA7" i="6" l="1"/>
  <c r="Y7" i="6"/>
  <c r="X7" i="6"/>
  <c r="M7" i="6"/>
  <c r="K7" i="6"/>
  <c r="J7" i="6"/>
  <c r="AA6" i="6"/>
  <c r="Y6" i="6"/>
  <c r="X6" i="6"/>
  <c r="M6" i="6"/>
  <c r="K6" i="6"/>
  <c r="J6" i="6"/>
  <c r="AA5" i="6"/>
  <c r="Y5" i="6"/>
  <c r="X5" i="6"/>
  <c r="M5" i="6"/>
  <c r="K5" i="6"/>
  <c r="J5" i="6"/>
  <c r="AA4" i="6"/>
  <c r="Y4" i="6"/>
  <c r="X4" i="6"/>
  <c r="M4" i="6"/>
  <c r="K4" i="6"/>
  <c r="J4" i="6"/>
  <c r="AA3" i="6"/>
  <c r="Y3" i="6"/>
  <c r="X3" i="6"/>
  <c r="M3" i="6"/>
  <c r="K3" i="6"/>
  <c r="J3" i="6"/>
  <c r="AA2" i="6"/>
  <c r="Y2" i="6"/>
  <c r="X2" i="6"/>
  <c r="M2" i="6"/>
  <c r="K2" i="6"/>
  <c r="J2" i="6"/>
  <c r="AH2" i="5" l="1"/>
  <c r="AI2" i="5"/>
  <c r="AH3" i="5"/>
  <c r="AI3" i="5"/>
  <c r="AH4" i="5"/>
  <c r="AI4" i="5"/>
  <c r="AH5" i="5"/>
  <c r="AI5" i="5"/>
  <c r="AH6" i="5"/>
  <c r="AI6" i="5"/>
  <c r="AH7" i="5"/>
  <c r="AI7" i="5"/>
  <c r="P2" i="5"/>
  <c r="Q2" i="5"/>
  <c r="P3" i="5"/>
  <c r="Q3" i="5"/>
  <c r="P4" i="5"/>
  <c r="Q4" i="5"/>
  <c r="P5" i="5"/>
  <c r="Q5" i="5"/>
  <c r="P6" i="5"/>
  <c r="Q6" i="5"/>
  <c r="P7" i="5"/>
  <c r="Q7" i="5"/>
  <c r="AG7" i="5"/>
  <c r="AF7" i="5"/>
  <c r="AE7" i="5"/>
  <c r="AD7" i="5"/>
  <c r="AC7" i="5"/>
  <c r="O7" i="5"/>
  <c r="N7" i="5"/>
  <c r="M7" i="5"/>
  <c r="L7" i="5"/>
  <c r="K7" i="5"/>
  <c r="AG6" i="5"/>
  <c r="AF6" i="5"/>
  <c r="AE6" i="5"/>
  <c r="AD6" i="5"/>
  <c r="AC6" i="5"/>
  <c r="O6" i="5"/>
  <c r="N6" i="5"/>
  <c r="M6" i="5"/>
  <c r="L6" i="5"/>
  <c r="K6" i="5"/>
  <c r="AG5" i="5"/>
  <c r="AF5" i="5"/>
  <c r="AE5" i="5"/>
  <c r="AD5" i="5"/>
  <c r="AC5" i="5"/>
  <c r="O5" i="5"/>
  <c r="N5" i="5"/>
  <c r="M5" i="5"/>
  <c r="L5" i="5"/>
  <c r="K5" i="5"/>
  <c r="AG4" i="5"/>
  <c r="AF4" i="5"/>
  <c r="AE4" i="5"/>
  <c r="AD4" i="5"/>
  <c r="AC4" i="5"/>
  <c r="O4" i="5"/>
  <c r="N4" i="5"/>
  <c r="M4" i="5"/>
  <c r="L4" i="5"/>
  <c r="K4" i="5"/>
  <c r="AG3" i="5"/>
  <c r="AF3" i="5"/>
  <c r="AE3" i="5"/>
  <c r="AD3" i="5"/>
  <c r="AC3" i="5"/>
  <c r="O3" i="5"/>
  <c r="N3" i="5"/>
  <c r="M3" i="5"/>
  <c r="L3" i="5"/>
  <c r="K3" i="5"/>
  <c r="AG2" i="5"/>
  <c r="AF2" i="5"/>
  <c r="AE2" i="5"/>
  <c r="AD2" i="5"/>
  <c r="AC2" i="5"/>
  <c r="O2" i="5"/>
  <c r="N2" i="5"/>
  <c r="M2" i="5"/>
  <c r="L2" i="5"/>
  <c r="K2" i="5"/>
  <c r="X7" i="4" l="1"/>
  <c r="W7" i="4"/>
  <c r="AA7" i="4"/>
  <c r="Y7" i="4"/>
  <c r="M7" i="4"/>
  <c r="K7" i="4"/>
  <c r="J7" i="4"/>
  <c r="I7" i="4"/>
  <c r="AA6" i="4"/>
  <c r="Y6" i="4"/>
  <c r="X6" i="4"/>
  <c r="W6" i="4"/>
  <c r="M6" i="4"/>
  <c r="K6" i="4"/>
  <c r="J6" i="4"/>
  <c r="I6" i="4"/>
  <c r="AA5" i="4"/>
  <c r="Y5" i="4"/>
  <c r="X5" i="4"/>
  <c r="W5" i="4"/>
  <c r="M5" i="4"/>
  <c r="K5" i="4"/>
  <c r="J5" i="4"/>
  <c r="I5" i="4"/>
  <c r="AA4" i="4"/>
  <c r="Y4" i="4"/>
  <c r="X4" i="4"/>
  <c r="W4" i="4"/>
  <c r="M4" i="4"/>
  <c r="K4" i="4"/>
  <c r="J4" i="4"/>
  <c r="I4" i="4"/>
  <c r="AA3" i="4"/>
  <c r="Y3" i="4"/>
  <c r="X3" i="4"/>
  <c r="W3" i="4"/>
  <c r="M3" i="4"/>
  <c r="K3" i="4"/>
  <c r="J3" i="4"/>
  <c r="I3" i="4"/>
  <c r="AA2" i="4"/>
  <c r="Y2" i="4"/>
  <c r="X2" i="4"/>
  <c r="W2" i="4"/>
  <c r="M2" i="4"/>
  <c r="K2" i="4"/>
  <c r="J2" i="4"/>
  <c r="I2" i="4"/>
  <c r="AA7" i="3"/>
  <c r="Y7" i="3"/>
  <c r="X7" i="3"/>
  <c r="W7" i="3"/>
  <c r="M7" i="3"/>
  <c r="K7" i="3"/>
  <c r="J7" i="3"/>
  <c r="I7" i="3"/>
  <c r="AA6" i="3"/>
  <c r="Y6" i="3"/>
  <c r="X6" i="3"/>
  <c r="W6" i="3"/>
  <c r="M6" i="3"/>
  <c r="K6" i="3"/>
  <c r="J6" i="3"/>
  <c r="I6" i="3"/>
  <c r="AA5" i="3"/>
  <c r="Y5" i="3"/>
  <c r="X5" i="3"/>
  <c r="W5" i="3"/>
  <c r="M5" i="3"/>
  <c r="K5" i="3"/>
  <c r="J5" i="3"/>
  <c r="I5" i="3"/>
  <c r="AA4" i="3"/>
  <c r="Y4" i="3"/>
  <c r="X4" i="3"/>
  <c r="W4" i="3"/>
  <c r="M4" i="3"/>
  <c r="K4" i="3"/>
  <c r="J4" i="3"/>
  <c r="I4" i="3"/>
  <c r="AA3" i="3"/>
  <c r="Y3" i="3"/>
  <c r="X3" i="3"/>
  <c r="W3" i="3"/>
  <c r="M3" i="3"/>
  <c r="K3" i="3"/>
  <c r="J3" i="3"/>
  <c r="I3" i="3"/>
  <c r="AA2" i="3"/>
  <c r="Y2" i="3"/>
  <c r="X2" i="3"/>
  <c r="W2" i="3"/>
  <c r="M2" i="3"/>
  <c r="K2" i="3"/>
  <c r="J2" i="3"/>
  <c r="I2" i="3"/>
  <c r="X3" i="2" l="1"/>
  <c r="J3" i="2"/>
  <c r="AA7" i="2" l="1"/>
  <c r="Z7" i="2"/>
  <c r="Y7" i="2"/>
  <c r="X7" i="2"/>
  <c r="W7" i="2"/>
  <c r="AA6" i="2"/>
  <c r="Z6" i="2"/>
  <c r="Y6" i="2"/>
  <c r="X6" i="2"/>
  <c r="W6" i="2"/>
  <c r="AA5" i="2"/>
  <c r="Z5" i="2"/>
  <c r="Y5" i="2"/>
  <c r="X5" i="2"/>
  <c r="W5" i="2"/>
  <c r="AA4" i="2"/>
  <c r="Z4" i="2"/>
  <c r="Y4" i="2"/>
  <c r="X4" i="2"/>
  <c r="W4" i="2"/>
  <c r="AA3" i="2"/>
  <c r="Z3" i="2"/>
  <c r="Y3" i="2"/>
  <c r="W3" i="2"/>
  <c r="AA2" i="2"/>
  <c r="Z2" i="2"/>
  <c r="Y2" i="2"/>
  <c r="X2" i="2"/>
  <c r="W2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M4" i="2"/>
  <c r="L4" i="2"/>
  <c r="K4" i="2"/>
  <c r="J4" i="2"/>
  <c r="I4" i="2"/>
  <c r="M3" i="2"/>
  <c r="L3" i="2"/>
  <c r="K3" i="2"/>
  <c r="I3" i="2"/>
  <c r="M2" i="2"/>
  <c r="L2" i="2"/>
  <c r="K2" i="2"/>
  <c r="J2" i="2"/>
  <c r="I2" i="2"/>
  <c r="Q7" i="1" l="1"/>
  <c r="R7" i="1"/>
  <c r="S7" i="1"/>
  <c r="T7" i="1"/>
  <c r="Q6" i="1"/>
  <c r="R6" i="1"/>
  <c r="S6" i="1"/>
  <c r="T6" i="1"/>
  <c r="Q5" i="1"/>
  <c r="R5" i="1"/>
  <c r="S5" i="1"/>
  <c r="T5" i="1"/>
  <c r="Q4" i="1"/>
  <c r="R4" i="1"/>
  <c r="S4" i="1"/>
  <c r="T4" i="1"/>
  <c r="Q3" i="1"/>
  <c r="R3" i="1"/>
  <c r="S3" i="1"/>
  <c r="T3" i="1"/>
  <c r="P3" i="1"/>
  <c r="P4" i="1"/>
  <c r="P5" i="1"/>
  <c r="P6" i="1"/>
  <c r="P7" i="1"/>
  <c r="R2" i="1"/>
  <c r="S2" i="1"/>
  <c r="T2" i="1"/>
  <c r="Q2" i="1"/>
  <c r="P2" i="1"/>
  <c r="F7" i="1"/>
  <c r="E7" i="1"/>
  <c r="D7" i="1"/>
  <c r="C7" i="1"/>
  <c r="B7" i="1"/>
  <c r="C6" i="1"/>
  <c r="F6" i="1"/>
  <c r="D6" i="1"/>
  <c r="E6" i="1"/>
  <c r="B6" i="1"/>
  <c r="F5" i="1"/>
  <c r="E5" i="1"/>
  <c r="B5" i="1"/>
  <c r="F4" i="1"/>
  <c r="E4" i="1"/>
  <c r="D4" i="1"/>
  <c r="B4" i="1"/>
  <c r="F3" i="1"/>
  <c r="D3" i="1"/>
  <c r="C3" i="1"/>
  <c r="B3" i="1"/>
  <c r="E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<sst xmlns="http://schemas.openxmlformats.org/spreadsheetml/2006/main" count="169" uniqueCount="13">
  <si>
    <t>Originale</t>
  </si>
  <si>
    <t>C1 con canc</t>
  </si>
  <si>
    <t>C1 no canc</t>
  </si>
  <si>
    <t>C5</t>
  </si>
  <si>
    <t>B1 con canc</t>
  </si>
  <si>
    <t>Step</t>
  </si>
  <si>
    <t>Distanza</t>
  </si>
  <si>
    <t xml:space="preserve">759,7	</t>
  </si>
  <si>
    <t>Media distanze</t>
  </si>
  <si>
    <t>Media step</t>
  </si>
  <si>
    <t xml:space="preserve">T C1 </t>
  </si>
  <si>
    <t>T B1</t>
  </si>
  <si>
    <t>T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</si>
</sst>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'8'!$B$2:$B$8</c:f>
              <c:numCache>
                <c:formatCode>General</c:formatCode>
                <c:ptCount val="7"/>
                <c:pt idx="0">
                  <c:v>115.5</c:v>
                </c:pt>
                <c:pt idx="1">
                  <c:v>142</c:v>
                </c:pt>
                <c:pt idx="2">
                  <c:v>94</c:v>
                </c:pt>
                <c:pt idx="3">
                  <c:v>57.5</c:v>
                </c:pt>
                <c:pt idx="4">
                  <c:v>145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5-4E40-BE57-C9A42E105B90}"/>
            </c:ext>
          </c:extLst>
        </c:ser>
        <c:ser>
          <c:idx val="1"/>
          <c:order val="1"/>
          <c:tx>
            <c:strRef>
              <c:f>'8'!$C$1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'8'!$C$2:$C$8</c:f>
              <c:numCache>
                <c:formatCode>General</c:formatCode>
                <c:ptCount val="7"/>
                <c:pt idx="0">
                  <c:v>120</c:v>
                </c:pt>
                <c:pt idx="1">
                  <c:v>138.5</c:v>
                </c:pt>
                <c:pt idx="2">
                  <c:v>92</c:v>
                </c:pt>
                <c:pt idx="3">
                  <c:v>58</c:v>
                </c:pt>
                <c:pt idx="4">
                  <c:v>132.5</c:v>
                </c:pt>
                <c:pt idx="5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5-4E40-BE57-C9A42E105B90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'8'!$D$2:$D$8</c:f>
              <c:numCache>
                <c:formatCode>General</c:formatCode>
                <c:ptCount val="7"/>
                <c:pt idx="0">
                  <c:v>113.5</c:v>
                </c:pt>
                <c:pt idx="1">
                  <c:v>145.5</c:v>
                </c:pt>
                <c:pt idx="2">
                  <c:v>77.5</c:v>
                </c:pt>
                <c:pt idx="3">
                  <c:v>55</c:v>
                </c:pt>
                <c:pt idx="4">
                  <c:v>146.5</c:v>
                </c:pt>
                <c:pt idx="5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5-4E40-BE57-C9A42E105B90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'8'!$E$2:$E$8</c:f>
              <c:numCache>
                <c:formatCode>General</c:formatCode>
                <c:ptCount val="7"/>
                <c:pt idx="0">
                  <c:v>130</c:v>
                </c:pt>
                <c:pt idx="1">
                  <c:v>138</c:v>
                </c:pt>
                <c:pt idx="2">
                  <c:v>77.5</c:v>
                </c:pt>
                <c:pt idx="3">
                  <c:v>55.5</c:v>
                </c:pt>
                <c:pt idx="4">
                  <c:v>137.5</c:v>
                </c:pt>
                <c:pt idx="5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5-4E40-BE57-C9A42E105B90}"/>
            </c:ext>
          </c:extLst>
        </c:ser>
        <c:ser>
          <c:idx val="4"/>
          <c:order val="4"/>
          <c:tx>
            <c:strRef>
              <c:f>'8'!$F$1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'8'!$F$2:$F$8</c:f>
              <c:numCache>
                <c:formatCode>General</c:formatCode>
                <c:ptCount val="7"/>
                <c:pt idx="0">
                  <c:v>126</c:v>
                </c:pt>
                <c:pt idx="1">
                  <c:v>144.5</c:v>
                </c:pt>
                <c:pt idx="2">
                  <c:v>86.5</c:v>
                </c:pt>
                <c:pt idx="3">
                  <c:v>57.5</c:v>
                </c:pt>
                <c:pt idx="4">
                  <c:v>140</c:v>
                </c:pt>
                <c:pt idx="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F5-4E40-BE57-C9A42E105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9944"/>
        <c:axId val="510550272"/>
      </c:line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'8'!$P$1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'8'!$P$2:$P$7</c:f>
              <c:numCache>
                <c:formatCode>General</c:formatCode>
                <c:ptCount val="6"/>
                <c:pt idx="0">
                  <c:v>1095</c:v>
                </c:pt>
                <c:pt idx="1">
                  <c:v>1355.3</c:v>
                </c:pt>
                <c:pt idx="2">
                  <c:v>913.25</c:v>
                </c:pt>
                <c:pt idx="3">
                  <c:v>546.95000000000005</c:v>
                </c:pt>
                <c:pt idx="4">
                  <c:v>1426.4499999999998</c:v>
                </c:pt>
                <c:pt idx="5">
                  <c:v>680.55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8-452B-AADF-4FA4FA8B790F}"/>
            </c:ext>
          </c:extLst>
        </c:ser>
        <c:ser>
          <c:idx val="1"/>
          <c:order val="1"/>
          <c:tx>
            <c:strRef>
              <c:f>'8'!$Q$1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'8'!$Q$2:$Q$7</c:f>
              <c:numCache>
                <c:formatCode>General</c:formatCode>
                <c:ptCount val="6"/>
                <c:pt idx="0">
                  <c:v>1117.05</c:v>
                </c:pt>
                <c:pt idx="1">
                  <c:v>1318.45</c:v>
                </c:pt>
                <c:pt idx="2">
                  <c:v>879.1</c:v>
                </c:pt>
                <c:pt idx="3">
                  <c:v>551.04999999999995</c:v>
                </c:pt>
                <c:pt idx="4">
                  <c:v>1293.9000000000001</c:v>
                </c:pt>
                <c:pt idx="5">
                  <c:v>707.65000000000009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8-452B-AADF-4FA4FA8B790F}"/>
            </c:ext>
          </c:extLst>
        </c:ser>
        <c:ser>
          <c:idx val="2"/>
          <c:order val="2"/>
          <c:tx>
            <c:strRef>
              <c:f>'8'!$R$1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'8'!$R$2:$R$7</c:f>
              <c:numCache>
                <c:formatCode>General</c:formatCode>
                <c:ptCount val="6"/>
                <c:pt idx="0">
                  <c:v>1051.6500000000001</c:v>
                </c:pt>
                <c:pt idx="1">
                  <c:v>1302.75</c:v>
                </c:pt>
                <c:pt idx="2">
                  <c:v>731.25</c:v>
                </c:pt>
                <c:pt idx="3">
                  <c:v>470.25</c:v>
                </c:pt>
                <c:pt idx="4">
                  <c:v>1410.3000000000002</c:v>
                </c:pt>
                <c:pt idx="5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8-452B-AADF-4FA4FA8B790F}"/>
            </c:ext>
          </c:extLst>
        </c:ser>
        <c:ser>
          <c:idx val="3"/>
          <c:order val="3"/>
          <c:tx>
            <c:strRef>
              <c:f>'8'!$S$1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'8'!$S$2:$S$7</c:f>
              <c:numCache>
                <c:formatCode>General</c:formatCode>
                <c:ptCount val="6"/>
                <c:pt idx="0">
                  <c:v>1209.4499999999998</c:v>
                </c:pt>
                <c:pt idx="1">
                  <c:v>1308.45</c:v>
                </c:pt>
                <c:pt idx="2">
                  <c:v>742.85</c:v>
                </c:pt>
                <c:pt idx="3">
                  <c:v>519.45000000000005</c:v>
                </c:pt>
                <c:pt idx="4">
                  <c:v>1340.75</c:v>
                </c:pt>
                <c:pt idx="5">
                  <c:v>704.3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68-452B-AADF-4FA4FA8B790F}"/>
            </c:ext>
          </c:extLst>
        </c:ser>
        <c:ser>
          <c:idx val="4"/>
          <c:order val="4"/>
          <c:tx>
            <c:strRef>
              <c:f>'8'!$T$1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'8'!$T$2:$T$7</c:f>
              <c:numCache>
                <c:formatCode>General</c:formatCode>
                <c:ptCount val="6"/>
                <c:pt idx="0">
                  <c:v>1151.5</c:v>
                </c:pt>
                <c:pt idx="1">
                  <c:v>1200.8</c:v>
                </c:pt>
                <c:pt idx="2">
                  <c:v>831</c:v>
                </c:pt>
                <c:pt idx="3">
                  <c:v>544.70000000000005</c:v>
                </c:pt>
                <c:pt idx="4">
                  <c:v>1361.2</c:v>
                </c:pt>
                <c:pt idx="5">
                  <c:v>662.9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68-452B-AADF-4FA4FA8B7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3056"/>
        <c:axId val="510548304"/>
      </c:line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'9'!$I$1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'9'!$I$2:$I$7</c:f>
              <c:numCache>
                <c:formatCode>General</c:formatCode>
                <c:ptCount val="6"/>
                <c:pt idx="0">
                  <c:v>99</c:v>
                </c:pt>
                <c:pt idx="1">
                  <c:v>155</c:v>
                </c:pt>
                <c:pt idx="2">
                  <c:v>84</c:v>
                </c:pt>
                <c:pt idx="3">
                  <c:v>56.5</c:v>
                </c:pt>
                <c:pt idx="4">
                  <c:v>147.5</c:v>
                </c:pt>
                <c:pt idx="5">
                  <c:v>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2-4203-B6E1-7525A77F312E}"/>
            </c:ext>
          </c:extLst>
        </c:ser>
        <c:ser>
          <c:idx val="1"/>
          <c:order val="1"/>
          <c:tx>
            <c:strRef>
              <c:f>'9'!$J$1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'9'!$J$2:$J$7</c:f>
              <c:numCache>
                <c:formatCode>General</c:formatCode>
                <c:ptCount val="6"/>
                <c:pt idx="0">
                  <c:v>99.5</c:v>
                </c:pt>
                <c:pt idx="1">
                  <c:v>153.5</c:v>
                </c:pt>
                <c:pt idx="2">
                  <c:v>72.5</c:v>
                </c:pt>
                <c:pt idx="3">
                  <c:v>58</c:v>
                </c:pt>
                <c:pt idx="4">
                  <c:v>126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2-4203-B6E1-7525A77F312E}"/>
            </c:ext>
          </c:extLst>
        </c:ser>
        <c:ser>
          <c:idx val="2"/>
          <c:order val="2"/>
          <c:tx>
            <c:strRef>
              <c:f>'9'!$K$1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'9'!$K$2:$K$7</c:f>
              <c:numCache>
                <c:formatCode>General</c:formatCode>
                <c:ptCount val="6"/>
                <c:pt idx="0">
                  <c:v>108.5</c:v>
                </c:pt>
                <c:pt idx="1">
                  <c:v>147</c:v>
                </c:pt>
                <c:pt idx="2">
                  <c:v>75</c:v>
                </c:pt>
                <c:pt idx="3">
                  <c:v>53</c:v>
                </c:pt>
                <c:pt idx="4">
                  <c:v>157</c:v>
                </c:pt>
                <c:pt idx="5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B2-4203-B6E1-7525A77F312E}"/>
            </c:ext>
          </c:extLst>
        </c:ser>
        <c:ser>
          <c:idx val="3"/>
          <c:order val="3"/>
          <c:tx>
            <c:strRef>
              <c:f>'9'!$L$1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'9'!$L$2:$L$7</c:f>
              <c:numCache>
                <c:formatCode>General</c:formatCode>
                <c:ptCount val="6"/>
                <c:pt idx="0">
                  <c:v>119</c:v>
                </c:pt>
                <c:pt idx="1">
                  <c:v>146</c:v>
                </c:pt>
                <c:pt idx="2">
                  <c:v>66</c:v>
                </c:pt>
                <c:pt idx="3">
                  <c:v>55</c:v>
                </c:pt>
                <c:pt idx="4">
                  <c:v>139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B2-4203-B6E1-7525A77F312E}"/>
            </c:ext>
          </c:extLst>
        </c:ser>
        <c:ser>
          <c:idx val="4"/>
          <c:order val="4"/>
          <c:tx>
            <c:strRef>
              <c:f>'9'!$M$1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'9'!$M$2:$M$7</c:f>
              <c:numCache>
                <c:formatCode>General</c:formatCode>
                <c:ptCount val="6"/>
                <c:pt idx="0">
                  <c:v>108.5</c:v>
                </c:pt>
                <c:pt idx="1">
                  <c:v>138.5</c:v>
                </c:pt>
                <c:pt idx="2">
                  <c:v>71.5</c:v>
                </c:pt>
                <c:pt idx="3">
                  <c:v>56</c:v>
                </c:pt>
                <c:pt idx="4">
                  <c:v>146.5</c:v>
                </c:pt>
                <c:pt idx="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B2-4203-B6E1-7525A77F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9944"/>
        <c:axId val="510550272"/>
      </c:line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'9'!$W$1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'9'!$W$2:$W$7</c:f>
              <c:numCache>
                <c:formatCode>General</c:formatCode>
                <c:ptCount val="6"/>
                <c:pt idx="0">
                  <c:v>948.9</c:v>
                </c:pt>
                <c:pt idx="1">
                  <c:v>1462.5500000000002</c:v>
                </c:pt>
                <c:pt idx="2">
                  <c:v>803.7</c:v>
                </c:pt>
                <c:pt idx="3">
                  <c:v>545.15</c:v>
                </c:pt>
                <c:pt idx="4">
                  <c:v>1442.9</c:v>
                </c:pt>
                <c:pt idx="5">
                  <c:v>680.75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F-4741-8CA0-52BC279D7A66}"/>
            </c:ext>
          </c:extLst>
        </c:ser>
        <c:ser>
          <c:idx val="1"/>
          <c:order val="1"/>
          <c:tx>
            <c:strRef>
              <c:f>'9'!$X$1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'9'!$X$2:$X$7</c:f>
              <c:numCache>
                <c:formatCode>General</c:formatCode>
                <c:ptCount val="6"/>
                <c:pt idx="0">
                  <c:v>938.84999999999991</c:v>
                </c:pt>
                <c:pt idx="1">
                  <c:v>1458.25</c:v>
                </c:pt>
                <c:pt idx="2">
                  <c:v>678.95</c:v>
                </c:pt>
                <c:pt idx="3">
                  <c:v>550.20000000000005</c:v>
                </c:pt>
                <c:pt idx="4">
                  <c:v>1222.5999999999999</c:v>
                </c:pt>
                <c:pt idx="5">
                  <c:v>679.2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F-4741-8CA0-52BC279D7A66}"/>
            </c:ext>
          </c:extLst>
        </c:ser>
        <c:ser>
          <c:idx val="2"/>
          <c:order val="2"/>
          <c:tx>
            <c:strRef>
              <c:f>'9'!$Y$1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'9'!$Y$2:$Y$7</c:f>
              <c:numCache>
                <c:formatCode>General</c:formatCode>
                <c:ptCount val="6"/>
                <c:pt idx="0">
                  <c:v>999.8</c:v>
                </c:pt>
                <c:pt idx="1">
                  <c:v>1346.4</c:v>
                </c:pt>
                <c:pt idx="2">
                  <c:v>722.55</c:v>
                </c:pt>
                <c:pt idx="3">
                  <c:v>449</c:v>
                </c:pt>
                <c:pt idx="4">
                  <c:v>1549.15</c:v>
                </c:pt>
                <c:pt idx="5">
                  <c:v>665.5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F-4741-8CA0-52BC279D7A66}"/>
            </c:ext>
          </c:extLst>
        </c:ser>
        <c:ser>
          <c:idx val="3"/>
          <c:order val="3"/>
          <c:tx>
            <c:strRef>
              <c:f>'9'!$Z$1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'9'!$Z$2:$Z$7</c:f>
              <c:numCache>
                <c:formatCode>General</c:formatCode>
                <c:ptCount val="6"/>
                <c:pt idx="0">
                  <c:v>1121.6500000000001</c:v>
                </c:pt>
                <c:pt idx="1">
                  <c:v>1349.65</c:v>
                </c:pt>
                <c:pt idx="2">
                  <c:v>636.54999999999995</c:v>
                </c:pt>
                <c:pt idx="3">
                  <c:v>514.65000000000009</c:v>
                </c:pt>
                <c:pt idx="4">
                  <c:v>1349.9499999999998</c:v>
                </c:pt>
                <c:pt idx="5">
                  <c:v>748.34999999999991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2F-4741-8CA0-52BC279D7A66}"/>
            </c:ext>
          </c:extLst>
        </c:ser>
        <c:ser>
          <c:idx val="4"/>
          <c:order val="4"/>
          <c:tx>
            <c:strRef>
              <c:f>'9'!$AA$1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'9'!$AA$2:$AA$7</c:f>
              <c:numCache>
                <c:formatCode>General</c:formatCode>
                <c:ptCount val="6"/>
                <c:pt idx="0">
                  <c:v>999.35</c:v>
                </c:pt>
                <c:pt idx="1">
                  <c:v>1258.5500000000002</c:v>
                </c:pt>
                <c:pt idx="2">
                  <c:v>687.5</c:v>
                </c:pt>
                <c:pt idx="3">
                  <c:v>531.79999999999995</c:v>
                </c:pt>
                <c:pt idx="4">
                  <c:v>1429.85</c:v>
                </c:pt>
                <c:pt idx="5">
                  <c:v>742.09999999999991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2F-4741-8CA0-52BC279D7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3056"/>
        <c:axId val="510548304"/>
      </c:line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'10'!$I$1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'10'!$I$2:$I$7</c:f>
              <c:numCache>
                <c:formatCode>General</c:formatCode>
                <c:ptCount val="6"/>
                <c:pt idx="0">
                  <c:v>121.5</c:v>
                </c:pt>
                <c:pt idx="1">
                  <c:v>174</c:v>
                </c:pt>
                <c:pt idx="2">
                  <c:v>76</c:v>
                </c:pt>
                <c:pt idx="3">
                  <c:v>55</c:v>
                </c:pt>
                <c:pt idx="4">
                  <c:v>143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7-4840-955F-E81D5FD7BA39}"/>
            </c:ext>
          </c:extLst>
        </c:ser>
        <c:ser>
          <c:idx val="1"/>
          <c:order val="1"/>
          <c:tx>
            <c:strRef>
              <c:f>'10'!$J$1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'10'!$J$2:$J$7</c:f>
              <c:numCache>
                <c:formatCode>General</c:formatCode>
                <c:ptCount val="6"/>
                <c:pt idx="0">
                  <c:v>114</c:v>
                </c:pt>
                <c:pt idx="1">
                  <c:v>143</c:v>
                </c:pt>
                <c:pt idx="2">
                  <c:v>82</c:v>
                </c:pt>
                <c:pt idx="3">
                  <c:v>58</c:v>
                </c:pt>
                <c:pt idx="4">
                  <c:v>128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7-4840-955F-E81D5FD7BA39}"/>
            </c:ext>
          </c:extLst>
        </c:ser>
        <c:ser>
          <c:idx val="2"/>
          <c:order val="2"/>
          <c:tx>
            <c:strRef>
              <c:f>'10'!$K$1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'10'!$K$2:$K$7</c:f>
              <c:numCache>
                <c:formatCode>General</c:formatCode>
                <c:ptCount val="6"/>
                <c:pt idx="0">
                  <c:v>127</c:v>
                </c:pt>
                <c:pt idx="1">
                  <c:v>140</c:v>
                </c:pt>
                <c:pt idx="2">
                  <c:v>89</c:v>
                </c:pt>
                <c:pt idx="3">
                  <c:v>58</c:v>
                </c:pt>
                <c:pt idx="4">
                  <c:v>130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A7-4840-955F-E81D5FD7BA39}"/>
            </c:ext>
          </c:extLst>
        </c:ser>
        <c:ser>
          <c:idx val="4"/>
          <c:order val="4"/>
          <c:tx>
            <c:strRef>
              <c:f>'10'!$M$1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val>
            <c:numRef>
              <c:f>'10'!$M$2:$M$7</c:f>
              <c:numCache>
                <c:formatCode>General</c:formatCode>
                <c:ptCount val="6"/>
                <c:pt idx="0">
                  <c:v>123.5</c:v>
                </c:pt>
                <c:pt idx="1">
                  <c:v>143</c:v>
                </c:pt>
                <c:pt idx="2">
                  <c:v>77</c:v>
                </c:pt>
                <c:pt idx="3">
                  <c:v>53</c:v>
                </c:pt>
                <c:pt idx="4">
                  <c:v>136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A7-4840-955F-E81D5FD7B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9944"/>
        <c:axId val="51055027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'10'!$L$1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'10'!$L$2:$L$7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EA7-4840-955F-E81D5FD7BA39}"/>
                  </c:ext>
                </c:extLst>
              </c15:ser>
            </c15:filteredBarSeries>
          </c:ext>
        </c:extLst>
      </c:bar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'10'!$W$1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'10'!$W$2:$W$7</c:f>
              <c:numCache>
                <c:formatCode>General</c:formatCode>
                <c:ptCount val="6"/>
                <c:pt idx="0">
                  <c:v>1122.25</c:v>
                </c:pt>
                <c:pt idx="1">
                  <c:v>1596.55</c:v>
                </c:pt>
                <c:pt idx="2">
                  <c:v>712.15</c:v>
                </c:pt>
                <c:pt idx="3">
                  <c:v>514.65</c:v>
                </c:pt>
                <c:pt idx="4">
                  <c:v>1341.85</c:v>
                </c:pt>
                <c:pt idx="5">
                  <c:v>671.55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D-4ED4-97BB-A5EC55ABF034}"/>
            </c:ext>
          </c:extLst>
        </c:ser>
        <c:ser>
          <c:idx val="1"/>
          <c:order val="1"/>
          <c:tx>
            <c:strRef>
              <c:f>'10'!$X$1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'10'!$X$2:$X$7</c:f>
              <c:numCache>
                <c:formatCode>General</c:formatCode>
                <c:ptCount val="6"/>
                <c:pt idx="0">
                  <c:v>1063.5</c:v>
                </c:pt>
                <c:pt idx="1">
                  <c:v>1257.4000000000001</c:v>
                </c:pt>
                <c:pt idx="2">
                  <c:v>751.05</c:v>
                </c:pt>
                <c:pt idx="3">
                  <c:v>527.5</c:v>
                </c:pt>
                <c:pt idx="4">
                  <c:v>1221.75</c:v>
                </c:pt>
                <c:pt idx="5">
                  <c:v>719.7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4D-4ED4-97BB-A5EC55ABF034}"/>
            </c:ext>
          </c:extLst>
        </c:ser>
        <c:ser>
          <c:idx val="2"/>
          <c:order val="2"/>
          <c:tx>
            <c:strRef>
              <c:f>'10'!$Y$1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'10'!$Y$2:$Y$7</c:f>
              <c:numCache>
                <c:formatCode>General</c:formatCode>
                <c:ptCount val="6"/>
                <c:pt idx="0">
                  <c:v>1184.3499999999999</c:v>
                </c:pt>
                <c:pt idx="1">
                  <c:v>1222.5999999999999</c:v>
                </c:pt>
                <c:pt idx="2">
                  <c:v>813.25</c:v>
                </c:pt>
                <c:pt idx="3">
                  <c:v>527.20000000000005</c:v>
                </c:pt>
                <c:pt idx="4">
                  <c:v>1242.75</c:v>
                </c:pt>
                <c:pt idx="5">
                  <c:v>738.59999999999991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4D-4ED4-97BB-A5EC55ABF034}"/>
            </c:ext>
          </c:extLst>
        </c:ser>
        <c:ser>
          <c:idx val="4"/>
          <c:order val="4"/>
          <c:tx>
            <c:strRef>
              <c:f>'10'!$AA$1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'10'!$AA$2:$AA$7</c:f>
              <c:numCache>
                <c:formatCode>General</c:formatCode>
                <c:ptCount val="6"/>
                <c:pt idx="0">
                  <c:v>1169.55</c:v>
                </c:pt>
                <c:pt idx="1">
                  <c:v>1276.6500000000001</c:v>
                </c:pt>
                <c:pt idx="2">
                  <c:v>705.59999999999991</c:v>
                </c:pt>
                <c:pt idx="3">
                  <c:v>478.05</c:v>
                </c:pt>
                <c:pt idx="4">
                  <c:v>1311.1999999999998</c:v>
                </c:pt>
                <c:pt idx="5">
                  <c:v>670.45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4D-4ED4-97BB-A5EC55ABF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3056"/>
        <c:axId val="51054830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'10'!$Z$1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'10'!$Z$2:$Z$7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54D-4ED4-97BB-A5EC55ABF034}"/>
                  </c:ext>
                </c:extLst>
              </c15:ser>
            </c15:filteredBarSeries>
          </c:ext>
        </c:extLst>
      </c:bar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'11'!$I$1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'11'!$I$2:$I$7</c:f>
              <c:numCache>
                <c:formatCode>General</c:formatCode>
                <c:ptCount val="6"/>
                <c:pt idx="0">
                  <c:v>112</c:v>
                </c:pt>
                <c:pt idx="1">
                  <c:v>146</c:v>
                </c:pt>
                <c:pt idx="2">
                  <c:v>70</c:v>
                </c:pt>
                <c:pt idx="3">
                  <c:v>51.5</c:v>
                </c:pt>
                <c:pt idx="4">
                  <c:v>137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7-4252-807C-1B758448A505}"/>
            </c:ext>
          </c:extLst>
        </c:ser>
        <c:ser>
          <c:idx val="1"/>
          <c:order val="1"/>
          <c:tx>
            <c:strRef>
              <c:f>'11'!$J$1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'11'!$J$2:$J$7</c:f>
              <c:numCache>
                <c:formatCode>General</c:formatCode>
                <c:ptCount val="6"/>
                <c:pt idx="0">
                  <c:v>127.5</c:v>
                </c:pt>
                <c:pt idx="1">
                  <c:v>137</c:v>
                </c:pt>
                <c:pt idx="2">
                  <c:v>76</c:v>
                </c:pt>
                <c:pt idx="3">
                  <c:v>56</c:v>
                </c:pt>
                <c:pt idx="4">
                  <c:v>133.5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7-4252-807C-1B758448A505}"/>
            </c:ext>
          </c:extLst>
        </c:ser>
        <c:ser>
          <c:idx val="2"/>
          <c:order val="2"/>
          <c:tx>
            <c:strRef>
              <c:f>'11'!$K$1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'11'!$K$2:$K$7</c:f>
              <c:numCache>
                <c:formatCode>General</c:formatCode>
                <c:ptCount val="6"/>
                <c:pt idx="0">
                  <c:v>119</c:v>
                </c:pt>
                <c:pt idx="1">
                  <c:v>146.5</c:v>
                </c:pt>
                <c:pt idx="2">
                  <c:v>82</c:v>
                </c:pt>
                <c:pt idx="3">
                  <c:v>56.5</c:v>
                </c:pt>
                <c:pt idx="4">
                  <c:v>137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7-4252-807C-1B758448A505}"/>
            </c:ext>
          </c:extLst>
        </c:ser>
        <c:ser>
          <c:idx val="4"/>
          <c:order val="4"/>
          <c:tx>
            <c:strRef>
              <c:f>'11'!$M$1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val>
            <c:numRef>
              <c:f>'11'!$M$2:$M$7</c:f>
              <c:numCache>
                <c:formatCode>General</c:formatCode>
                <c:ptCount val="6"/>
                <c:pt idx="0">
                  <c:v>118.5</c:v>
                </c:pt>
                <c:pt idx="1">
                  <c:v>137</c:v>
                </c:pt>
                <c:pt idx="2">
                  <c:v>79.5</c:v>
                </c:pt>
                <c:pt idx="3">
                  <c:v>54.5</c:v>
                </c:pt>
                <c:pt idx="4">
                  <c:v>128.5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D7-4252-807C-1B758448A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9944"/>
        <c:axId val="51055027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'11'!$L$1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'11'!$L$2:$L$7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4D7-4252-807C-1B758448A505}"/>
                  </c:ext>
                </c:extLst>
              </c15:ser>
            </c15:filteredBarSeries>
          </c:ext>
        </c:extLst>
      </c:bar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'11'!$W$1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'11'!$W$2:$W$7</c:f>
              <c:numCache>
                <c:formatCode>General</c:formatCode>
                <c:ptCount val="6"/>
                <c:pt idx="0">
                  <c:v>956.5</c:v>
                </c:pt>
                <c:pt idx="1">
                  <c:v>1306.9000000000001</c:v>
                </c:pt>
                <c:pt idx="2">
                  <c:v>651.95000000000005</c:v>
                </c:pt>
                <c:pt idx="3">
                  <c:v>476.85</c:v>
                </c:pt>
                <c:pt idx="4">
                  <c:v>1314.75</c:v>
                </c:pt>
                <c:pt idx="5">
                  <c:v>657.65000000000009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2-40DA-BEA6-F4F2D43CB57A}"/>
            </c:ext>
          </c:extLst>
        </c:ser>
        <c:ser>
          <c:idx val="1"/>
          <c:order val="1"/>
          <c:tx>
            <c:strRef>
              <c:f>'11'!$X$1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'11'!$X$2:$X$7</c:f>
              <c:numCache>
                <c:formatCode>General</c:formatCode>
                <c:ptCount val="6"/>
                <c:pt idx="0">
                  <c:v>1160.0999999999999</c:v>
                </c:pt>
                <c:pt idx="1">
                  <c:v>1121.75</c:v>
                </c:pt>
                <c:pt idx="2">
                  <c:v>679.5</c:v>
                </c:pt>
                <c:pt idx="3">
                  <c:v>499.35</c:v>
                </c:pt>
                <c:pt idx="4">
                  <c:v>1268.3499999999999</c:v>
                </c:pt>
                <c:pt idx="5">
                  <c:v>730.4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2-40DA-BEA6-F4F2D43CB57A}"/>
            </c:ext>
          </c:extLst>
        </c:ser>
        <c:ser>
          <c:idx val="2"/>
          <c:order val="2"/>
          <c:tx>
            <c:strRef>
              <c:f>'11'!$Y$1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'11'!$Y$2:$Y$7</c:f>
              <c:numCache>
                <c:formatCode>General</c:formatCode>
                <c:ptCount val="6"/>
                <c:pt idx="0">
                  <c:v>1067.45</c:v>
                </c:pt>
                <c:pt idx="1">
                  <c:v>1253.2</c:v>
                </c:pt>
                <c:pt idx="2">
                  <c:v>745.3</c:v>
                </c:pt>
                <c:pt idx="3">
                  <c:v>505.9</c:v>
                </c:pt>
                <c:pt idx="4">
                  <c:v>1311.7</c:v>
                </c:pt>
                <c:pt idx="5">
                  <c:v>717.95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2-40DA-BEA6-F4F2D43CB57A}"/>
            </c:ext>
          </c:extLst>
        </c:ser>
        <c:ser>
          <c:idx val="4"/>
          <c:order val="4"/>
          <c:tx>
            <c:strRef>
              <c:f>'11'!$AA$1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'11'!$AA$2:$AA$7</c:f>
              <c:numCache>
                <c:formatCode>General</c:formatCode>
                <c:ptCount val="6"/>
                <c:pt idx="0">
                  <c:v>1103.0500000000002</c:v>
                </c:pt>
                <c:pt idx="1">
                  <c:v>1123.7</c:v>
                </c:pt>
                <c:pt idx="2">
                  <c:v>729.6</c:v>
                </c:pt>
                <c:pt idx="3">
                  <c:v>493.1</c:v>
                </c:pt>
                <c:pt idx="4">
                  <c:v>1233.25</c:v>
                </c:pt>
                <c:pt idx="5">
                  <c:v>799.1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E2-40DA-BEA6-F4F2D43CB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3056"/>
        <c:axId val="51054830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'11'!$Z$1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'11'!$Z$2:$Z$7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0E2-40DA-BEA6-F4F2D43CB57A}"/>
                  </c:ext>
                </c:extLst>
              </c15:ser>
            </c15:filteredBarSeries>
          </c:ext>
        </c:extLst>
      </c:bar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Topo!$K$1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Topo!$J$2:$J$7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Topo!$K$2:$K$7</c:f>
              <c:numCache>
                <c:formatCode>General</c:formatCode>
                <c:ptCount val="6"/>
                <c:pt idx="0">
                  <c:v>99</c:v>
                </c:pt>
                <c:pt idx="1">
                  <c:v>155</c:v>
                </c:pt>
                <c:pt idx="2">
                  <c:v>84</c:v>
                </c:pt>
                <c:pt idx="3">
                  <c:v>56.5</c:v>
                </c:pt>
                <c:pt idx="4">
                  <c:v>147.5</c:v>
                </c:pt>
                <c:pt idx="5">
                  <c:v>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F-4A1B-9491-919FE67D1698}"/>
            </c:ext>
          </c:extLst>
        </c:ser>
        <c:ser>
          <c:idx val="5"/>
          <c:order val="5"/>
          <c:tx>
            <c:strRef>
              <c:f>Topo!$P$1</c:f>
              <c:strCache>
                <c:ptCount val="1"/>
                <c:pt idx="0">
                  <c:v>T C1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Topo!$J$2:$J$7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Topo!$P$2:$P$7</c:f>
              <c:numCache>
                <c:formatCode>General</c:formatCode>
                <c:ptCount val="6"/>
                <c:pt idx="0">
                  <c:v>112</c:v>
                </c:pt>
                <c:pt idx="1">
                  <c:v>134.5</c:v>
                </c:pt>
                <c:pt idx="2">
                  <c:v>81.5</c:v>
                </c:pt>
                <c:pt idx="3">
                  <c:v>57.5</c:v>
                </c:pt>
                <c:pt idx="4">
                  <c:v>142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7F-4A1B-9491-919FE67D1698}"/>
            </c:ext>
          </c:extLst>
        </c:ser>
        <c:ser>
          <c:idx val="6"/>
          <c:order val="6"/>
          <c:tx>
            <c:strRef>
              <c:f>Topo!$Q$1</c:f>
              <c:strCache>
                <c:ptCount val="1"/>
                <c:pt idx="0">
                  <c:v>T B1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Topo!$J$2:$J$7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Topo!$Q$2:$Q$7</c:f>
              <c:numCache>
                <c:formatCode>General</c:formatCode>
                <c:ptCount val="6"/>
                <c:pt idx="0">
                  <c:v>126</c:v>
                </c:pt>
                <c:pt idx="1">
                  <c:v>131</c:v>
                </c:pt>
                <c:pt idx="2">
                  <c:v>86.5</c:v>
                </c:pt>
                <c:pt idx="3">
                  <c:v>56.5</c:v>
                </c:pt>
                <c:pt idx="4">
                  <c:v>141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7F-4A1B-9491-919FE67D1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9944"/>
        <c:axId val="5105502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Topo!$L$1</c15:sqref>
                        </c15:formulaRef>
                      </c:ext>
                    </c:extLst>
                    <c:strCache>
                      <c:ptCount val="1"/>
                      <c:pt idx="0">
                        <c:v>C1 con canc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Topo!$J$2:$J$7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Topo!$L$2:$L$7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99.5</c:v>
                      </c:pt>
                      <c:pt idx="1">
                        <c:v>153.5</c:v>
                      </c:pt>
                      <c:pt idx="2">
                        <c:v>72.5</c:v>
                      </c:pt>
                      <c:pt idx="3">
                        <c:v>58</c:v>
                      </c:pt>
                      <c:pt idx="4">
                        <c:v>126</c:v>
                      </c:pt>
                      <c:pt idx="5">
                        <c:v>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E7F-4A1B-9491-919FE67D169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Topo!$M$1</c15:sqref>
                        </c15:formulaRef>
                      </c:ext>
                    </c:extLst>
                    <c:strCache>
                      <c:ptCount val="1"/>
                      <c:pt idx="0">
                        <c:v>C1 no canc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Topo!$M$2:$M$7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108.5</c:v>
                      </c:pt>
                      <c:pt idx="1">
                        <c:v>147</c:v>
                      </c:pt>
                      <c:pt idx="2">
                        <c:v>75</c:v>
                      </c:pt>
                      <c:pt idx="3">
                        <c:v>53</c:v>
                      </c:pt>
                      <c:pt idx="4">
                        <c:v>157</c:v>
                      </c:pt>
                      <c:pt idx="5">
                        <c:v>72.5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7F-4A1B-9491-919FE67D169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Topo!$N$1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Topo!$N$2:$N$7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119</c:v>
                      </c:pt>
                      <c:pt idx="1">
                        <c:v>146</c:v>
                      </c:pt>
                      <c:pt idx="2">
                        <c:v>66</c:v>
                      </c:pt>
                      <c:pt idx="3">
                        <c:v>55</c:v>
                      </c:pt>
                      <c:pt idx="4">
                        <c:v>139</c:v>
                      </c:pt>
                      <c:pt idx="5">
                        <c:v>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7F-4A1B-9491-919FE67D169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Topo!$O$1</c15:sqref>
                        </c15:formulaRef>
                      </c:ext>
                    </c:extLst>
                    <c:strCache>
                      <c:ptCount val="1"/>
                      <c:pt idx="0">
                        <c:v>B1 con canc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Topo!$O$2:$O$7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108.5</c:v>
                      </c:pt>
                      <c:pt idx="1">
                        <c:v>138.5</c:v>
                      </c:pt>
                      <c:pt idx="2">
                        <c:v>71.5</c:v>
                      </c:pt>
                      <c:pt idx="3">
                        <c:v>56</c:v>
                      </c:pt>
                      <c:pt idx="4">
                        <c:v>146.5</c:v>
                      </c:pt>
                      <c:pt idx="5">
                        <c:v>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7F-4A1B-9491-919FE67D1698}"/>
                  </c:ext>
                </c:extLst>
              </c15:ser>
            </c15:filteredBarSeries>
          </c:ext>
        </c:extLst>
      </c:bar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Topo!$AC$1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Topo!$AC$2:$AC$7</c:f>
              <c:numCache>
                <c:formatCode>General</c:formatCode>
                <c:ptCount val="6"/>
                <c:pt idx="0">
                  <c:v>948.9</c:v>
                </c:pt>
                <c:pt idx="1">
                  <c:v>1462.5500000000002</c:v>
                </c:pt>
                <c:pt idx="2">
                  <c:v>803.7</c:v>
                </c:pt>
                <c:pt idx="3">
                  <c:v>545.15</c:v>
                </c:pt>
                <c:pt idx="4">
                  <c:v>1442.9</c:v>
                </c:pt>
                <c:pt idx="5">
                  <c:v>680.75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1-4494-AF52-7CE76DC731E1}"/>
            </c:ext>
          </c:extLst>
        </c:ser>
        <c:ser>
          <c:idx val="1"/>
          <c:order val="1"/>
          <c:tx>
            <c:strRef>
              <c:f>Topo!$AD$1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Topo!$AD$2:$AD$7</c:f>
              <c:numCache>
                <c:formatCode>General</c:formatCode>
                <c:ptCount val="6"/>
                <c:pt idx="0">
                  <c:v>938.84999999999991</c:v>
                </c:pt>
                <c:pt idx="1">
                  <c:v>1458.25</c:v>
                </c:pt>
                <c:pt idx="2">
                  <c:v>678.95</c:v>
                </c:pt>
                <c:pt idx="3">
                  <c:v>550.20000000000005</c:v>
                </c:pt>
                <c:pt idx="4">
                  <c:v>1222.5999999999999</c:v>
                </c:pt>
                <c:pt idx="5">
                  <c:v>679.2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1-4494-AF52-7CE76DC731E1}"/>
            </c:ext>
          </c:extLst>
        </c:ser>
        <c:ser>
          <c:idx val="2"/>
          <c:order val="2"/>
          <c:tx>
            <c:strRef>
              <c:f>Topo!$AE$1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Topo!$AE$2:$AE$7</c:f>
              <c:numCache>
                <c:formatCode>General</c:formatCode>
                <c:ptCount val="6"/>
                <c:pt idx="0">
                  <c:v>999.8</c:v>
                </c:pt>
                <c:pt idx="1">
                  <c:v>1346.4</c:v>
                </c:pt>
                <c:pt idx="2">
                  <c:v>722.55</c:v>
                </c:pt>
                <c:pt idx="3">
                  <c:v>449</c:v>
                </c:pt>
                <c:pt idx="4">
                  <c:v>1549.15</c:v>
                </c:pt>
                <c:pt idx="5">
                  <c:v>665.5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1-4494-AF52-7CE76DC731E1}"/>
            </c:ext>
          </c:extLst>
        </c:ser>
        <c:ser>
          <c:idx val="3"/>
          <c:order val="3"/>
          <c:tx>
            <c:strRef>
              <c:f>Topo!$AF$1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Topo!$AF$2:$AF$7</c:f>
              <c:numCache>
                <c:formatCode>General</c:formatCode>
                <c:ptCount val="6"/>
                <c:pt idx="0">
                  <c:v>1121.6500000000001</c:v>
                </c:pt>
                <c:pt idx="1">
                  <c:v>1349.65</c:v>
                </c:pt>
                <c:pt idx="2">
                  <c:v>636.54999999999995</c:v>
                </c:pt>
                <c:pt idx="3">
                  <c:v>514.65000000000009</c:v>
                </c:pt>
                <c:pt idx="4">
                  <c:v>1349.9499999999998</c:v>
                </c:pt>
                <c:pt idx="5">
                  <c:v>748.34999999999991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1-4494-AF52-7CE76DC731E1}"/>
            </c:ext>
          </c:extLst>
        </c:ser>
        <c:ser>
          <c:idx val="4"/>
          <c:order val="4"/>
          <c:tx>
            <c:strRef>
              <c:f>Topo!$AG$1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Topo!$AG$2:$AG$7</c:f>
              <c:numCache>
                <c:formatCode>General</c:formatCode>
                <c:ptCount val="6"/>
                <c:pt idx="0">
                  <c:v>999.35</c:v>
                </c:pt>
                <c:pt idx="1">
                  <c:v>1258.5500000000002</c:v>
                </c:pt>
                <c:pt idx="2">
                  <c:v>687.5</c:v>
                </c:pt>
                <c:pt idx="3">
                  <c:v>531.79999999999995</c:v>
                </c:pt>
                <c:pt idx="4">
                  <c:v>1429.85</c:v>
                </c:pt>
                <c:pt idx="5">
                  <c:v>742.09999999999991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1-4494-AF52-7CE76DC731E1}"/>
            </c:ext>
          </c:extLst>
        </c:ser>
        <c:ser>
          <c:idx val="5"/>
          <c:order val="5"/>
          <c:tx>
            <c:strRef>
              <c:f>Topo!$AH$1</c:f>
              <c:strCache>
                <c:ptCount val="1"/>
                <c:pt idx="0">
                  <c:v>T C1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Topo!$AH$2:$AH$7</c:f>
              <c:numCache>
                <c:formatCode>General</c:formatCode>
                <c:ptCount val="6"/>
                <c:pt idx="0">
                  <c:v>1058.4000000000001</c:v>
                </c:pt>
                <c:pt idx="1">
                  <c:v>1251.0500000000002</c:v>
                </c:pt>
                <c:pt idx="2">
                  <c:v>763.25</c:v>
                </c:pt>
                <c:pt idx="3">
                  <c:v>538.54999999999995</c:v>
                </c:pt>
                <c:pt idx="4">
                  <c:v>1290.55</c:v>
                </c:pt>
                <c:pt idx="5">
                  <c:v>634.70000000000005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71-4494-AF52-7CE76DC731E1}"/>
            </c:ext>
          </c:extLst>
        </c:ser>
        <c:ser>
          <c:idx val="6"/>
          <c:order val="6"/>
          <c:tx>
            <c:strRef>
              <c:f>Topo!$AI$1</c:f>
              <c:strCache>
                <c:ptCount val="1"/>
                <c:pt idx="0">
                  <c:v>T B1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Topo!$AI$2:$AI$7</c:f>
              <c:numCache>
                <c:formatCode>General</c:formatCode>
                <c:ptCount val="6"/>
                <c:pt idx="0">
                  <c:v>1195.75</c:v>
                </c:pt>
                <c:pt idx="1">
                  <c:v>1232.4000000000001</c:v>
                </c:pt>
                <c:pt idx="2">
                  <c:v>796.5</c:v>
                </c:pt>
                <c:pt idx="3">
                  <c:v>524</c:v>
                </c:pt>
                <c:pt idx="4">
                  <c:v>1280.5999999999999</c:v>
                </c:pt>
                <c:pt idx="5">
                  <c:v>679.40000000000009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71-4494-AF52-7CE76DC73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3056"/>
        <c:axId val="510548304"/>
      </c:bar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'8'!$P$1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'8'!$P$2:$P$7</c:f>
              <c:numCache>
                <c:formatCode>General</c:formatCode>
                <c:ptCount val="6"/>
                <c:pt idx="0">
                  <c:v>1095</c:v>
                </c:pt>
                <c:pt idx="1">
                  <c:v>1355.3</c:v>
                </c:pt>
                <c:pt idx="2">
                  <c:v>913.25</c:v>
                </c:pt>
                <c:pt idx="3">
                  <c:v>546.95000000000005</c:v>
                </c:pt>
                <c:pt idx="4">
                  <c:v>1426.4499999999998</c:v>
                </c:pt>
                <c:pt idx="5">
                  <c:v>680.55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5-47E3-B2A8-68A27363A436}"/>
            </c:ext>
          </c:extLst>
        </c:ser>
        <c:ser>
          <c:idx val="1"/>
          <c:order val="1"/>
          <c:tx>
            <c:strRef>
              <c:f>'8'!$Q$1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'8'!$Q$2:$Q$7</c:f>
              <c:numCache>
                <c:formatCode>General</c:formatCode>
                <c:ptCount val="6"/>
                <c:pt idx="0">
                  <c:v>1117.05</c:v>
                </c:pt>
                <c:pt idx="1">
                  <c:v>1318.45</c:v>
                </c:pt>
                <c:pt idx="2">
                  <c:v>879.1</c:v>
                </c:pt>
                <c:pt idx="3">
                  <c:v>551.04999999999995</c:v>
                </c:pt>
                <c:pt idx="4">
                  <c:v>1293.9000000000001</c:v>
                </c:pt>
                <c:pt idx="5">
                  <c:v>707.65000000000009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5-47E3-B2A8-68A27363A436}"/>
            </c:ext>
          </c:extLst>
        </c:ser>
        <c:ser>
          <c:idx val="2"/>
          <c:order val="2"/>
          <c:tx>
            <c:strRef>
              <c:f>'8'!$R$1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'8'!$R$2:$R$7</c:f>
              <c:numCache>
                <c:formatCode>General</c:formatCode>
                <c:ptCount val="6"/>
                <c:pt idx="0">
                  <c:v>1051.6500000000001</c:v>
                </c:pt>
                <c:pt idx="1">
                  <c:v>1302.75</c:v>
                </c:pt>
                <c:pt idx="2">
                  <c:v>731.25</c:v>
                </c:pt>
                <c:pt idx="3">
                  <c:v>470.25</c:v>
                </c:pt>
                <c:pt idx="4">
                  <c:v>1410.3000000000002</c:v>
                </c:pt>
                <c:pt idx="5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5-47E3-B2A8-68A27363A436}"/>
            </c:ext>
          </c:extLst>
        </c:ser>
        <c:ser>
          <c:idx val="3"/>
          <c:order val="3"/>
          <c:tx>
            <c:strRef>
              <c:f>'8'!$S$1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'8'!$S$2:$S$7</c:f>
              <c:numCache>
                <c:formatCode>General</c:formatCode>
                <c:ptCount val="6"/>
                <c:pt idx="0">
                  <c:v>1209.4499999999998</c:v>
                </c:pt>
                <c:pt idx="1">
                  <c:v>1308.45</c:v>
                </c:pt>
                <c:pt idx="2">
                  <c:v>742.85</c:v>
                </c:pt>
                <c:pt idx="3">
                  <c:v>519.45000000000005</c:v>
                </c:pt>
                <c:pt idx="4">
                  <c:v>1340.75</c:v>
                </c:pt>
                <c:pt idx="5">
                  <c:v>704.3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05-47E3-B2A8-68A27363A436}"/>
            </c:ext>
          </c:extLst>
        </c:ser>
        <c:ser>
          <c:idx val="4"/>
          <c:order val="4"/>
          <c:tx>
            <c:strRef>
              <c:f>'8'!$T$1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'8'!$T$2:$T$7</c:f>
              <c:numCache>
                <c:formatCode>General</c:formatCode>
                <c:ptCount val="6"/>
                <c:pt idx="0">
                  <c:v>1151.5</c:v>
                </c:pt>
                <c:pt idx="1">
                  <c:v>1200.8</c:v>
                </c:pt>
                <c:pt idx="2">
                  <c:v>831</c:v>
                </c:pt>
                <c:pt idx="3">
                  <c:v>544.70000000000005</c:v>
                </c:pt>
                <c:pt idx="4">
                  <c:v>1361.2</c:v>
                </c:pt>
                <c:pt idx="5">
                  <c:v>662.9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05-47E3-B2A8-68A27363A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3056"/>
        <c:axId val="510548304"/>
      </c:line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'6'!$I$1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'6'!$I$2:$I$7</c:f>
              <c:numCache>
                <c:formatCode>General</c:formatCode>
                <c:ptCount val="6"/>
                <c:pt idx="0">
                  <c:v>125.5</c:v>
                </c:pt>
                <c:pt idx="1">
                  <c:v>137.5</c:v>
                </c:pt>
                <c:pt idx="2">
                  <c:v>94.5</c:v>
                </c:pt>
                <c:pt idx="3">
                  <c:v>51.5</c:v>
                </c:pt>
                <c:pt idx="4">
                  <c:v>172.5</c:v>
                </c:pt>
                <c:pt idx="5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6-4F07-8988-3989041A7A1F}"/>
            </c:ext>
          </c:extLst>
        </c:ser>
        <c:ser>
          <c:idx val="1"/>
          <c:order val="1"/>
          <c:tx>
            <c:strRef>
              <c:f>'6'!$J$1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'6'!$J$2:$J$7</c:f>
              <c:numCache>
                <c:formatCode>General</c:formatCode>
                <c:ptCount val="6"/>
                <c:pt idx="0">
                  <c:v>152</c:v>
                </c:pt>
                <c:pt idx="1">
                  <c:v>185.5</c:v>
                </c:pt>
                <c:pt idx="2">
                  <c:v>96</c:v>
                </c:pt>
                <c:pt idx="3">
                  <c:v>47</c:v>
                </c:pt>
                <c:pt idx="4">
                  <c:v>139.5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6-4F07-8988-3989041A7A1F}"/>
            </c:ext>
          </c:extLst>
        </c:ser>
        <c:ser>
          <c:idx val="2"/>
          <c:order val="2"/>
          <c:tx>
            <c:strRef>
              <c:f>'6'!$K$1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'6'!$K$2:$K$7</c:f>
              <c:numCache>
                <c:formatCode>General</c:formatCode>
                <c:ptCount val="6"/>
                <c:pt idx="0">
                  <c:v>135.5</c:v>
                </c:pt>
                <c:pt idx="1">
                  <c:v>181.5</c:v>
                </c:pt>
                <c:pt idx="2">
                  <c:v>86.5</c:v>
                </c:pt>
                <c:pt idx="3">
                  <c:v>48.5</c:v>
                </c:pt>
                <c:pt idx="4">
                  <c:v>178.5</c:v>
                </c:pt>
                <c:pt idx="5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96-4F07-8988-3989041A7A1F}"/>
            </c:ext>
          </c:extLst>
        </c:ser>
        <c:ser>
          <c:idx val="4"/>
          <c:order val="4"/>
          <c:tx>
            <c:strRef>
              <c:f>'6'!$M$1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'6'!$M$2:$M$7</c:f>
              <c:numCache>
                <c:formatCode>General</c:formatCode>
                <c:ptCount val="6"/>
                <c:pt idx="0">
                  <c:v>130.5</c:v>
                </c:pt>
                <c:pt idx="1">
                  <c:v>141.5</c:v>
                </c:pt>
                <c:pt idx="2">
                  <c:v>92</c:v>
                </c:pt>
                <c:pt idx="3">
                  <c:v>49</c:v>
                </c:pt>
                <c:pt idx="4">
                  <c:v>185</c:v>
                </c:pt>
                <c:pt idx="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96-4F07-8988-3989041A7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9944"/>
        <c:axId val="51055027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'6'!$L$1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'6'!$L$2:$L$7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096-4F07-8988-3989041A7A1F}"/>
                  </c:ext>
                </c:extLst>
              </c15:ser>
            </c15:filteredLineSeries>
          </c:ext>
        </c:extLst>
      </c:line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'6'!$W$1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'6'!$W$2:$W$7</c:f>
              <c:numCache>
                <c:formatCode>General</c:formatCode>
                <c:ptCount val="6"/>
                <c:pt idx="0">
                  <c:v>1217.3499999999999</c:v>
                </c:pt>
                <c:pt idx="1">
                  <c:v>1318</c:v>
                </c:pt>
                <c:pt idx="2">
                  <c:v>911.5</c:v>
                </c:pt>
                <c:pt idx="3">
                  <c:v>453.85</c:v>
                </c:pt>
                <c:pt idx="4">
                  <c:v>1690.55</c:v>
                </c:pt>
                <c:pt idx="5">
                  <c:v>818.75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1-43C9-8CB5-96731B781D2A}"/>
            </c:ext>
          </c:extLst>
        </c:ser>
        <c:ser>
          <c:idx val="1"/>
          <c:order val="1"/>
          <c:tx>
            <c:strRef>
              <c:f>'6'!$X$1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'6'!$X$2:$X$7</c:f>
              <c:numCache>
                <c:formatCode>General</c:formatCode>
                <c:ptCount val="6"/>
                <c:pt idx="0">
                  <c:v>1471.55</c:v>
                </c:pt>
                <c:pt idx="1">
                  <c:v>1725</c:v>
                </c:pt>
                <c:pt idx="2">
                  <c:v>909.75</c:v>
                </c:pt>
                <c:pt idx="3">
                  <c:v>450.6</c:v>
                </c:pt>
                <c:pt idx="4">
                  <c:v>1372.5500000000002</c:v>
                </c:pt>
                <c:pt idx="5">
                  <c:v>704.05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1-43C9-8CB5-96731B781D2A}"/>
            </c:ext>
          </c:extLst>
        </c:ser>
        <c:ser>
          <c:idx val="2"/>
          <c:order val="2"/>
          <c:tx>
            <c:strRef>
              <c:f>'6'!$Y$1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'6'!$Y$2:$Y$7</c:f>
              <c:numCache>
                <c:formatCode>General</c:formatCode>
                <c:ptCount val="6"/>
                <c:pt idx="0">
                  <c:v>1310.9</c:v>
                </c:pt>
                <c:pt idx="1">
                  <c:v>1682.2</c:v>
                </c:pt>
                <c:pt idx="2">
                  <c:v>816.7</c:v>
                </c:pt>
                <c:pt idx="3">
                  <c:v>465.5</c:v>
                </c:pt>
                <c:pt idx="4">
                  <c:v>1762.9</c:v>
                </c:pt>
                <c:pt idx="5">
                  <c:v>713.25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1-43C9-8CB5-96731B781D2A}"/>
            </c:ext>
          </c:extLst>
        </c:ser>
        <c:ser>
          <c:idx val="3"/>
          <c:order val="3"/>
          <c:tx>
            <c:strRef>
              <c:f>'6'!$Z$1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'6'!$Z$2:$Z$7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61-43C9-8CB5-96731B781D2A}"/>
            </c:ext>
          </c:extLst>
        </c:ser>
        <c:ser>
          <c:idx val="4"/>
          <c:order val="4"/>
          <c:tx>
            <c:strRef>
              <c:f>'6'!$AA$1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'6'!$AA$2:$AA$7</c:f>
              <c:numCache>
                <c:formatCode>General</c:formatCode>
                <c:ptCount val="6"/>
                <c:pt idx="0">
                  <c:v>1267.5500000000002</c:v>
                </c:pt>
                <c:pt idx="1">
                  <c:v>1372.4</c:v>
                </c:pt>
                <c:pt idx="2">
                  <c:v>888.5</c:v>
                </c:pt>
                <c:pt idx="3">
                  <c:v>470.6</c:v>
                </c:pt>
                <c:pt idx="4">
                  <c:v>1829.3000000000002</c:v>
                </c:pt>
                <c:pt idx="5">
                  <c:v>934.4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61-43C9-8CB5-96731B781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3056"/>
        <c:axId val="510548304"/>
      </c:line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'8'!$B$2:$B$8</c:f>
              <c:numCache>
                <c:formatCode>General</c:formatCode>
                <c:ptCount val="7"/>
                <c:pt idx="0">
                  <c:v>115.5</c:v>
                </c:pt>
                <c:pt idx="1">
                  <c:v>142</c:v>
                </c:pt>
                <c:pt idx="2">
                  <c:v>94</c:v>
                </c:pt>
                <c:pt idx="3">
                  <c:v>57.5</c:v>
                </c:pt>
                <c:pt idx="4">
                  <c:v>145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E-44A9-9C0E-32B7B724806B}"/>
            </c:ext>
          </c:extLst>
        </c:ser>
        <c:ser>
          <c:idx val="1"/>
          <c:order val="1"/>
          <c:tx>
            <c:strRef>
              <c:f>'8'!$C$1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'8'!$C$2:$C$8</c:f>
              <c:numCache>
                <c:formatCode>General</c:formatCode>
                <c:ptCount val="7"/>
                <c:pt idx="0">
                  <c:v>120</c:v>
                </c:pt>
                <c:pt idx="1">
                  <c:v>138.5</c:v>
                </c:pt>
                <c:pt idx="2">
                  <c:v>92</c:v>
                </c:pt>
                <c:pt idx="3">
                  <c:v>58</c:v>
                </c:pt>
                <c:pt idx="4">
                  <c:v>132.5</c:v>
                </c:pt>
                <c:pt idx="5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E-44A9-9C0E-32B7B724806B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'8'!$D$2:$D$8</c:f>
              <c:numCache>
                <c:formatCode>General</c:formatCode>
                <c:ptCount val="7"/>
                <c:pt idx="0">
                  <c:v>113.5</c:v>
                </c:pt>
                <c:pt idx="1">
                  <c:v>145.5</c:v>
                </c:pt>
                <c:pt idx="2">
                  <c:v>77.5</c:v>
                </c:pt>
                <c:pt idx="3">
                  <c:v>55</c:v>
                </c:pt>
                <c:pt idx="4">
                  <c:v>146.5</c:v>
                </c:pt>
                <c:pt idx="5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E-44A9-9C0E-32B7B724806B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'8'!$E$2:$E$8</c:f>
              <c:numCache>
                <c:formatCode>General</c:formatCode>
                <c:ptCount val="7"/>
                <c:pt idx="0">
                  <c:v>130</c:v>
                </c:pt>
                <c:pt idx="1">
                  <c:v>138</c:v>
                </c:pt>
                <c:pt idx="2">
                  <c:v>77.5</c:v>
                </c:pt>
                <c:pt idx="3">
                  <c:v>55.5</c:v>
                </c:pt>
                <c:pt idx="4">
                  <c:v>137.5</c:v>
                </c:pt>
                <c:pt idx="5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FE-44A9-9C0E-32B7B724806B}"/>
            </c:ext>
          </c:extLst>
        </c:ser>
        <c:ser>
          <c:idx val="4"/>
          <c:order val="4"/>
          <c:tx>
            <c:strRef>
              <c:f>'8'!$F$1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'8'!$F$2:$F$8</c:f>
              <c:numCache>
                <c:formatCode>General</c:formatCode>
                <c:ptCount val="7"/>
                <c:pt idx="0">
                  <c:v>126</c:v>
                </c:pt>
                <c:pt idx="1">
                  <c:v>144.5</c:v>
                </c:pt>
                <c:pt idx="2">
                  <c:v>86.5</c:v>
                </c:pt>
                <c:pt idx="3">
                  <c:v>57.5</c:v>
                </c:pt>
                <c:pt idx="4">
                  <c:v>140</c:v>
                </c:pt>
                <c:pt idx="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FE-44A9-9C0E-32B7B7248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9944"/>
        <c:axId val="510550272"/>
      </c:line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'8'!$P$1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'8'!$P$2:$P$7</c:f>
              <c:numCache>
                <c:formatCode>General</c:formatCode>
                <c:ptCount val="6"/>
                <c:pt idx="0">
                  <c:v>1095</c:v>
                </c:pt>
                <c:pt idx="1">
                  <c:v>1355.3</c:v>
                </c:pt>
                <c:pt idx="2">
                  <c:v>913.25</c:v>
                </c:pt>
                <c:pt idx="3">
                  <c:v>546.95000000000005</c:v>
                </c:pt>
                <c:pt idx="4">
                  <c:v>1426.4499999999998</c:v>
                </c:pt>
                <c:pt idx="5">
                  <c:v>680.55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0-4607-97A6-CF17ED23D6F7}"/>
            </c:ext>
          </c:extLst>
        </c:ser>
        <c:ser>
          <c:idx val="1"/>
          <c:order val="1"/>
          <c:tx>
            <c:strRef>
              <c:f>'8'!$Q$1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'8'!$Q$2:$Q$7</c:f>
              <c:numCache>
                <c:formatCode>General</c:formatCode>
                <c:ptCount val="6"/>
                <c:pt idx="0">
                  <c:v>1117.05</c:v>
                </c:pt>
                <c:pt idx="1">
                  <c:v>1318.45</c:v>
                </c:pt>
                <c:pt idx="2">
                  <c:v>879.1</c:v>
                </c:pt>
                <c:pt idx="3">
                  <c:v>551.04999999999995</c:v>
                </c:pt>
                <c:pt idx="4">
                  <c:v>1293.9000000000001</c:v>
                </c:pt>
                <c:pt idx="5">
                  <c:v>707.65000000000009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0-4607-97A6-CF17ED23D6F7}"/>
            </c:ext>
          </c:extLst>
        </c:ser>
        <c:ser>
          <c:idx val="2"/>
          <c:order val="2"/>
          <c:tx>
            <c:strRef>
              <c:f>'8'!$R$1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'8'!$R$2:$R$7</c:f>
              <c:numCache>
                <c:formatCode>General</c:formatCode>
                <c:ptCount val="6"/>
                <c:pt idx="0">
                  <c:v>1051.6500000000001</c:v>
                </c:pt>
                <c:pt idx="1">
                  <c:v>1302.75</c:v>
                </c:pt>
                <c:pt idx="2">
                  <c:v>731.25</c:v>
                </c:pt>
                <c:pt idx="3">
                  <c:v>470.25</c:v>
                </c:pt>
                <c:pt idx="4">
                  <c:v>1410.3000000000002</c:v>
                </c:pt>
                <c:pt idx="5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0-4607-97A6-CF17ED23D6F7}"/>
            </c:ext>
          </c:extLst>
        </c:ser>
        <c:ser>
          <c:idx val="3"/>
          <c:order val="3"/>
          <c:tx>
            <c:strRef>
              <c:f>'8'!$S$1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'8'!$S$2:$S$7</c:f>
              <c:numCache>
                <c:formatCode>General</c:formatCode>
                <c:ptCount val="6"/>
                <c:pt idx="0">
                  <c:v>1209.4499999999998</c:v>
                </c:pt>
                <c:pt idx="1">
                  <c:v>1308.45</c:v>
                </c:pt>
                <c:pt idx="2">
                  <c:v>742.85</c:v>
                </c:pt>
                <c:pt idx="3">
                  <c:v>519.45000000000005</c:v>
                </c:pt>
                <c:pt idx="4">
                  <c:v>1340.75</c:v>
                </c:pt>
                <c:pt idx="5">
                  <c:v>704.3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0-4607-97A6-CF17ED23D6F7}"/>
            </c:ext>
          </c:extLst>
        </c:ser>
        <c:ser>
          <c:idx val="4"/>
          <c:order val="4"/>
          <c:tx>
            <c:strRef>
              <c:f>'8'!$T$1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'8'!$T$2:$T$7</c:f>
              <c:numCache>
                <c:formatCode>General</c:formatCode>
                <c:ptCount val="6"/>
                <c:pt idx="0">
                  <c:v>1151.5</c:v>
                </c:pt>
                <c:pt idx="1">
                  <c:v>1200.8</c:v>
                </c:pt>
                <c:pt idx="2">
                  <c:v>831</c:v>
                </c:pt>
                <c:pt idx="3">
                  <c:v>544.70000000000005</c:v>
                </c:pt>
                <c:pt idx="4">
                  <c:v>1361.2</c:v>
                </c:pt>
                <c:pt idx="5">
                  <c:v>662.9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B0-4607-97A6-CF17ED23D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3056"/>
        <c:axId val="510548304"/>
      </c:line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'7'!$I$1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'7'!$I$2:$I$7</c:f>
              <c:numCache>
                <c:formatCode>General</c:formatCode>
                <c:ptCount val="6"/>
                <c:pt idx="0">
                  <c:v>112.5</c:v>
                </c:pt>
                <c:pt idx="1">
                  <c:v>149</c:v>
                </c:pt>
                <c:pt idx="2">
                  <c:v>91.5</c:v>
                </c:pt>
                <c:pt idx="3">
                  <c:v>52</c:v>
                </c:pt>
                <c:pt idx="4">
                  <c:v>152</c:v>
                </c:pt>
                <c:pt idx="5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E-446C-BB41-9A4180AC7E20}"/>
            </c:ext>
          </c:extLst>
        </c:ser>
        <c:ser>
          <c:idx val="1"/>
          <c:order val="1"/>
          <c:tx>
            <c:strRef>
              <c:f>'7'!$J$1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'7'!$J$2:$J$7</c:f>
              <c:numCache>
                <c:formatCode>General</c:formatCode>
                <c:ptCount val="6"/>
                <c:pt idx="0">
                  <c:v>125</c:v>
                </c:pt>
                <c:pt idx="1">
                  <c:v>147.5</c:v>
                </c:pt>
                <c:pt idx="2">
                  <c:v>84.5</c:v>
                </c:pt>
                <c:pt idx="3">
                  <c:v>54</c:v>
                </c:pt>
                <c:pt idx="4">
                  <c:v>146</c:v>
                </c:pt>
                <c:pt idx="5">
                  <c:v>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E-446C-BB41-9A4180AC7E20}"/>
            </c:ext>
          </c:extLst>
        </c:ser>
        <c:ser>
          <c:idx val="2"/>
          <c:order val="2"/>
          <c:tx>
            <c:strRef>
              <c:f>'7'!$K$1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'7'!$K$2:$K$7</c:f>
              <c:numCache>
                <c:formatCode>General</c:formatCode>
                <c:ptCount val="6"/>
                <c:pt idx="0">
                  <c:v>124</c:v>
                </c:pt>
                <c:pt idx="1">
                  <c:v>164.5</c:v>
                </c:pt>
                <c:pt idx="2">
                  <c:v>86</c:v>
                </c:pt>
                <c:pt idx="3">
                  <c:v>58.5</c:v>
                </c:pt>
                <c:pt idx="4">
                  <c:v>150</c:v>
                </c:pt>
                <c:pt idx="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E-446C-BB41-9A4180AC7E20}"/>
            </c:ext>
          </c:extLst>
        </c:ser>
        <c:ser>
          <c:idx val="3"/>
          <c:order val="3"/>
          <c:tx>
            <c:strRef>
              <c:f>'7'!$L$1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'7'!$L$2:$L$7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E-446C-BB41-9A4180AC7E20}"/>
            </c:ext>
          </c:extLst>
        </c:ser>
        <c:ser>
          <c:idx val="4"/>
          <c:order val="4"/>
          <c:tx>
            <c:strRef>
              <c:f>'7'!$M$1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'7'!$M$2:$M$7</c:f>
              <c:numCache>
                <c:formatCode>General</c:formatCode>
                <c:ptCount val="6"/>
                <c:pt idx="0">
                  <c:v>153</c:v>
                </c:pt>
                <c:pt idx="1">
                  <c:v>143.5</c:v>
                </c:pt>
                <c:pt idx="2">
                  <c:v>99.5</c:v>
                </c:pt>
                <c:pt idx="3">
                  <c:v>59</c:v>
                </c:pt>
                <c:pt idx="4">
                  <c:v>141</c:v>
                </c:pt>
                <c:pt idx="5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FE-446C-BB41-9A4180AC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9944"/>
        <c:axId val="510550272"/>
      </c:line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'7'!$W$1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'7'!$W$2:$W$7</c:f>
              <c:numCache>
                <c:formatCode>General</c:formatCode>
                <c:ptCount val="6"/>
                <c:pt idx="0">
                  <c:v>1100.4000000000001</c:v>
                </c:pt>
                <c:pt idx="1">
                  <c:v>1430.35</c:v>
                </c:pt>
                <c:pt idx="2">
                  <c:v>890.1</c:v>
                </c:pt>
                <c:pt idx="3">
                  <c:v>496.84999999999997</c:v>
                </c:pt>
                <c:pt idx="4">
                  <c:v>1498.7</c:v>
                </c:pt>
                <c:pt idx="5">
                  <c:v>702.75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7-4E36-ADCE-2D5BFDB5B312}"/>
            </c:ext>
          </c:extLst>
        </c:ser>
        <c:ser>
          <c:idx val="1"/>
          <c:order val="1"/>
          <c:tx>
            <c:strRef>
              <c:f>'7'!$X$1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'7'!$X$2:$X$7</c:f>
              <c:numCache>
                <c:formatCode>General</c:formatCode>
                <c:ptCount val="6"/>
                <c:pt idx="0">
                  <c:v>1143.1500000000001</c:v>
                </c:pt>
                <c:pt idx="1">
                  <c:v>1411.75</c:v>
                </c:pt>
                <c:pt idx="2">
                  <c:v>770.5</c:v>
                </c:pt>
                <c:pt idx="3">
                  <c:v>479.1</c:v>
                </c:pt>
                <c:pt idx="4">
                  <c:v>1440.15</c:v>
                </c:pt>
                <c:pt idx="5">
                  <c:v>720.2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7-4E36-ADCE-2D5BFDB5B312}"/>
            </c:ext>
          </c:extLst>
        </c:ser>
        <c:ser>
          <c:idx val="2"/>
          <c:order val="2"/>
          <c:tx>
            <c:strRef>
              <c:f>'7'!$Y$1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'7'!$Y$2:$Y$7</c:f>
              <c:numCache>
                <c:formatCode>General</c:formatCode>
                <c:ptCount val="6"/>
                <c:pt idx="0">
                  <c:v>1134.95</c:v>
                </c:pt>
                <c:pt idx="1">
                  <c:v>1596.2</c:v>
                </c:pt>
                <c:pt idx="2">
                  <c:v>797.6</c:v>
                </c:pt>
                <c:pt idx="3">
                  <c:v>562.70000000000005</c:v>
                </c:pt>
                <c:pt idx="4">
                  <c:v>1481.05</c:v>
                </c:pt>
                <c:pt idx="5">
                  <c:v>664.45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97-4E36-ADCE-2D5BFDB5B312}"/>
            </c:ext>
          </c:extLst>
        </c:ser>
        <c:ser>
          <c:idx val="4"/>
          <c:order val="4"/>
          <c:tx>
            <c:strRef>
              <c:f>'7'!$AA$1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'7'!$AA$2:$AA$7</c:f>
              <c:numCache>
                <c:formatCode>General</c:formatCode>
                <c:ptCount val="6"/>
                <c:pt idx="0">
                  <c:v>1477.65</c:v>
                </c:pt>
                <c:pt idx="1">
                  <c:v>1395.75</c:v>
                </c:pt>
                <c:pt idx="2">
                  <c:v>962.2</c:v>
                </c:pt>
                <c:pt idx="3">
                  <c:v>563.40000000000009</c:v>
                </c:pt>
                <c:pt idx="4">
                  <c:v>1388.4</c:v>
                </c:pt>
                <c:pt idx="5">
                  <c:v>740.05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97-4E36-ADCE-2D5BFDB5B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3056"/>
        <c:axId val="5105483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'7'!$Z$1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'7'!$Z$2:$Z$7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A97-4E36-ADCE-2D5BFDB5B312}"/>
                  </c:ext>
                </c:extLst>
              </c15:ser>
            </c15:filteredLineSeries>
          </c:ext>
        </c:extLst>
      </c:line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'8'!$B$2:$B$8</c:f>
              <c:numCache>
                <c:formatCode>General</c:formatCode>
                <c:ptCount val="7"/>
                <c:pt idx="0">
                  <c:v>115.5</c:v>
                </c:pt>
                <c:pt idx="1">
                  <c:v>142</c:v>
                </c:pt>
                <c:pt idx="2">
                  <c:v>94</c:v>
                </c:pt>
                <c:pt idx="3">
                  <c:v>57.5</c:v>
                </c:pt>
                <c:pt idx="4">
                  <c:v>145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1-458F-91DF-38CD3B31376D}"/>
            </c:ext>
          </c:extLst>
        </c:ser>
        <c:ser>
          <c:idx val="1"/>
          <c:order val="1"/>
          <c:tx>
            <c:strRef>
              <c:f>'8'!$C$1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'8'!$C$2:$C$8</c:f>
              <c:numCache>
                <c:formatCode>General</c:formatCode>
                <c:ptCount val="7"/>
                <c:pt idx="0">
                  <c:v>120</c:v>
                </c:pt>
                <c:pt idx="1">
                  <c:v>138.5</c:v>
                </c:pt>
                <c:pt idx="2">
                  <c:v>92</c:v>
                </c:pt>
                <c:pt idx="3">
                  <c:v>58</c:v>
                </c:pt>
                <c:pt idx="4">
                  <c:v>132.5</c:v>
                </c:pt>
                <c:pt idx="5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1-458F-91DF-38CD3B31376D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'8'!$D$2:$D$8</c:f>
              <c:numCache>
                <c:formatCode>General</c:formatCode>
                <c:ptCount val="7"/>
                <c:pt idx="0">
                  <c:v>113.5</c:v>
                </c:pt>
                <c:pt idx="1">
                  <c:v>145.5</c:v>
                </c:pt>
                <c:pt idx="2">
                  <c:v>77.5</c:v>
                </c:pt>
                <c:pt idx="3">
                  <c:v>55</c:v>
                </c:pt>
                <c:pt idx="4">
                  <c:v>146.5</c:v>
                </c:pt>
                <c:pt idx="5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1-458F-91DF-38CD3B31376D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'8'!$E$2:$E$8</c:f>
              <c:numCache>
                <c:formatCode>General</c:formatCode>
                <c:ptCount val="7"/>
                <c:pt idx="0">
                  <c:v>130</c:v>
                </c:pt>
                <c:pt idx="1">
                  <c:v>138</c:v>
                </c:pt>
                <c:pt idx="2">
                  <c:v>77.5</c:v>
                </c:pt>
                <c:pt idx="3">
                  <c:v>55.5</c:v>
                </c:pt>
                <c:pt idx="4">
                  <c:v>137.5</c:v>
                </c:pt>
                <c:pt idx="5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61-458F-91DF-38CD3B31376D}"/>
            </c:ext>
          </c:extLst>
        </c:ser>
        <c:ser>
          <c:idx val="4"/>
          <c:order val="4"/>
          <c:tx>
            <c:strRef>
              <c:f>'8'!$F$1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'8'!$F$2:$F$8</c:f>
              <c:numCache>
                <c:formatCode>General</c:formatCode>
                <c:ptCount val="7"/>
                <c:pt idx="0">
                  <c:v>126</c:v>
                </c:pt>
                <c:pt idx="1">
                  <c:v>144.5</c:v>
                </c:pt>
                <c:pt idx="2">
                  <c:v>86.5</c:v>
                </c:pt>
                <c:pt idx="3">
                  <c:v>57.5</c:v>
                </c:pt>
                <c:pt idx="4">
                  <c:v>140</c:v>
                </c:pt>
                <c:pt idx="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61-458F-91DF-38CD3B313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9944"/>
        <c:axId val="510550272"/>
      </c:line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AE6825-5E6D-4CAE-BD1C-7FE10FB15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A641C94-6035-4896-954B-24DC3BD4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582D8A8-F49B-4DEC-8329-14C74F63F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C2EF8D9-359F-479E-9602-044E9BC7B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84A9844-0C37-4B8D-A77A-FEBA461C8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29F551D-5914-4430-8266-C1A424FB3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9EA227D-8C45-4758-A2B7-858BB98EB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B81DDBE-99D4-4D63-AC5E-4D25C946B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BB38097-B226-4FD8-9C91-3CDE8E232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8F7C4D8-F216-494B-BE36-39ECF71A5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50D7944-2D9A-46E3-85AF-5CA435FD3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0C27582-485F-4490-A956-8C59D02C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96FA971-6B7F-420F-B20B-445EB22DC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3364B15-5B59-491D-93FA-D36927099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129CBBD-D220-446F-92E6-4F4D02478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F0C2F56-61FB-4B2F-B786-0438C2637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14</xdr:col>
      <xdr:colOff>38100</xdr:colOff>
      <xdr:row>39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A8A6134-9DA0-4F23-90A5-2BBD25B84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</xdr:colOff>
      <xdr:row>15</xdr:row>
      <xdr:rowOff>14287</xdr:rowOff>
    </xdr:from>
    <xdr:to>
      <xdr:col>30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8F45532-3BFC-4EC4-A300-61C8E7C2C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E5AF-8FD5-410E-BC05-A457A128AC80}">
  <dimension ref="A1:AA13"/>
  <sheetViews>
    <sheetView topLeftCell="F1" zoomScale="85" zoomScaleNormal="85" workbookViewId="0">
      <selection activeCell="M23" sqref="M23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7" bestFit="1" customWidth="1"/>
    <col min="6" max="6" width="11" bestFit="1" customWidth="1"/>
    <col min="8" max="8" width="8.42578125" bestFit="1" customWidth="1"/>
    <col min="10" max="10" width="11" bestFit="1" customWidth="1"/>
    <col min="11" max="11" width="10.140625" bestFit="1" customWidth="1"/>
    <col min="12" max="12" width="7" bestFit="1" customWidth="1"/>
    <col min="13" max="13" width="11" bestFit="1" customWidth="1"/>
    <col min="15" max="15" width="14.5703125" bestFit="1" customWidth="1"/>
    <col min="17" max="17" width="11" bestFit="1" customWidth="1"/>
    <col min="18" max="18" width="10.140625" bestFit="1" customWidth="1"/>
    <col min="19" max="19" width="8" bestFit="1" customWidth="1"/>
    <col min="20" max="20" width="11" bestFit="1" customWidth="1"/>
  </cols>
  <sheetData>
    <row r="1" spans="1:2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9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8</v>
      </c>
      <c r="W1" t="s">
        <v>0</v>
      </c>
      <c r="X1" t="s">
        <v>1</v>
      </c>
      <c r="Y1" t="s">
        <v>2</v>
      </c>
      <c r="Z1" t="s">
        <v>3</v>
      </c>
      <c r="AA1" t="s">
        <v>4</v>
      </c>
    </row>
    <row r="2" spans="1:27" x14ac:dyDescent="0.25">
      <c r="A2">
        <v>1</v>
      </c>
      <c r="B2">
        <v>126</v>
      </c>
      <c r="C2">
        <v>158</v>
      </c>
      <c r="D2">
        <v>138</v>
      </c>
      <c r="F2">
        <v>123</v>
      </c>
      <c r="H2">
        <v>1</v>
      </c>
      <c r="I2">
        <f>AVERAGE(B2:B3)</f>
        <v>125.5</v>
      </c>
      <c r="J2">
        <f>AVERAGE(C2:C3)</f>
        <v>152</v>
      </c>
      <c r="K2">
        <f t="shared" ref="K2:M2" si="0">AVERAGE(D2:D3)</f>
        <v>135.5</v>
      </c>
      <c r="M2">
        <f t="shared" si="0"/>
        <v>130.5</v>
      </c>
      <c r="O2">
        <v>1</v>
      </c>
      <c r="P2">
        <v>1224.8</v>
      </c>
      <c r="Q2">
        <v>1542</v>
      </c>
      <c r="R2">
        <v>1334.6</v>
      </c>
      <c r="T2">
        <v>1189.2</v>
      </c>
      <c r="V2">
        <v>1</v>
      </c>
      <c r="W2">
        <f>AVERAGE(P2:P3)</f>
        <v>1217.3499999999999</v>
      </c>
      <c r="X2">
        <f>AVERAGE(Q2:Q3)</f>
        <v>1471.55</v>
      </c>
      <c r="Y2">
        <f t="shared" ref="Y2:AA2" si="1">AVERAGE(R2:R3)</f>
        <v>1310.9</v>
      </c>
      <c r="AA2">
        <f t="shared" si="1"/>
        <v>1267.5500000000002</v>
      </c>
    </row>
    <row r="3" spans="1:27" x14ac:dyDescent="0.25">
      <c r="A3">
        <v>1</v>
      </c>
      <c r="B3">
        <v>125</v>
      </c>
      <c r="C3">
        <v>146</v>
      </c>
      <c r="D3">
        <v>133</v>
      </c>
      <c r="F3">
        <v>138</v>
      </c>
      <c r="H3">
        <v>2</v>
      </c>
      <c r="I3">
        <f>AVERAGE(B4:B5)</f>
        <v>137.5</v>
      </c>
      <c r="J3">
        <f>AVERAGE(C4:C5)</f>
        <v>185.5</v>
      </c>
      <c r="K3">
        <f t="shared" ref="K3:M3" si="2">AVERAGE(D4:D5)</f>
        <v>181.5</v>
      </c>
      <c r="M3">
        <f t="shared" si="2"/>
        <v>141.5</v>
      </c>
      <c r="O3">
        <v>1</v>
      </c>
      <c r="P3">
        <v>1209.9000000000001</v>
      </c>
      <c r="Q3">
        <v>1401.1</v>
      </c>
      <c r="R3">
        <v>1287.2</v>
      </c>
      <c r="T3">
        <v>1345.9</v>
      </c>
      <c r="V3">
        <v>2</v>
      </c>
      <c r="W3">
        <f>AVERAGE(P4:P5)</f>
        <v>1318</v>
      </c>
      <c r="X3">
        <f>AVERAGE(Q4:Q5)</f>
        <v>1725</v>
      </c>
      <c r="Y3">
        <f t="shared" ref="Y3:AA3" si="3">AVERAGE(R4:R5)</f>
        <v>1682.2</v>
      </c>
      <c r="AA3">
        <f t="shared" si="3"/>
        <v>1372.4</v>
      </c>
    </row>
    <row r="4" spans="1:27" x14ac:dyDescent="0.25">
      <c r="A4">
        <v>2</v>
      </c>
      <c r="B4">
        <v>134</v>
      </c>
      <c r="C4">
        <v>170</v>
      </c>
      <c r="D4">
        <v>162</v>
      </c>
      <c r="F4">
        <v>144</v>
      </c>
      <c r="H4">
        <v>3</v>
      </c>
      <c r="I4">
        <f>AVERAGE(B6:B7)</f>
        <v>94.5</v>
      </c>
      <c r="J4">
        <f t="shared" ref="J4:M4" si="4">AVERAGE(C6:C7)</f>
        <v>96</v>
      </c>
      <c r="K4">
        <f t="shared" si="4"/>
        <v>86.5</v>
      </c>
      <c r="M4">
        <f t="shared" si="4"/>
        <v>92</v>
      </c>
      <c r="O4">
        <v>2</v>
      </c>
      <c r="P4">
        <v>1310.7</v>
      </c>
      <c r="Q4">
        <v>1647</v>
      </c>
      <c r="R4">
        <v>1561.4</v>
      </c>
      <c r="T4">
        <v>1400.1</v>
      </c>
      <c r="V4">
        <v>3</v>
      </c>
      <c r="W4">
        <f>AVERAGE(P6:P7)</f>
        <v>911.5</v>
      </c>
      <c r="X4">
        <f t="shared" ref="X4:AA4" si="5">AVERAGE(Q6:Q7)</f>
        <v>909.75</v>
      </c>
      <c r="Y4">
        <f t="shared" si="5"/>
        <v>816.7</v>
      </c>
      <c r="AA4">
        <f t="shared" si="5"/>
        <v>888.5</v>
      </c>
    </row>
    <row r="5" spans="1:27" x14ac:dyDescent="0.25">
      <c r="A5">
        <v>2</v>
      </c>
      <c r="B5">
        <v>141</v>
      </c>
      <c r="C5">
        <v>201</v>
      </c>
      <c r="D5">
        <v>201</v>
      </c>
      <c r="F5">
        <v>139</v>
      </c>
      <c r="H5">
        <v>4</v>
      </c>
      <c r="I5">
        <f>AVERAGE(B8:B9)</f>
        <v>51.5</v>
      </c>
      <c r="J5">
        <f t="shared" ref="J5:M5" si="6">AVERAGE(C8:C9)</f>
        <v>47</v>
      </c>
      <c r="K5">
        <f t="shared" si="6"/>
        <v>48.5</v>
      </c>
      <c r="M5">
        <f t="shared" si="6"/>
        <v>49</v>
      </c>
      <c r="O5">
        <v>2</v>
      </c>
      <c r="P5">
        <v>1325.3</v>
      </c>
      <c r="Q5">
        <v>1803</v>
      </c>
      <c r="R5">
        <v>1803</v>
      </c>
      <c r="T5">
        <v>1344.7</v>
      </c>
      <c r="V5">
        <v>4</v>
      </c>
      <c r="W5">
        <f>AVERAGE(P8:P9)</f>
        <v>453.85</v>
      </c>
      <c r="X5">
        <f t="shared" ref="X5:AA5" si="7">AVERAGE(Q8:Q9)</f>
        <v>450.6</v>
      </c>
      <c r="Y5">
        <f t="shared" si="7"/>
        <v>465.5</v>
      </c>
      <c r="AA5">
        <f t="shared" si="7"/>
        <v>470.6</v>
      </c>
    </row>
    <row r="6" spans="1:27" x14ac:dyDescent="0.25">
      <c r="A6">
        <v>3</v>
      </c>
      <c r="B6">
        <v>93</v>
      </c>
      <c r="C6">
        <v>98</v>
      </c>
      <c r="D6">
        <v>98</v>
      </c>
      <c r="F6">
        <v>86</v>
      </c>
      <c r="H6">
        <v>5</v>
      </c>
      <c r="I6">
        <f>AVERAGE(B10:B11)</f>
        <v>172.5</v>
      </c>
      <c r="J6">
        <f t="shared" ref="J6:M6" si="8">AVERAGE(C10:C11)</f>
        <v>139.5</v>
      </c>
      <c r="K6">
        <f t="shared" si="8"/>
        <v>178.5</v>
      </c>
      <c r="M6">
        <f t="shared" si="8"/>
        <v>185</v>
      </c>
      <c r="O6">
        <v>3</v>
      </c>
      <c r="P6">
        <v>894</v>
      </c>
      <c r="Q6">
        <v>908.5</v>
      </c>
      <c r="R6">
        <v>908.8</v>
      </c>
      <c r="T6">
        <v>824.8</v>
      </c>
      <c r="V6">
        <v>5</v>
      </c>
      <c r="W6">
        <f>AVERAGE(P10:P11)</f>
        <v>1690.55</v>
      </c>
      <c r="X6">
        <f t="shared" ref="X6:AA6" si="9">AVERAGE(Q10:Q11)</f>
        <v>1372.5500000000002</v>
      </c>
      <c r="Y6">
        <f t="shared" si="9"/>
        <v>1762.9</v>
      </c>
      <c r="AA6">
        <f t="shared" si="9"/>
        <v>1829.3000000000002</v>
      </c>
    </row>
    <row r="7" spans="1:27" x14ac:dyDescent="0.25">
      <c r="A7">
        <v>3</v>
      </c>
      <c r="B7">
        <v>96</v>
      </c>
      <c r="C7">
        <v>94</v>
      </c>
      <c r="D7">
        <v>75</v>
      </c>
      <c r="F7">
        <v>98</v>
      </c>
      <c r="H7">
        <v>6</v>
      </c>
      <c r="I7">
        <f>AVERAGE(B12:B13)</f>
        <v>84.5</v>
      </c>
      <c r="J7">
        <f t="shared" ref="J7:M7" si="10">AVERAGE(C12:C13)</f>
        <v>73</v>
      </c>
      <c r="K7">
        <f t="shared" si="10"/>
        <v>73.5</v>
      </c>
      <c r="M7">
        <f t="shared" si="10"/>
        <v>96</v>
      </c>
      <c r="O7">
        <v>3</v>
      </c>
      <c r="P7">
        <v>929</v>
      </c>
      <c r="Q7">
        <v>911</v>
      </c>
      <c r="R7">
        <v>724.6</v>
      </c>
      <c r="T7">
        <v>952.2</v>
      </c>
      <c r="V7">
        <v>6</v>
      </c>
      <c r="W7">
        <f>AVERAGE(P12:P13)</f>
        <v>818.75</v>
      </c>
      <c r="X7">
        <f t="shared" ref="X7:AA7" si="11">AVERAGE(Q12:Q13)</f>
        <v>704.05</v>
      </c>
      <c r="Y7">
        <f t="shared" si="11"/>
        <v>713.25</v>
      </c>
      <c r="AA7">
        <f t="shared" si="11"/>
        <v>934.4</v>
      </c>
    </row>
    <row r="8" spans="1:27" x14ac:dyDescent="0.25">
      <c r="A8">
        <v>4</v>
      </c>
      <c r="B8">
        <v>47</v>
      </c>
      <c r="C8">
        <v>47</v>
      </c>
      <c r="D8">
        <v>47</v>
      </c>
      <c r="F8">
        <v>47</v>
      </c>
      <c r="O8">
        <v>4</v>
      </c>
      <c r="P8">
        <v>450.6</v>
      </c>
      <c r="Q8">
        <v>450.6</v>
      </c>
      <c r="R8">
        <v>450.6</v>
      </c>
      <c r="T8">
        <v>450.6</v>
      </c>
    </row>
    <row r="9" spans="1:27" x14ac:dyDescent="0.25">
      <c r="A9">
        <v>4</v>
      </c>
      <c r="B9">
        <v>56</v>
      </c>
      <c r="C9">
        <v>47</v>
      </c>
      <c r="D9">
        <v>50</v>
      </c>
      <c r="F9">
        <v>51</v>
      </c>
      <c r="O9">
        <v>4</v>
      </c>
      <c r="P9">
        <v>457.1</v>
      </c>
      <c r="Q9">
        <v>450.6</v>
      </c>
      <c r="R9">
        <v>480.4</v>
      </c>
      <c r="T9">
        <v>490.6</v>
      </c>
    </row>
    <row r="10" spans="1:27" x14ac:dyDescent="0.25">
      <c r="A10">
        <v>5</v>
      </c>
      <c r="B10">
        <v>182</v>
      </c>
      <c r="C10">
        <v>130</v>
      </c>
      <c r="D10">
        <v>181</v>
      </c>
      <c r="F10">
        <v>180</v>
      </c>
      <c r="O10">
        <v>5</v>
      </c>
      <c r="P10">
        <v>1772.8</v>
      </c>
      <c r="Q10">
        <v>1277.4000000000001</v>
      </c>
      <c r="R10">
        <v>1787.9</v>
      </c>
      <c r="T10">
        <v>1778.4</v>
      </c>
    </row>
    <row r="11" spans="1:27" x14ac:dyDescent="0.25">
      <c r="A11">
        <v>5</v>
      </c>
      <c r="B11">
        <v>163</v>
      </c>
      <c r="C11">
        <v>149</v>
      </c>
      <c r="D11">
        <v>176</v>
      </c>
      <c r="F11">
        <v>190</v>
      </c>
      <c r="O11">
        <v>5</v>
      </c>
      <c r="P11">
        <v>1608.3</v>
      </c>
      <c r="Q11">
        <v>1467.7</v>
      </c>
      <c r="R11">
        <v>1737.9</v>
      </c>
      <c r="T11">
        <v>1880.2</v>
      </c>
    </row>
    <row r="12" spans="1:27" x14ac:dyDescent="0.25">
      <c r="A12">
        <v>6</v>
      </c>
      <c r="B12">
        <v>73</v>
      </c>
      <c r="C12">
        <v>73</v>
      </c>
      <c r="D12">
        <v>74</v>
      </c>
      <c r="F12">
        <v>96</v>
      </c>
      <c r="O12">
        <v>6</v>
      </c>
      <c r="P12">
        <v>708</v>
      </c>
      <c r="Q12" s="1">
        <v>708.2</v>
      </c>
      <c r="R12">
        <v>718.2</v>
      </c>
      <c r="T12">
        <v>934.5</v>
      </c>
    </row>
    <row r="13" spans="1:27" x14ac:dyDescent="0.25">
      <c r="A13">
        <v>6</v>
      </c>
      <c r="B13">
        <v>96</v>
      </c>
      <c r="C13">
        <v>73</v>
      </c>
      <c r="D13">
        <v>73</v>
      </c>
      <c r="F13">
        <v>96</v>
      </c>
      <c r="O13">
        <v>6</v>
      </c>
      <c r="P13">
        <v>929.5</v>
      </c>
      <c r="Q13" s="1">
        <v>699.9</v>
      </c>
      <c r="R13">
        <v>708.3</v>
      </c>
      <c r="T13">
        <v>934.3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460E3-8350-4A03-9878-4DB5B7BCF04E}">
  <dimension ref="A1:AA13"/>
  <sheetViews>
    <sheetView topLeftCell="F1" zoomScale="85" zoomScaleNormal="85" workbookViewId="0">
      <selection activeCell="X7" sqref="X7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7" bestFit="1" customWidth="1"/>
    <col min="6" max="6" width="11" bestFit="1" customWidth="1"/>
    <col min="8" max="8" width="8.42578125" bestFit="1" customWidth="1"/>
    <col min="10" max="10" width="11" bestFit="1" customWidth="1"/>
    <col min="11" max="11" width="10.140625" bestFit="1" customWidth="1"/>
    <col min="12" max="12" width="7" bestFit="1" customWidth="1"/>
    <col min="13" max="13" width="11" bestFit="1" customWidth="1"/>
    <col min="15" max="15" width="14.5703125" bestFit="1" customWidth="1"/>
    <col min="17" max="17" width="11" bestFit="1" customWidth="1"/>
    <col min="18" max="18" width="10.140625" bestFit="1" customWidth="1"/>
    <col min="19" max="19" width="8" bestFit="1" customWidth="1"/>
    <col min="20" max="20" width="11" bestFit="1" customWidth="1"/>
  </cols>
  <sheetData>
    <row r="1" spans="1:2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9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8</v>
      </c>
      <c r="W1" t="s">
        <v>0</v>
      </c>
      <c r="X1" t="s">
        <v>1</v>
      </c>
      <c r="Y1" t="s">
        <v>2</v>
      </c>
      <c r="Z1" t="s">
        <v>3</v>
      </c>
      <c r="AA1" t="s">
        <v>4</v>
      </c>
    </row>
    <row r="2" spans="1:27" x14ac:dyDescent="0.25">
      <c r="A2">
        <v>1</v>
      </c>
      <c r="B2">
        <v>125</v>
      </c>
      <c r="C2">
        <v>136</v>
      </c>
      <c r="D2">
        <v>134</v>
      </c>
      <c r="F2">
        <v>147</v>
      </c>
      <c r="H2">
        <v>1</v>
      </c>
      <c r="I2">
        <f>AVERAGE(B2:B3)</f>
        <v>112.5</v>
      </c>
      <c r="J2">
        <f>AVERAGE(C2:C3)</f>
        <v>125</v>
      </c>
      <c r="K2">
        <f t="shared" ref="K2:M2" si="0">AVERAGE(D2:D3)</f>
        <v>124</v>
      </c>
      <c r="M2">
        <f t="shared" si="0"/>
        <v>153</v>
      </c>
      <c r="O2">
        <v>1</v>
      </c>
      <c r="P2">
        <v>1221</v>
      </c>
      <c r="Q2">
        <v>1304.4000000000001</v>
      </c>
      <c r="R2">
        <v>1288.4000000000001</v>
      </c>
      <c r="T2">
        <v>1410.3</v>
      </c>
      <c r="V2">
        <v>1</v>
      </c>
      <c r="W2">
        <f>AVERAGE(P2:P3)</f>
        <v>1100.4000000000001</v>
      </c>
      <c r="X2">
        <f>AVERAGE(Q2:Q3)</f>
        <v>1143.1500000000001</v>
      </c>
      <c r="Y2">
        <f t="shared" ref="Y2:AA2" si="1">AVERAGE(R2:R3)</f>
        <v>1134.95</v>
      </c>
      <c r="AA2">
        <f t="shared" si="1"/>
        <v>1477.65</v>
      </c>
    </row>
    <row r="3" spans="1:27" x14ac:dyDescent="0.25">
      <c r="A3">
        <v>1</v>
      </c>
      <c r="B3">
        <v>100</v>
      </c>
      <c r="C3">
        <v>114</v>
      </c>
      <c r="D3">
        <v>114</v>
      </c>
      <c r="F3">
        <v>159</v>
      </c>
      <c r="H3">
        <v>2</v>
      </c>
      <c r="I3">
        <f>AVERAGE(B4:B5)</f>
        <v>149</v>
      </c>
      <c r="J3">
        <f>AVERAGE(C4:C5)</f>
        <v>147.5</v>
      </c>
      <c r="K3">
        <f t="shared" ref="K3:M3" si="2">AVERAGE(D4:D5)</f>
        <v>164.5</v>
      </c>
      <c r="M3">
        <f t="shared" si="2"/>
        <v>143.5</v>
      </c>
      <c r="O3">
        <v>1</v>
      </c>
      <c r="P3">
        <v>979.8</v>
      </c>
      <c r="Q3">
        <v>981.9</v>
      </c>
      <c r="R3">
        <v>981.5</v>
      </c>
      <c r="T3">
        <v>1545</v>
      </c>
      <c r="V3">
        <v>2</v>
      </c>
      <c r="W3">
        <f>AVERAGE(P4:P5)</f>
        <v>1430.35</v>
      </c>
      <c r="X3">
        <f>AVERAGE(Q4:Q5)</f>
        <v>1411.75</v>
      </c>
      <c r="Y3">
        <f t="shared" ref="Y3:AA3" si="3">AVERAGE(R4:R5)</f>
        <v>1596.2</v>
      </c>
      <c r="AA3">
        <f t="shared" si="3"/>
        <v>1395.75</v>
      </c>
    </row>
    <row r="4" spans="1:27" x14ac:dyDescent="0.25">
      <c r="A4">
        <v>2</v>
      </c>
      <c r="B4">
        <v>146</v>
      </c>
      <c r="C4">
        <v>151</v>
      </c>
      <c r="D4">
        <v>140</v>
      </c>
      <c r="F4">
        <v>157</v>
      </c>
      <c r="H4">
        <v>3</v>
      </c>
      <c r="I4">
        <f>AVERAGE(B6:B7)</f>
        <v>91.5</v>
      </c>
      <c r="J4">
        <f t="shared" ref="J4:M4" si="4">AVERAGE(C6:C7)</f>
        <v>84.5</v>
      </c>
      <c r="K4">
        <f t="shared" si="4"/>
        <v>86</v>
      </c>
      <c r="M4">
        <f t="shared" si="4"/>
        <v>99.5</v>
      </c>
      <c r="O4">
        <v>2</v>
      </c>
      <c r="P4">
        <v>1423.9</v>
      </c>
      <c r="Q4">
        <v>1446.8</v>
      </c>
      <c r="R4">
        <v>1346.9</v>
      </c>
      <c r="T4">
        <v>1531.5</v>
      </c>
      <c r="V4">
        <v>3</v>
      </c>
      <c r="W4">
        <f>AVERAGE(P6:P7)</f>
        <v>890.1</v>
      </c>
      <c r="X4">
        <f t="shared" ref="X4:AA4" si="5">AVERAGE(Q6:Q7)</f>
        <v>770.5</v>
      </c>
      <c r="Y4">
        <f t="shared" si="5"/>
        <v>797.6</v>
      </c>
      <c r="AA4">
        <f t="shared" si="5"/>
        <v>962.2</v>
      </c>
    </row>
    <row r="5" spans="1:27" x14ac:dyDescent="0.25">
      <c r="A5">
        <v>2</v>
      </c>
      <c r="B5">
        <v>152</v>
      </c>
      <c r="C5">
        <v>144</v>
      </c>
      <c r="D5">
        <v>189</v>
      </c>
      <c r="F5">
        <v>130</v>
      </c>
      <c r="H5">
        <v>4</v>
      </c>
      <c r="I5">
        <f>AVERAGE(B8:B9)</f>
        <v>52</v>
      </c>
      <c r="J5">
        <f t="shared" ref="J5:M5" si="6">AVERAGE(C8:C9)</f>
        <v>54</v>
      </c>
      <c r="K5">
        <f t="shared" si="6"/>
        <v>58.5</v>
      </c>
      <c r="M5">
        <f t="shared" si="6"/>
        <v>59</v>
      </c>
      <c r="O5">
        <v>2</v>
      </c>
      <c r="P5">
        <v>1436.8</v>
      </c>
      <c r="Q5">
        <v>1376.7</v>
      </c>
      <c r="R5">
        <v>1845.5</v>
      </c>
      <c r="T5">
        <v>1260</v>
      </c>
      <c r="V5">
        <v>4</v>
      </c>
      <c r="W5">
        <f>AVERAGE(P8:P9)</f>
        <v>496.84999999999997</v>
      </c>
      <c r="X5">
        <f t="shared" ref="X5:AA5" si="7">AVERAGE(Q8:Q9)</f>
        <v>479.1</v>
      </c>
      <c r="Y5">
        <f t="shared" si="7"/>
        <v>562.70000000000005</v>
      </c>
      <c r="AA5">
        <f t="shared" si="7"/>
        <v>563.40000000000009</v>
      </c>
    </row>
    <row r="6" spans="1:27" x14ac:dyDescent="0.25">
      <c r="A6">
        <v>3</v>
      </c>
      <c r="B6">
        <v>90</v>
      </c>
      <c r="C6">
        <v>77</v>
      </c>
      <c r="D6">
        <v>77</v>
      </c>
      <c r="F6">
        <v>100</v>
      </c>
      <c r="H6">
        <v>5</v>
      </c>
      <c r="I6">
        <f>AVERAGE(B10:B11)</f>
        <v>152</v>
      </c>
      <c r="J6">
        <f t="shared" ref="J6:M6" si="8">AVERAGE(C10:C11)</f>
        <v>146</v>
      </c>
      <c r="K6">
        <f t="shared" si="8"/>
        <v>150</v>
      </c>
      <c r="M6">
        <f t="shared" si="8"/>
        <v>141</v>
      </c>
      <c r="O6">
        <v>3</v>
      </c>
      <c r="P6">
        <v>879.1</v>
      </c>
      <c r="Q6">
        <v>653.29999999999995</v>
      </c>
      <c r="R6">
        <v>666.6</v>
      </c>
      <c r="T6">
        <v>963.2</v>
      </c>
      <c r="V6">
        <v>5</v>
      </c>
      <c r="W6">
        <f>AVERAGE(P10:P11)</f>
        <v>1498.7</v>
      </c>
      <c r="X6">
        <f t="shared" ref="X6:AA6" si="9">AVERAGE(Q10:Q11)</f>
        <v>1440.15</v>
      </c>
      <c r="Y6">
        <f t="shared" si="9"/>
        <v>1481.05</v>
      </c>
      <c r="AA6">
        <f t="shared" si="9"/>
        <v>1388.4</v>
      </c>
    </row>
    <row r="7" spans="1:27" x14ac:dyDescent="0.25">
      <c r="A7">
        <v>3</v>
      </c>
      <c r="B7">
        <v>93</v>
      </c>
      <c r="C7">
        <v>92</v>
      </c>
      <c r="D7">
        <v>95</v>
      </c>
      <c r="F7">
        <v>99</v>
      </c>
      <c r="H7">
        <v>6</v>
      </c>
      <c r="I7">
        <f>AVERAGE(B12:B13)</f>
        <v>72.5</v>
      </c>
      <c r="J7">
        <f t="shared" ref="J7:M7" si="10">AVERAGE(C12:C13)</f>
        <v>74.5</v>
      </c>
      <c r="K7">
        <f t="shared" si="10"/>
        <v>69</v>
      </c>
      <c r="M7">
        <f t="shared" si="10"/>
        <v>77.5</v>
      </c>
      <c r="O7">
        <v>3</v>
      </c>
      <c r="P7">
        <v>901.1</v>
      </c>
      <c r="Q7">
        <v>887.7</v>
      </c>
      <c r="R7">
        <v>928.6</v>
      </c>
      <c r="T7">
        <v>961.2</v>
      </c>
      <c r="V7">
        <v>6</v>
      </c>
      <c r="W7">
        <f>AVERAGE(P12:P13)</f>
        <v>702.75</v>
      </c>
      <c r="X7">
        <f>AVERAGE(Q12:Q13)</f>
        <v>720.2</v>
      </c>
      <c r="Y7">
        <f t="shared" ref="Y7:AA7" si="11">AVERAGE(R12:R13)</f>
        <v>664.45</v>
      </c>
      <c r="AA7">
        <f t="shared" si="11"/>
        <v>740.05</v>
      </c>
    </row>
    <row r="8" spans="1:27" x14ac:dyDescent="0.25">
      <c r="A8">
        <v>4</v>
      </c>
      <c r="B8">
        <v>49</v>
      </c>
      <c r="C8">
        <v>50</v>
      </c>
      <c r="D8">
        <v>57</v>
      </c>
      <c r="F8">
        <v>60</v>
      </c>
      <c r="O8">
        <v>4</v>
      </c>
      <c r="P8">
        <v>468.4</v>
      </c>
      <c r="Q8">
        <v>479.2</v>
      </c>
      <c r="R8">
        <v>547.79999999999995</v>
      </c>
      <c r="T8">
        <v>572.70000000000005</v>
      </c>
    </row>
    <row r="9" spans="1:27" x14ac:dyDescent="0.25">
      <c r="A9">
        <v>4</v>
      </c>
      <c r="B9">
        <v>55</v>
      </c>
      <c r="C9">
        <v>58</v>
      </c>
      <c r="D9">
        <v>60</v>
      </c>
      <c r="F9">
        <v>58</v>
      </c>
      <c r="O9">
        <v>4</v>
      </c>
      <c r="P9">
        <v>525.29999999999995</v>
      </c>
      <c r="Q9">
        <v>479</v>
      </c>
      <c r="R9">
        <v>577.6</v>
      </c>
      <c r="T9">
        <v>554.1</v>
      </c>
    </row>
    <row r="10" spans="1:27" x14ac:dyDescent="0.25">
      <c r="A10">
        <v>5</v>
      </c>
      <c r="B10">
        <v>147</v>
      </c>
      <c r="C10">
        <v>146</v>
      </c>
      <c r="D10">
        <v>146</v>
      </c>
      <c r="F10">
        <v>154</v>
      </c>
      <c r="O10">
        <v>5</v>
      </c>
      <c r="P10">
        <v>1447.9</v>
      </c>
      <c r="Q10">
        <v>1440.5</v>
      </c>
      <c r="R10">
        <v>1440.5</v>
      </c>
      <c r="T10">
        <v>1517.9</v>
      </c>
    </row>
    <row r="11" spans="1:27" x14ac:dyDescent="0.25">
      <c r="A11">
        <v>5</v>
      </c>
      <c r="B11">
        <v>157</v>
      </c>
      <c r="C11">
        <v>146</v>
      </c>
      <c r="D11">
        <v>154</v>
      </c>
      <c r="F11">
        <v>128</v>
      </c>
      <c r="O11">
        <v>5</v>
      </c>
      <c r="P11">
        <v>1549.5</v>
      </c>
      <c r="Q11">
        <v>1439.8</v>
      </c>
      <c r="R11">
        <v>1521.6</v>
      </c>
      <c r="T11">
        <v>1258.9000000000001</v>
      </c>
    </row>
    <row r="12" spans="1:27" x14ac:dyDescent="0.25">
      <c r="A12">
        <v>6</v>
      </c>
      <c r="B12">
        <v>71</v>
      </c>
      <c r="C12">
        <v>72</v>
      </c>
      <c r="D12">
        <v>70</v>
      </c>
      <c r="F12">
        <v>76</v>
      </c>
      <c r="O12">
        <v>6</v>
      </c>
      <c r="P12">
        <v>687.6</v>
      </c>
      <c r="Q12">
        <v>696.2</v>
      </c>
      <c r="R12">
        <v>674.3</v>
      </c>
      <c r="T12">
        <v>725.4</v>
      </c>
    </row>
    <row r="13" spans="1:27" x14ac:dyDescent="0.25">
      <c r="A13">
        <v>6</v>
      </c>
      <c r="B13">
        <v>74</v>
      </c>
      <c r="C13">
        <v>77</v>
      </c>
      <c r="D13">
        <v>68</v>
      </c>
      <c r="F13">
        <v>79</v>
      </c>
      <c r="O13">
        <v>6</v>
      </c>
      <c r="P13">
        <v>717.9</v>
      </c>
      <c r="Q13">
        <v>744.2</v>
      </c>
      <c r="R13">
        <v>654.6</v>
      </c>
      <c r="T13">
        <v>754.7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zoomScale="85" zoomScaleNormal="85" workbookViewId="0">
      <selection activeCell="A15" sqref="A15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7" bestFit="1" customWidth="1"/>
    <col min="6" max="6" width="11" bestFit="1" customWidth="1"/>
    <col min="8" max="8" width="8.42578125" bestFit="1" customWidth="1"/>
    <col min="10" max="10" width="11" bestFit="1" customWidth="1"/>
    <col min="11" max="11" width="10.140625" bestFit="1" customWidth="1"/>
    <col min="12" max="12" width="7" bestFit="1" customWidth="1"/>
    <col min="13" max="13" width="11" bestFit="1" customWidth="1"/>
    <col min="15" max="15" width="14.5703125" bestFit="1" customWidth="1"/>
    <col min="17" max="17" width="11" bestFit="1" customWidth="1"/>
    <col min="18" max="18" width="10.140625" bestFit="1" customWidth="1"/>
    <col min="19" max="19" width="8" bestFit="1" customWidth="1"/>
    <col min="20" max="20" width="11" bestFit="1" customWidth="1"/>
  </cols>
  <sheetData>
    <row r="1" spans="1:20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8</v>
      </c>
      <c r="P1" t="s">
        <v>0</v>
      </c>
      <c r="Q1" t="s">
        <v>1</v>
      </c>
      <c r="R1" t="s">
        <v>2</v>
      </c>
      <c r="S1" t="s">
        <v>3</v>
      </c>
      <c r="T1" t="s">
        <v>4</v>
      </c>
    </row>
    <row r="2" spans="1:20" x14ac:dyDescent="0.25">
      <c r="A2">
        <v>1</v>
      </c>
      <c r="B2">
        <f>(145+86)/2</f>
        <v>115.5</v>
      </c>
      <c r="C2">
        <f>(100+140)/2</f>
        <v>120</v>
      </c>
      <c r="D2">
        <f>(108+119)/2</f>
        <v>113.5</v>
      </c>
      <c r="E2">
        <f>(125+135)/2</f>
        <v>130</v>
      </c>
      <c r="F2">
        <f>(116+136)/2</f>
        <v>126</v>
      </c>
      <c r="H2">
        <v>1</v>
      </c>
      <c r="I2">
        <v>1356.6</v>
      </c>
      <c r="J2">
        <v>929.4</v>
      </c>
      <c r="K2">
        <v>993.6</v>
      </c>
      <c r="L2">
        <v>1156.3</v>
      </c>
      <c r="M2">
        <v>1049.2</v>
      </c>
      <c r="O2">
        <v>1</v>
      </c>
      <c r="P2">
        <f>AVERAGE(I2:I3)</f>
        <v>1095</v>
      </c>
      <c r="Q2">
        <f>AVERAGE(J2:J3)</f>
        <v>1117.05</v>
      </c>
      <c r="R2">
        <f t="shared" ref="R2:T2" si="0">AVERAGE(K2:K3)</f>
        <v>1051.6500000000001</v>
      </c>
      <c r="S2">
        <f t="shared" si="0"/>
        <v>1209.4499999999998</v>
      </c>
      <c r="T2">
        <f t="shared" si="0"/>
        <v>1151.5</v>
      </c>
    </row>
    <row r="3" spans="1:20" x14ac:dyDescent="0.25">
      <c r="A3">
        <v>2</v>
      </c>
      <c r="B3">
        <f>(132+152)/2</f>
        <v>142</v>
      </c>
      <c r="C3">
        <f>(144+133)/2</f>
        <v>138.5</v>
      </c>
      <c r="D3">
        <f>(146+145)/2</f>
        <v>145.5</v>
      </c>
      <c r="E3">
        <f>(132+144)/2</f>
        <v>138</v>
      </c>
      <c r="F3">
        <f>(144+145)/2</f>
        <v>144.5</v>
      </c>
      <c r="H3">
        <v>1</v>
      </c>
      <c r="I3">
        <v>833.4</v>
      </c>
      <c r="J3">
        <v>1304.7</v>
      </c>
      <c r="K3">
        <v>1109.7</v>
      </c>
      <c r="L3">
        <v>1262.5999999999999</v>
      </c>
      <c r="M3">
        <v>1253.8</v>
      </c>
      <c r="O3">
        <v>2</v>
      </c>
      <c r="P3">
        <f>AVERAGE(I4:I5)</f>
        <v>1355.3</v>
      </c>
      <c r="Q3">
        <f t="shared" ref="Q3:T3" si="1">AVERAGE(J4:J5)</f>
        <v>1318.45</v>
      </c>
      <c r="R3">
        <f t="shared" si="1"/>
        <v>1302.75</v>
      </c>
      <c r="S3">
        <f t="shared" si="1"/>
        <v>1308.45</v>
      </c>
      <c r="T3">
        <f t="shared" si="1"/>
        <v>1200.8</v>
      </c>
    </row>
    <row r="4" spans="1:20" x14ac:dyDescent="0.25">
      <c r="A4">
        <v>3</v>
      </c>
      <c r="B4">
        <f>(95+93)/2</f>
        <v>94</v>
      </c>
      <c r="C4">
        <v>92</v>
      </c>
      <c r="D4">
        <f>(71+84)/2</f>
        <v>77.5</v>
      </c>
      <c r="E4">
        <f>(78+77)/2</f>
        <v>77.5</v>
      </c>
      <c r="F4">
        <f>(84+89)/2</f>
        <v>86.5</v>
      </c>
      <c r="H4">
        <v>2</v>
      </c>
      <c r="I4">
        <v>1271.5</v>
      </c>
      <c r="J4">
        <v>1359.4</v>
      </c>
      <c r="K4">
        <v>1276.5999999999999</v>
      </c>
      <c r="L4">
        <v>1277.7</v>
      </c>
      <c r="M4">
        <v>1348.1</v>
      </c>
      <c r="O4">
        <v>3</v>
      </c>
      <c r="P4">
        <f>AVERAGE(I6:I7)</f>
        <v>913.25</v>
      </c>
      <c r="Q4">
        <f t="shared" ref="Q4:T4" si="2">AVERAGE(J6:J7)</f>
        <v>879.1</v>
      </c>
      <c r="R4">
        <f t="shared" si="2"/>
        <v>731.25</v>
      </c>
      <c r="S4">
        <f t="shared" si="2"/>
        <v>742.85</v>
      </c>
      <c r="T4">
        <f t="shared" si="2"/>
        <v>831</v>
      </c>
    </row>
    <row r="5" spans="1:20" x14ac:dyDescent="0.25">
      <c r="A5">
        <v>4</v>
      </c>
      <c r="B5">
        <f>(57+58)/2</f>
        <v>57.5</v>
      </c>
      <c r="C5">
        <v>58</v>
      </c>
      <c r="D5">
        <v>55</v>
      </c>
      <c r="E5">
        <f>(56+55)/2</f>
        <v>55.5</v>
      </c>
      <c r="F5">
        <f>(57+58)/2</f>
        <v>57.5</v>
      </c>
      <c r="H5">
        <v>2</v>
      </c>
      <c r="I5">
        <v>1439.1</v>
      </c>
      <c r="J5">
        <v>1277.5</v>
      </c>
      <c r="K5">
        <v>1328.9</v>
      </c>
      <c r="L5">
        <v>1339.2</v>
      </c>
      <c r="M5">
        <v>1053.5</v>
      </c>
      <c r="O5">
        <v>4</v>
      </c>
      <c r="P5">
        <f>AVERAGE(I8:I9)</f>
        <v>546.95000000000005</v>
      </c>
      <c r="Q5">
        <f t="shared" ref="Q5:T5" si="3">AVERAGE(J8:J9)</f>
        <v>551.04999999999995</v>
      </c>
      <c r="R5">
        <f t="shared" si="3"/>
        <v>470.25</v>
      </c>
      <c r="S5">
        <f t="shared" si="3"/>
        <v>519.45000000000005</v>
      </c>
      <c r="T5">
        <f t="shared" si="3"/>
        <v>544.70000000000005</v>
      </c>
    </row>
    <row r="6" spans="1:20" x14ac:dyDescent="0.25">
      <c r="A6">
        <v>5</v>
      </c>
      <c r="B6">
        <f>(136+154)/2</f>
        <v>145</v>
      </c>
      <c r="C6">
        <f>(131+134)/2</f>
        <v>132.5</v>
      </c>
      <c r="D6">
        <f>(140+153)/2</f>
        <v>146.5</v>
      </c>
      <c r="E6">
        <f>(146+129)/2</f>
        <v>137.5</v>
      </c>
      <c r="F6">
        <f>(135+145)/2</f>
        <v>140</v>
      </c>
      <c r="H6">
        <v>3</v>
      </c>
      <c r="I6">
        <v>919.6</v>
      </c>
      <c r="J6">
        <v>879.1</v>
      </c>
      <c r="K6">
        <v>679.6</v>
      </c>
      <c r="L6">
        <v>745.1</v>
      </c>
      <c r="M6">
        <v>798.8</v>
      </c>
      <c r="O6">
        <v>5</v>
      </c>
      <c r="P6">
        <f>AVERAGE(I10:I11)</f>
        <v>1426.4499999999998</v>
      </c>
      <c r="Q6">
        <f t="shared" ref="Q6:T6" si="4">AVERAGE(J10:J11)</f>
        <v>1293.9000000000001</v>
      </c>
      <c r="R6">
        <f t="shared" si="4"/>
        <v>1410.3000000000002</v>
      </c>
      <c r="S6">
        <f t="shared" si="4"/>
        <v>1340.75</v>
      </c>
      <c r="T6">
        <f t="shared" si="4"/>
        <v>1361.2</v>
      </c>
    </row>
    <row r="7" spans="1:20" x14ac:dyDescent="0.25">
      <c r="A7">
        <v>6</v>
      </c>
      <c r="B7">
        <f>(76+66)/2</f>
        <v>71</v>
      </c>
      <c r="C7">
        <f>(74+73)/2</f>
        <v>73.5</v>
      </c>
      <c r="D7">
        <f>(76+69)/2</f>
        <v>72.5</v>
      </c>
      <c r="E7">
        <f>(73+80)/2</f>
        <v>76.5</v>
      </c>
      <c r="F7">
        <f>(70+68)/2</f>
        <v>69</v>
      </c>
      <c r="H7">
        <v>3</v>
      </c>
      <c r="I7">
        <v>906.9</v>
      </c>
      <c r="J7">
        <v>879.1</v>
      </c>
      <c r="K7">
        <v>782.9</v>
      </c>
      <c r="L7">
        <v>740.6</v>
      </c>
      <c r="M7">
        <v>863.2</v>
      </c>
      <c r="O7">
        <v>6</v>
      </c>
      <c r="P7">
        <f>AVERAGE(I12:I13)</f>
        <v>680.55</v>
      </c>
      <c r="Q7">
        <f t="shared" ref="Q7:T7" si="5">AVERAGE(J12:J13)</f>
        <v>707.65000000000009</v>
      </c>
      <c r="R7">
        <f t="shared" si="5"/>
        <v>684</v>
      </c>
      <c r="S7">
        <f t="shared" si="5"/>
        <v>704.3</v>
      </c>
      <c r="T7">
        <f t="shared" si="5"/>
        <v>662.9</v>
      </c>
    </row>
    <row r="8" spans="1:20" x14ac:dyDescent="0.25">
      <c r="H8">
        <v>4</v>
      </c>
      <c r="I8">
        <v>536.70000000000005</v>
      </c>
      <c r="J8">
        <v>551.20000000000005</v>
      </c>
      <c r="K8">
        <v>470.3</v>
      </c>
      <c r="L8">
        <v>524.4</v>
      </c>
      <c r="M8">
        <v>551.29999999999995</v>
      </c>
    </row>
    <row r="9" spans="1:20" x14ac:dyDescent="0.25">
      <c r="H9">
        <v>4</v>
      </c>
      <c r="I9">
        <v>557.20000000000005</v>
      </c>
      <c r="J9">
        <v>550.9</v>
      </c>
      <c r="K9">
        <v>470.2</v>
      </c>
      <c r="L9">
        <v>514.5</v>
      </c>
      <c r="M9">
        <v>538.1</v>
      </c>
    </row>
    <row r="10" spans="1:20" x14ac:dyDescent="0.25">
      <c r="H10">
        <v>5</v>
      </c>
      <c r="I10">
        <v>1518.3</v>
      </c>
      <c r="J10">
        <v>1273.8</v>
      </c>
      <c r="K10">
        <v>1371.4</v>
      </c>
      <c r="L10">
        <v>1426.3</v>
      </c>
      <c r="M10">
        <v>1310.9</v>
      </c>
    </row>
    <row r="11" spans="1:20" x14ac:dyDescent="0.25">
      <c r="H11">
        <v>5</v>
      </c>
      <c r="I11">
        <v>1334.6</v>
      </c>
      <c r="J11">
        <v>1314</v>
      </c>
      <c r="K11">
        <v>1449.2</v>
      </c>
      <c r="L11">
        <v>1255.2</v>
      </c>
      <c r="M11">
        <v>1411.5</v>
      </c>
    </row>
    <row r="12" spans="1:20" x14ac:dyDescent="0.25">
      <c r="H12">
        <v>6</v>
      </c>
      <c r="I12">
        <v>728.1</v>
      </c>
      <c r="J12">
        <v>713.1</v>
      </c>
      <c r="K12">
        <v>702.4</v>
      </c>
      <c r="L12">
        <v>704.3</v>
      </c>
      <c r="M12">
        <v>676.8</v>
      </c>
    </row>
    <row r="13" spans="1:20" x14ac:dyDescent="0.25">
      <c r="H13">
        <v>6</v>
      </c>
      <c r="I13">
        <v>633</v>
      </c>
      <c r="J13">
        <v>702.2</v>
      </c>
      <c r="K13">
        <v>665.6</v>
      </c>
      <c r="L13" t="s">
        <v>7</v>
      </c>
      <c r="M13">
        <v>649</v>
      </c>
    </row>
  </sheetData>
  <pageMargins left="0.7" right="0.7" top="0.75" bottom="0.75" header="0.3" footer="0.3"/>
  <ignoredErrors>
    <ignoredError sqref="P2:T7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89A9-BFC8-4FFA-A637-126A1265732C}">
  <dimension ref="A1:AA13"/>
  <sheetViews>
    <sheetView topLeftCell="H1" zoomScale="85" zoomScaleNormal="85" workbookViewId="0">
      <selection activeCell="W9" sqref="W9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7" bestFit="1" customWidth="1"/>
    <col min="6" max="6" width="11" bestFit="1" customWidth="1"/>
    <col min="8" max="8" width="11.5703125" bestFit="1" customWidth="1"/>
    <col min="10" max="10" width="11" bestFit="1" customWidth="1"/>
    <col min="11" max="11" width="10.140625" bestFit="1" customWidth="1"/>
    <col min="12" max="12" width="7" bestFit="1" customWidth="1"/>
    <col min="13" max="13" width="11" bestFit="1" customWidth="1"/>
    <col min="15" max="15" width="14.5703125" bestFit="1" customWidth="1"/>
    <col min="17" max="17" width="11" bestFit="1" customWidth="1"/>
    <col min="18" max="18" width="10.140625" bestFit="1" customWidth="1"/>
    <col min="19" max="19" width="8" bestFit="1" customWidth="1"/>
    <col min="20" max="20" width="11" bestFit="1" customWidth="1"/>
  </cols>
  <sheetData>
    <row r="1" spans="1:2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9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8</v>
      </c>
      <c r="W1" t="s">
        <v>0</v>
      </c>
      <c r="X1" t="s">
        <v>1</v>
      </c>
      <c r="Y1" t="s">
        <v>2</v>
      </c>
      <c r="Z1" t="s">
        <v>3</v>
      </c>
      <c r="AA1" t="s">
        <v>4</v>
      </c>
    </row>
    <row r="2" spans="1:27" x14ac:dyDescent="0.25">
      <c r="A2">
        <v>1</v>
      </c>
      <c r="B2">
        <v>103</v>
      </c>
      <c r="C2">
        <v>116</v>
      </c>
      <c r="D2">
        <v>125</v>
      </c>
      <c r="E2">
        <v>117</v>
      </c>
      <c r="F2">
        <v>130</v>
      </c>
      <c r="H2">
        <v>1</v>
      </c>
      <c r="I2">
        <f>AVERAGE(B2:B3)</f>
        <v>99</v>
      </c>
      <c r="J2">
        <f>AVERAGE(C2:C3)</f>
        <v>99.5</v>
      </c>
      <c r="K2">
        <f t="shared" ref="K2" si="0">AVERAGE(D2:D3)</f>
        <v>108.5</v>
      </c>
      <c r="L2">
        <f t="shared" ref="L2" si="1">AVERAGE(E2:E3)</f>
        <v>119</v>
      </c>
      <c r="M2">
        <f t="shared" ref="M2" si="2">AVERAGE(F2:F3)</f>
        <v>108.5</v>
      </c>
      <c r="O2">
        <v>1</v>
      </c>
      <c r="P2">
        <v>977</v>
      </c>
      <c r="Q2">
        <v>1078.8</v>
      </c>
      <c r="R2">
        <v>1150.5</v>
      </c>
      <c r="S2">
        <v>1097.3</v>
      </c>
      <c r="T2">
        <v>1188.2</v>
      </c>
      <c r="V2">
        <v>1</v>
      </c>
      <c r="W2">
        <f>AVERAGE(P2:P3)</f>
        <v>948.9</v>
      </c>
      <c r="X2">
        <f>AVERAGE(Q2:Q3)</f>
        <v>938.84999999999991</v>
      </c>
      <c r="Y2">
        <f t="shared" ref="Y2" si="3">AVERAGE(R2:R3)</f>
        <v>999.8</v>
      </c>
      <c r="Z2">
        <f t="shared" ref="Z2" si="4">AVERAGE(S2:S3)</f>
        <v>1121.6500000000001</v>
      </c>
      <c r="AA2">
        <f t="shared" ref="AA2" si="5">AVERAGE(T2:T3)</f>
        <v>999.35</v>
      </c>
    </row>
    <row r="3" spans="1:27" x14ac:dyDescent="0.25">
      <c r="A3">
        <v>1</v>
      </c>
      <c r="B3">
        <v>95</v>
      </c>
      <c r="C3">
        <v>83</v>
      </c>
      <c r="D3">
        <v>92</v>
      </c>
      <c r="E3">
        <v>121</v>
      </c>
      <c r="F3">
        <v>87</v>
      </c>
      <c r="H3">
        <v>2</v>
      </c>
      <c r="I3">
        <f>AVERAGE(B4:B5)</f>
        <v>155</v>
      </c>
      <c r="J3">
        <f>AVERAGE(C4:C5)</f>
        <v>153.5</v>
      </c>
      <c r="K3">
        <f t="shared" ref="K3" si="6">AVERAGE(D4:D5)</f>
        <v>147</v>
      </c>
      <c r="L3">
        <f t="shared" ref="L3" si="7">AVERAGE(E4:E5)</f>
        <v>146</v>
      </c>
      <c r="M3">
        <f t="shared" ref="M3" si="8">AVERAGE(F4:F5)</f>
        <v>138.5</v>
      </c>
      <c r="O3">
        <v>1</v>
      </c>
      <c r="P3">
        <v>920.8</v>
      </c>
      <c r="Q3">
        <v>798.9</v>
      </c>
      <c r="R3">
        <v>849.1</v>
      </c>
      <c r="S3">
        <v>1146</v>
      </c>
      <c r="T3">
        <v>810.5</v>
      </c>
      <c r="V3">
        <v>2</v>
      </c>
      <c r="W3">
        <f>AVERAGE(P4:P5)</f>
        <v>1462.5500000000002</v>
      </c>
      <c r="X3">
        <f>AVERAGE(Q4:Q5)</f>
        <v>1458.25</v>
      </c>
      <c r="Y3">
        <f t="shared" ref="Y3" si="9">AVERAGE(R4:R5)</f>
        <v>1346.4</v>
      </c>
      <c r="Z3">
        <f t="shared" ref="Z3" si="10">AVERAGE(S4:S5)</f>
        <v>1349.65</v>
      </c>
      <c r="AA3">
        <f t="shared" ref="AA3" si="11">AVERAGE(T4:T5)</f>
        <v>1258.5500000000002</v>
      </c>
    </row>
    <row r="4" spans="1:27" x14ac:dyDescent="0.25">
      <c r="A4">
        <v>2</v>
      </c>
      <c r="B4">
        <v>159</v>
      </c>
      <c r="C4">
        <v>148</v>
      </c>
      <c r="D4">
        <v>148</v>
      </c>
      <c r="E4">
        <v>134</v>
      </c>
      <c r="F4">
        <v>142</v>
      </c>
      <c r="H4">
        <v>3</v>
      </c>
      <c r="I4">
        <f>AVERAGE(B6:B7)</f>
        <v>84</v>
      </c>
      <c r="J4">
        <f t="shared" ref="J4" si="12">AVERAGE(C6:C7)</f>
        <v>72.5</v>
      </c>
      <c r="K4">
        <f t="shared" ref="K4" si="13">AVERAGE(D6:D7)</f>
        <v>75</v>
      </c>
      <c r="L4">
        <f t="shared" ref="L4" si="14">AVERAGE(E6:E7)</f>
        <v>66</v>
      </c>
      <c r="M4">
        <f t="shared" ref="M4" si="15">AVERAGE(F6:F7)</f>
        <v>71.5</v>
      </c>
      <c r="O4">
        <v>2</v>
      </c>
      <c r="P4">
        <v>1511.4</v>
      </c>
      <c r="Q4">
        <v>1412.7</v>
      </c>
      <c r="R4">
        <v>1406.1</v>
      </c>
      <c r="S4">
        <v>1219.7</v>
      </c>
      <c r="T4">
        <v>1271.9000000000001</v>
      </c>
      <c r="V4">
        <v>3</v>
      </c>
      <c r="W4">
        <f>AVERAGE(P6:P7)</f>
        <v>803.7</v>
      </c>
      <c r="X4">
        <f t="shared" ref="X4" si="16">AVERAGE(Q6:Q7)</f>
        <v>678.95</v>
      </c>
      <c r="Y4">
        <f t="shared" ref="Y4" si="17">AVERAGE(R6:R7)</f>
        <v>722.55</v>
      </c>
      <c r="Z4">
        <f t="shared" ref="Z4" si="18">AVERAGE(S6:S7)</f>
        <v>636.54999999999995</v>
      </c>
      <c r="AA4">
        <f t="shared" ref="AA4" si="19">AVERAGE(T6:T7)</f>
        <v>687.5</v>
      </c>
    </row>
    <row r="5" spans="1:27" x14ac:dyDescent="0.25">
      <c r="A5">
        <v>2</v>
      </c>
      <c r="B5">
        <v>151</v>
      </c>
      <c r="C5">
        <v>159</v>
      </c>
      <c r="D5">
        <v>146</v>
      </c>
      <c r="E5">
        <v>158</v>
      </c>
      <c r="F5">
        <v>135</v>
      </c>
      <c r="H5">
        <v>4</v>
      </c>
      <c r="I5">
        <f>AVERAGE(B8:B9)</f>
        <v>56.5</v>
      </c>
      <c r="J5">
        <f t="shared" ref="J5" si="20">AVERAGE(C8:C9)</f>
        <v>58</v>
      </c>
      <c r="K5">
        <f t="shared" ref="K5" si="21">AVERAGE(D8:D9)</f>
        <v>53</v>
      </c>
      <c r="L5">
        <f t="shared" ref="L5" si="22">AVERAGE(E8:E9)</f>
        <v>55</v>
      </c>
      <c r="M5">
        <f t="shared" ref="M5" si="23">AVERAGE(F8:F9)</f>
        <v>56</v>
      </c>
      <c r="O5">
        <v>2</v>
      </c>
      <c r="P5">
        <v>1413.7</v>
      </c>
      <c r="Q5">
        <v>1503.8</v>
      </c>
      <c r="R5">
        <v>1286.7</v>
      </c>
      <c r="S5">
        <v>1479.6</v>
      </c>
      <c r="T5">
        <v>1245.2</v>
      </c>
      <c r="V5">
        <v>4</v>
      </c>
      <c r="W5">
        <f>AVERAGE(P8:P9)</f>
        <v>545.15</v>
      </c>
      <c r="X5">
        <f t="shared" ref="X5" si="24">AVERAGE(Q8:Q9)</f>
        <v>550.20000000000005</v>
      </c>
      <c r="Y5">
        <f t="shared" ref="Y5" si="25">AVERAGE(R8:R9)</f>
        <v>449</v>
      </c>
      <c r="Z5">
        <f t="shared" ref="Z5" si="26">AVERAGE(S8:S9)</f>
        <v>514.65000000000009</v>
      </c>
      <c r="AA5">
        <f t="shared" ref="AA5" si="27">AVERAGE(T8:T9)</f>
        <v>531.79999999999995</v>
      </c>
    </row>
    <row r="6" spans="1:27" x14ac:dyDescent="0.25">
      <c r="A6">
        <v>3</v>
      </c>
      <c r="B6">
        <v>84</v>
      </c>
      <c r="C6">
        <v>75</v>
      </c>
      <c r="D6">
        <v>74</v>
      </c>
      <c r="E6">
        <v>65</v>
      </c>
      <c r="F6">
        <v>71</v>
      </c>
      <c r="H6">
        <v>5</v>
      </c>
      <c r="I6">
        <f>AVERAGE(B10:B11)</f>
        <v>147.5</v>
      </c>
      <c r="J6">
        <f t="shared" ref="J6" si="28">AVERAGE(C10:C11)</f>
        <v>126</v>
      </c>
      <c r="K6">
        <f t="shared" ref="K6" si="29">AVERAGE(D10:D11)</f>
        <v>157</v>
      </c>
      <c r="L6">
        <f t="shared" ref="L6" si="30">AVERAGE(E10:E11)</f>
        <v>139</v>
      </c>
      <c r="M6">
        <f t="shared" ref="M6" si="31">AVERAGE(F10:F11)</f>
        <v>146.5</v>
      </c>
      <c r="O6">
        <v>3</v>
      </c>
      <c r="P6">
        <v>806.6</v>
      </c>
      <c r="Q6">
        <v>683.6</v>
      </c>
      <c r="R6">
        <v>711.6</v>
      </c>
      <c r="S6">
        <v>626.4</v>
      </c>
      <c r="T6">
        <v>683.1</v>
      </c>
      <c r="V6">
        <v>5</v>
      </c>
      <c r="W6">
        <f>AVERAGE(P10:P11)</f>
        <v>1442.9</v>
      </c>
      <c r="X6">
        <f t="shared" ref="X6" si="32">AVERAGE(Q10:Q11)</f>
        <v>1222.5999999999999</v>
      </c>
      <c r="Y6">
        <f t="shared" ref="Y6" si="33">AVERAGE(R10:R11)</f>
        <v>1549.15</v>
      </c>
      <c r="Z6">
        <f t="shared" ref="Z6" si="34">AVERAGE(S10:S11)</f>
        <v>1349.9499999999998</v>
      </c>
      <c r="AA6">
        <f t="shared" ref="AA6" si="35">AVERAGE(T10:T11)</f>
        <v>1429.85</v>
      </c>
    </row>
    <row r="7" spans="1:27" x14ac:dyDescent="0.25">
      <c r="A7">
        <v>3</v>
      </c>
      <c r="B7">
        <v>84</v>
      </c>
      <c r="C7">
        <v>70</v>
      </c>
      <c r="D7">
        <v>76</v>
      </c>
      <c r="E7">
        <v>67</v>
      </c>
      <c r="F7">
        <v>72</v>
      </c>
      <c r="H7">
        <v>6</v>
      </c>
      <c r="I7">
        <f>AVERAGE(B12:B13)</f>
        <v>70.5</v>
      </c>
      <c r="J7">
        <f t="shared" ref="J7" si="36">AVERAGE(C12:C13)</f>
        <v>71</v>
      </c>
      <c r="K7">
        <f t="shared" ref="K7" si="37">AVERAGE(D12:D13)</f>
        <v>72.5</v>
      </c>
      <c r="L7">
        <f t="shared" ref="L7" si="38">AVERAGE(E12:E13)</f>
        <v>79</v>
      </c>
      <c r="M7">
        <f t="shared" ref="M7" si="39">AVERAGE(F12:F13)</f>
        <v>77</v>
      </c>
      <c r="O7">
        <v>3</v>
      </c>
      <c r="P7">
        <v>800.8</v>
      </c>
      <c r="Q7">
        <v>674.3</v>
      </c>
      <c r="R7">
        <v>733.5</v>
      </c>
      <c r="S7">
        <v>646.70000000000005</v>
      </c>
      <c r="T7">
        <v>691.9</v>
      </c>
      <c r="V7">
        <v>6</v>
      </c>
      <c r="W7">
        <f>AVERAGE(P12:P13)</f>
        <v>680.75</v>
      </c>
      <c r="X7">
        <f t="shared" ref="X7" si="40">AVERAGE(Q12:Q13)</f>
        <v>679.2</v>
      </c>
      <c r="Y7">
        <f t="shared" ref="Y7" si="41">AVERAGE(R12:R13)</f>
        <v>665.5</v>
      </c>
      <c r="Z7">
        <f t="shared" ref="Z7" si="42">AVERAGE(S12:S13)</f>
        <v>748.34999999999991</v>
      </c>
      <c r="AA7">
        <f t="shared" ref="AA7" si="43">AVERAGE(T12:T13)</f>
        <v>742.09999999999991</v>
      </c>
    </row>
    <row r="8" spans="1:27" x14ac:dyDescent="0.25">
      <c r="A8">
        <v>4</v>
      </c>
      <c r="B8">
        <v>57</v>
      </c>
      <c r="C8">
        <v>58</v>
      </c>
      <c r="D8">
        <v>53</v>
      </c>
      <c r="E8">
        <v>55</v>
      </c>
      <c r="F8">
        <v>56</v>
      </c>
      <c r="O8">
        <v>4</v>
      </c>
      <c r="P8">
        <v>550.4</v>
      </c>
      <c r="Q8">
        <v>550.29999999999995</v>
      </c>
      <c r="R8">
        <v>448.9</v>
      </c>
      <c r="S8">
        <v>515.1</v>
      </c>
      <c r="T8">
        <v>531.20000000000005</v>
      </c>
    </row>
    <row r="9" spans="1:27" x14ac:dyDescent="0.25">
      <c r="A9">
        <v>4</v>
      </c>
      <c r="B9">
        <v>56</v>
      </c>
      <c r="C9">
        <v>58</v>
      </c>
      <c r="D9">
        <v>53</v>
      </c>
      <c r="E9">
        <v>55</v>
      </c>
      <c r="F9">
        <v>56</v>
      </c>
      <c r="O9">
        <v>4</v>
      </c>
      <c r="P9">
        <v>539.9</v>
      </c>
      <c r="Q9">
        <v>550.1</v>
      </c>
      <c r="R9">
        <v>449.1</v>
      </c>
      <c r="S9">
        <v>514.20000000000005</v>
      </c>
      <c r="T9">
        <v>532.4</v>
      </c>
    </row>
    <row r="10" spans="1:27" x14ac:dyDescent="0.25">
      <c r="A10">
        <v>5</v>
      </c>
      <c r="B10">
        <v>155</v>
      </c>
      <c r="C10">
        <v>132</v>
      </c>
      <c r="D10">
        <v>163</v>
      </c>
      <c r="E10">
        <v>131</v>
      </c>
      <c r="F10">
        <v>129</v>
      </c>
      <c r="O10">
        <v>5</v>
      </c>
      <c r="P10">
        <v>1512.3</v>
      </c>
      <c r="Q10">
        <v>1286.8</v>
      </c>
      <c r="R10">
        <v>1606.9</v>
      </c>
      <c r="S10">
        <v>1276.3</v>
      </c>
      <c r="T10">
        <v>1253.5</v>
      </c>
    </row>
    <row r="11" spans="1:27" x14ac:dyDescent="0.25">
      <c r="A11">
        <v>5</v>
      </c>
      <c r="B11">
        <v>140</v>
      </c>
      <c r="C11">
        <v>120</v>
      </c>
      <c r="D11">
        <v>151</v>
      </c>
      <c r="E11">
        <v>147</v>
      </c>
      <c r="F11">
        <v>164</v>
      </c>
      <c r="O11">
        <v>5</v>
      </c>
      <c r="P11">
        <v>1373.5</v>
      </c>
      <c r="Q11">
        <v>1158.4000000000001</v>
      </c>
      <c r="R11">
        <v>1491.4</v>
      </c>
      <c r="S11">
        <v>1423.6</v>
      </c>
      <c r="T11">
        <v>1606.2</v>
      </c>
    </row>
    <row r="12" spans="1:27" x14ac:dyDescent="0.25">
      <c r="A12">
        <v>6</v>
      </c>
      <c r="B12">
        <v>71</v>
      </c>
      <c r="C12">
        <v>68</v>
      </c>
      <c r="D12">
        <v>73</v>
      </c>
      <c r="E12">
        <v>84</v>
      </c>
      <c r="F12">
        <v>74</v>
      </c>
      <c r="O12">
        <v>6</v>
      </c>
      <c r="P12">
        <v>687.2</v>
      </c>
      <c r="Q12">
        <v>650.4</v>
      </c>
      <c r="R12">
        <v>661</v>
      </c>
      <c r="S12">
        <v>790.4</v>
      </c>
      <c r="T12">
        <v>718.4</v>
      </c>
    </row>
    <row r="13" spans="1:27" x14ac:dyDescent="0.25">
      <c r="A13">
        <v>6</v>
      </c>
      <c r="B13">
        <v>70</v>
      </c>
      <c r="C13">
        <v>74</v>
      </c>
      <c r="D13">
        <v>72</v>
      </c>
      <c r="E13">
        <v>74</v>
      </c>
      <c r="F13">
        <v>80</v>
      </c>
      <c r="O13">
        <v>6</v>
      </c>
      <c r="P13">
        <v>674.3</v>
      </c>
      <c r="Q13">
        <v>708</v>
      </c>
      <c r="R13">
        <v>670</v>
      </c>
      <c r="S13">
        <v>706.3</v>
      </c>
      <c r="T13">
        <v>765.8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5B4A6-190D-4138-80DF-D5CF3B77CB99}">
  <dimension ref="A1:AA13"/>
  <sheetViews>
    <sheetView topLeftCell="I1" workbookViewId="0">
      <selection activeCell="G1" sqref="A1:XFD1048576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7" bestFit="1" customWidth="1"/>
    <col min="6" max="6" width="11" bestFit="1" customWidth="1"/>
    <col min="8" max="8" width="10.85546875" bestFit="1" customWidth="1"/>
    <col min="10" max="10" width="11" bestFit="1" customWidth="1"/>
    <col min="11" max="11" width="10.140625" bestFit="1" customWidth="1"/>
    <col min="12" max="12" width="7" bestFit="1" customWidth="1"/>
    <col min="13" max="13" width="11" bestFit="1" customWidth="1"/>
    <col min="15" max="15" width="14.5703125" bestFit="1" customWidth="1"/>
    <col min="17" max="17" width="11" bestFit="1" customWidth="1"/>
    <col min="18" max="18" width="10.140625" bestFit="1" customWidth="1"/>
    <col min="19" max="19" width="8" bestFit="1" customWidth="1"/>
    <col min="20" max="20" width="11" bestFit="1" customWidth="1"/>
  </cols>
  <sheetData>
    <row r="1" spans="1:2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9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8</v>
      </c>
      <c r="W1" t="s">
        <v>0</v>
      </c>
      <c r="X1" t="s">
        <v>1</v>
      </c>
      <c r="Y1" t="s">
        <v>2</v>
      </c>
      <c r="Z1" t="s">
        <v>3</v>
      </c>
      <c r="AA1" t="s">
        <v>4</v>
      </c>
    </row>
    <row r="2" spans="1:27" x14ac:dyDescent="0.25">
      <c r="A2">
        <v>1</v>
      </c>
      <c r="B2">
        <v>121</v>
      </c>
      <c r="C2">
        <v>110</v>
      </c>
      <c r="D2">
        <v>126</v>
      </c>
      <c r="F2">
        <v>126</v>
      </c>
      <c r="H2">
        <v>1</v>
      </c>
      <c r="I2">
        <f>AVERAGE(B2:B3)</f>
        <v>121.5</v>
      </c>
      <c r="J2">
        <f>AVERAGE(C2:C3)</f>
        <v>114</v>
      </c>
      <c r="K2">
        <f t="shared" ref="K2:M2" si="0">AVERAGE(D2:D3)</f>
        <v>127</v>
      </c>
      <c r="M2">
        <f t="shared" si="0"/>
        <v>123.5</v>
      </c>
      <c r="O2">
        <v>1</v>
      </c>
      <c r="P2">
        <v>1123.4000000000001</v>
      </c>
      <c r="Q2">
        <v>1023.5</v>
      </c>
      <c r="R2">
        <v>1172.9000000000001</v>
      </c>
      <c r="T2">
        <v>1189.5999999999999</v>
      </c>
      <c r="V2">
        <v>1</v>
      </c>
      <c r="W2">
        <f>AVERAGE(P2:P3)</f>
        <v>1122.25</v>
      </c>
      <c r="X2">
        <f>AVERAGE(Q2:Q3)</f>
        <v>1063.5</v>
      </c>
      <c r="Y2">
        <f t="shared" ref="Y2:AA2" si="1">AVERAGE(R2:R3)</f>
        <v>1184.3499999999999</v>
      </c>
      <c r="AA2">
        <f t="shared" si="1"/>
        <v>1169.55</v>
      </c>
    </row>
    <row r="3" spans="1:27" x14ac:dyDescent="0.25">
      <c r="A3">
        <v>1</v>
      </c>
      <c r="B3">
        <v>122</v>
      </c>
      <c r="C3">
        <v>118</v>
      </c>
      <c r="D3">
        <v>128</v>
      </c>
      <c r="F3">
        <v>121</v>
      </c>
      <c r="H3">
        <v>2</v>
      </c>
      <c r="I3">
        <f>AVERAGE(B4:B5)</f>
        <v>174</v>
      </c>
      <c r="J3">
        <f>AVERAGE(C4:C5)</f>
        <v>143</v>
      </c>
      <c r="K3">
        <f t="shared" ref="K3:M3" si="2">AVERAGE(D4:D5)</f>
        <v>140</v>
      </c>
      <c r="M3">
        <f t="shared" si="2"/>
        <v>143</v>
      </c>
      <c r="O3">
        <v>1</v>
      </c>
      <c r="P3">
        <v>1121.0999999999999</v>
      </c>
      <c r="Q3">
        <v>1103.5</v>
      </c>
      <c r="R3">
        <v>1195.8</v>
      </c>
      <c r="T3">
        <v>1149.5</v>
      </c>
      <c r="V3">
        <v>2</v>
      </c>
      <c r="W3">
        <f>AVERAGE(P4:P5)</f>
        <v>1596.55</v>
      </c>
      <c r="X3">
        <f>AVERAGE(Q4:Q5)</f>
        <v>1257.4000000000001</v>
      </c>
      <c r="Y3">
        <f t="shared" ref="Y3:AA3" si="3">AVERAGE(R4:R5)</f>
        <v>1222.5999999999999</v>
      </c>
      <c r="AA3">
        <f t="shared" si="3"/>
        <v>1276.6500000000001</v>
      </c>
    </row>
    <row r="4" spans="1:27" x14ac:dyDescent="0.25">
      <c r="A4">
        <v>2</v>
      </c>
      <c r="B4">
        <v>174</v>
      </c>
      <c r="C4">
        <v>143</v>
      </c>
      <c r="D4">
        <v>143</v>
      </c>
      <c r="F4">
        <v>143</v>
      </c>
      <c r="H4">
        <v>3</v>
      </c>
      <c r="I4">
        <f t="shared" ref="I4:M4" si="4">AVERAGE(B6:B7)</f>
        <v>76</v>
      </c>
      <c r="J4">
        <f t="shared" si="4"/>
        <v>82</v>
      </c>
      <c r="K4">
        <f t="shared" si="4"/>
        <v>89</v>
      </c>
      <c r="M4">
        <f t="shared" si="4"/>
        <v>77</v>
      </c>
      <c r="O4">
        <v>2</v>
      </c>
      <c r="P4">
        <v>1597.3</v>
      </c>
      <c r="Q4">
        <v>1259.8</v>
      </c>
      <c r="R4">
        <v>1255.4000000000001</v>
      </c>
      <c r="T4">
        <v>1271.7</v>
      </c>
      <c r="V4">
        <v>3</v>
      </c>
      <c r="W4">
        <f t="shared" ref="W4:AA4" si="5">AVERAGE(P6:P7)</f>
        <v>712.15</v>
      </c>
      <c r="X4">
        <f t="shared" si="5"/>
        <v>751.05</v>
      </c>
      <c r="Y4">
        <f t="shared" si="5"/>
        <v>813.25</v>
      </c>
      <c r="AA4">
        <f t="shared" si="5"/>
        <v>705.59999999999991</v>
      </c>
    </row>
    <row r="5" spans="1:27" x14ac:dyDescent="0.25">
      <c r="A5">
        <v>2</v>
      </c>
      <c r="B5">
        <v>174</v>
      </c>
      <c r="C5">
        <v>143</v>
      </c>
      <c r="D5">
        <v>137</v>
      </c>
      <c r="F5">
        <v>143</v>
      </c>
      <c r="H5">
        <v>4</v>
      </c>
      <c r="I5">
        <f t="shared" ref="I5:M5" si="6">AVERAGE(B8:B9)</f>
        <v>55</v>
      </c>
      <c r="J5">
        <f t="shared" si="6"/>
        <v>58</v>
      </c>
      <c r="K5">
        <f t="shared" si="6"/>
        <v>58</v>
      </c>
      <c r="M5">
        <f t="shared" si="6"/>
        <v>53</v>
      </c>
      <c r="O5">
        <v>2</v>
      </c>
      <c r="P5">
        <v>1595.8</v>
      </c>
      <c r="Q5">
        <v>1255</v>
      </c>
      <c r="R5">
        <v>1189.8</v>
      </c>
      <c r="T5">
        <v>1281.5999999999999</v>
      </c>
      <c r="V5">
        <v>4</v>
      </c>
      <c r="W5">
        <f t="shared" ref="W5:AA5" si="7">AVERAGE(P8:P9)</f>
        <v>514.65</v>
      </c>
      <c r="X5">
        <f t="shared" si="7"/>
        <v>527.5</v>
      </c>
      <c r="Y5">
        <f t="shared" si="7"/>
        <v>527.20000000000005</v>
      </c>
      <c r="AA5">
        <f t="shared" si="7"/>
        <v>478.05</v>
      </c>
    </row>
    <row r="6" spans="1:27" x14ac:dyDescent="0.25">
      <c r="A6">
        <v>3</v>
      </c>
      <c r="B6">
        <v>72</v>
      </c>
      <c r="C6">
        <v>89</v>
      </c>
      <c r="D6">
        <v>87</v>
      </c>
      <c r="F6">
        <v>80</v>
      </c>
      <c r="H6">
        <v>5</v>
      </c>
      <c r="I6">
        <f t="shared" ref="I6:M6" si="8">AVERAGE(B10:B11)</f>
        <v>143</v>
      </c>
      <c r="J6">
        <f t="shared" si="8"/>
        <v>128</v>
      </c>
      <c r="K6">
        <f t="shared" si="8"/>
        <v>130</v>
      </c>
      <c r="M6">
        <f t="shared" si="8"/>
        <v>136</v>
      </c>
      <c r="O6">
        <v>3</v>
      </c>
      <c r="P6">
        <v>670.8</v>
      </c>
      <c r="Q6">
        <v>821.1</v>
      </c>
      <c r="R6">
        <v>797.7</v>
      </c>
      <c r="T6">
        <v>731.8</v>
      </c>
      <c r="V6">
        <v>5</v>
      </c>
      <c r="W6">
        <f t="shared" ref="W6:AA6" si="9">AVERAGE(P10:P11)</f>
        <v>1341.85</v>
      </c>
      <c r="X6">
        <f t="shared" si="9"/>
        <v>1221.75</v>
      </c>
      <c r="Y6">
        <f t="shared" si="9"/>
        <v>1242.75</v>
      </c>
      <c r="AA6">
        <f t="shared" si="9"/>
        <v>1311.1999999999998</v>
      </c>
    </row>
    <row r="7" spans="1:27" x14ac:dyDescent="0.25">
      <c r="A7">
        <v>3</v>
      </c>
      <c r="B7">
        <v>80</v>
      </c>
      <c r="C7">
        <v>75</v>
      </c>
      <c r="D7">
        <v>91</v>
      </c>
      <c r="F7">
        <v>74</v>
      </c>
      <c r="H7">
        <v>6</v>
      </c>
      <c r="I7">
        <f t="shared" ref="I7:M7" si="10">AVERAGE(B12:B13)</f>
        <v>71.5</v>
      </c>
      <c r="J7">
        <f t="shared" si="10"/>
        <v>78.5</v>
      </c>
      <c r="K7">
        <f t="shared" si="10"/>
        <v>80</v>
      </c>
      <c r="M7">
        <f t="shared" si="10"/>
        <v>71.5</v>
      </c>
      <c r="O7">
        <v>3</v>
      </c>
      <c r="P7">
        <v>753.5</v>
      </c>
      <c r="Q7">
        <v>681</v>
      </c>
      <c r="R7">
        <v>828.8</v>
      </c>
      <c r="T7">
        <v>679.4</v>
      </c>
      <c r="V7">
        <v>6</v>
      </c>
      <c r="W7">
        <f t="shared" ref="W7:AA7" si="11">AVERAGE(P12:P13)</f>
        <v>671.55</v>
      </c>
      <c r="X7">
        <f t="shared" si="11"/>
        <v>719.7</v>
      </c>
      <c r="Y7">
        <f t="shared" si="11"/>
        <v>738.59999999999991</v>
      </c>
      <c r="AA7">
        <f t="shared" si="11"/>
        <v>670.45</v>
      </c>
    </row>
    <row r="8" spans="1:27" x14ac:dyDescent="0.25">
      <c r="A8">
        <v>4</v>
      </c>
      <c r="B8">
        <v>59</v>
      </c>
      <c r="C8">
        <v>57</v>
      </c>
      <c r="D8">
        <v>57</v>
      </c>
      <c r="F8">
        <v>53</v>
      </c>
      <c r="O8">
        <v>4</v>
      </c>
      <c r="P8">
        <v>556</v>
      </c>
      <c r="Q8">
        <v>517.5</v>
      </c>
      <c r="R8">
        <v>516.6</v>
      </c>
      <c r="T8">
        <v>478.5</v>
      </c>
    </row>
    <row r="9" spans="1:27" x14ac:dyDescent="0.25">
      <c r="A9">
        <v>4</v>
      </c>
      <c r="B9">
        <v>51</v>
      </c>
      <c r="C9">
        <v>59</v>
      </c>
      <c r="D9">
        <v>59</v>
      </c>
      <c r="F9">
        <v>53</v>
      </c>
      <c r="O9">
        <v>4</v>
      </c>
      <c r="P9">
        <v>473.3</v>
      </c>
      <c r="Q9">
        <v>537.5</v>
      </c>
      <c r="R9">
        <v>537.79999999999995</v>
      </c>
      <c r="T9">
        <v>477.6</v>
      </c>
    </row>
    <row r="10" spans="1:27" x14ac:dyDescent="0.25">
      <c r="A10">
        <v>5</v>
      </c>
      <c r="B10">
        <v>128</v>
      </c>
      <c r="C10">
        <v>125</v>
      </c>
      <c r="D10">
        <v>134</v>
      </c>
      <c r="F10">
        <v>142</v>
      </c>
      <c r="O10">
        <v>5</v>
      </c>
      <c r="P10">
        <v>1189.0999999999999</v>
      </c>
      <c r="Q10">
        <v>1195.5</v>
      </c>
      <c r="R10">
        <v>1282</v>
      </c>
      <c r="T10">
        <v>1370.1</v>
      </c>
    </row>
    <row r="11" spans="1:27" x14ac:dyDescent="0.25">
      <c r="A11">
        <v>5</v>
      </c>
      <c r="B11">
        <v>158</v>
      </c>
      <c r="C11">
        <v>131</v>
      </c>
      <c r="D11">
        <v>126</v>
      </c>
      <c r="F11">
        <v>130</v>
      </c>
      <c r="O11">
        <v>5</v>
      </c>
      <c r="P11">
        <v>1494.6</v>
      </c>
      <c r="Q11">
        <v>1248</v>
      </c>
      <c r="R11">
        <v>1203.5</v>
      </c>
      <c r="T11">
        <v>1252.3</v>
      </c>
    </row>
    <row r="12" spans="1:27" x14ac:dyDescent="0.25">
      <c r="A12">
        <v>6</v>
      </c>
      <c r="B12">
        <v>72</v>
      </c>
      <c r="C12">
        <v>77</v>
      </c>
      <c r="D12">
        <v>81</v>
      </c>
      <c r="F12">
        <v>73</v>
      </c>
      <c r="O12">
        <v>6</v>
      </c>
      <c r="P12">
        <v>670.4</v>
      </c>
      <c r="Q12">
        <v>701.3</v>
      </c>
      <c r="R12">
        <v>749.9</v>
      </c>
      <c r="T12">
        <v>687.1</v>
      </c>
    </row>
    <row r="13" spans="1:27" x14ac:dyDescent="0.25">
      <c r="A13">
        <v>6</v>
      </c>
      <c r="B13">
        <v>71</v>
      </c>
      <c r="C13">
        <v>80</v>
      </c>
      <c r="D13">
        <v>79</v>
      </c>
      <c r="F13">
        <v>70</v>
      </c>
      <c r="O13">
        <v>6</v>
      </c>
      <c r="P13">
        <v>672.7</v>
      </c>
      <c r="Q13">
        <v>738.1</v>
      </c>
      <c r="R13">
        <v>727.3</v>
      </c>
      <c r="T13">
        <v>653.79999999999995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66B39-80B5-4BA4-AEE0-261E0742D23D}">
  <dimension ref="A1:AA13"/>
  <sheetViews>
    <sheetView topLeftCell="A13" zoomScale="70" zoomScaleNormal="70" workbookViewId="0">
      <selection activeCell="G45" sqref="G45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7" bestFit="1" customWidth="1"/>
    <col min="6" max="6" width="11" bestFit="1" customWidth="1"/>
    <col min="8" max="8" width="10.85546875" bestFit="1" customWidth="1"/>
    <col min="10" max="10" width="11" bestFit="1" customWidth="1"/>
    <col min="11" max="11" width="10.140625" bestFit="1" customWidth="1"/>
    <col min="12" max="12" width="7" bestFit="1" customWidth="1"/>
    <col min="13" max="13" width="11" bestFit="1" customWidth="1"/>
    <col min="15" max="15" width="14.5703125" bestFit="1" customWidth="1"/>
    <col min="17" max="17" width="11" bestFit="1" customWidth="1"/>
    <col min="18" max="18" width="10.140625" bestFit="1" customWidth="1"/>
    <col min="19" max="19" width="8" bestFit="1" customWidth="1"/>
    <col min="20" max="20" width="11" bestFit="1" customWidth="1"/>
  </cols>
  <sheetData>
    <row r="1" spans="1:2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s="2" t="s">
        <v>9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O1" t="s">
        <v>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s="2" t="s">
        <v>8</v>
      </c>
      <c r="W1" s="2" t="s">
        <v>0</v>
      </c>
      <c r="X1" s="2" t="s">
        <v>1</v>
      </c>
      <c r="Y1" s="2" t="s">
        <v>2</v>
      </c>
      <c r="Z1" s="2" t="s">
        <v>3</v>
      </c>
      <c r="AA1" s="2" t="s">
        <v>4</v>
      </c>
    </row>
    <row r="2" spans="1:27" x14ac:dyDescent="0.25">
      <c r="A2">
        <v>1</v>
      </c>
      <c r="B2">
        <v>111</v>
      </c>
      <c r="C2">
        <v>126</v>
      </c>
      <c r="D2">
        <v>119</v>
      </c>
      <c r="F2">
        <v>117</v>
      </c>
      <c r="H2" s="2">
        <v>1</v>
      </c>
      <c r="I2" s="2">
        <f>AVERAGE(B2:B3)</f>
        <v>112</v>
      </c>
      <c r="J2" s="2">
        <f>AVERAGE(C2:C3)</f>
        <v>127.5</v>
      </c>
      <c r="K2" s="2">
        <f t="shared" ref="K2:M2" si="0">AVERAGE(D2:D3)</f>
        <v>119</v>
      </c>
      <c r="L2" s="2"/>
      <c r="M2" s="2">
        <f t="shared" si="0"/>
        <v>118.5</v>
      </c>
      <c r="O2">
        <v>1</v>
      </c>
      <c r="P2">
        <v>943</v>
      </c>
      <c r="Q2">
        <v>1146.0999999999999</v>
      </c>
      <c r="R2">
        <v>1064.9000000000001</v>
      </c>
      <c r="T2">
        <v>1097.7</v>
      </c>
      <c r="V2" s="2">
        <v>1</v>
      </c>
      <c r="W2" s="2">
        <f>AVERAGE(P2:P3)</f>
        <v>956.5</v>
      </c>
      <c r="X2" s="2">
        <f>AVERAGE(Q2:Q3)</f>
        <v>1160.0999999999999</v>
      </c>
      <c r="Y2" s="2">
        <f t="shared" ref="Y2:AA2" si="1">AVERAGE(R2:R3)</f>
        <v>1067.45</v>
      </c>
      <c r="Z2" s="2"/>
      <c r="AA2" s="2">
        <f t="shared" si="1"/>
        <v>1103.0500000000002</v>
      </c>
    </row>
    <row r="3" spans="1:27" x14ac:dyDescent="0.25">
      <c r="A3">
        <v>1</v>
      </c>
      <c r="B3">
        <v>113</v>
      </c>
      <c r="C3">
        <v>129</v>
      </c>
      <c r="D3">
        <v>119</v>
      </c>
      <c r="F3">
        <v>120</v>
      </c>
      <c r="H3" s="2">
        <v>2</v>
      </c>
      <c r="I3" s="2">
        <f>AVERAGE(B4:B5)</f>
        <v>146</v>
      </c>
      <c r="J3" s="2">
        <f>AVERAGE(C4:C5)</f>
        <v>137</v>
      </c>
      <c r="K3" s="2">
        <f t="shared" ref="K3:M3" si="2">AVERAGE(D4:D5)</f>
        <v>146.5</v>
      </c>
      <c r="L3" s="2"/>
      <c r="M3" s="2">
        <f t="shared" si="2"/>
        <v>137</v>
      </c>
      <c r="O3">
        <v>1</v>
      </c>
      <c r="P3">
        <v>970</v>
      </c>
      <c r="Q3">
        <v>1174.0999999999999</v>
      </c>
      <c r="R3">
        <v>1070</v>
      </c>
      <c r="T3">
        <v>1108.4000000000001</v>
      </c>
      <c r="V3" s="2">
        <v>2</v>
      </c>
      <c r="W3" s="2">
        <f>AVERAGE(P4:P5)</f>
        <v>1306.9000000000001</v>
      </c>
      <c r="X3" s="2">
        <f>AVERAGE(Q4:Q5)</f>
        <v>1121.75</v>
      </c>
      <c r="Y3" s="2">
        <f t="shared" ref="Y3:AA3" si="3">AVERAGE(R4:R5)</f>
        <v>1253.2</v>
      </c>
      <c r="Z3" s="2"/>
      <c r="AA3" s="2">
        <f t="shared" si="3"/>
        <v>1123.7</v>
      </c>
    </row>
    <row r="4" spans="1:27" x14ac:dyDescent="0.25">
      <c r="A4">
        <v>2</v>
      </c>
      <c r="B4">
        <v>146</v>
      </c>
      <c r="C4">
        <v>137</v>
      </c>
      <c r="D4">
        <v>137</v>
      </c>
      <c r="F4">
        <v>137</v>
      </c>
      <c r="H4" s="2">
        <v>3</v>
      </c>
      <c r="I4" s="2">
        <f t="shared" ref="I4:M4" si="4">AVERAGE(B6:B7)</f>
        <v>70</v>
      </c>
      <c r="J4" s="2">
        <f t="shared" si="4"/>
        <v>76</v>
      </c>
      <c r="K4" s="2">
        <f t="shared" si="4"/>
        <v>82</v>
      </c>
      <c r="L4" s="2"/>
      <c r="M4" s="2">
        <f t="shared" si="4"/>
        <v>79.5</v>
      </c>
      <c r="O4">
        <v>2</v>
      </c>
      <c r="P4">
        <v>1307</v>
      </c>
      <c r="Q4">
        <v>1121.5</v>
      </c>
      <c r="R4">
        <v>1121.4000000000001</v>
      </c>
      <c r="T4">
        <v>1123.7</v>
      </c>
      <c r="V4" s="2">
        <v>3</v>
      </c>
      <c r="W4" s="2">
        <f t="shared" ref="W4:AA4" si="5">AVERAGE(P6:P7)</f>
        <v>651.95000000000005</v>
      </c>
      <c r="X4" s="2">
        <f t="shared" si="5"/>
        <v>679.5</v>
      </c>
      <c r="Y4" s="2">
        <f t="shared" si="5"/>
        <v>745.3</v>
      </c>
      <c r="Z4" s="2"/>
      <c r="AA4" s="2">
        <f t="shared" si="5"/>
        <v>729.6</v>
      </c>
    </row>
    <row r="5" spans="1:27" x14ac:dyDescent="0.25">
      <c r="A5">
        <v>2</v>
      </c>
      <c r="B5">
        <v>146</v>
      </c>
      <c r="C5">
        <v>137</v>
      </c>
      <c r="D5">
        <v>156</v>
      </c>
      <c r="F5">
        <v>137</v>
      </c>
      <c r="H5" s="2">
        <v>4</v>
      </c>
      <c r="I5" s="2">
        <f t="shared" ref="I5:M5" si="6">AVERAGE(B8:B9)</f>
        <v>51.5</v>
      </c>
      <c r="J5" s="2">
        <f t="shared" si="6"/>
        <v>56</v>
      </c>
      <c r="K5" s="2">
        <f t="shared" si="6"/>
        <v>56.5</v>
      </c>
      <c r="L5" s="2"/>
      <c r="M5" s="2">
        <f t="shared" si="6"/>
        <v>54.5</v>
      </c>
      <c r="O5">
        <v>2</v>
      </c>
      <c r="P5">
        <v>1306.8</v>
      </c>
      <c r="Q5">
        <v>1122</v>
      </c>
      <c r="R5">
        <v>1385</v>
      </c>
      <c r="T5">
        <v>1123.7</v>
      </c>
      <c r="V5" s="2">
        <v>4</v>
      </c>
      <c r="W5" s="2">
        <f t="shared" ref="W5:AA5" si="7">AVERAGE(P8:P9)</f>
        <v>476.85</v>
      </c>
      <c r="X5" s="2">
        <f t="shared" si="7"/>
        <v>499.35</v>
      </c>
      <c r="Y5" s="2">
        <f t="shared" si="7"/>
        <v>505.9</v>
      </c>
      <c r="Z5" s="2"/>
      <c r="AA5" s="2">
        <f t="shared" si="7"/>
        <v>493.1</v>
      </c>
    </row>
    <row r="6" spans="1:27" x14ac:dyDescent="0.25">
      <c r="A6">
        <v>3</v>
      </c>
      <c r="B6">
        <v>69</v>
      </c>
      <c r="C6">
        <v>76</v>
      </c>
      <c r="D6">
        <v>87</v>
      </c>
      <c r="F6">
        <v>78</v>
      </c>
      <c r="H6" s="2">
        <v>5</v>
      </c>
      <c r="I6" s="2">
        <f t="shared" ref="I6:M6" si="8">AVERAGE(B10:B11)</f>
        <v>137</v>
      </c>
      <c r="J6" s="2">
        <f t="shared" si="8"/>
        <v>133.5</v>
      </c>
      <c r="K6" s="2">
        <f t="shared" si="8"/>
        <v>137</v>
      </c>
      <c r="L6" s="2"/>
      <c r="M6" s="2">
        <f t="shared" si="8"/>
        <v>128.5</v>
      </c>
      <c r="O6">
        <v>3</v>
      </c>
      <c r="P6">
        <v>649.9</v>
      </c>
      <c r="Q6">
        <v>684.6</v>
      </c>
      <c r="R6" s="2">
        <v>793.9</v>
      </c>
      <c r="T6">
        <v>707</v>
      </c>
      <c r="V6" s="2">
        <v>5</v>
      </c>
      <c r="W6" s="2">
        <f t="shared" ref="W6:AA6" si="9">AVERAGE(P10:P11)</f>
        <v>1314.75</v>
      </c>
      <c r="X6" s="2">
        <f t="shared" si="9"/>
        <v>1268.3499999999999</v>
      </c>
      <c r="Y6" s="2">
        <f t="shared" si="9"/>
        <v>1311.7</v>
      </c>
      <c r="Z6" s="2"/>
      <c r="AA6" s="2">
        <f t="shared" si="9"/>
        <v>1233.25</v>
      </c>
    </row>
    <row r="7" spans="1:27" x14ac:dyDescent="0.25">
      <c r="A7">
        <v>3</v>
      </c>
      <c r="B7">
        <v>71</v>
      </c>
      <c r="C7">
        <v>76</v>
      </c>
      <c r="D7">
        <v>77</v>
      </c>
      <c r="F7">
        <v>81</v>
      </c>
      <c r="H7" s="2">
        <v>6</v>
      </c>
      <c r="I7" s="2">
        <f t="shared" ref="I7:M7" si="10">AVERAGE(B12:B13)</f>
        <v>71</v>
      </c>
      <c r="J7" s="2">
        <f t="shared" si="10"/>
        <v>79.5</v>
      </c>
      <c r="K7" s="2">
        <f t="shared" si="10"/>
        <v>78.5</v>
      </c>
      <c r="L7" s="2"/>
      <c r="M7" s="2">
        <f t="shared" si="10"/>
        <v>84.5</v>
      </c>
      <c r="O7">
        <v>3</v>
      </c>
      <c r="P7">
        <v>654</v>
      </c>
      <c r="Q7">
        <v>674.4</v>
      </c>
      <c r="R7" s="2">
        <v>696.7</v>
      </c>
      <c r="T7">
        <v>752.2</v>
      </c>
      <c r="V7" s="2">
        <v>6</v>
      </c>
      <c r="W7" s="2">
        <f t="shared" ref="W7:AA7" si="11">AVERAGE(P12:P13)</f>
        <v>657.65000000000009</v>
      </c>
      <c r="X7" s="2">
        <f t="shared" si="11"/>
        <v>730.4</v>
      </c>
      <c r="Y7" s="2">
        <f t="shared" si="11"/>
        <v>717.95</v>
      </c>
      <c r="Z7" s="2"/>
      <c r="AA7" s="2">
        <f t="shared" si="11"/>
        <v>799.1</v>
      </c>
    </row>
    <row r="8" spans="1:27" x14ac:dyDescent="0.25">
      <c r="A8">
        <v>4</v>
      </c>
      <c r="B8">
        <v>52</v>
      </c>
      <c r="C8">
        <v>56</v>
      </c>
      <c r="D8">
        <v>56</v>
      </c>
      <c r="F8">
        <v>55</v>
      </c>
      <c r="O8">
        <v>4</v>
      </c>
      <c r="P8">
        <v>486.8</v>
      </c>
      <c r="Q8">
        <v>498.2</v>
      </c>
      <c r="R8" s="2">
        <v>500.8</v>
      </c>
      <c r="T8">
        <v>497.8</v>
      </c>
    </row>
    <row r="9" spans="1:27" x14ac:dyDescent="0.25">
      <c r="A9">
        <v>4</v>
      </c>
      <c r="B9">
        <v>51</v>
      </c>
      <c r="C9">
        <v>56</v>
      </c>
      <c r="D9">
        <v>57</v>
      </c>
      <c r="F9">
        <v>54</v>
      </c>
      <c r="O9">
        <v>4</v>
      </c>
      <c r="P9">
        <v>466.9</v>
      </c>
      <c r="Q9">
        <v>500.5</v>
      </c>
      <c r="R9" s="2">
        <v>511</v>
      </c>
      <c r="T9">
        <v>488.4</v>
      </c>
    </row>
    <row r="10" spans="1:27" x14ac:dyDescent="0.25">
      <c r="A10">
        <v>5</v>
      </c>
      <c r="B10">
        <v>131</v>
      </c>
      <c r="C10">
        <v>147</v>
      </c>
      <c r="D10">
        <v>132</v>
      </c>
      <c r="F10">
        <v>134</v>
      </c>
      <c r="O10">
        <v>5</v>
      </c>
      <c r="P10">
        <v>1261</v>
      </c>
      <c r="Q10">
        <v>1404.7</v>
      </c>
      <c r="R10" s="2">
        <v>1261.2</v>
      </c>
      <c r="T10">
        <v>1285.4000000000001</v>
      </c>
    </row>
    <row r="11" spans="1:27" x14ac:dyDescent="0.25">
      <c r="A11">
        <v>5</v>
      </c>
      <c r="B11">
        <v>143</v>
      </c>
      <c r="C11">
        <v>120</v>
      </c>
      <c r="D11">
        <v>142</v>
      </c>
      <c r="F11">
        <v>123</v>
      </c>
      <c r="O11">
        <v>5</v>
      </c>
      <c r="P11">
        <v>1368.5</v>
      </c>
      <c r="Q11">
        <v>1132</v>
      </c>
      <c r="R11" s="2">
        <v>1362.2</v>
      </c>
      <c r="T11">
        <v>1181.0999999999999</v>
      </c>
    </row>
    <row r="12" spans="1:27" x14ac:dyDescent="0.25">
      <c r="A12">
        <v>6</v>
      </c>
      <c r="B12">
        <v>72</v>
      </c>
      <c r="C12">
        <v>76</v>
      </c>
      <c r="D12">
        <v>77</v>
      </c>
      <c r="F12">
        <v>73</v>
      </c>
      <c r="O12">
        <v>6</v>
      </c>
      <c r="P12">
        <v>667.7</v>
      </c>
      <c r="Q12">
        <v>695.5</v>
      </c>
      <c r="R12" s="2">
        <v>701.6</v>
      </c>
      <c r="T12">
        <v>685.1</v>
      </c>
    </row>
    <row r="13" spans="1:27" x14ac:dyDescent="0.25">
      <c r="A13">
        <v>6</v>
      </c>
      <c r="B13">
        <v>70</v>
      </c>
      <c r="C13">
        <v>83</v>
      </c>
      <c r="D13">
        <v>80</v>
      </c>
      <c r="F13">
        <v>96</v>
      </c>
      <c r="O13">
        <v>6</v>
      </c>
      <c r="P13">
        <v>647.6</v>
      </c>
      <c r="Q13">
        <v>765.3</v>
      </c>
      <c r="R13" s="2">
        <v>734.3</v>
      </c>
      <c r="T13">
        <v>913.1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FB7A-EF40-4E3F-8A61-8D7194D0AA23}">
  <dimension ref="A1:AI13"/>
  <sheetViews>
    <sheetView tabSelected="1" zoomScale="85" zoomScaleNormal="85" workbookViewId="0">
      <selection activeCell="G6" activeCellId="1" sqref="B6:B13 G6:H13"/>
    </sheetView>
  </sheetViews>
  <sheetFormatPr defaultRowHeight="15" x14ac:dyDescent="0.25"/>
  <cols>
    <col min="1" max="2" width="9.140625" style="2"/>
    <col min="3" max="3" width="11" style="2" bestFit="1" customWidth="1"/>
    <col min="4" max="4" width="10.140625" style="2" bestFit="1" customWidth="1"/>
    <col min="5" max="5" width="7" style="2" bestFit="1" customWidth="1"/>
    <col min="6" max="6" width="11" style="2" bestFit="1" customWidth="1"/>
    <col min="7" max="8" width="11" style="2" customWidth="1"/>
    <col min="9" max="9" width="9.140625" style="2"/>
    <col min="10" max="10" width="8.42578125" style="2" bestFit="1" customWidth="1"/>
    <col min="11" max="11" width="9.140625" style="2"/>
    <col min="12" max="12" width="11" style="2" bestFit="1" customWidth="1"/>
    <col min="13" max="13" width="10.140625" style="2" bestFit="1" customWidth="1"/>
    <col min="14" max="14" width="7" style="2" bestFit="1" customWidth="1"/>
    <col min="15" max="15" width="11" style="2" bestFit="1" customWidth="1"/>
    <col min="16" max="17" width="11" style="2" customWidth="1"/>
    <col min="18" max="18" width="9.140625" style="2"/>
    <col min="19" max="19" width="14.5703125" style="2" bestFit="1" customWidth="1"/>
    <col min="20" max="20" width="9.140625" style="2"/>
    <col min="21" max="21" width="11" style="2" bestFit="1" customWidth="1"/>
    <col min="22" max="22" width="10.140625" style="2" bestFit="1" customWidth="1"/>
    <col min="23" max="23" width="8" style="2" bestFit="1" customWidth="1"/>
    <col min="24" max="24" width="11" style="2" bestFit="1" customWidth="1"/>
    <col min="25" max="28" width="11" style="2" customWidth="1"/>
    <col min="29" max="16384" width="9.140625" style="2"/>
  </cols>
  <sheetData>
    <row r="1" spans="1:35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10</v>
      </c>
      <c r="H1" s="2" t="s">
        <v>11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12</v>
      </c>
      <c r="Q1" s="2" t="s">
        <v>11</v>
      </c>
      <c r="S1" s="2" t="s">
        <v>6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10</v>
      </c>
      <c r="Z1" s="2" t="s">
        <v>11</v>
      </c>
      <c r="AC1" s="2" t="s">
        <v>0</v>
      </c>
      <c r="AD1" s="2" t="s">
        <v>1</v>
      </c>
      <c r="AE1" s="2" t="s">
        <v>2</v>
      </c>
      <c r="AF1" s="2" t="s">
        <v>3</v>
      </c>
      <c r="AG1" s="2" t="s">
        <v>4</v>
      </c>
      <c r="AH1" s="2" t="s">
        <v>12</v>
      </c>
      <c r="AI1" s="2" t="s">
        <v>11</v>
      </c>
    </row>
    <row r="2" spans="1:35" x14ac:dyDescent="0.25">
      <c r="A2" s="2">
        <v>1</v>
      </c>
      <c r="B2" s="2">
        <v>103</v>
      </c>
      <c r="C2" s="2">
        <v>116</v>
      </c>
      <c r="D2" s="2">
        <v>125</v>
      </c>
      <c r="E2" s="2">
        <v>117</v>
      </c>
      <c r="F2" s="2">
        <v>130</v>
      </c>
      <c r="G2" s="2">
        <v>111</v>
      </c>
      <c r="H2" s="2">
        <v>126</v>
      </c>
      <c r="J2" s="2">
        <v>1</v>
      </c>
      <c r="K2" s="2">
        <f>AVERAGE(B2:B3)</f>
        <v>99</v>
      </c>
      <c r="L2" s="2">
        <f>AVERAGE(C2:C3)</f>
        <v>99.5</v>
      </c>
      <c r="M2" s="2">
        <f>AVERAGE(D2:D3)</f>
        <v>108.5</v>
      </c>
      <c r="N2" s="2">
        <f>AVERAGE(E2:E3)</f>
        <v>119</v>
      </c>
      <c r="O2" s="2">
        <f>AVERAGE(F2:F3)</f>
        <v>108.5</v>
      </c>
      <c r="P2" s="2">
        <f t="shared" ref="P2:Q2" si="0">AVERAGE(G2:G3)</f>
        <v>112</v>
      </c>
      <c r="Q2" s="2">
        <f t="shared" si="0"/>
        <v>126</v>
      </c>
      <c r="S2" s="2">
        <v>1</v>
      </c>
      <c r="T2" s="2">
        <v>977</v>
      </c>
      <c r="U2" s="2">
        <v>1078.8</v>
      </c>
      <c r="V2" s="2">
        <v>1150.5</v>
      </c>
      <c r="W2" s="2">
        <v>1097.3</v>
      </c>
      <c r="X2" s="2">
        <v>1188.2</v>
      </c>
      <c r="Y2" s="2">
        <v>1052.7</v>
      </c>
      <c r="Z2" s="2">
        <v>1194.8</v>
      </c>
      <c r="AB2" s="2">
        <v>1</v>
      </c>
      <c r="AC2" s="2">
        <f>AVERAGE(T2:T3)</f>
        <v>948.9</v>
      </c>
      <c r="AD2" s="2">
        <f>AVERAGE(U2:U3)</f>
        <v>938.84999999999991</v>
      </c>
      <c r="AE2" s="2">
        <f t="shared" ref="AE2:AG2" si="1">AVERAGE(V2:V3)</f>
        <v>999.8</v>
      </c>
      <c r="AF2" s="2">
        <f t="shared" si="1"/>
        <v>1121.6500000000001</v>
      </c>
      <c r="AG2" s="2">
        <f t="shared" si="1"/>
        <v>999.35</v>
      </c>
      <c r="AH2" s="2">
        <f t="shared" ref="AH2" si="2">AVERAGE(Y2:Y3)</f>
        <v>1058.4000000000001</v>
      </c>
      <c r="AI2" s="2">
        <f t="shared" ref="AI2" si="3">AVERAGE(Z2:Z3)</f>
        <v>1195.75</v>
      </c>
    </row>
    <row r="3" spans="1:35" x14ac:dyDescent="0.25">
      <c r="A3" s="2">
        <v>1</v>
      </c>
      <c r="B3" s="2">
        <v>95</v>
      </c>
      <c r="C3" s="2">
        <v>83</v>
      </c>
      <c r="D3" s="2">
        <v>92</v>
      </c>
      <c r="E3" s="2">
        <v>121</v>
      </c>
      <c r="F3" s="2">
        <v>87</v>
      </c>
      <c r="G3" s="2">
        <v>113</v>
      </c>
      <c r="H3" s="2">
        <v>126</v>
      </c>
      <c r="J3" s="2">
        <v>2</v>
      </c>
      <c r="K3" s="2">
        <f>AVERAGE(B4:B5)</f>
        <v>155</v>
      </c>
      <c r="L3" s="2">
        <f>AVERAGE(C4:C5)</f>
        <v>153.5</v>
      </c>
      <c r="M3" s="2">
        <f>AVERAGE(D4:D5)</f>
        <v>147</v>
      </c>
      <c r="N3" s="2">
        <f>AVERAGE(E4:E5)</f>
        <v>146</v>
      </c>
      <c r="O3" s="2">
        <f>AVERAGE(F4:F5)</f>
        <v>138.5</v>
      </c>
      <c r="P3" s="2">
        <f t="shared" ref="P3:Q3" si="4">AVERAGE(G4:G5)</f>
        <v>134.5</v>
      </c>
      <c r="Q3" s="2">
        <f t="shared" si="4"/>
        <v>131</v>
      </c>
      <c r="S3" s="2">
        <v>1</v>
      </c>
      <c r="T3" s="2">
        <v>920.8</v>
      </c>
      <c r="U3" s="2">
        <v>798.9</v>
      </c>
      <c r="V3" s="2">
        <v>849.1</v>
      </c>
      <c r="W3" s="2">
        <v>1146</v>
      </c>
      <c r="X3" s="2">
        <v>810.5</v>
      </c>
      <c r="Y3" s="2">
        <v>1064.0999999999999</v>
      </c>
      <c r="Z3" s="2">
        <v>1196.7</v>
      </c>
      <c r="AB3" s="2">
        <v>2</v>
      </c>
      <c r="AC3" s="2">
        <f>AVERAGE(T4:T5)</f>
        <v>1462.5500000000002</v>
      </c>
      <c r="AD3" s="2">
        <f>AVERAGE(U4:U5)</f>
        <v>1458.25</v>
      </c>
      <c r="AE3" s="2">
        <f t="shared" ref="AE3:AG3" si="5">AVERAGE(V4:V5)</f>
        <v>1346.4</v>
      </c>
      <c r="AF3" s="2">
        <f t="shared" si="5"/>
        <v>1349.65</v>
      </c>
      <c r="AG3" s="2">
        <f t="shared" si="5"/>
        <v>1258.5500000000002</v>
      </c>
      <c r="AH3" s="2">
        <f t="shared" ref="AH3" si="6">AVERAGE(Y4:Y5)</f>
        <v>1251.0500000000002</v>
      </c>
      <c r="AI3" s="2">
        <f t="shared" ref="AI3" si="7">AVERAGE(Z4:Z5)</f>
        <v>1232.4000000000001</v>
      </c>
    </row>
    <row r="4" spans="1:35" x14ac:dyDescent="0.25">
      <c r="A4" s="2">
        <v>2</v>
      </c>
      <c r="B4" s="2">
        <v>159</v>
      </c>
      <c r="C4" s="2">
        <v>148</v>
      </c>
      <c r="D4" s="2">
        <v>148</v>
      </c>
      <c r="E4" s="2">
        <v>134</v>
      </c>
      <c r="F4" s="2">
        <v>142</v>
      </c>
      <c r="G4" s="2">
        <v>133</v>
      </c>
      <c r="H4" s="2">
        <v>131</v>
      </c>
      <c r="J4" s="2">
        <v>3</v>
      </c>
      <c r="K4" s="2">
        <f>AVERAGE(B6:B7)</f>
        <v>84</v>
      </c>
      <c r="L4" s="2">
        <f>AVERAGE(C6:C7)</f>
        <v>72.5</v>
      </c>
      <c r="M4" s="2">
        <f>AVERAGE(D6:D7)</f>
        <v>75</v>
      </c>
      <c r="N4" s="2">
        <f>AVERAGE(E6:E7)</f>
        <v>66</v>
      </c>
      <c r="O4" s="2">
        <f>AVERAGE(F6:F7)</f>
        <v>71.5</v>
      </c>
      <c r="P4" s="2">
        <f t="shared" ref="P4:Q4" si="8">AVERAGE(G6:G7)</f>
        <v>81.5</v>
      </c>
      <c r="Q4" s="2">
        <f t="shared" si="8"/>
        <v>86.5</v>
      </c>
      <c r="S4" s="2">
        <v>2</v>
      </c>
      <c r="T4" s="2">
        <v>1511.4</v>
      </c>
      <c r="U4" s="2">
        <v>1412.7</v>
      </c>
      <c r="V4" s="2">
        <v>1406.1</v>
      </c>
      <c r="W4" s="2">
        <v>1219.7</v>
      </c>
      <c r="X4" s="2">
        <v>1271.9000000000001</v>
      </c>
      <c r="Y4" s="2">
        <v>1235.9000000000001</v>
      </c>
      <c r="Z4" s="2">
        <v>1231.4000000000001</v>
      </c>
      <c r="AB4" s="2">
        <v>3</v>
      </c>
      <c r="AC4" s="2">
        <f>AVERAGE(T6:T7)</f>
        <v>803.7</v>
      </c>
      <c r="AD4" s="2">
        <f t="shared" ref="AD4:AG4" si="9">AVERAGE(U6:U7)</f>
        <v>678.95</v>
      </c>
      <c r="AE4" s="2">
        <f t="shared" si="9"/>
        <v>722.55</v>
      </c>
      <c r="AF4" s="2">
        <f t="shared" si="9"/>
        <v>636.54999999999995</v>
      </c>
      <c r="AG4" s="2">
        <f t="shared" si="9"/>
        <v>687.5</v>
      </c>
      <c r="AH4" s="2">
        <f t="shared" ref="AH4" si="10">AVERAGE(Y6:Y7)</f>
        <v>763.25</v>
      </c>
      <c r="AI4" s="2">
        <f t="shared" ref="AI4" si="11">AVERAGE(Z6:Z7)</f>
        <v>796.5</v>
      </c>
    </row>
    <row r="5" spans="1:35" x14ac:dyDescent="0.25">
      <c r="A5" s="2">
        <v>2</v>
      </c>
      <c r="B5" s="2">
        <v>151</v>
      </c>
      <c r="C5" s="2">
        <v>159</v>
      </c>
      <c r="D5" s="2">
        <v>146</v>
      </c>
      <c r="E5" s="2">
        <v>158</v>
      </c>
      <c r="F5" s="2">
        <v>135</v>
      </c>
      <c r="G5" s="2">
        <v>136</v>
      </c>
      <c r="H5" s="2">
        <v>131</v>
      </c>
      <c r="J5" s="2">
        <v>4</v>
      </c>
      <c r="K5" s="2">
        <f>AVERAGE(B8:B9)</f>
        <v>56.5</v>
      </c>
      <c r="L5" s="2">
        <f>AVERAGE(C8:C9)</f>
        <v>58</v>
      </c>
      <c r="M5" s="2">
        <f>AVERAGE(D8:D9)</f>
        <v>53</v>
      </c>
      <c r="N5" s="2">
        <f>AVERAGE(E8:E9)</f>
        <v>55</v>
      </c>
      <c r="O5" s="2">
        <f>AVERAGE(F8:F9)</f>
        <v>56</v>
      </c>
      <c r="P5" s="2">
        <f t="shared" ref="P5:Q5" si="12">AVERAGE(G8:G9)</f>
        <v>57.5</v>
      </c>
      <c r="Q5" s="2">
        <f t="shared" si="12"/>
        <v>56.5</v>
      </c>
      <c r="S5" s="2">
        <v>2</v>
      </c>
      <c r="T5" s="2">
        <v>1413.7</v>
      </c>
      <c r="U5" s="2">
        <v>1503.8</v>
      </c>
      <c r="V5" s="2">
        <v>1286.7</v>
      </c>
      <c r="W5" s="2">
        <v>1479.6</v>
      </c>
      <c r="X5" s="2">
        <v>1245.2</v>
      </c>
      <c r="Y5" s="2">
        <v>1266.2</v>
      </c>
      <c r="Z5" s="2">
        <v>1233.4000000000001</v>
      </c>
      <c r="AB5" s="2">
        <v>4</v>
      </c>
      <c r="AC5" s="2">
        <f>AVERAGE(T8:T9)</f>
        <v>545.15</v>
      </c>
      <c r="AD5" s="2">
        <f t="shared" ref="AD5:AG5" si="13">AVERAGE(U8:U9)</f>
        <v>550.20000000000005</v>
      </c>
      <c r="AE5" s="2">
        <f t="shared" si="13"/>
        <v>449</v>
      </c>
      <c r="AF5" s="2">
        <f t="shared" si="13"/>
        <v>514.65000000000009</v>
      </c>
      <c r="AG5" s="2">
        <f t="shared" si="13"/>
        <v>531.79999999999995</v>
      </c>
      <c r="AH5" s="2">
        <f t="shared" ref="AH5" si="14">AVERAGE(Y8:Y9)</f>
        <v>538.54999999999995</v>
      </c>
      <c r="AI5" s="2">
        <f t="shared" ref="AI5" si="15">AVERAGE(Z8:Z9)</f>
        <v>524</v>
      </c>
    </row>
    <row r="6" spans="1:35" x14ac:dyDescent="0.25">
      <c r="A6" s="2">
        <v>3</v>
      </c>
      <c r="B6" s="2">
        <v>84</v>
      </c>
      <c r="C6" s="2">
        <v>75</v>
      </c>
      <c r="D6" s="2">
        <v>74</v>
      </c>
      <c r="E6" s="2">
        <v>65</v>
      </c>
      <c r="F6" s="2">
        <v>71</v>
      </c>
      <c r="G6" s="2">
        <v>82</v>
      </c>
      <c r="H6" s="2">
        <v>89</v>
      </c>
      <c r="J6" s="2">
        <v>5</v>
      </c>
      <c r="K6" s="2">
        <f>AVERAGE(B10:B11)</f>
        <v>147.5</v>
      </c>
      <c r="L6" s="2">
        <f>AVERAGE(C10:C11)</f>
        <v>126</v>
      </c>
      <c r="M6" s="2">
        <f>AVERAGE(D10:D11)</f>
        <v>157</v>
      </c>
      <c r="N6" s="2">
        <f>AVERAGE(E10:E11)</f>
        <v>139</v>
      </c>
      <c r="O6" s="2">
        <f>AVERAGE(F10:F11)</f>
        <v>146.5</v>
      </c>
      <c r="P6" s="2">
        <f t="shared" ref="P6:Q6" si="16">AVERAGE(G10:G11)</f>
        <v>142</v>
      </c>
      <c r="Q6" s="2">
        <f t="shared" si="16"/>
        <v>141</v>
      </c>
      <c r="S6" s="2">
        <v>3</v>
      </c>
      <c r="T6" s="2">
        <v>806.6</v>
      </c>
      <c r="U6" s="2">
        <v>683.6</v>
      </c>
      <c r="V6" s="2">
        <v>711.6</v>
      </c>
      <c r="W6" s="2">
        <v>626.4</v>
      </c>
      <c r="X6" s="2">
        <v>683.1</v>
      </c>
      <c r="Y6" s="2">
        <v>767.9</v>
      </c>
      <c r="Z6" s="2">
        <v>821.9</v>
      </c>
      <c r="AB6" s="2">
        <v>5</v>
      </c>
      <c r="AC6" s="2">
        <f>AVERAGE(T10:T11)</f>
        <v>1442.9</v>
      </c>
      <c r="AD6" s="2">
        <f t="shared" ref="AD6:AG6" si="17">AVERAGE(U10:U11)</f>
        <v>1222.5999999999999</v>
      </c>
      <c r="AE6" s="2">
        <f t="shared" si="17"/>
        <v>1549.15</v>
      </c>
      <c r="AF6" s="2">
        <f t="shared" si="17"/>
        <v>1349.9499999999998</v>
      </c>
      <c r="AG6" s="2">
        <f t="shared" si="17"/>
        <v>1429.85</v>
      </c>
      <c r="AH6" s="2">
        <f t="shared" ref="AH6" si="18">AVERAGE(Y10:Y11)</f>
        <v>1290.55</v>
      </c>
      <c r="AI6" s="2">
        <f t="shared" ref="AI6" si="19">AVERAGE(Z10:Z11)</f>
        <v>1280.5999999999999</v>
      </c>
    </row>
    <row r="7" spans="1:35" x14ac:dyDescent="0.25">
      <c r="A7" s="2">
        <v>3</v>
      </c>
      <c r="B7" s="2">
        <v>84</v>
      </c>
      <c r="C7" s="2">
        <v>70</v>
      </c>
      <c r="D7" s="2">
        <v>76</v>
      </c>
      <c r="E7" s="2">
        <v>67</v>
      </c>
      <c r="F7" s="2">
        <v>72</v>
      </c>
      <c r="G7" s="2">
        <v>81</v>
      </c>
      <c r="H7" s="2">
        <v>84</v>
      </c>
      <c r="J7" s="2">
        <v>6</v>
      </c>
      <c r="K7" s="2">
        <f>AVERAGE(B12:B13)</f>
        <v>70.5</v>
      </c>
      <c r="L7" s="2">
        <f>AVERAGE(C12:C13)</f>
        <v>71</v>
      </c>
      <c r="M7" s="2">
        <f>AVERAGE(D12:D13)</f>
        <v>72.5</v>
      </c>
      <c r="N7" s="2">
        <f>AVERAGE(E12:E13)</f>
        <v>79</v>
      </c>
      <c r="O7" s="2">
        <f>AVERAGE(F12:F13)</f>
        <v>77</v>
      </c>
      <c r="P7" s="2">
        <f t="shared" ref="P7:Q7" si="20">AVERAGE(G12:G13)</f>
        <v>68</v>
      </c>
      <c r="Q7" s="2">
        <f t="shared" si="20"/>
        <v>72.5</v>
      </c>
      <c r="S7" s="2">
        <v>3</v>
      </c>
      <c r="T7" s="2">
        <v>800.8</v>
      </c>
      <c r="U7" s="2">
        <v>674.3</v>
      </c>
      <c r="V7" s="2">
        <v>733.5</v>
      </c>
      <c r="W7" s="2">
        <v>646.70000000000005</v>
      </c>
      <c r="X7" s="2">
        <v>691.9</v>
      </c>
      <c r="Y7" s="2">
        <v>758.6</v>
      </c>
      <c r="Z7" s="2">
        <v>771.1</v>
      </c>
      <c r="AB7" s="2">
        <v>6</v>
      </c>
      <c r="AC7" s="2">
        <f>AVERAGE(T12:T13)</f>
        <v>680.75</v>
      </c>
      <c r="AD7" s="2">
        <f t="shared" ref="AD7:AG7" si="21">AVERAGE(U12:U13)</f>
        <v>679.2</v>
      </c>
      <c r="AE7" s="2">
        <f t="shared" si="21"/>
        <v>665.5</v>
      </c>
      <c r="AF7" s="2">
        <f t="shared" si="21"/>
        <v>748.34999999999991</v>
      </c>
      <c r="AG7" s="2">
        <f t="shared" si="21"/>
        <v>742.09999999999991</v>
      </c>
      <c r="AH7" s="2">
        <f t="shared" ref="AH7" si="22">AVERAGE(Y12:Y13)</f>
        <v>634.70000000000005</v>
      </c>
      <c r="AI7" s="2">
        <f t="shared" ref="AI7" si="23">AVERAGE(Z12:Z13)</f>
        <v>679.40000000000009</v>
      </c>
    </row>
    <row r="8" spans="1:35" x14ac:dyDescent="0.25">
      <c r="A8" s="2">
        <v>4</v>
      </c>
      <c r="B8" s="2">
        <v>57</v>
      </c>
      <c r="C8" s="2">
        <v>58</v>
      </c>
      <c r="D8" s="2">
        <v>53</v>
      </c>
      <c r="E8" s="2">
        <v>55</v>
      </c>
      <c r="F8" s="2">
        <v>56</v>
      </c>
      <c r="G8" s="2">
        <v>57</v>
      </c>
      <c r="H8" s="2">
        <v>58</v>
      </c>
      <c r="S8" s="2">
        <v>4</v>
      </c>
      <c r="T8" s="2">
        <v>550.4</v>
      </c>
      <c r="U8" s="2">
        <v>550.29999999999995</v>
      </c>
      <c r="V8" s="2">
        <v>448.9</v>
      </c>
      <c r="W8" s="2">
        <v>515.1</v>
      </c>
      <c r="X8" s="2">
        <v>531.20000000000005</v>
      </c>
      <c r="Y8" s="2">
        <v>533.6</v>
      </c>
      <c r="Z8" s="2">
        <v>540.1</v>
      </c>
    </row>
    <row r="9" spans="1:35" x14ac:dyDescent="0.25">
      <c r="A9" s="2">
        <v>4</v>
      </c>
      <c r="B9" s="2">
        <v>56</v>
      </c>
      <c r="C9" s="2">
        <v>58</v>
      </c>
      <c r="D9" s="2">
        <v>53</v>
      </c>
      <c r="E9" s="2">
        <v>55</v>
      </c>
      <c r="F9" s="2">
        <v>56</v>
      </c>
      <c r="G9" s="2">
        <v>58</v>
      </c>
      <c r="H9" s="2">
        <v>55</v>
      </c>
      <c r="S9" s="2">
        <v>4</v>
      </c>
      <c r="T9" s="2">
        <v>539.9</v>
      </c>
      <c r="U9" s="2">
        <v>550.1</v>
      </c>
      <c r="V9" s="2">
        <v>449.1</v>
      </c>
      <c r="W9" s="2">
        <v>514.20000000000005</v>
      </c>
      <c r="X9" s="2">
        <v>532.4</v>
      </c>
      <c r="Y9" s="2">
        <v>543.5</v>
      </c>
      <c r="Z9" s="2">
        <v>507.9</v>
      </c>
    </row>
    <row r="10" spans="1:35" x14ac:dyDescent="0.25">
      <c r="A10" s="2">
        <v>5</v>
      </c>
      <c r="B10" s="2">
        <v>155</v>
      </c>
      <c r="C10" s="2">
        <v>132</v>
      </c>
      <c r="D10" s="2">
        <v>163</v>
      </c>
      <c r="E10" s="2">
        <v>131</v>
      </c>
      <c r="F10" s="2">
        <v>129</v>
      </c>
      <c r="G10" s="2">
        <v>141</v>
      </c>
      <c r="H10" s="2">
        <v>141</v>
      </c>
      <c r="S10" s="2">
        <v>5</v>
      </c>
      <c r="T10" s="2">
        <v>1512.3</v>
      </c>
      <c r="U10" s="2">
        <v>1286.8</v>
      </c>
      <c r="V10" s="2">
        <v>1606.9</v>
      </c>
      <c r="W10" s="2">
        <v>1276.3</v>
      </c>
      <c r="X10" s="2">
        <v>1253.5</v>
      </c>
      <c r="Y10" s="2">
        <v>1280.5999999999999</v>
      </c>
      <c r="Z10" s="2">
        <v>1280.9000000000001</v>
      </c>
    </row>
    <row r="11" spans="1:35" x14ac:dyDescent="0.25">
      <c r="A11" s="2">
        <v>5</v>
      </c>
      <c r="B11" s="2">
        <v>140</v>
      </c>
      <c r="C11" s="2">
        <v>120</v>
      </c>
      <c r="D11" s="2">
        <v>151</v>
      </c>
      <c r="E11" s="2">
        <v>147</v>
      </c>
      <c r="F11" s="2">
        <v>164</v>
      </c>
      <c r="G11" s="2">
        <v>143</v>
      </c>
      <c r="H11" s="2">
        <v>141</v>
      </c>
      <c r="S11" s="2">
        <v>5</v>
      </c>
      <c r="T11" s="2">
        <v>1373.5</v>
      </c>
      <c r="U11" s="2">
        <v>1158.4000000000001</v>
      </c>
      <c r="V11" s="2">
        <v>1491.4</v>
      </c>
      <c r="W11" s="2">
        <v>1423.6</v>
      </c>
      <c r="X11" s="2">
        <v>1606.2</v>
      </c>
      <c r="Y11" s="2">
        <v>1300.5</v>
      </c>
      <c r="Z11" s="2">
        <v>1280.3</v>
      </c>
    </row>
    <row r="12" spans="1:35" x14ac:dyDescent="0.25">
      <c r="A12" s="2">
        <v>6</v>
      </c>
      <c r="B12" s="2">
        <v>71</v>
      </c>
      <c r="C12" s="2">
        <v>68</v>
      </c>
      <c r="D12" s="2">
        <v>73</v>
      </c>
      <c r="E12" s="2">
        <v>84</v>
      </c>
      <c r="F12" s="2">
        <v>74</v>
      </c>
      <c r="G12" s="2">
        <v>68</v>
      </c>
      <c r="H12" s="2">
        <v>72</v>
      </c>
      <c r="S12" s="2">
        <v>6</v>
      </c>
      <c r="T12" s="2">
        <v>687.2</v>
      </c>
      <c r="U12" s="2">
        <v>650.4</v>
      </c>
      <c r="V12" s="2">
        <v>661</v>
      </c>
      <c r="W12" s="2">
        <v>790.4</v>
      </c>
      <c r="X12" s="2">
        <v>718.4</v>
      </c>
      <c r="Y12" s="2">
        <v>633.4</v>
      </c>
      <c r="Z12" s="2">
        <v>675.7</v>
      </c>
    </row>
    <row r="13" spans="1:35" x14ac:dyDescent="0.25">
      <c r="A13" s="2">
        <v>6</v>
      </c>
      <c r="B13" s="2">
        <v>70</v>
      </c>
      <c r="C13" s="2">
        <v>74</v>
      </c>
      <c r="D13" s="2">
        <v>72</v>
      </c>
      <c r="E13" s="2">
        <v>74</v>
      </c>
      <c r="F13" s="2">
        <v>80</v>
      </c>
      <c r="G13" s="2">
        <v>68</v>
      </c>
      <c r="H13" s="2">
        <v>73</v>
      </c>
      <c r="S13" s="2">
        <v>6</v>
      </c>
      <c r="T13" s="2">
        <v>674.3</v>
      </c>
      <c r="U13" s="2">
        <v>708</v>
      </c>
      <c r="V13" s="2">
        <v>670</v>
      </c>
      <c r="W13" s="2">
        <v>706.3</v>
      </c>
      <c r="X13" s="2">
        <v>765.8</v>
      </c>
      <c r="Y13" s="2">
        <v>636</v>
      </c>
      <c r="Z13" s="2">
        <v>683.1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6</vt:lpstr>
      <vt:lpstr>7</vt:lpstr>
      <vt:lpstr>8</vt:lpstr>
      <vt:lpstr>9</vt:lpstr>
      <vt:lpstr>10</vt:lpstr>
      <vt:lpstr>11</vt:lpstr>
      <vt:lpstr>Topo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Perugini</dc:creator>
  <cp:lastModifiedBy>Alex Perugini</cp:lastModifiedBy>
  <dcterms:created xsi:type="dcterms:W3CDTF">2015-06-05T18:19:34Z</dcterms:created>
  <dcterms:modified xsi:type="dcterms:W3CDTF">2019-11-04T18:28:19Z</dcterms:modified>
</cp:coreProperties>
</file>