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B5FCAB66-61E4-4D11-9038-C15E2AA4E82F}" xr6:coauthVersionLast="47" xr6:coauthVersionMax="47" xr10:uidLastSave="{00000000-0000-0000-0000-000000000000}"/>
  <bookViews>
    <workbookView xWindow="-120" yWindow="-120" windowWidth="38640" windowHeight="21120" activeTab="2" xr2:uid="{E4510751-5150-4AC6-8207-09F7448F3FDD}"/>
  </bookViews>
  <sheets>
    <sheet name="raspored" sheetId="2" r:id="rId1"/>
    <sheet name="T" sheetId="8" r:id="rId2"/>
    <sheet name="P" sheetId="9" r:id="rId3"/>
    <sheet name="Š" sheetId="10" r:id="rId4"/>
    <sheet name="K" sheetId="11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B6" i="9"/>
  <c r="E4" i="9"/>
  <c r="E3" i="8"/>
  <c r="E5" i="11"/>
  <c r="E3" i="11"/>
  <c r="E4" i="11"/>
  <c r="F24" i="11"/>
  <c r="E5" i="10"/>
  <c r="E4" i="10"/>
  <c r="E5" i="9"/>
  <c r="E5" i="8"/>
  <c r="E4" i="8"/>
  <c r="F213" i="9"/>
  <c r="F204" i="9"/>
  <c r="F91" i="9"/>
  <c r="F126" i="8"/>
  <c r="F238" i="9"/>
  <c r="F153" i="9"/>
  <c r="F121" i="9"/>
  <c r="F12" i="9"/>
  <c r="F43" i="11"/>
  <c r="F40" i="11"/>
  <c r="F58" i="11"/>
  <c r="F57" i="11"/>
  <c r="F18" i="11"/>
  <c r="F17" i="11"/>
  <c r="F16" i="11"/>
  <c r="F52" i="11"/>
  <c r="F13" i="11"/>
  <c r="F15" i="11"/>
  <c r="F23" i="11"/>
  <c r="F22" i="11"/>
  <c r="F56" i="11"/>
  <c r="F12" i="11"/>
  <c r="F19" i="10"/>
  <c r="F25" i="8"/>
  <c r="F35" i="9"/>
  <c r="F120" i="9"/>
  <c r="F119" i="9"/>
  <c r="F49" i="11"/>
  <c r="F21" i="11"/>
  <c r="F63" i="11"/>
  <c r="F51" i="11"/>
  <c r="F20" i="11"/>
  <c r="F242" i="9"/>
  <c r="F118" i="10"/>
  <c r="F237" i="9"/>
  <c r="F165" i="8"/>
  <c r="F134" i="8"/>
  <c r="F171" i="9"/>
  <c r="F98" i="10"/>
  <c r="F60" i="11"/>
  <c r="F61" i="11"/>
  <c r="F67" i="11"/>
  <c r="F31" i="11"/>
  <c r="F71" i="9"/>
  <c r="F118" i="9"/>
  <c r="F35" i="11"/>
  <c r="F228" i="9"/>
  <c r="F117" i="9"/>
  <c r="F116" i="9"/>
  <c r="F115" i="9"/>
  <c r="F155" i="8"/>
  <c r="F34" i="11"/>
  <c r="F39" i="11"/>
  <c r="F157" i="8"/>
  <c r="F161" i="8"/>
  <c r="F101" i="10"/>
  <c r="F233" i="9"/>
  <c r="F38" i="11"/>
  <c r="F154" i="8"/>
  <c r="F231" i="9"/>
  <c r="F230" i="9"/>
  <c r="F37" i="11"/>
  <c r="F33" i="11"/>
  <c r="F114" i="10"/>
  <c r="F30" i="11"/>
  <c r="F113" i="10"/>
  <c r="F29" i="11"/>
  <c r="F42" i="11"/>
  <c r="F226" i="9"/>
  <c r="F28" i="11"/>
  <c r="B6" i="11"/>
  <c r="B4" i="11"/>
  <c r="B2" i="11"/>
  <c r="B1" i="11"/>
  <c r="F203" i="9"/>
  <c r="F218" i="9"/>
  <c r="F131" i="9"/>
  <c r="F137" i="8"/>
  <c r="F189" i="9"/>
  <c r="F23" i="8"/>
  <c r="F24" i="8"/>
  <c r="F40" i="10"/>
  <c r="F41" i="10"/>
  <c r="F34" i="9"/>
  <c r="F209" i="9"/>
  <c r="F114" i="9"/>
  <c r="F184" i="9"/>
  <c r="F182" i="9"/>
  <c r="F183" i="9"/>
  <c r="F170" i="9"/>
  <c r="F161" i="9"/>
  <c r="F181" i="9"/>
  <c r="F113" i="9"/>
  <c r="F112" i="9"/>
  <c r="B6" i="8"/>
  <c r="F18" i="10"/>
  <c r="F33" i="9"/>
  <c r="F160" i="9"/>
  <c r="F159" i="9"/>
  <c r="F169" i="9"/>
  <c r="F130" i="8"/>
  <c r="F118" i="8"/>
  <c r="F168" i="9"/>
  <c r="F117" i="8"/>
  <c r="F188" i="9"/>
  <c r="F147" i="9"/>
  <c r="F116" i="8"/>
  <c r="F187" i="9"/>
  <c r="F115" i="8"/>
  <c r="F141" i="9"/>
  <c r="F146" i="9"/>
  <c r="F180" i="9"/>
  <c r="F179" i="9"/>
  <c r="F152" i="9"/>
  <c r="F125" i="8"/>
  <c r="F103" i="10"/>
  <c r="F186" i="9"/>
  <c r="F136" i="8"/>
  <c r="F97" i="10"/>
  <c r="F167" i="9"/>
  <c r="F133" i="8"/>
  <c r="F140" i="9"/>
  <c r="F178" i="9"/>
  <c r="F32" i="9"/>
  <c r="F22" i="8"/>
  <c r="F31" i="9"/>
  <c r="F21" i="8"/>
  <c r="F17" i="10"/>
  <c r="F30" i="9"/>
  <c r="F20" i="8"/>
  <c r="F29" i="9"/>
  <c r="F111" i="9"/>
  <c r="F28" i="9"/>
  <c r="F16" i="10"/>
  <c r="F27" i="9"/>
  <c r="F19" i="8"/>
  <c r="F15" i="10"/>
  <c r="F26" i="9"/>
  <c r="F18" i="8"/>
  <c r="F25" i="9"/>
  <c r="F24" i="9"/>
  <c r="F17" i="8"/>
  <c r="F16" i="8"/>
  <c r="F23" i="9"/>
  <c r="F166" i="9"/>
  <c r="F177" i="9"/>
  <c r="F132" i="8"/>
  <c r="F176" i="9"/>
  <c r="F175" i="9"/>
  <c r="F174" i="9"/>
  <c r="F165" i="9"/>
  <c r="F173" i="9"/>
  <c r="F100" i="10"/>
  <c r="F130" i="9"/>
  <c r="F22" i="9"/>
  <c r="F15" i="8"/>
  <c r="F21" i="9"/>
  <c r="F14" i="10"/>
  <c r="F90" i="10"/>
  <c r="F151" i="9"/>
  <c r="F124" i="8"/>
  <c r="F122" i="8"/>
  <c r="F48" i="8"/>
  <c r="F70" i="9"/>
  <c r="F92" i="8"/>
  <c r="F69" i="9"/>
  <c r="F91" i="8"/>
  <c r="F47" i="8"/>
  <c r="F88" i="9"/>
  <c r="F39" i="10"/>
  <c r="F38" i="10"/>
  <c r="F110" i="9"/>
  <c r="F109" i="9"/>
  <c r="F136" i="9"/>
  <c r="F129" i="9"/>
  <c r="F125" i="9"/>
  <c r="F83" i="10"/>
  <c r="F111" i="8"/>
  <c r="F80" i="8"/>
  <c r="F217" i="9"/>
  <c r="F53" i="10"/>
  <c r="F104" i="8"/>
  <c r="F208" i="9"/>
  <c r="F68" i="9"/>
  <c r="F72" i="10"/>
  <c r="F216" i="9"/>
  <c r="F215" i="9"/>
  <c r="F108" i="8"/>
  <c r="F71" i="10"/>
  <c r="F135" i="9"/>
  <c r="F67" i="9"/>
  <c r="F207" i="9"/>
  <c r="F211" i="9"/>
  <c r="F212" i="9"/>
  <c r="F222" i="9"/>
  <c r="F70" i="10"/>
  <c r="F195" i="9"/>
  <c r="F206" i="9"/>
  <c r="F199" i="9"/>
  <c r="F66" i="9"/>
  <c r="F108" i="9"/>
  <c r="F107" i="9"/>
  <c r="F65" i="9"/>
  <c r="F64" i="9"/>
  <c r="F63" i="9"/>
  <c r="F82" i="8"/>
  <c r="F69" i="10"/>
  <c r="F46" i="8"/>
  <c r="F23" i="10"/>
  <c r="F62" i="9"/>
  <c r="F45" i="8"/>
  <c r="F44" i="8"/>
  <c r="F61" i="9"/>
  <c r="F20" i="9"/>
  <c r="F68" i="10"/>
  <c r="F49" i="10"/>
  <c r="F60" i="9"/>
  <c r="F67" i="10"/>
  <c r="F37" i="10"/>
  <c r="F81" i="8"/>
  <c r="F109" i="10"/>
  <c r="F100" i="8"/>
  <c r="F48" i="10"/>
  <c r="F150" i="8"/>
  <c r="F66" i="10"/>
  <c r="F107" i="8"/>
  <c r="F146" i="8"/>
  <c r="F103" i="8"/>
  <c r="F52" i="10"/>
  <c r="F19" i="9"/>
  <c r="F106" i="9"/>
  <c r="F102" i="8"/>
  <c r="F51" i="10"/>
  <c r="F65" i="10"/>
  <c r="F105" i="9"/>
  <c r="F104" i="9"/>
  <c r="F79" i="8"/>
  <c r="F36" i="10"/>
  <c r="F103" i="9"/>
  <c r="F102" i="9"/>
  <c r="F78" i="8"/>
  <c r="F59" i="9"/>
  <c r="F77" i="10"/>
  <c r="F81" i="10"/>
  <c r="F63" i="10"/>
  <c r="F64" i="10"/>
  <c r="F75" i="10"/>
  <c r="F76" i="10"/>
  <c r="F106" i="8"/>
  <c r="F110" i="8"/>
  <c r="F60" i="10"/>
  <c r="F61" i="10"/>
  <c r="F62" i="10"/>
  <c r="F74" i="10"/>
  <c r="F56" i="10"/>
  <c r="F57" i="10"/>
  <c r="F58" i="10"/>
  <c r="F59" i="10"/>
  <c r="F58" i="9"/>
  <c r="F18" i="9"/>
  <c r="F17" i="9"/>
  <c r="F101" i="9"/>
  <c r="F35" i="10"/>
  <c r="F77" i="8"/>
  <c r="F14" i="8"/>
  <c r="F43" i="8"/>
  <c r="F57" i="9"/>
  <c r="F16" i="9"/>
  <c r="F56" i="9"/>
  <c r="F100" i="9"/>
  <c r="F76" i="8"/>
  <c r="F55" i="9"/>
  <c r="F34" i="10"/>
  <c r="F54" i="9"/>
  <c r="F42" i="8"/>
  <c r="F53" i="9"/>
  <c r="F41" i="8"/>
  <c r="F33" i="10"/>
  <c r="F52" i="9"/>
  <c r="F75" i="8"/>
  <c r="F40" i="8"/>
  <c r="F51" i="9"/>
  <c r="F32" i="10"/>
  <c r="F50" i="9"/>
  <c r="F39" i="8"/>
  <c r="F74" i="8"/>
  <c r="F73" i="8"/>
  <c r="F31" i="10"/>
  <c r="F72" i="8"/>
  <c r="F30" i="10"/>
  <c r="F71" i="8"/>
  <c r="F49" i="9"/>
  <c r="F48" i="9"/>
  <c r="F38" i="8"/>
  <c r="F47" i="9"/>
  <c r="F37" i="8"/>
  <c r="F46" i="9"/>
  <c r="F45" i="9"/>
  <c r="F36" i="8"/>
  <c r="F22" i="10"/>
  <c r="F35" i="8"/>
  <c r="F70" i="8"/>
  <c r="F69" i="8"/>
  <c r="F68" i="8"/>
  <c r="F99" i="9"/>
  <c r="F67" i="8"/>
  <c r="F44" i="9"/>
  <c r="F34" i="8"/>
  <c r="F98" i="9"/>
  <c r="F97" i="9"/>
  <c r="F88" i="10"/>
  <c r="F43" i="9"/>
  <c r="F33" i="8"/>
  <c r="F142" i="8"/>
  <c r="F141" i="8"/>
  <c r="F96" i="9"/>
  <c r="F66" i="8"/>
  <c r="F95" i="9"/>
  <c r="F94" i="9"/>
  <c r="F145" i="9"/>
  <c r="F87" i="10"/>
  <c r="F93" i="10"/>
  <c r="F158" i="9"/>
  <c r="F93" i="9"/>
  <c r="F65" i="8"/>
  <c r="F92" i="9"/>
  <c r="F64" i="8"/>
  <c r="F29" i="10"/>
  <c r="F63" i="8"/>
  <c r="F90" i="8"/>
  <c r="F89" i="9"/>
  <c r="F90" i="9"/>
  <c r="F32" i="8"/>
  <c r="F62" i="8"/>
  <c r="F150" i="9"/>
  <c r="F42" i="9"/>
  <c r="F149" i="9"/>
  <c r="F89" i="8"/>
  <c r="F92" i="10"/>
  <c r="F157" i="9"/>
  <c r="F61" i="8"/>
  <c r="F87" i="9"/>
  <c r="F41" i="9"/>
  <c r="F156" i="9"/>
  <c r="F28" i="8"/>
  <c r="F29" i="8"/>
  <c r="F30" i="8"/>
  <c r="F31" i="8"/>
  <c r="F50" i="8"/>
  <c r="F51" i="8"/>
  <c r="F52" i="8"/>
  <c r="F53" i="8"/>
  <c r="F54" i="8"/>
  <c r="F55" i="8"/>
  <c r="F56" i="8"/>
  <c r="F57" i="8"/>
  <c r="F58" i="8"/>
  <c r="F59" i="8"/>
  <c r="F60" i="8"/>
  <c r="F84" i="8"/>
  <c r="F85" i="8"/>
  <c r="F86" i="8"/>
  <c r="F87" i="8"/>
  <c r="F88" i="8"/>
  <c r="F96" i="8"/>
  <c r="F120" i="8"/>
  <c r="F121" i="8"/>
  <c r="F12" i="8"/>
  <c r="F13" i="8"/>
  <c r="F13" i="9"/>
  <c r="F14" i="9"/>
  <c r="F38" i="9"/>
  <c r="F39" i="9"/>
  <c r="F40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123" i="9"/>
  <c r="F124" i="9"/>
  <c r="F143" i="9"/>
  <c r="F144" i="9"/>
  <c r="F155" i="9"/>
  <c r="F15" i="9"/>
  <c r="F12" i="10"/>
  <c r="F13" i="10"/>
  <c r="F21" i="10"/>
  <c r="F26" i="10"/>
  <c r="F27" i="10"/>
  <c r="F28" i="10"/>
  <c r="F43" i="10"/>
  <c r="F44" i="10"/>
  <c r="F37" i="9"/>
  <c r="F27" i="8"/>
  <c r="B2" i="8"/>
  <c r="F55" i="10"/>
  <c r="F25" i="10"/>
  <c r="B4" i="10"/>
  <c r="B1" i="10"/>
  <c r="B1" i="9"/>
  <c r="B2" i="9"/>
  <c r="B4" i="8"/>
  <c r="B1" i="8"/>
  <c r="B2" i="10"/>
  <c r="B4" i="9"/>
  <c r="E3" i="10"/>
  <c r="E3" i="9"/>
</calcChain>
</file>

<file path=xl/sharedStrings.xml><?xml version="1.0" encoding="utf-8"?>
<sst xmlns="http://schemas.openxmlformats.org/spreadsheetml/2006/main" count="1769" uniqueCount="482">
  <si>
    <t>Zadnje popunjena evidencija: 13.4.2025.</t>
  </si>
  <si>
    <t>LOKACIJE</t>
  </si>
  <si>
    <t>TREŠNJEVKA</t>
  </si>
  <si>
    <t>MIOC/Peščenica</t>
  </si>
  <si>
    <t>KRALJ TOMISLAV</t>
  </si>
  <si>
    <t>ŠPANSKO</t>
  </si>
  <si>
    <t>LOBEL - ORDEN DESNOG KRILA ZLATNOG ZMAJA</t>
  </si>
  <si>
    <t>Našička ul.2 - Mali Zmaj</t>
  </si>
  <si>
    <t>Njegoševa ul. 10 - MO Peščenica</t>
  </si>
  <si>
    <t>Nova cesta 92 - OŠ Kralj Tomislav</t>
  </si>
  <si>
    <t>Ulica A. T. Mimare 36 - OŠ Malešnica</t>
  </si>
  <si>
    <t>RITA - NEODREĐENA NAGRADA</t>
  </si>
  <si>
    <t>Jordanovac 8, XV. gimnazija</t>
  </si>
  <si>
    <t>RITA, LOBEL</t>
  </si>
  <si>
    <t>DODAVANJE LJUDI</t>
  </si>
  <si>
    <t>+2 za volontere, +1 za roditelje</t>
  </si>
  <si>
    <t>RASPORED</t>
  </si>
  <si>
    <t>RITA, LOBEL, SVEN</t>
  </si>
  <si>
    <t>KLASIČNA, III., LUCIJANKA (* 3)</t>
  </si>
  <si>
    <t>+1.5 za dolazak, +3 za prezentaciju, +1.5 za povratak</t>
  </si>
  <si>
    <t>DAN</t>
  </si>
  <si>
    <t>PEŠČENICA / MIOC</t>
  </si>
  <si>
    <t>LOBEL, RITA, MAJU, LEONU</t>
  </si>
  <si>
    <t>POPUNJAVANJE EVIDENCIJE</t>
  </si>
  <si>
    <t>+1 po 15 termina</t>
  </si>
  <si>
    <t>pon.</t>
  </si>
  <si>
    <t>-</t>
  </si>
  <si>
    <t>19:30 - 21:00 / 19:00 - 20:30</t>
  </si>
  <si>
    <t>20:30 - 21:30</t>
  </si>
  <si>
    <t>SVI</t>
  </si>
  <si>
    <t>VOLONTERSKI SASTANCI</t>
  </si>
  <si>
    <t>+4 za sastanke</t>
  </si>
  <si>
    <t>utorak</t>
  </si>
  <si>
    <t>19:30 (* 20:00) / 19:45 - 21:00</t>
  </si>
  <si>
    <t>LOBEL</t>
  </si>
  <si>
    <t>SANJANJE ZLATNOG ZMAJA</t>
  </si>
  <si>
    <t>+1 za snove</t>
  </si>
  <si>
    <t>srijeda</t>
  </si>
  <si>
    <t>19:45 - 21:00</t>
  </si>
  <si>
    <t>20:15 / 20:00 - 21:15</t>
  </si>
  <si>
    <t>RAZNO (ŠKOLSKE PREZENTACIJE, PLAKATI, KNJIGE...)</t>
  </si>
  <si>
    <t>+ 3 za sve drugo</t>
  </si>
  <si>
    <t>četvrtak</t>
  </si>
  <si>
    <t>14 i još za evidenciju</t>
  </si>
  <si>
    <t>koordinator: Sanja Vučetić</t>
  </si>
  <si>
    <t>voditelji:  Rita Bakić, Lobel Marunić, Leona Ptiček Ozimin, Nika Milinković, Lucija Ćurić, (Pavla Žaja)</t>
  </si>
  <si>
    <t>Maja Lea Matić Zbiljski (GLV), Sven Biban (KGZ), Kaja Eršek (X.)</t>
  </si>
  <si>
    <t>BEZ OBZIRA ŠTO JE PUNKT PEŠČENICA PROMIJENIO IME U "MIOC", U OVOJ TABLICI I DALJE JE OZNAČEN SLOVOM "P"</t>
  </si>
  <si>
    <t>Ovo je primarno jer je voditelj Lobel jako sentimentalan</t>
  </si>
  <si>
    <t>Legenda</t>
  </si>
  <si>
    <t>Po odlasku Gornjogradske Gimnazije iz MIOC-a stupila je na snagu promjena termina na Trešnjevci (od tada od 19:45 - 21:00)</t>
  </si>
  <si>
    <t>Uveden je i novi termin na Trešnjevci, srijedom u istom terminu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</si>
  <si>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</si>
  <si>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</si>
  <si>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</si>
  <si>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</si>
  <si>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</si>
  <si>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</si>
  <si>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</si>
  <si>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>DODATNE UPUTE ZA FUNKCIONIRANJE PYTHON PROGRAMA ZA IZVJEŠTAJE</t>
  </si>
  <si>
    <t>Prvi sheet u Excelu mora biti "raspored". Svaki naredni sheet mora nositi ime duljine jednog slova, koje je početno slovo imena lokacije za koju taj sheet služi.</t>
  </si>
  <si>
    <t>Jedini mergani cellovi u svakom sheetu moraju biti imena škola. I sva imena škola trebaju biti u merganim cellovima.</t>
  </si>
  <si>
    <t>Sva imena škola moraju biti jednaka u svakom sheetu u kojem se pojavljuju.</t>
  </si>
  <si>
    <t>Razredi se moraju pisati u početnoj koloni merganog cella i pišu se samo za prvu osobu usvakom razredu. Dvije kolone na desno upisuju se imena volontera.</t>
  </si>
  <si>
    <t xml:space="preserve">broj volontera: </t>
  </si>
  <si>
    <t>broj dolazaka</t>
  </si>
  <si>
    <t>omjer</t>
  </si>
  <si>
    <t>aktivnih (&gt;9):</t>
  </si>
  <si>
    <t>deca</t>
  </si>
  <si>
    <t xml:space="preserve">broj škola: </t>
  </si>
  <si>
    <t>volonteri</t>
  </si>
  <si>
    <t>broj termina:</t>
  </si>
  <si>
    <t>Sajam u MZ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</si>
  <si>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</si>
  <si>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</si>
  <si>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</si>
  <si>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</si>
  <si>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</si>
  <si>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</si>
  <si>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</si>
  <si>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</si>
  <si>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</si>
  <si>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</si>
  <si>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</si>
  <si>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</si>
  <si>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</si>
  <si>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</si>
  <si>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</si>
  <si>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</si>
  <si>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</si>
  <si>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</si>
  <si>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</si>
  <si>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</si>
  <si>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</si>
  <si>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10.12.2024.</t>
  </si>
  <si>
    <t>12.12.2024.</t>
  </si>
  <si>
    <t>17.12.2024.</t>
  </si>
  <si>
    <t>19.12.2024.</t>
  </si>
  <si>
    <t>24.12.2024.</t>
  </si>
  <si>
    <t>26.12.2024.</t>
  </si>
  <si>
    <t>31.12.2024.</t>
  </si>
  <si>
    <t>2.1.2025.</t>
  </si>
  <si>
    <t>7.1.2025.</t>
  </si>
  <si>
    <t>9.1.2025.</t>
  </si>
  <si>
    <t>14.1.2025.</t>
  </si>
  <si>
    <t>16.1.2025.</t>
  </si>
  <si>
    <t>21.1.2025.</t>
  </si>
  <si>
    <t>23.1.2025.</t>
  </si>
  <si>
    <t>28.1.2025.</t>
  </si>
  <si>
    <t>30.1.2025.</t>
  </si>
  <si>
    <t>4.2.2025.</t>
  </si>
  <si>
    <t>6.2.2025.</t>
  </si>
  <si>
    <t>11.2.2025.</t>
  </si>
  <si>
    <t>13.2.2025.</t>
  </si>
  <si>
    <t>18.2.2025.</t>
  </si>
  <si>
    <t>20.2.2025.</t>
  </si>
  <si>
    <t>25.2.2025.</t>
  </si>
  <si>
    <t>27.2.2025.</t>
  </si>
  <si>
    <t>4.3.2025.</t>
  </si>
  <si>
    <t>6.3.2025.</t>
  </si>
  <si>
    <t>11.3.2025.</t>
  </si>
  <si>
    <t>13.3.2025.</t>
  </si>
  <si>
    <t>18.3.2025.</t>
  </si>
  <si>
    <t>20.3.2025.</t>
  </si>
  <si>
    <t>25.3.2025.</t>
  </si>
  <si>
    <t>26.3.2025.</t>
  </si>
  <si>
    <t>27.3.2025.</t>
  </si>
  <si>
    <t>1.4.2025.</t>
  </si>
  <si>
    <t>2.4.5025.</t>
  </si>
  <si>
    <t>3.4.2025.</t>
  </si>
  <si>
    <t>8.4.2025.</t>
  </si>
  <si>
    <t>9.4.2025.</t>
  </si>
  <si>
    <t>10.4.2025.</t>
  </si>
  <si>
    <t>broj volontera:</t>
  </si>
  <si>
    <t>x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</si>
  <si>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</si>
  <si>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</si>
  <si>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</si>
  <si>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</si>
  <si>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</si>
  <si>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</si>
  <si>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</si>
  <si>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</si>
  <si>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Andreja Štimec</t>
  </si>
  <si>
    <t>Gita Crevar</t>
  </si>
  <si>
    <t>Olha Kurinna</t>
  </si>
  <si>
    <t>Tonka Ljubić</t>
  </si>
  <si>
    <t>Frida Jakšić</t>
  </si>
  <si>
    <t>Tomas Klasić</t>
  </si>
  <si>
    <t>Lovro Smojver</t>
  </si>
  <si>
    <t>Noa Majetić</t>
  </si>
  <si>
    <t>Juraj Miličević</t>
  </si>
  <si>
    <t>Ana Lakoš</t>
  </si>
  <si>
    <t>Adrian Požega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</si>
  <si>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</si>
  <si>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</si>
  <si>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</si>
  <si>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</si>
  <si>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</si>
  <si>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</si>
  <si>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</si>
  <si>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</si>
  <si>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</si>
  <si>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</si>
  <si>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</si>
  <si>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</si>
  <si>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</si>
  <si>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</si>
  <si>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</si>
  <si>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</si>
  <si>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</si>
  <si>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</si>
  <si>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</si>
  <si>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</si>
  <si>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</si>
  <si>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Lucija Jurišević</t>
  </si>
  <si>
    <t>FIlip Krznar</t>
  </si>
  <si>
    <t>3. razred</t>
  </si>
  <si>
    <t>Leona Ozimin Ptiček</t>
  </si>
  <si>
    <t>Lobel Marunić***</t>
  </si>
  <si>
    <t>Andrej Makarović</t>
  </si>
  <si>
    <t>Karla Peric</t>
  </si>
  <si>
    <t>Anja Vukobratović*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</si>
  <si>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</si>
  <si>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</si>
  <si>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</si>
  <si>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</si>
  <si>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</si>
  <si>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</si>
  <si>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</si>
  <si>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</si>
  <si>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</si>
  <si>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</si>
  <si>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</si>
  <si>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</si>
  <si>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</si>
  <si>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</si>
  <si>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</si>
  <si>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</si>
  <si>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</si>
  <si>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</si>
  <si>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</si>
  <si>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</si>
  <si>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</si>
  <si>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</si>
  <si>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</si>
  <si>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</si>
  <si>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</si>
  <si>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</si>
  <si>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</si>
  <si>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</si>
  <si>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</si>
  <si>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</si>
  <si>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</si>
  <si>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</si>
  <si>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</si>
  <si>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</si>
  <si>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</si>
  <si>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</si>
  <si>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Noah Podnar</t>
  </si>
  <si>
    <t>Dan Poklepović</t>
  </si>
  <si>
    <t>Klasična gimnazija</t>
  </si>
  <si>
    <t>Sven Biban***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</si>
  <si>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</si>
  <si>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</si>
  <si>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</si>
  <si>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</si>
  <si>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</si>
  <si>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</si>
  <si>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</si>
  <si>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</si>
  <si>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</si>
  <si>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</si>
  <si>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</si>
  <si>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Gabriela Miloš</t>
  </si>
  <si>
    <t>Korina Žvigač</t>
  </si>
  <si>
    <t>Lara Džubur Krajnović</t>
  </si>
  <si>
    <t>Katja Lončarić</t>
  </si>
  <si>
    <t>Borna Planinić*</t>
  </si>
  <si>
    <t>Jakov Kifer*</t>
  </si>
  <si>
    <t>Sara Ljevar**</t>
  </si>
  <si>
    <t>Ema Kajba</t>
  </si>
  <si>
    <t>Marta Milovac</t>
  </si>
  <si>
    <t>Lasta Trupčević</t>
  </si>
  <si>
    <t>II. gimnazija</t>
  </si>
  <si>
    <t>Karla Gugo</t>
  </si>
  <si>
    <t>Tia Pitra</t>
  </si>
  <si>
    <t>Tea Buntak</t>
  </si>
  <si>
    <t>Jana Krizmanić***</t>
  </si>
  <si>
    <t>Toma Radić</t>
  </si>
  <si>
    <t>Jana Šljerac*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</si>
  <si>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</si>
  <si>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</si>
  <si>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</si>
  <si>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</si>
  <si>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</si>
  <si>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</si>
  <si>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</si>
  <si>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X. gimnazija</t>
  </si>
  <si>
    <t>Anna Sukhareva**</t>
  </si>
  <si>
    <t>Klara Kukoč</t>
  </si>
  <si>
    <t>Sara Hrman</t>
  </si>
  <si>
    <t>II. ekonomska</t>
  </si>
  <si>
    <t>Roko Roguljić</t>
  </si>
  <si>
    <t>Privatna umjetnička gimnazija</t>
  </si>
  <si>
    <t>Klara Tomšić*</t>
  </si>
  <si>
    <t>5 volonterskih sati nije u evidenciji</t>
  </si>
  <si>
    <t>2 volontera nisu u evidenciji</t>
  </si>
  <si>
    <t>1 volonter  nije u evidenciji</t>
  </si>
  <si>
    <t>+2 frendice od neke Lare</t>
  </si>
  <si>
    <t>05.11.2024.</t>
  </si>
  <si>
    <t>07.11.2024.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</si>
  <si>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</si>
  <si>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</si>
  <si>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</si>
  <si>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</si>
  <si>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</si>
  <si>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</si>
  <si>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</si>
  <si>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Viktor Lukšić</t>
  </si>
  <si>
    <t>Jakov Ćurić</t>
  </si>
  <si>
    <t>Mihael Klarić</t>
  </si>
  <si>
    <t>Bruno Brajković</t>
  </si>
  <si>
    <t>Jakov Stjepanović</t>
  </si>
  <si>
    <t>Anja Kokanović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</si>
  <si>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</si>
  <si>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</si>
  <si>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</si>
  <si>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</si>
  <si>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</si>
  <si>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</si>
  <si>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</si>
  <si>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</si>
  <si>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</si>
  <si>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</si>
  <si>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</si>
  <si>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</si>
  <si>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</si>
  <si>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</si>
  <si>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</si>
  <si>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</si>
  <si>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</si>
  <si>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</si>
  <si>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</si>
  <si>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</si>
  <si>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</si>
  <si>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</si>
  <si>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</si>
  <si>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Luka Cerruti</t>
  </si>
  <si>
    <t>Filip Krznar</t>
  </si>
  <si>
    <t>Leon Baždarić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</si>
  <si>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</si>
  <si>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</si>
  <si>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</si>
  <si>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</si>
  <si>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</si>
  <si>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</si>
  <si>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</si>
  <si>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</si>
  <si>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</si>
  <si>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</si>
  <si>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</si>
  <si>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</si>
  <si>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</si>
  <si>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</si>
  <si>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</si>
  <si>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</si>
  <si>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</si>
  <si>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</si>
  <si>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</si>
  <si>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</si>
  <si>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</si>
  <si>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</si>
  <si>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</si>
  <si>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</si>
  <si>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</si>
  <si>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Mak Štefanec</t>
  </si>
  <si>
    <t>Luka Mikulić</t>
  </si>
  <si>
    <t>Roko Bošnjak</t>
  </si>
  <si>
    <t>Filip Knežević</t>
  </si>
  <si>
    <t>Luka Adžić</t>
  </si>
  <si>
    <t>Taher Dahan</t>
  </si>
  <si>
    <t>Luka Matković</t>
  </si>
  <si>
    <t>Fran Markus</t>
  </si>
  <si>
    <t>Fran Knežević</t>
  </si>
  <si>
    <t>Ivano Balaban</t>
  </si>
  <si>
    <t>Marina Vlahović</t>
  </si>
  <si>
    <t>Lucija Kršić</t>
  </si>
  <si>
    <t>Leon Rilović</t>
  </si>
  <si>
    <t>Tonka Zujić</t>
  </si>
  <si>
    <t>Maja Lea Matić Zbiljski</t>
  </si>
  <si>
    <t>Bartol Kranjčević</t>
  </si>
  <si>
    <t>Petra Dokupil</t>
  </si>
  <si>
    <t xml:space="preserve">Lucija Srzić </t>
  </si>
  <si>
    <t>Gabrijela Salic?</t>
  </si>
  <si>
    <t>Tin Boršić</t>
  </si>
  <si>
    <t>Klara Dojčinović</t>
  </si>
  <si>
    <t>Marta Žuvić</t>
  </si>
  <si>
    <t>Sara Polašek</t>
  </si>
  <si>
    <t>Valentina Šimičević</t>
  </si>
  <si>
    <t>Matija Vreš</t>
  </si>
  <si>
    <t>Katarina Adamović</t>
  </si>
  <si>
    <t>Jana Krivohvalek</t>
  </si>
  <si>
    <t>Lara Pavić</t>
  </si>
  <si>
    <t>Ema Todić</t>
  </si>
  <si>
    <t>Mia Perlić</t>
  </si>
  <si>
    <t>Ema Čepo</t>
  </si>
  <si>
    <t>Greta Skočić</t>
  </si>
  <si>
    <t>Eva Durmiš</t>
  </si>
  <si>
    <t>Eva Pudar</t>
  </si>
  <si>
    <t>Mara Marta Gadže</t>
  </si>
  <si>
    <t>Tea Vodanović</t>
  </si>
  <si>
    <t>Adrian Babić Herceg</t>
  </si>
  <si>
    <t>Vita Petrović</t>
  </si>
  <si>
    <t>Una Kozina</t>
  </si>
  <si>
    <t>Sara Filipčić</t>
  </si>
  <si>
    <t>Branka Užarević</t>
  </si>
  <si>
    <t>Zora Mudrovčić</t>
  </si>
  <si>
    <t>Dora Posavec</t>
  </si>
  <si>
    <t>Lara Brlek</t>
  </si>
  <si>
    <t>Inga Jembrek</t>
  </si>
  <si>
    <t>Olja Krajnović</t>
  </si>
  <si>
    <t>*</t>
  </si>
  <si>
    <t>Paula Keros</t>
  </si>
  <si>
    <t>Korina Malogorski</t>
  </si>
  <si>
    <t>Lana Šekerija</t>
  </si>
  <si>
    <t>Fakultet</t>
  </si>
  <si>
    <t>Bartul Bučević</t>
  </si>
  <si>
    <t>Franka Mandarić</t>
  </si>
  <si>
    <t>III. gimnazija</t>
  </si>
  <si>
    <t>Rosa Bakić</t>
  </si>
  <si>
    <t>Nika Osvald</t>
  </si>
  <si>
    <t>Marija Miloš</t>
  </si>
  <si>
    <t>Margita Krnić</t>
  </si>
  <si>
    <t>Lucija Livaja</t>
  </si>
  <si>
    <t>Kiara Milavić</t>
  </si>
  <si>
    <t>Adam Bessen</t>
  </si>
  <si>
    <t>Kristina Arambašić</t>
  </si>
  <si>
    <t>Filip Jarak</t>
  </si>
  <si>
    <t>Matea Kovilić</t>
  </si>
  <si>
    <t>Julijana Pavleković</t>
  </si>
  <si>
    <t>Davor Šimić</t>
  </si>
  <si>
    <t>Luka Vlah</t>
  </si>
  <si>
    <t>VIII. gimnazija</t>
  </si>
  <si>
    <t>Lola Prebeg</t>
  </si>
  <si>
    <t>Ida Bakran Mujkić</t>
  </si>
  <si>
    <t>Lara Radelić*</t>
  </si>
  <si>
    <t>Nika Lukenda*</t>
  </si>
  <si>
    <t>Kaja Eršek*</t>
  </si>
  <si>
    <t>Lola Jelčić</t>
  </si>
  <si>
    <t>Osnovna škola</t>
  </si>
  <si>
    <t>Ita Marunić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</si>
  <si>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</si>
  <si>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</si>
  <si>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</si>
  <si>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</si>
  <si>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</si>
  <si>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</si>
  <si>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</si>
  <si>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4.12.2024.</t>
  </si>
  <si>
    <t>11.12.2024.</t>
  </si>
  <si>
    <t>18.12.2024.</t>
  </si>
  <si>
    <t>8.1.2025.</t>
  </si>
  <si>
    <t>15.1.2025.</t>
  </si>
  <si>
    <t>22.1.2025.</t>
  </si>
  <si>
    <t>29.1.2025.</t>
  </si>
  <si>
    <t>5.2.2025.</t>
  </si>
  <si>
    <t>12.2.2025.</t>
  </si>
  <si>
    <t>19.2.2025.</t>
  </si>
  <si>
    <t>26.2.2025.</t>
  </si>
  <si>
    <t>5.3.2025.</t>
  </si>
  <si>
    <t>12.3.2025.</t>
  </si>
  <si>
    <t>19.3.2025.</t>
  </si>
  <si>
    <t>2.4.2025.</t>
  </si>
  <si>
    <t>Paola Gjuriš**</t>
  </si>
  <si>
    <t>Franka Islamović</t>
  </si>
  <si>
    <t>Luka Števanja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</si>
  <si>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</si>
  <si>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</si>
  <si>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</si>
  <si>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</si>
  <si>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</si>
  <si>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</si>
  <si>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</si>
  <si>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</si>
  <si>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</si>
  <si>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</si>
  <si>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</si>
  <si>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</si>
  <si>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</si>
  <si>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</si>
  <si>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</si>
  <si>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</si>
  <si>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</si>
  <si>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</si>
  <si>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</si>
  <si>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</si>
  <si>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</si>
  <si>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Bruno Grbac</t>
  </si>
  <si>
    <t>Vita Miholić</t>
  </si>
  <si>
    <t>Laura Matić Zbiljski</t>
  </si>
  <si>
    <t>Lucija Vrljić</t>
  </si>
  <si>
    <t>Petra Hanžel</t>
  </si>
  <si>
    <t>17.3.2025.</t>
  </si>
  <si>
    <t>24.3.2025.</t>
  </si>
  <si>
    <t>31.3.2025.</t>
  </si>
  <si>
    <t>7.4.2025.</t>
  </si>
  <si>
    <t>Lorena Perić</t>
  </si>
  <si>
    <t>Rita Bakić</t>
  </si>
  <si>
    <t>Ilka Medić</t>
  </si>
  <si>
    <t>Karla Perić</t>
  </si>
  <si>
    <t>Ida Bakran Mujkić*</t>
  </si>
  <si>
    <t>Lucija Vrljić*</t>
  </si>
  <si>
    <t>Petra Hanžel*</t>
  </si>
  <si>
    <t>Adriana Koštomaj</t>
  </si>
  <si>
    <t>Monika Bodo</t>
  </si>
  <si>
    <t>Nikola Ivančević</t>
  </si>
  <si>
    <t>Lucija Gabrić</t>
  </si>
  <si>
    <t>Nika Antunović</t>
  </si>
  <si>
    <t>Annick Mareines Biščević</t>
  </si>
  <si>
    <t>Nina Magzan</t>
  </si>
  <si>
    <t>Ema Kajba*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</si>
</sst>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5B433"/>
        <bgColor indexed="64"/>
      </patternFill>
    </fill>
    <fill>
      <patternFill patternType="solid">
        <fgColor rgb="FFFFA1A9"/>
        <bgColor indexed="64"/>
      </patternFill>
    </fill>
    <fill>
      <patternFill patternType="solid">
        <fgColor rgb="FFB86E6E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42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15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16" borderId="0" xfId="0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164" fontId="16" fillId="0" borderId="0" xfId="0" applyNumberFormat="1" applyFont="1" applyAlignment="1">
      <alignment horizontal="right"/>
    </xf>
    <xf numFmtId="0" fontId="0" fillId="17" borderId="0" xfId="0" applyFill="1"/>
    <xf numFmtId="0" fontId="19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colors>
    <mruColors>
      <color rgb="FFB86E6E"/>
      <color rgb="FFFFA1A9"/>
      <color rgb="FFFF6BB0"/>
      <color rgb="FFF5B433"/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85725</xdr:rowOff>
    </xdr:from>
    <xdr:to>
      <xdr:col>8</xdr:col>
      <xdr:colOff>571500</xdr:colOff>
      <xdr:row>11</xdr:row>
      <xdr:rowOff>95250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31D4A24-9CDB-4617-ADCE-1C091FA6E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9075" y="1428750"/>
          <a:ext cx="107632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3:M46"/>
  <sheetViews>
    <sheetView topLeftCell="A15" workbookViewId="0">
      <selection activeCell="D27" sqref="D27"/>
    </sheetView>
  </sheetViews>
  <sheetFormatPr defaultRowHeight="15" x14ac:dyDescent="0.25"/>
  <cols>
    <col min="3" max="3" width="31.5703125" customWidth="1"/>
    <col min="4" max="5" width="38.28515625" customWidth="1"/>
    <col min="6" max="6" width="37.5703125" customWidth="1"/>
    <col min="11" max="11" width="24.28515625" customWidth="1"/>
    <col min="12" max="13" width="32.85546875" customWidth="1"/>
    <col min="14" max="14" width="26" customWidth="1"/>
  </cols>
  <sheetData>
    <row r="3" spans="2:13" x14ac:dyDescent="0.25">
      <c r="C3" t="s">
        <v>0</v>
      </c>
    </row>
    <row r="6" spans="2:13" ht="30.75" customHeight="1" x14ac:dyDescent="0.25">
      <c r="C6" s="26" t="s">
        <v>1</v>
      </c>
      <c r="D6" s="27"/>
      <c r="E6" s="27"/>
      <c r="F6" s="27"/>
    </row>
    <row r="7" spans="2:13" ht="24" customHeight="1" x14ac:dyDescent="0.25">
      <c r="C7" s="3" t="s">
        <v>2</v>
      </c>
      <c r="D7" s="3" t="s">
        <v>3</v>
      </c>
      <c r="E7" s="3" t="s">
        <v>4</v>
      </c>
      <c r="F7" s="3" t="s">
        <v>5</v>
      </c>
      <c r="K7" s="19" t="s">
        <v>6</v>
      </c>
    </row>
    <row r="8" spans="2:13" ht="33" customHeight="1" x14ac:dyDescent="0.25">
      <c r="C8" s="4" t="s">
        <v>7</v>
      </c>
      <c r="D8" s="4" t="s">
        <v>8</v>
      </c>
      <c r="E8" s="4" t="s">
        <v>9</v>
      </c>
      <c r="F8" s="4" t="s">
        <v>10</v>
      </c>
      <c r="K8" t="s">
        <v>11</v>
      </c>
    </row>
    <row r="9" spans="2:13" ht="34.5" customHeight="1" x14ac:dyDescent="0.25">
      <c r="D9" s="4" t="s">
        <v>12</v>
      </c>
      <c r="J9" s="6"/>
    </row>
    <row r="10" spans="2:13" x14ac:dyDescent="0.25">
      <c r="J10" s="6"/>
    </row>
    <row r="12" spans="2:13" x14ac:dyDescent="0.25">
      <c r="K12" s="19" t="s">
        <v>13</v>
      </c>
      <c r="L12" t="s">
        <v>14</v>
      </c>
      <c r="M12" t="s">
        <v>15</v>
      </c>
    </row>
    <row r="13" spans="2:13" ht="33.75" customHeight="1" x14ac:dyDescent="0.25">
      <c r="B13" s="25" t="s">
        <v>16</v>
      </c>
      <c r="C13" s="25"/>
      <c r="D13" s="25"/>
      <c r="E13" s="25"/>
      <c r="F13" s="25"/>
      <c r="K13" t="s">
        <v>17</v>
      </c>
      <c r="L13" t="s">
        <v>18</v>
      </c>
      <c r="M13" t="s">
        <v>19</v>
      </c>
    </row>
    <row r="14" spans="2:13" ht="23.25" customHeight="1" x14ac:dyDescent="0.25">
      <c r="B14" s="7" t="s">
        <v>20</v>
      </c>
      <c r="C14" s="7" t="s">
        <v>2</v>
      </c>
      <c r="D14" s="7" t="s">
        <v>21</v>
      </c>
      <c r="E14" s="7" t="s">
        <v>4</v>
      </c>
      <c r="F14" s="7" t="s">
        <v>5</v>
      </c>
      <c r="K14" t="s">
        <v>22</v>
      </c>
      <c r="L14" t="s">
        <v>23</v>
      </c>
      <c r="M14" t="s">
        <v>24</v>
      </c>
    </row>
    <row r="15" spans="2:13" ht="25.5" customHeight="1" x14ac:dyDescent="0.25">
      <c r="B15" s="4" t="s">
        <v>25</v>
      </c>
      <c r="C15" s="3" t="s">
        <v>26</v>
      </c>
      <c r="D15" s="4" t="s">
        <v>27</v>
      </c>
      <c r="E15" s="4" t="s">
        <v>28</v>
      </c>
      <c r="F15" s="3" t="s">
        <v>26</v>
      </c>
      <c r="K15" t="s">
        <v>29</v>
      </c>
      <c r="L15" t="s">
        <v>30</v>
      </c>
      <c r="M15" t="s">
        <v>31</v>
      </c>
    </row>
    <row r="16" spans="2:13" ht="25.5" customHeight="1" x14ac:dyDescent="0.25">
      <c r="B16" s="4" t="s">
        <v>32</v>
      </c>
      <c r="C16" s="4" t="s">
        <v>33</v>
      </c>
      <c r="D16" s="4" t="s">
        <v>27</v>
      </c>
      <c r="E16" s="3" t="s">
        <v>26</v>
      </c>
      <c r="F16" s="3" t="s">
        <v>26</v>
      </c>
      <c r="K16" t="s">
        <v>34</v>
      </c>
      <c r="L16" t="s">
        <v>35</v>
      </c>
      <c r="M16" t="s">
        <v>36</v>
      </c>
    </row>
    <row r="17" spans="2:13" ht="25.5" customHeight="1" x14ac:dyDescent="0.25">
      <c r="B17" s="4" t="s">
        <v>37</v>
      </c>
      <c r="C17" s="4" t="s">
        <v>38</v>
      </c>
      <c r="D17" s="3" t="s">
        <v>26</v>
      </c>
      <c r="E17" s="4" t="s">
        <v>28</v>
      </c>
      <c r="F17" s="11" t="s">
        <v>39</v>
      </c>
      <c r="K17" t="s">
        <v>29</v>
      </c>
      <c r="L17" t="s">
        <v>40</v>
      </c>
      <c r="M17" t="s">
        <v>41</v>
      </c>
    </row>
    <row r="18" spans="2:13" ht="25.5" customHeight="1" x14ac:dyDescent="0.25">
      <c r="B18" s="4" t="s">
        <v>42</v>
      </c>
      <c r="C18" s="4" t="s">
        <v>33</v>
      </c>
      <c r="D18" s="4" t="s">
        <v>27</v>
      </c>
      <c r="E18" s="3" t="s">
        <v>26</v>
      </c>
      <c r="F18" s="3" t="s">
        <v>26</v>
      </c>
      <c r="M18" t="s">
        <v>43</v>
      </c>
    </row>
    <row r="21" spans="2:13" x14ac:dyDescent="0.25">
      <c r="C21" t="s">
        <v>44</v>
      </c>
    </row>
    <row r="22" spans="2:13" ht="15" customHeight="1" x14ac:dyDescent="0.25"/>
    <row r="23" spans="2:13" ht="43.5" customHeight="1" x14ac:dyDescent="0.25">
      <c r="C23" s="12" t="s">
        <v>45</v>
      </c>
      <c r="D23" t="s">
        <v>46</v>
      </c>
      <c r="K23" s="18" t="s">
        <v>47</v>
      </c>
    </row>
    <row r="24" spans="2:13" x14ac:dyDescent="0.25">
      <c r="K24" t="s">
        <v>48</v>
      </c>
    </row>
    <row r="26" spans="2:13" x14ac:dyDescent="0.25">
      <c r="C26" s="2" t="s">
        <v>49</v>
      </c>
      <c r="K26" t="s">
        <v>50</v>
      </c>
    </row>
    <row r="27" spans="2:13" x14ac:dyDescent="0.25">
      <c r="K27" t="s">
        <v>51</v>
      </c>
    </row>
    <row r="28" spans="2:13" x14ac:dyDescent="0.25">
      <c r="C28" t="s">
        <v>52</v>
      </c>
    </row>
    <row r="29" spans="2:13" x14ac:dyDescent="0.25">
      <c r="C29" t="s">
        <v>53</v>
      </c>
    </row>
    <row r="30" spans="2:13" x14ac:dyDescent="0.25">
      <c r="C30" t="s">
        <v>54</v>
      </c>
    </row>
    <row r="31" spans="2:13" x14ac:dyDescent="0.25">
      <c r="C31" t="s">
        <v>55</v>
      </c>
    </row>
    <row r="33" spans="3:3" x14ac:dyDescent="0.25">
      <c r="C33" t="s">
        <v>56</v>
      </c>
    </row>
    <row r="34" spans="3:3" x14ac:dyDescent="0.25">
      <c r="C34" s="5" t="s">
        <v>57</v>
      </c>
    </row>
    <row r="36" spans="3:3" x14ac:dyDescent="0.25">
      <c r="C36" t="s">
        <v>58</v>
      </c>
    </row>
    <row r="39" spans="3:3" x14ac:dyDescent="0.25">
      <c r="C39" s="2" t="s">
        <v>59</v>
      </c>
    </row>
    <row r="41" spans="3:3" x14ac:dyDescent="0.25">
      <c r="C41" t="s">
        <v>60</v>
      </c>
    </row>
    <row r="43" spans="3:3" x14ac:dyDescent="0.25">
      <c r="C43" t="s">
        <v>61</v>
      </c>
    </row>
    <row r="44" spans="3:3" x14ac:dyDescent="0.25">
      <c r="C44" t="s">
        <v>62</v>
      </c>
    </row>
    <row r="46" spans="3:3" x14ac:dyDescent="0.25">
      <c r="C46" t="s">
        <v>63</v>
      </c>
    </row>
  </sheetData>
  <mergeCells count="2">
    <mergeCell ref="B13:F13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BM165"/>
  <sheetViews>
    <sheetView zoomScale="115" zoomScaleNormal="115" workbookViewId="0">
      <pane xSplit="6" ySplit="6" topLeftCell="G7" activePane="bottomRight" state="frozen"/>
      <selection pane="topRight" activeCell="G1" sqref="G1"/>
      <selection pane="bottomLeft" activeCell="A10" sqref="A10"/>
      <selection pane="bottomRight" activeCell="B4" sqref="B4"/>
    </sheetView>
  </sheetViews>
  <sheetFormatPr defaultRowHeight="15" x14ac:dyDescent="0.2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40" width="12" customWidth="1"/>
    <col min="41" max="41" width="10.5703125" customWidth="1"/>
    <col min="42" max="42" width="11.42578125" customWidth="1"/>
    <col min="43" max="44" width="10.28515625" customWidth="1"/>
    <col min="45" max="46" width="11" customWidth="1"/>
    <col min="47" max="48" width="10.7109375" customWidth="1"/>
    <col min="49" max="49" width="10.140625" customWidth="1"/>
    <col min="50" max="50" width="10.5703125" customWidth="1"/>
    <col min="51" max="51" width="10.7109375" customWidth="1"/>
    <col min="52" max="52" width="9.140625" customWidth="1"/>
    <col min="53" max="54" width="10.5703125" customWidth="1"/>
    <col min="55" max="55" width="10.28515625" customWidth="1"/>
    <col min="56" max="56" width="11" customWidth="1"/>
    <col min="57" max="57" width="10.7109375" customWidth="1"/>
    <col min="58" max="59" width="10.140625" bestFit="1" customWidth="1"/>
    <col min="65" max="65" width="9.85546875" customWidth="1"/>
  </cols>
  <sheetData>
    <row r="1" spans="1:65" x14ac:dyDescent="0.25">
      <c r="A1" t="s">
        <v>64</v>
      </c>
      <c r="B1">
        <f>COUNT(F:F)</f>
        <v>113</v>
      </c>
    </row>
    <row r="2" spans="1:65" x14ac:dyDescent="0.25">
      <c r="A2" t="s">
        <v>65</v>
      </c>
      <c r="B2">
        <f>SUM(F:F)</f>
        <v>229</v>
      </c>
    </row>
    <row r="3" spans="1:65" x14ac:dyDescent="0.25">
      <c r="D3" t="s">
        <v>66</v>
      </c>
      <c r="E3">
        <f>ROUND(E4/E5,2)</f>
        <v>1.22</v>
      </c>
    </row>
    <row r="4" spans="1:65" x14ac:dyDescent="0.25">
      <c r="A4" t="s">
        <v>67</v>
      </c>
      <c r="B4">
        <f>COUNTIF(F:F, "&gt;9")</f>
        <v>4</v>
      </c>
      <c r="D4" t="s">
        <v>68</v>
      </c>
      <c r="E4">
        <f>SUM(G9:BM9)</f>
        <v>280</v>
      </c>
    </row>
    <row r="5" spans="1:65" x14ac:dyDescent="0.25">
      <c r="A5" t="s">
        <v>69</v>
      </c>
      <c r="B5">
        <v>11</v>
      </c>
      <c r="D5" t="s">
        <v>70</v>
      </c>
      <c r="E5">
        <f>SUM(G8:BM8)</f>
        <v>229</v>
      </c>
    </row>
    <row r="6" spans="1:65" x14ac:dyDescent="0.25">
      <c r="A6" t="s">
        <v>71</v>
      </c>
      <c r="B6">
        <f>COUNTA(G8:FD8)-5</f>
        <v>54</v>
      </c>
      <c r="AD6" t="s">
        <v>72</v>
      </c>
    </row>
    <row r="7" spans="1:65" x14ac:dyDescent="0.25">
      <c r="F7" t="s">
        <v>73</v>
      </c>
      <c r="G7" s="8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8" t="s">
        <v>80</v>
      </c>
      <c r="N7" s="8" t="s">
        <v>81</v>
      </c>
      <c r="O7" s="8" t="s">
        <v>82</v>
      </c>
      <c r="P7" s="8" t="s">
        <v>83</v>
      </c>
      <c r="Q7" s="8" t="s">
        <v>84</v>
      </c>
      <c r="R7" s="8" t="s">
        <v>85</v>
      </c>
      <c r="S7" s="8" t="s">
        <v>86</v>
      </c>
      <c r="T7" s="8" t="s">
        <v>87</v>
      </c>
      <c r="U7" s="8" t="s">
        <v>88</v>
      </c>
      <c r="V7" s="8" t="s">
        <v>89</v>
      </c>
      <c r="W7" s="8" t="s">
        <v>90</v>
      </c>
      <c r="X7" s="8" t="s">
        <v>91</v>
      </c>
      <c r="Y7" s="8" t="s">
        <v>92</v>
      </c>
      <c r="Z7" s="8" t="s">
        <v>93</v>
      </c>
      <c r="AA7" s="8" t="s">
        <v>94</v>
      </c>
      <c r="AB7" s="8" t="s">
        <v>95</v>
      </c>
      <c r="AC7" s="8" t="s">
        <v>96</v>
      </c>
      <c r="AD7" s="8" t="s">
        <v>97</v>
      </c>
      <c r="AE7" s="8" t="s">
        <v>98</v>
      </c>
      <c r="AF7" s="8" t="s">
        <v>99</v>
      </c>
      <c r="AG7" s="8" t="s">
        <v>100</v>
      </c>
      <c r="AH7" s="8" t="s">
        <v>101</v>
      </c>
      <c r="AI7" s="8" t="s">
        <v>102</v>
      </c>
      <c r="AJ7" s="8" t="s">
        <v>103</v>
      </c>
      <c r="AK7" s="8" t="s">
        <v>104</v>
      </c>
      <c r="AL7" s="8" t="s">
        <v>105</v>
      </c>
      <c r="AM7" s="8" t="s">
        <v>106</v>
      </c>
      <c r="AN7" s="8" t="s">
        <v>107</v>
      </c>
      <c r="AO7" s="8" t="s">
        <v>108</v>
      </c>
      <c r="AP7" s="8" t="s">
        <v>109</v>
      </c>
      <c r="AQ7" s="8" t="s">
        <v>110</v>
      </c>
      <c r="AR7" s="8" t="s">
        <v>111</v>
      </c>
      <c r="AS7" s="8" t="s">
        <v>112</v>
      </c>
      <c r="AT7" s="8" t="s">
        <v>113</v>
      </c>
      <c r="AU7" s="8" t="s">
        <v>114</v>
      </c>
      <c r="AV7" s="8" t="s">
        <v>115</v>
      </c>
      <c r="AW7" s="8" t="s">
        <v>116</v>
      </c>
      <c r="AX7" s="8" t="s">
        <v>117</v>
      </c>
      <c r="AY7" s="8" t="s">
        <v>118</v>
      </c>
      <c r="AZ7" s="8" t="s">
        <v>119</v>
      </c>
      <c r="BA7" s="8" t="s">
        <v>120</v>
      </c>
      <c r="BB7" s="8" t="s">
        <v>121</v>
      </c>
      <c r="BC7" s="8" t="s">
        <v>122</v>
      </c>
      <c r="BD7" s="8" t="s">
        <v>123</v>
      </c>
      <c r="BE7" s="23" t="s">
        <v>124</v>
      </c>
      <c r="BF7" s="23" t="s">
        <v>125</v>
      </c>
      <c r="BG7" s="23" t="s">
        <v>126</v>
      </c>
      <c r="BH7" s="23" t="s">
        <v>127</v>
      </c>
      <c r="BI7" s="23" t="s">
        <v>128</v>
      </c>
      <c r="BJ7" s="23" t="s">
        <v>129</v>
      </c>
      <c r="BK7" s="24" t="s">
        <v>130</v>
      </c>
      <c r="BL7" s="24" t="s">
        <v>131</v>
      </c>
      <c r="BM7" s="24" t="s">
        <v>132</v>
      </c>
    </row>
    <row r="8" spans="1:65" ht="14.25" customHeight="1" x14ac:dyDescent="0.25">
      <c r="F8" t="s">
        <v>133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  <c r="AA8">
        <v>4</v>
      </c>
      <c r="AB8">
        <v>4</v>
      </c>
      <c r="AC8">
        <v>3</v>
      </c>
      <c r="AD8" s="17" t="s">
        <v>134</v>
      </c>
      <c r="AE8" s="17" t="s">
        <v>134</v>
      </c>
      <c r="AF8" s="17" t="s">
        <v>134</v>
      </c>
      <c r="AG8" s="17" t="s">
        <v>134</v>
      </c>
      <c r="AH8" s="17" t="s">
        <v>134</v>
      </c>
      <c r="AI8">
        <v>3</v>
      </c>
      <c r="AJ8">
        <v>4</v>
      </c>
      <c r="AK8">
        <v>3</v>
      </c>
      <c r="AL8">
        <v>3</v>
      </c>
      <c r="AM8">
        <v>3</v>
      </c>
      <c r="AN8">
        <v>4</v>
      </c>
      <c r="AO8">
        <v>4</v>
      </c>
      <c r="AP8">
        <v>5</v>
      </c>
      <c r="AQ8">
        <v>3</v>
      </c>
      <c r="AR8">
        <v>7</v>
      </c>
      <c r="AS8">
        <v>6</v>
      </c>
      <c r="AT8">
        <v>4</v>
      </c>
      <c r="AU8">
        <v>4</v>
      </c>
      <c r="AV8">
        <v>3</v>
      </c>
      <c r="AW8" s="17" t="s">
        <v>134</v>
      </c>
      <c r="AX8" s="17" t="s">
        <v>134</v>
      </c>
      <c r="AY8">
        <v>1</v>
      </c>
      <c r="AZ8">
        <v>4</v>
      </c>
      <c r="BA8">
        <v>3</v>
      </c>
      <c r="BB8">
        <v>4</v>
      </c>
      <c r="BC8">
        <v>3</v>
      </c>
      <c r="BD8">
        <v>4</v>
      </c>
      <c r="BE8">
        <v>5</v>
      </c>
      <c r="BF8">
        <v>5</v>
      </c>
      <c r="BG8">
        <v>10</v>
      </c>
      <c r="BH8">
        <v>6</v>
      </c>
      <c r="BI8">
        <v>3</v>
      </c>
      <c r="BJ8">
        <v>5</v>
      </c>
      <c r="BK8">
        <v>2</v>
      </c>
      <c r="BL8">
        <v>3</v>
      </c>
      <c r="BM8">
        <v>6</v>
      </c>
    </row>
    <row r="9" spans="1:65" ht="16.5" customHeight="1" x14ac:dyDescent="0.25">
      <c r="F9" t="s">
        <v>135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  <c r="AA9">
        <v>6</v>
      </c>
      <c r="AB9">
        <v>1</v>
      </c>
      <c r="AC9">
        <v>3</v>
      </c>
      <c r="AD9" s="17" t="s">
        <v>134</v>
      </c>
      <c r="AE9" s="17" t="s">
        <v>134</v>
      </c>
      <c r="AF9" s="17" t="s">
        <v>134</v>
      </c>
      <c r="AG9" s="17" t="s">
        <v>134</v>
      </c>
      <c r="AH9" s="17" t="s">
        <v>134</v>
      </c>
      <c r="AI9">
        <v>3</v>
      </c>
      <c r="AJ9">
        <v>6</v>
      </c>
      <c r="AK9">
        <v>3</v>
      </c>
      <c r="AL9">
        <v>2</v>
      </c>
      <c r="AM9">
        <v>4</v>
      </c>
      <c r="AN9">
        <v>5</v>
      </c>
      <c r="AO9">
        <v>3</v>
      </c>
      <c r="AP9">
        <v>5</v>
      </c>
      <c r="AQ9">
        <v>4</v>
      </c>
      <c r="AR9">
        <v>7</v>
      </c>
      <c r="AS9">
        <v>8</v>
      </c>
      <c r="AT9">
        <v>7</v>
      </c>
      <c r="AU9">
        <v>5</v>
      </c>
      <c r="AV9">
        <v>4</v>
      </c>
      <c r="AW9" s="17" t="s">
        <v>134</v>
      </c>
      <c r="AX9" s="17" t="s">
        <v>134</v>
      </c>
      <c r="AY9">
        <v>6</v>
      </c>
      <c r="AZ9">
        <v>9</v>
      </c>
      <c r="BA9">
        <v>7</v>
      </c>
      <c r="BB9">
        <v>6</v>
      </c>
      <c r="BC9">
        <v>8</v>
      </c>
      <c r="BD9">
        <v>7</v>
      </c>
      <c r="BE9">
        <v>11</v>
      </c>
      <c r="BF9">
        <v>7</v>
      </c>
      <c r="BG9">
        <v>8</v>
      </c>
      <c r="BH9">
        <v>7</v>
      </c>
      <c r="BI9">
        <v>6</v>
      </c>
      <c r="BJ9">
        <v>8</v>
      </c>
      <c r="BK9">
        <v>5</v>
      </c>
      <c r="BL9">
        <v>3</v>
      </c>
      <c r="BM9">
        <v>5</v>
      </c>
    </row>
    <row r="10" spans="1:65" x14ac:dyDescent="0.25">
      <c r="C10" s="33" t="s">
        <v>136</v>
      </c>
      <c r="D10" s="33"/>
      <c r="E10" s="33"/>
      <c r="F10" t="s">
        <v>137</v>
      </c>
    </row>
    <row r="12" spans="1:65" x14ac:dyDescent="0.25">
      <c r="C12" t="s">
        <v>138</v>
      </c>
      <c r="E12" t="s">
        <v>139</v>
      </c>
      <c r="F12">
        <f t="shared" ref="F12:F142" si="0">COUNTIF(G12:FD12, "da")</f>
        <v>3</v>
      </c>
      <c r="L12" t="s">
        <v>140</v>
      </c>
      <c r="BJ12" t="s">
        <v>140</v>
      </c>
      <c r="BL12" t="s">
        <v>140</v>
      </c>
    </row>
    <row r="13" spans="1:65" x14ac:dyDescent="0.25">
      <c r="E13" t="s">
        <v>141</v>
      </c>
      <c r="F13">
        <f t="shared" si="0"/>
        <v>0</v>
      </c>
    </row>
    <row r="14" spans="1:65" x14ac:dyDescent="0.25">
      <c r="E14" t="s">
        <v>142</v>
      </c>
      <c r="F14">
        <f t="shared" si="0"/>
        <v>1</v>
      </c>
      <c r="I14" t="s">
        <v>140</v>
      </c>
    </row>
    <row r="15" spans="1:65" x14ac:dyDescent="0.25">
      <c r="E15" t="s">
        <v>143</v>
      </c>
      <c r="F15">
        <f t="shared" ref="F15" si="1">COUNTIF(G15:FD15, "da")</f>
        <v>0</v>
      </c>
    </row>
    <row r="16" spans="1:65" x14ac:dyDescent="0.25">
      <c r="E16" t="s">
        <v>144</v>
      </c>
      <c r="F16">
        <f t="shared" ref="F16" si="2">COUNTIF(G16:FD16, "da")</f>
        <v>0</v>
      </c>
    </row>
    <row r="17" spans="3:64" x14ac:dyDescent="0.25">
      <c r="E17" t="s">
        <v>145</v>
      </c>
      <c r="F17">
        <f t="shared" ref="F17" si="3">COUNTIF(G17:FD17, "da")</f>
        <v>0</v>
      </c>
    </row>
    <row r="18" spans="3:64" x14ac:dyDescent="0.25">
      <c r="E18" t="s">
        <v>146</v>
      </c>
      <c r="F18">
        <f t="shared" ref="F18" si="4">COUNTIF(G18:FD18, "da")</f>
        <v>0</v>
      </c>
    </row>
    <row r="19" spans="3:64" x14ac:dyDescent="0.25">
      <c r="E19" t="s">
        <v>147</v>
      </c>
      <c r="F19">
        <f t="shared" ref="F19:F20" si="5">COUNTIF(G19:FD19, "da")</f>
        <v>0</v>
      </c>
    </row>
    <row r="20" spans="3:64" x14ac:dyDescent="0.25">
      <c r="E20" t="s">
        <v>148</v>
      </c>
      <c r="F20">
        <f t="shared" si="5"/>
        <v>0</v>
      </c>
    </row>
    <row r="21" spans="3:64" x14ac:dyDescent="0.25">
      <c r="E21" t="s">
        <v>149</v>
      </c>
      <c r="F21">
        <f t="shared" ref="F21:F25" si="6">COUNTIF(G21:FD21, "da")</f>
        <v>0</v>
      </c>
    </row>
    <row r="22" spans="3:64" x14ac:dyDescent="0.25">
      <c r="E22" t="s">
        <v>150</v>
      </c>
      <c r="F22">
        <f t="shared" si="6"/>
        <v>3</v>
      </c>
      <c r="BB22" t="s">
        <v>140</v>
      </c>
      <c r="BD22" t="s">
        <v>140</v>
      </c>
      <c r="BE22" t="s">
        <v>140</v>
      </c>
    </row>
    <row r="23" spans="3:64" x14ac:dyDescent="0.25">
      <c r="E23" t="s">
        <v>151</v>
      </c>
      <c r="F23">
        <f t="shared" si="6"/>
        <v>1</v>
      </c>
      <c r="BL23" t="s">
        <v>140</v>
      </c>
    </row>
    <row r="24" spans="3:64" x14ac:dyDescent="0.25">
      <c r="E24" t="s">
        <v>152</v>
      </c>
      <c r="F24">
        <f t="shared" si="6"/>
        <v>1</v>
      </c>
      <c r="AZ24" t="s">
        <v>140</v>
      </c>
    </row>
    <row r="25" spans="3:64" x14ac:dyDescent="0.25">
      <c r="E25" t="s">
        <v>153</v>
      </c>
      <c r="F25">
        <f t="shared" si="6"/>
        <v>0</v>
      </c>
    </row>
    <row r="27" spans="3:64" x14ac:dyDescent="0.25">
      <c r="C27" t="s">
        <v>154</v>
      </c>
      <c r="E27" t="s">
        <v>155</v>
      </c>
      <c r="F27">
        <f>COUNTIF(G27:FD27, "da")</f>
        <v>0</v>
      </c>
    </row>
    <row r="28" spans="3:64" x14ac:dyDescent="0.25">
      <c r="E28" t="s">
        <v>156</v>
      </c>
      <c r="F28">
        <f t="shared" si="0"/>
        <v>2</v>
      </c>
      <c r="K28" t="s">
        <v>140</v>
      </c>
      <c r="O28" t="s">
        <v>140</v>
      </c>
    </row>
    <row r="29" spans="3:64" x14ac:dyDescent="0.25">
      <c r="E29" t="s">
        <v>157</v>
      </c>
      <c r="F29">
        <f t="shared" si="0"/>
        <v>0</v>
      </c>
    </row>
    <row r="30" spans="3:64" x14ac:dyDescent="0.25">
      <c r="E30" t="s">
        <v>158</v>
      </c>
      <c r="F30">
        <f t="shared" si="0"/>
        <v>0</v>
      </c>
    </row>
    <row r="31" spans="3:64" x14ac:dyDescent="0.25">
      <c r="E31" t="s">
        <v>159</v>
      </c>
      <c r="F31">
        <f t="shared" si="0"/>
        <v>0</v>
      </c>
    </row>
    <row r="32" spans="3:64" x14ac:dyDescent="0.25">
      <c r="E32" t="s">
        <v>160</v>
      </c>
      <c r="F32">
        <f t="shared" si="0"/>
        <v>9</v>
      </c>
      <c r="H32" t="s">
        <v>140</v>
      </c>
      <c r="K32" t="s">
        <v>140</v>
      </c>
      <c r="O32" t="s">
        <v>140</v>
      </c>
      <c r="Q32" t="s">
        <v>140</v>
      </c>
      <c r="V32" t="s">
        <v>140</v>
      </c>
      <c r="Z32" t="s">
        <v>140</v>
      </c>
      <c r="AA32" t="s">
        <v>140</v>
      </c>
      <c r="AB32" t="s">
        <v>140</v>
      </c>
      <c r="BG32" t="s">
        <v>140</v>
      </c>
    </row>
    <row r="33" spans="5:57" x14ac:dyDescent="0.25">
      <c r="E33" s="13" t="s">
        <v>161</v>
      </c>
      <c r="F33">
        <f t="shared" si="0"/>
        <v>0</v>
      </c>
    </row>
    <row r="34" spans="5:57" x14ac:dyDescent="0.25">
      <c r="E34" s="13" t="s">
        <v>162</v>
      </c>
      <c r="F34">
        <f t="shared" si="0"/>
        <v>0</v>
      </c>
    </row>
    <row r="35" spans="5:57" x14ac:dyDescent="0.25">
      <c r="E35" t="s">
        <v>163</v>
      </c>
      <c r="F35">
        <f t="shared" si="0"/>
        <v>0</v>
      </c>
    </row>
    <row r="36" spans="5:57" x14ac:dyDescent="0.25">
      <c r="E36" t="s">
        <v>164</v>
      </c>
      <c r="F36">
        <f t="shared" si="0"/>
        <v>0</v>
      </c>
    </row>
    <row r="37" spans="5:57" x14ac:dyDescent="0.25">
      <c r="E37" t="s">
        <v>165</v>
      </c>
      <c r="F37">
        <f t="shared" si="0"/>
        <v>0</v>
      </c>
    </row>
    <row r="38" spans="5:57" x14ac:dyDescent="0.25">
      <c r="E38" t="s">
        <v>166</v>
      </c>
      <c r="F38">
        <f t="shared" si="0"/>
        <v>0</v>
      </c>
    </row>
    <row r="39" spans="5:57" x14ac:dyDescent="0.25">
      <c r="E39" t="s">
        <v>167</v>
      </c>
      <c r="F39">
        <f t="shared" si="0"/>
        <v>6</v>
      </c>
      <c r="Z39" t="s">
        <v>140</v>
      </c>
      <c r="AC39" t="s">
        <v>140</v>
      </c>
      <c r="AI39" t="s">
        <v>140</v>
      </c>
      <c r="AT39" t="s">
        <v>140</v>
      </c>
      <c r="AU39" t="s">
        <v>140</v>
      </c>
      <c r="BE39" t="s">
        <v>140</v>
      </c>
    </row>
    <row r="40" spans="5:57" x14ac:dyDescent="0.25">
      <c r="E40" t="s">
        <v>168</v>
      </c>
      <c r="F40">
        <f t="shared" si="0"/>
        <v>0</v>
      </c>
    </row>
    <row r="41" spans="5:57" x14ac:dyDescent="0.25">
      <c r="E41" s="13" t="s">
        <v>169</v>
      </c>
      <c r="F41">
        <f t="shared" si="0"/>
        <v>0</v>
      </c>
    </row>
    <row r="42" spans="5:57" x14ac:dyDescent="0.25">
      <c r="E42" t="s">
        <v>170</v>
      </c>
      <c r="F42">
        <f t="shared" si="0"/>
        <v>0</v>
      </c>
    </row>
    <row r="43" spans="5:57" x14ac:dyDescent="0.25">
      <c r="E43" t="s">
        <v>171</v>
      </c>
      <c r="F43">
        <f t="shared" si="0"/>
        <v>0</v>
      </c>
    </row>
    <row r="44" spans="5:57" x14ac:dyDescent="0.25">
      <c r="E44" t="s">
        <v>172</v>
      </c>
      <c r="F44">
        <f>COUNTIF(G44:FD44, "da")</f>
        <v>0</v>
      </c>
    </row>
    <row r="45" spans="5:57" x14ac:dyDescent="0.25">
      <c r="E45" t="s">
        <v>173</v>
      </c>
      <c r="F45">
        <f>COUNTIF(G45:FD45, "da")</f>
        <v>0</v>
      </c>
    </row>
    <row r="46" spans="5:57" x14ac:dyDescent="0.25">
      <c r="E46" t="s">
        <v>174</v>
      </c>
      <c r="F46">
        <f>COUNTIF(G46:FD46, "da")</f>
        <v>2</v>
      </c>
      <c r="M46" t="s">
        <v>140</v>
      </c>
      <c r="AR46" t="s">
        <v>140</v>
      </c>
    </row>
    <row r="47" spans="5:57" x14ac:dyDescent="0.25">
      <c r="E47" t="s">
        <v>175</v>
      </c>
      <c r="F47">
        <f>COUNTIF(G47:FD47, "da")</f>
        <v>0</v>
      </c>
    </row>
    <row r="48" spans="5:57" x14ac:dyDescent="0.25">
      <c r="E48" t="s">
        <v>176</v>
      </c>
      <c r="F48">
        <f>COUNTIF(G48:FD48, "da")</f>
        <v>0</v>
      </c>
    </row>
    <row r="50" spans="3:65" x14ac:dyDescent="0.25">
      <c r="C50" t="s">
        <v>177</v>
      </c>
      <c r="E50" s="1" t="s">
        <v>178</v>
      </c>
      <c r="F50">
        <f t="shared" si="0"/>
        <v>18</v>
      </c>
      <c r="Q50" t="s">
        <v>140</v>
      </c>
      <c r="U50" t="s">
        <v>140</v>
      </c>
      <c r="X50" t="s">
        <v>140</v>
      </c>
      <c r="AL50" t="s">
        <v>140</v>
      </c>
      <c r="AO50" t="s">
        <v>140</v>
      </c>
      <c r="AP50" t="s">
        <v>140</v>
      </c>
      <c r="AQ50" t="s">
        <v>140</v>
      </c>
      <c r="AR50" t="s">
        <v>140</v>
      </c>
      <c r="AS50" t="s">
        <v>140</v>
      </c>
      <c r="AY50" t="s">
        <v>140</v>
      </c>
      <c r="BC50" t="s">
        <v>140</v>
      </c>
      <c r="BD50" t="s">
        <v>140</v>
      </c>
      <c r="BE50" t="s">
        <v>140</v>
      </c>
      <c r="BG50" t="s">
        <v>140</v>
      </c>
      <c r="BH50" t="s">
        <v>140</v>
      </c>
      <c r="BJ50" t="s">
        <v>140</v>
      </c>
      <c r="BK50" t="s">
        <v>140</v>
      </c>
      <c r="BM50" t="s">
        <v>140</v>
      </c>
    </row>
    <row r="51" spans="3:65" x14ac:dyDescent="0.25">
      <c r="E51" s="9" t="s">
        <v>179</v>
      </c>
      <c r="F51">
        <f t="shared" si="0"/>
        <v>6</v>
      </c>
      <c r="G51" t="s">
        <v>140</v>
      </c>
      <c r="I51" t="s">
        <v>140</v>
      </c>
      <c r="M51" t="s">
        <v>140</v>
      </c>
      <c r="Q51" t="s">
        <v>140</v>
      </c>
      <c r="U51" t="s">
        <v>140</v>
      </c>
      <c r="AU51" t="s">
        <v>140</v>
      </c>
    </row>
    <row r="52" spans="3:65" x14ac:dyDescent="0.25">
      <c r="E52" s="10" t="s">
        <v>180</v>
      </c>
      <c r="F52">
        <f t="shared" si="0"/>
        <v>2</v>
      </c>
      <c r="N52" t="s">
        <v>140</v>
      </c>
      <c r="U52" t="s">
        <v>140</v>
      </c>
    </row>
    <row r="53" spans="3:65" x14ac:dyDescent="0.25">
      <c r="E53" s="13" t="s">
        <v>181</v>
      </c>
      <c r="F53">
        <f t="shared" si="0"/>
        <v>0</v>
      </c>
    </row>
    <row r="54" spans="3:65" x14ac:dyDescent="0.25">
      <c r="E54" t="s">
        <v>182</v>
      </c>
      <c r="F54">
        <f t="shared" si="0"/>
        <v>5</v>
      </c>
      <c r="M54" t="s">
        <v>140</v>
      </c>
      <c r="R54" t="s">
        <v>140</v>
      </c>
      <c r="V54" t="s">
        <v>140</v>
      </c>
      <c r="AJ54" t="s">
        <v>140</v>
      </c>
      <c r="AR54" t="s">
        <v>140</v>
      </c>
    </row>
    <row r="55" spans="3:65" x14ac:dyDescent="0.25">
      <c r="E55" t="s">
        <v>183</v>
      </c>
      <c r="F55">
        <f t="shared" si="0"/>
        <v>5</v>
      </c>
      <c r="H55" t="s">
        <v>140</v>
      </c>
      <c r="I55" t="s">
        <v>140</v>
      </c>
      <c r="J55" t="s">
        <v>140</v>
      </c>
      <c r="L55" t="s">
        <v>140</v>
      </c>
      <c r="O55" t="s">
        <v>140</v>
      </c>
    </row>
    <row r="56" spans="3:65" x14ac:dyDescent="0.25">
      <c r="E56" t="s">
        <v>184</v>
      </c>
      <c r="F56">
        <f t="shared" si="0"/>
        <v>1</v>
      </c>
      <c r="N56" t="s">
        <v>140</v>
      </c>
    </row>
    <row r="57" spans="3:65" x14ac:dyDescent="0.25">
      <c r="E57" t="s">
        <v>185</v>
      </c>
      <c r="F57">
        <f t="shared" si="0"/>
        <v>0</v>
      </c>
    </row>
    <row r="58" spans="3:65" x14ac:dyDescent="0.25">
      <c r="E58" t="s">
        <v>186</v>
      </c>
      <c r="F58">
        <f t="shared" si="0"/>
        <v>0</v>
      </c>
    </row>
    <row r="59" spans="3:65" x14ac:dyDescent="0.25">
      <c r="E59" t="s">
        <v>187</v>
      </c>
      <c r="F59">
        <f t="shared" si="0"/>
        <v>0</v>
      </c>
    </row>
    <row r="60" spans="3:65" x14ac:dyDescent="0.25">
      <c r="E60" t="s">
        <v>188</v>
      </c>
      <c r="F60">
        <f t="shared" si="0"/>
        <v>1</v>
      </c>
      <c r="I60" t="s">
        <v>140</v>
      </c>
    </row>
    <row r="61" spans="3:65" x14ac:dyDescent="0.25">
      <c r="E61" t="s">
        <v>189</v>
      </c>
      <c r="F61">
        <f t="shared" si="0"/>
        <v>1</v>
      </c>
      <c r="AZ61" t="s">
        <v>140</v>
      </c>
    </row>
    <row r="62" spans="3:65" x14ac:dyDescent="0.25">
      <c r="E62" t="s">
        <v>190</v>
      </c>
      <c r="F62">
        <f t="shared" si="0"/>
        <v>3</v>
      </c>
      <c r="V62" t="s">
        <v>140</v>
      </c>
      <c r="Y62" t="s">
        <v>140</v>
      </c>
      <c r="AJ62" t="s">
        <v>140</v>
      </c>
    </row>
    <row r="63" spans="3:65" x14ac:dyDescent="0.25">
      <c r="E63" t="s">
        <v>191</v>
      </c>
      <c r="F63">
        <f t="shared" si="0"/>
        <v>0</v>
      </c>
    </row>
    <row r="64" spans="3:65" x14ac:dyDescent="0.25">
      <c r="E64" s="1" t="s">
        <v>192</v>
      </c>
      <c r="F64">
        <f t="shared" si="0"/>
        <v>1</v>
      </c>
      <c r="U64" t="s">
        <v>140</v>
      </c>
    </row>
    <row r="65" spans="5:65" x14ac:dyDescent="0.25">
      <c r="E65" t="s">
        <v>193</v>
      </c>
      <c r="F65">
        <f t="shared" si="0"/>
        <v>0</v>
      </c>
    </row>
    <row r="66" spans="5:65" x14ac:dyDescent="0.25">
      <c r="E66" t="s">
        <v>194</v>
      </c>
      <c r="F66">
        <f t="shared" si="0"/>
        <v>0</v>
      </c>
    </row>
    <row r="67" spans="5:65" x14ac:dyDescent="0.25">
      <c r="E67" t="s">
        <v>195</v>
      </c>
      <c r="F67">
        <f t="shared" si="0"/>
        <v>0</v>
      </c>
    </row>
    <row r="68" spans="5:65" x14ac:dyDescent="0.25">
      <c r="E68" t="s">
        <v>196</v>
      </c>
      <c r="F68">
        <f t="shared" si="0"/>
        <v>0</v>
      </c>
    </row>
    <row r="69" spans="5:65" x14ac:dyDescent="0.25">
      <c r="E69" t="s">
        <v>197</v>
      </c>
      <c r="F69">
        <f t="shared" si="0"/>
        <v>3</v>
      </c>
      <c r="AB69" t="s">
        <v>140</v>
      </c>
      <c r="AL69" t="s">
        <v>140</v>
      </c>
      <c r="AR69" t="s">
        <v>140</v>
      </c>
    </row>
    <row r="70" spans="5:65" x14ac:dyDescent="0.25">
      <c r="E70" t="s">
        <v>198</v>
      </c>
      <c r="F70">
        <f t="shared" si="0"/>
        <v>0</v>
      </c>
    </row>
    <row r="71" spans="5:65" x14ac:dyDescent="0.25">
      <c r="E71" t="s">
        <v>199</v>
      </c>
      <c r="F71">
        <f t="shared" si="0"/>
        <v>0</v>
      </c>
    </row>
    <row r="72" spans="5:65" x14ac:dyDescent="0.25">
      <c r="E72" t="s">
        <v>200</v>
      </c>
      <c r="F72">
        <f t="shared" si="0"/>
        <v>0</v>
      </c>
    </row>
    <row r="73" spans="5:65" x14ac:dyDescent="0.25">
      <c r="E73" t="s">
        <v>201</v>
      </c>
      <c r="F73">
        <f t="shared" si="0"/>
        <v>1</v>
      </c>
      <c r="Q73" t="s">
        <v>140</v>
      </c>
    </row>
    <row r="74" spans="5:65" x14ac:dyDescent="0.25">
      <c r="E74" t="s">
        <v>202</v>
      </c>
      <c r="F74">
        <f t="shared" si="0"/>
        <v>1</v>
      </c>
      <c r="Q74" t="s">
        <v>140</v>
      </c>
    </row>
    <row r="75" spans="5:65" x14ac:dyDescent="0.25">
      <c r="E75" t="s">
        <v>203</v>
      </c>
      <c r="F75">
        <f t="shared" si="0"/>
        <v>0</v>
      </c>
    </row>
    <row r="76" spans="5:65" x14ac:dyDescent="0.25">
      <c r="E76" t="s">
        <v>204</v>
      </c>
      <c r="F76">
        <f t="shared" si="0"/>
        <v>0</v>
      </c>
    </row>
    <row r="77" spans="5:65" x14ac:dyDescent="0.25">
      <c r="E77" t="s">
        <v>205</v>
      </c>
      <c r="F77">
        <f t="shared" si="0"/>
        <v>1</v>
      </c>
      <c r="L77" t="s">
        <v>140</v>
      </c>
    </row>
    <row r="78" spans="5:65" x14ac:dyDescent="0.25">
      <c r="E78" t="s">
        <v>206</v>
      </c>
      <c r="F78">
        <f t="shared" si="0"/>
        <v>1</v>
      </c>
      <c r="L78" t="s">
        <v>140</v>
      </c>
    </row>
    <row r="79" spans="5:65" x14ac:dyDescent="0.25">
      <c r="E79" t="s">
        <v>207</v>
      </c>
      <c r="F79">
        <f t="shared" si="0"/>
        <v>0</v>
      </c>
    </row>
    <row r="80" spans="5:65" x14ac:dyDescent="0.25">
      <c r="E80" t="s">
        <v>208</v>
      </c>
      <c r="F80">
        <f>COUNTIF(G80:FD80, "da")</f>
        <v>4</v>
      </c>
      <c r="R80" t="s">
        <v>140</v>
      </c>
      <c r="T80" t="s">
        <v>140</v>
      </c>
      <c r="BL80" t="s">
        <v>140</v>
      </c>
      <c r="BM80" t="s">
        <v>140</v>
      </c>
    </row>
    <row r="81" spans="3:65" x14ac:dyDescent="0.25">
      <c r="E81" t="s">
        <v>209</v>
      </c>
      <c r="F81">
        <f>COUNTIF(G81:FD81, "da")</f>
        <v>0</v>
      </c>
    </row>
    <row r="82" spans="3:65" x14ac:dyDescent="0.25">
      <c r="E82" t="s">
        <v>210</v>
      </c>
      <c r="F82">
        <f>COUNTIF(G82:FD82, "da")</f>
        <v>3</v>
      </c>
      <c r="Q82" t="s">
        <v>140</v>
      </c>
      <c r="S82" t="s">
        <v>140</v>
      </c>
      <c r="U82" t="s">
        <v>140</v>
      </c>
    </row>
    <row r="84" spans="3:65" x14ac:dyDescent="0.25">
      <c r="C84" t="s">
        <v>211</v>
      </c>
      <c r="E84" t="s">
        <v>212</v>
      </c>
      <c r="F84">
        <f t="shared" si="0"/>
        <v>2</v>
      </c>
      <c r="P84" t="s">
        <v>140</v>
      </c>
      <c r="V84" t="s">
        <v>140</v>
      </c>
    </row>
    <row r="85" spans="3:65" x14ac:dyDescent="0.25">
      <c r="E85" t="s">
        <v>213</v>
      </c>
      <c r="F85">
        <f t="shared" si="0"/>
        <v>0</v>
      </c>
    </row>
    <row r="86" spans="3:65" x14ac:dyDescent="0.25">
      <c r="E86" t="s">
        <v>214</v>
      </c>
      <c r="F86">
        <f t="shared" si="0"/>
        <v>0</v>
      </c>
    </row>
    <row r="87" spans="3:65" x14ac:dyDescent="0.25">
      <c r="E87" t="s">
        <v>215</v>
      </c>
      <c r="F87">
        <f t="shared" si="0"/>
        <v>0</v>
      </c>
    </row>
    <row r="88" spans="3:65" x14ac:dyDescent="0.25">
      <c r="E88" t="s">
        <v>216</v>
      </c>
      <c r="F88">
        <f t="shared" si="0"/>
        <v>0</v>
      </c>
    </row>
    <row r="89" spans="3:65" x14ac:dyDescent="0.25">
      <c r="E89" s="13" t="s">
        <v>217</v>
      </c>
      <c r="F89">
        <f t="shared" si="0"/>
        <v>0</v>
      </c>
    </row>
    <row r="90" spans="3:65" x14ac:dyDescent="0.25">
      <c r="E90" t="s">
        <v>218</v>
      </c>
      <c r="F90">
        <f t="shared" si="0"/>
        <v>9</v>
      </c>
      <c r="R90" t="s">
        <v>140</v>
      </c>
      <c r="S90" t="s">
        <v>140</v>
      </c>
      <c r="W90" t="s">
        <v>140</v>
      </c>
      <c r="AM90" t="s">
        <v>140</v>
      </c>
      <c r="AN90" t="s">
        <v>140</v>
      </c>
      <c r="AP90" t="s">
        <v>140</v>
      </c>
      <c r="AS90" t="s">
        <v>140</v>
      </c>
      <c r="BH90" t="s">
        <v>140</v>
      </c>
      <c r="BM90" t="s">
        <v>140</v>
      </c>
    </row>
    <row r="91" spans="3:65" x14ac:dyDescent="0.25">
      <c r="E91" t="s">
        <v>219</v>
      </c>
      <c r="F91">
        <f t="shared" si="0"/>
        <v>1</v>
      </c>
      <c r="AS91" t="s">
        <v>140</v>
      </c>
    </row>
    <row r="92" spans="3:65" x14ac:dyDescent="0.25">
      <c r="E92" t="s">
        <v>220</v>
      </c>
      <c r="F92">
        <f t="shared" si="0"/>
        <v>0</v>
      </c>
    </row>
    <row r="94" spans="3:65" x14ac:dyDescent="0.25">
      <c r="C94" s="38" t="s">
        <v>221</v>
      </c>
      <c r="D94" s="38"/>
      <c r="E94" s="38"/>
    </row>
    <row r="96" spans="3:65" x14ac:dyDescent="0.25">
      <c r="C96" t="s">
        <v>177</v>
      </c>
      <c r="E96" s="1" t="s">
        <v>222</v>
      </c>
      <c r="F96">
        <f t="shared" si="0"/>
        <v>22</v>
      </c>
      <c r="I96" t="s">
        <v>140</v>
      </c>
      <c r="M96" t="s">
        <v>140</v>
      </c>
      <c r="N96" t="s">
        <v>140</v>
      </c>
      <c r="Q96" t="s">
        <v>140</v>
      </c>
      <c r="R96" t="s">
        <v>140</v>
      </c>
      <c r="S96" t="s">
        <v>140</v>
      </c>
      <c r="U96" t="s">
        <v>140</v>
      </c>
      <c r="W96" t="s">
        <v>140</v>
      </c>
      <c r="Z96" t="s">
        <v>140</v>
      </c>
      <c r="AA96" t="s">
        <v>140</v>
      </c>
      <c r="AK96" t="s">
        <v>140</v>
      </c>
      <c r="AL96" t="s">
        <v>140</v>
      </c>
      <c r="AN96" t="s">
        <v>140</v>
      </c>
      <c r="AO96" t="s">
        <v>140</v>
      </c>
      <c r="AP96" t="s">
        <v>140</v>
      </c>
      <c r="AR96" t="s">
        <v>140</v>
      </c>
      <c r="AS96" t="s">
        <v>140</v>
      </c>
      <c r="AT96" t="s">
        <v>140</v>
      </c>
      <c r="BA96" t="s">
        <v>140</v>
      </c>
      <c r="BB96" t="s">
        <v>140</v>
      </c>
      <c r="BG96" t="s">
        <v>140</v>
      </c>
      <c r="BM96" t="s">
        <v>140</v>
      </c>
    </row>
    <row r="98" spans="3:25" x14ac:dyDescent="0.25">
      <c r="C98" s="37" t="s">
        <v>223</v>
      </c>
      <c r="D98" s="37"/>
      <c r="E98" s="37"/>
    </row>
    <row r="100" spans="3:25" x14ac:dyDescent="0.25">
      <c r="C100" t="s">
        <v>138</v>
      </c>
      <c r="E100" t="s">
        <v>224</v>
      </c>
      <c r="F100">
        <f>COUNTIF(G100:FD100, "da")</f>
        <v>0</v>
      </c>
    </row>
    <row r="102" spans="3:25" x14ac:dyDescent="0.25">
      <c r="C102" t="s">
        <v>154</v>
      </c>
      <c r="E102" t="s">
        <v>225</v>
      </c>
      <c r="F102">
        <f t="shared" si="0"/>
        <v>1</v>
      </c>
      <c r="Q102" t="s">
        <v>140</v>
      </c>
    </row>
    <row r="103" spans="3:25" x14ac:dyDescent="0.25">
      <c r="E103" t="s">
        <v>226</v>
      </c>
      <c r="F103">
        <f>COUNTIF(G103:FD103, "da")</f>
        <v>1</v>
      </c>
      <c r="Q103" t="s">
        <v>140</v>
      </c>
    </row>
    <row r="104" spans="3:25" x14ac:dyDescent="0.25">
      <c r="E104" t="s">
        <v>227</v>
      </c>
      <c r="F104">
        <f>COUNTIF(G104:FD104, "da")</f>
        <v>0</v>
      </c>
    </row>
    <row r="106" spans="3:25" x14ac:dyDescent="0.25">
      <c r="C106" t="s">
        <v>177</v>
      </c>
      <c r="E106" t="s">
        <v>228</v>
      </c>
      <c r="F106">
        <f t="shared" si="0"/>
        <v>2</v>
      </c>
      <c r="N106" t="s">
        <v>140</v>
      </c>
      <c r="V106" t="s">
        <v>140</v>
      </c>
    </row>
    <row r="107" spans="3:25" x14ac:dyDescent="0.25">
      <c r="E107" t="s">
        <v>229</v>
      </c>
      <c r="F107">
        <f>COUNTIF(G107:FD107, "da")</f>
        <v>3</v>
      </c>
      <c r="N107" t="s">
        <v>140</v>
      </c>
      <c r="V107" t="s">
        <v>140</v>
      </c>
      <c r="Y107" t="s">
        <v>140</v>
      </c>
    </row>
    <row r="108" spans="3:25" x14ac:dyDescent="0.25">
      <c r="E108" t="s">
        <v>230</v>
      </c>
      <c r="F108">
        <f>COUNTIF(G108:FD108, "da")</f>
        <v>0</v>
      </c>
    </row>
    <row r="110" spans="3:25" x14ac:dyDescent="0.25">
      <c r="C110" t="s">
        <v>211</v>
      </c>
      <c r="E110" t="s">
        <v>231</v>
      </c>
      <c r="F110">
        <f t="shared" si="0"/>
        <v>0</v>
      </c>
    </row>
    <row r="111" spans="3:25" x14ac:dyDescent="0.25">
      <c r="E111" t="s">
        <v>232</v>
      </c>
      <c r="F111">
        <f t="shared" si="0"/>
        <v>1</v>
      </c>
      <c r="Y111" t="s">
        <v>140</v>
      </c>
    </row>
    <row r="113" spans="3:65" x14ac:dyDescent="0.25">
      <c r="C113" s="36" t="s">
        <v>233</v>
      </c>
      <c r="D113" s="36"/>
      <c r="E113" s="36"/>
    </row>
    <row r="115" spans="3:65" x14ac:dyDescent="0.25">
      <c r="C115" t="s">
        <v>138</v>
      </c>
      <c r="E115" t="s">
        <v>234</v>
      </c>
      <c r="F115">
        <f t="shared" ref="F115" si="7">COUNTIF(G115:FD115, "da")</f>
        <v>0</v>
      </c>
    </row>
    <row r="116" spans="3:65" x14ac:dyDescent="0.25">
      <c r="E116" t="s">
        <v>235</v>
      </c>
      <c r="F116">
        <f t="shared" ref="F116" si="8">COUNTIF(G116:FD116, "da")</f>
        <v>2</v>
      </c>
      <c r="AV116" t="s">
        <v>140</v>
      </c>
      <c r="BG116" t="s">
        <v>140</v>
      </c>
    </row>
    <row r="117" spans="3:65" x14ac:dyDescent="0.25">
      <c r="E117" t="s">
        <v>236</v>
      </c>
      <c r="F117">
        <f t="shared" ref="F117" si="9">COUNTIF(G117:FD117, "da")</f>
        <v>0</v>
      </c>
    </row>
    <row r="118" spans="3:65" x14ac:dyDescent="0.25">
      <c r="E118" t="s">
        <v>237</v>
      </c>
      <c r="F118">
        <f t="shared" ref="F118" si="10">COUNTIF(G118:FD118, "da")</f>
        <v>1</v>
      </c>
      <c r="BG118" t="s">
        <v>140</v>
      </c>
    </row>
    <row r="120" spans="3:65" x14ac:dyDescent="0.25">
      <c r="C120" t="s">
        <v>154</v>
      </c>
      <c r="E120" t="s">
        <v>238</v>
      </c>
      <c r="F120">
        <f t="shared" si="0"/>
        <v>43</v>
      </c>
      <c r="G120" t="s">
        <v>140</v>
      </c>
      <c r="H120" t="s">
        <v>140</v>
      </c>
      <c r="I120" t="s">
        <v>140</v>
      </c>
      <c r="K120" t="s">
        <v>140</v>
      </c>
      <c r="L120" t="s">
        <v>140</v>
      </c>
      <c r="M120" t="s">
        <v>140</v>
      </c>
      <c r="O120" t="s">
        <v>140</v>
      </c>
      <c r="P120" t="s">
        <v>140</v>
      </c>
      <c r="Q120" t="s">
        <v>140</v>
      </c>
      <c r="S120" t="s">
        <v>140</v>
      </c>
      <c r="T120" t="s">
        <v>140</v>
      </c>
      <c r="U120" t="s">
        <v>140</v>
      </c>
      <c r="W120" t="s">
        <v>140</v>
      </c>
      <c r="X120" t="s">
        <v>140</v>
      </c>
      <c r="Y120" t="s">
        <v>140</v>
      </c>
      <c r="AA120" t="s">
        <v>140</v>
      </c>
      <c r="AB120" t="s">
        <v>140</v>
      </c>
      <c r="AC120" t="s">
        <v>140</v>
      </c>
      <c r="AI120" t="s">
        <v>140</v>
      </c>
      <c r="AJ120" t="s">
        <v>140</v>
      </c>
      <c r="AK120" t="s">
        <v>140</v>
      </c>
      <c r="AM120" t="s">
        <v>140</v>
      </c>
      <c r="AN120" t="s">
        <v>140</v>
      </c>
      <c r="AO120" t="s">
        <v>140</v>
      </c>
      <c r="AP120" t="s">
        <v>140</v>
      </c>
      <c r="AQ120" t="s">
        <v>140</v>
      </c>
      <c r="AR120" t="s">
        <v>140</v>
      </c>
      <c r="AS120" t="s">
        <v>140</v>
      </c>
      <c r="AT120" t="s">
        <v>140</v>
      </c>
      <c r="AU120" t="s">
        <v>140</v>
      </c>
      <c r="AV120" t="s">
        <v>140</v>
      </c>
      <c r="AY120" t="s">
        <v>140</v>
      </c>
      <c r="AZ120" t="s">
        <v>140</v>
      </c>
      <c r="BA120" t="s">
        <v>140</v>
      </c>
      <c r="BB120" t="s">
        <v>140</v>
      </c>
      <c r="BC120" t="s">
        <v>140</v>
      </c>
      <c r="BD120" t="s">
        <v>140</v>
      </c>
      <c r="BE120" t="s">
        <v>140</v>
      </c>
      <c r="BF120" t="s">
        <v>140</v>
      </c>
      <c r="BG120" t="s">
        <v>140</v>
      </c>
      <c r="BH120" t="s">
        <v>140</v>
      </c>
      <c r="BI120" t="s">
        <v>140</v>
      </c>
      <c r="BJ120" t="s">
        <v>140</v>
      </c>
    </row>
    <row r="121" spans="3:65" x14ac:dyDescent="0.25">
      <c r="E121" t="s">
        <v>239</v>
      </c>
      <c r="F121">
        <f t="shared" si="0"/>
        <v>45</v>
      </c>
      <c r="G121" t="s">
        <v>140</v>
      </c>
      <c r="H121" t="s">
        <v>140</v>
      </c>
      <c r="I121" t="s">
        <v>140</v>
      </c>
      <c r="K121" t="s">
        <v>140</v>
      </c>
      <c r="L121" t="s">
        <v>140</v>
      </c>
      <c r="M121" t="s">
        <v>140</v>
      </c>
      <c r="O121" t="s">
        <v>140</v>
      </c>
      <c r="P121" t="s">
        <v>140</v>
      </c>
      <c r="Q121" t="s">
        <v>140</v>
      </c>
      <c r="S121" t="s">
        <v>140</v>
      </c>
      <c r="T121" t="s">
        <v>140</v>
      </c>
      <c r="U121" t="s">
        <v>140</v>
      </c>
      <c r="W121" t="s">
        <v>140</v>
      </c>
      <c r="X121" t="s">
        <v>140</v>
      </c>
      <c r="Y121" t="s">
        <v>140</v>
      </c>
      <c r="AA121" t="s">
        <v>140</v>
      </c>
      <c r="AB121" t="s">
        <v>140</v>
      </c>
      <c r="AC121" t="s">
        <v>140</v>
      </c>
      <c r="AI121" t="s">
        <v>140</v>
      </c>
      <c r="AJ121" t="s">
        <v>140</v>
      </c>
      <c r="AK121" t="s">
        <v>140</v>
      </c>
      <c r="AM121" t="s">
        <v>140</v>
      </c>
      <c r="AN121" t="s">
        <v>140</v>
      </c>
      <c r="AO121" t="s">
        <v>140</v>
      </c>
      <c r="AP121" t="s">
        <v>140</v>
      </c>
      <c r="AQ121" t="s">
        <v>140</v>
      </c>
      <c r="AR121" t="s">
        <v>140</v>
      </c>
      <c r="AS121" t="s">
        <v>140</v>
      </c>
      <c r="AT121" t="s">
        <v>140</v>
      </c>
      <c r="AU121" t="s">
        <v>140</v>
      </c>
      <c r="AV121" t="s">
        <v>140</v>
      </c>
      <c r="AY121" t="s">
        <v>140</v>
      </c>
      <c r="AZ121" t="s">
        <v>140</v>
      </c>
      <c r="BA121" t="s">
        <v>140</v>
      </c>
      <c r="BB121" t="s">
        <v>140</v>
      </c>
      <c r="BC121" t="s">
        <v>140</v>
      </c>
      <c r="BD121" t="s">
        <v>140</v>
      </c>
      <c r="BE121" t="s">
        <v>140</v>
      </c>
      <c r="BF121" t="s">
        <v>140</v>
      </c>
      <c r="BG121" t="s">
        <v>140</v>
      </c>
      <c r="BH121" t="s">
        <v>140</v>
      </c>
      <c r="BI121" t="s">
        <v>140</v>
      </c>
      <c r="BJ121" t="s">
        <v>140</v>
      </c>
      <c r="BK121" t="s">
        <v>140</v>
      </c>
      <c r="BM121" t="s">
        <v>140</v>
      </c>
    </row>
    <row r="122" spans="3:65" x14ac:dyDescent="0.25">
      <c r="E122" s="13" t="s">
        <v>240</v>
      </c>
      <c r="F122">
        <f>COUNTIF(G122:FD122, "da")</f>
        <v>0</v>
      </c>
    </row>
    <row r="124" spans="3:65" x14ac:dyDescent="0.25">
      <c r="C124" s="14" t="s">
        <v>177</v>
      </c>
      <c r="E124" t="s">
        <v>241</v>
      </c>
      <c r="F124">
        <f>COUNTIF(G124:FD124, "da")</f>
        <v>2</v>
      </c>
      <c r="BF124" t="s">
        <v>140</v>
      </c>
      <c r="BH124" t="s">
        <v>140</v>
      </c>
    </row>
    <row r="125" spans="3:65" x14ac:dyDescent="0.25">
      <c r="C125" s="14"/>
      <c r="E125" t="s">
        <v>242</v>
      </c>
      <c r="F125">
        <f>COUNTIF(G125:FD125, "da")</f>
        <v>0</v>
      </c>
    </row>
    <row r="126" spans="3:65" x14ac:dyDescent="0.25">
      <c r="C126" s="14"/>
      <c r="E126" t="s">
        <v>243</v>
      </c>
      <c r="F126">
        <f>COUNTIF(G126:FD126, "da")</f>
        <v>5</v>
      </c>
      <c r="BF126" t="s">
        <v>140</v>
      </c>
      <c r="BG126" t="s">
        <v>140</v>
      </c>
      <c r="BH126" t="s">
        <v>140</v>
      </c>
      <c r="BI126" t="s">
        <v>140</v>
      </c>
      <c r="BJ126" t="s">
        <v>140</v>
      </c>
    </row>
    <row r="128" spans="3:65" x14ac:dyDescent="0.25">
      <c r="C128" s="35" t="s">
        <v>244</v>
      </c>
      <c r="D128" s="35"/>
      <c r="E128" s="35"/>
    </row>
    <row r="130" spans="3:6" x14ac:dyDescent="0.25">
      <c r="C130" t="s">
        <v>138</v>
      </c>
      <c r="E130" t="s">
        <v>245</v>
      </c>
      <c r="F130">
        <f t="shared" ref="F130" si="11">COUNTIF(G130:FD130, "da")</f>
        <v>0</v>
      </c>
    </row>
    <row r="132" spans="3:6" x14ac:dyDescent="0.25">
      <c r="C132" t="s">
        <v>154</v>
      </c>
      <c r="E132" t="s">
        <v>246</v>
      </c>
      <c r="F132">
        <f t="shared" ref="F132" si="12">COUNTIF(G132:FD132, "da")</f>
        <v>0</v>
      </c>
    </row>
    <row r="133" spans="3:6" x14ac:dyDescent="0.25">
      <c r="E133" t="s">
        <v>247</v>
      </c>
      <c r="F133">
        <f t="shared" ref="F133:F134" si="13">COUNTIF(G133:FD133, "da")</f>
        <v>0</v>
      </c>
    </row>
    <row r="134" spans="3:6" x14ac:dyDescent="0.25">
      <c r="E134" t="s">
        <v>248</v>
      </c>
      <c r="F134">
        <f t="shared" si="13"/>
        <v>0</v>
      </c>
    </row>
    <row r="136" spans="3:6" x14ac:dyDescent="0.25">
      <c r="C136" t="s">
        <v>211</v>
      </c>
      <c r="E136" t="s">
        <v>249</v>
      </c>
      <c r="F136">
        <f t="shared" ref="F136:F137" si="14">COUNTIF(G136:FD136, "da")</f>
        <v>0</v>
      </c>
    </row>
    <row r="137" spans="3:6" x14ac:dyDescent="0.25">
      <c r="E137" t="s">
        <v>250</v>
      </c>
      <c r="F137">
        <f t="shared" si="14"/>
        <v>0</v>
      </c>
    </row>
    <row r="139" spans="3:6" x14ac:dyDescent="0.25">
      <c r="C139" s="34" t="s">
        <v>251</v>
      </c>
      <c r="D139" s="34"/>
      <c r="E139" s="34"/>
    </row>
    <row r="141" spans="3:6" x14ac:dyDescent="0.25">
      <c r="C141" t="s">
        <v>177</v>
      </c>
      <c r="E141" t="s">
        <v>252</v>
      </c>
      <c r="F141">
        <f t="shared" si="0"/>
        <v>0</v>
      </c>
    </row>
    <row r="142" spans="3:6" x14ac:dyDescent="0.25">
      <c r="E142" t="s">
        <v>253</v>
      </c>
      <c r="F142">
        <f t="shared" si="0"/>
        <v>0</v>
      </c>
    </row>
    <row r="144" spans="3:6" x14ac:dyDescent="0.25">
      <c r="C144" s="31" t="s">
        <v>254</v>
      </c>
      <c r="D144" s="31"/>
      <c r="E144" s="31"/>
    </row>
    <row r="146" spans="3:59" x14ac:dyDescent="0.25">
      <c r="C146" t="s">
        <v>177</v>
      </c>
      <c r="E146" t="s">
        <v>255</v>
      </c>
      <c r="F146">
        <f>COUNTIF(G146:FD146, "da")</f>
        <v>0</v>
      </c>
    </row>
    <row r="148" spans="3:59" x14ac:dyDescent="0.25">
      <c r="C148" s="32" t="s">
        <v>256</v>
      </c>
      <c r="D148" s="32"/>
      <c r="E148" s="32"/>
    </row>
    <row r="150" spans="3:59" x14ac:dyDescent="0.25">
      <c r="C150" t="s">
        <v>177</v>
      </c>
      <c r="E150" t="s">
        <v>257</v>
      </c>
      <c r="F150">
        <f>COUNTIF(G150:FD150, "da")</f>
        <v>1</v>
      </c>
      <c r="S150" t="s">
        <v>140</v>
      </c>
    </row>
    <row r="152" spans="3:59" x14ac:dyDescent="0.25">
      <c r="C152" s="28" t="s">
        <v>258</v>
      </c>
      <c r="D152" s="28"/>
      <c r="E152" s="28"/>
    </row>
    <row r="154" spans="3:59" x14ac:dyDescent="0.25">
      <c r="C154" t="s">
        <v>177</v>
      </c>
      <c r="E154" t="s">
        <v>259</v>
      </c>
      <c r="F154">
        <f t="shared" ref="F154:F161" si="15">COUNTIF(G154:FD154, "da")</f>
        <v>0</v>
      </c>
    </row>
    <row r="155" spans="3:59" x14ac:dyDescent="0.25">
      <c r="E155" t="s">
        <v>260</v>
      </c>
      <c r="F155">
        <f t="shared" si="15"/>
        <v>1</v>
      </c>
      <c r="BG155" t="s">
        <v>140</v>
      </c>
    </row>
    <row r="157" spans="3:59" x14ac:dyDescent="0.25">
      <c r="C157" t="s">
        <v>211</v>
      </c>
      <c r="E157" t="s">
        <v>261</v>
      </c>
      <c r="F157">
        <f t="shared" si="15"/>
        <v>2</v>
      </c>
      <c r="BF157" t="s">
        <v>140</v>
      </c>
      <c r="BG157" t="s">
        <v>140</v>
      </c>
    </row>
    <row r="159" spans="3:59" x14ac:dyDescent="0.25">
      <c r="C159" s="29" t="s">
        <v>262</v>
      </c>
      <c r="D159" s="29"/>
      <c r="E159" s="29"/>
    </row>
    <row r="161" spans="3:6" x14ac:dyDescent="0.25">
      <c r="C161" t="s">
        <v>211</v>
      </c>
      <c r="E161" t="s">
        <v>263</v>
      </c>
      <c r="F161">
        <f t="shared" si="15"/>
        <v>0</v>
      </c>
    </row>
    <row r="163" spans="3:6" x14ac:dyDescent="0.25">
      <c r="C163" s="30" t="s">
        <v>264</v>
      </c>
      <c r="D163" s="30"/>
      <c r="E163" s="30"/>
    </row>
    <row r="165" spans="3:6" x14ac:dyDescent="0.25">
      <c r="C165" t="s">
        <v>177</v>
      </c>
      <c r="E165" t="s">
        <v>265</v>
      </c>
      <c r="F165">
        <f t="shared" ref="F165" si="16">COUNTIF(G165:FD165, "da")</f>
        <v>0</v>
      </c>
    </row>
  </sheetData>
  <mergeCells count="11">
    <mergeCell ref="C10:E10"/>
    <mergeCell ref="C139:E139"/>
    <mergeCell ref="C128:E128"/>
    <mergeCell ref="C113:E113"/>
    <mergeCell ref="C98:E98"/>
    <mergeCell ref="C94:E94"/>
    <mergeCell ref="C152:E152"/>
    <mergeCell ref="C159:E159"/>
    <mergeCell ref="C163:E163"/>
    <mergeCell ref="C144:E144"/>
    <mergeCell ref="C148:E1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BF242"/>
  <sheetViews>
    <sheetView tabSelected="1" zoomScale="115" zoomScaleNormal="115" workbookViewId="0">
      <pane xSplit="6" ySplit="9" topLeftCell="AA10" activePane="bottomRight" state="frozen"/>
      <selection pane="topRight" activeCell="G1" sqref="G1"/>
      <selection pane="bottomLeft" activeCell="A10" sqref="A10"/>
      <selection pane="bottomRight" activeCell="AJ24" sqref="AJ24"/>
    </sheetView>
  </sheetViews>
  <sheetFormatPr defaultRowHeight="15" x14ac:dyDescent="0.25"/>
  <cols>
    <col min="1" max="1" width="14" customWidth="1"/>
    <col min="2" max="2" width="6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  <col min="37" max="37" width="10.7109375" customWidth="1"/>
    <col min="38" max="38" width="11.5703125" customWidth="1"/>
    <col min="41" max="41" width="11.85546875" customWidth="1"/>
    <col min="43" max="44" width="10.140625" bestFit="1" customWidth="1"/>
    <col min="45" max="46" width="10.140625" customWidth="1"/>
    <col min="58" max="58" width="10" customWidth="1"/>
  </cols>
  <sheetData>
    <row r="1" spans="1:58" x14ac:dyDescent="0.25">
      <c r="A1" t="s">
        <v>64</v>
      </c>
      <c r="B1">
        <f>COUNT(F:F)</f>
        <v>182</v>
      </c>
    </row>
    <row r="2" spans="1:58" x14ac:dyDescent="0.25">
      <c r="A2" t="s">
        <v>65</v>
      </c>
      <c r="B2">
        <f>SUM(F:F)</f>
        <v>538</v>
      </c>
      <c r="C2" t="s">
        <v>266</v>
      </c>
    </row>
    <row r="3" spans="1:58" x14ac:dyDescent="0.25">
      <c r="D3" t="s">
        <v>66</v>
      </c>
      <c r="E3">
        <f>ROUND(E4/E5, 2)</f>
        <v>1.55</v>
      </c>
    </row>
    <row r="4" spans="1:58" x14ac:dyDescent="0.25">
      <c r="A4" t="s">
        <v>67</v>
      </c>
      <c r="B4">
        <f>COUNTIF(F:F, "&gt;9")</f>
        <v>14</v>
      </c>
      <c r="D4" t="s">
        <v>68</v>
      </c>
      <c r="E4">
        <f>SUM(G9:BF9)</f>
        <v>843</v>
      </c>
    </row>
    <row r="5" spans="1:58" x14ac:dyDescent="0.25">
      <c r="A5" t="s">
        <v>69</v>
      </c>
      <c r="B5">
        <v>13</v>
      </c>
      <c r="D5" t="s">
        <v>70</v>
      </c>
      <c r="E5">
        <f>SUM(G8:BF8)</f>
        <v>543</v>
      </c>
    </row>
    <row r="6" spans="1:58" x14ac:dyDescent="0.25">
      <c r="A6" t="s">
        <v>71</v>
      </c>
      <c r="B6">
        <f>COUNTA(G8:FB8)-3</f>
        <v>48</v>
      </c>
      <c r="AR6" t="s">
        <v>267</v>
      </c>
      <c r="AV6" t="s">
        <v>268</v>
      </c>
      <c r="BF6" t="s">
        <v>269</v>
      </c>
    </row>
    <row r="7" spans="1:58" x14ac:dyDescent="0.25">
      <c r="F7" t="s">
        <v>73</v>
      </c>
      <c r="G7" s="8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20" t="s">
        <v>80</v>
      </c>
      <c r="N7" s="8" t="s">
        <v>81</v>
      </c>
      <c r="O7" s="8" t="s">
        <v>82</v>
      </c>
      <c r="P7" s="8" t="s">
        <v>83</v>
      </c>
      <c r="Q7" s="8" t="s">
        <v>270</v>
      </c>
      <c r="R7" s="8" t="s">
        <v>271</v>
      </c>
      <c r="S7" s="8" t="s">
        <v>86</v>
      </c>
      <c r="T7" s="8" t="s">
        <v>87</v>
      </c>
      <c r="U7" s="8" t="s">
        <v>88</v>
      </c>
      <c r="V7" s="8" t="s">
        <v>89</v>
      </c>
      <c r="W7" s="8" t="s">
        <v>90</v>
      </c>
      <c r="X7" s="8" t="s">
        <v>91</v>
      </c>
      <c r="Y7" s="8" t="s">
        <v>92</v>
      </c>
      <c r="Z7" s="8" t="s">
        <v>93</v>
      </c>
      <c r="AA7" s="8" t="s">
        <v>94</v>
      </c>
      <c r="AB7" s="8" t="s">
        <v>95</v>
      </c>
      <c r="AC7" s="8" t="s">
        <v>96</v>
      </c>
      <c r="AD7" s="8" t="s">
        <v>97</v>
      </c>
      <c r="AE7" s="8" t="s">
        <v>102</v>
      </c>
      <c r="AF7" s="8" t="s">
        <v>103</v>
      </c>
      <c r="AG7" s="8" t="s">
        <v>104</v>
      </c>
      <c r="AH7" s="8" t="s">
        <v>105</v>
      </c>
      <c r="AI7" s="8" t="s">
        <v>106</v>
      </c>
      <c r="AJ7" s="8" t="s">
        <v>107</v>
      </c>
      <c r="AK7" t="s">
        <v>108</v>
      </c>
      <c r="AL7" t="s">
        <v>109</v>
      </c>
      <c r="AM7" t="s">
        <v>110</v>
      </c>
      <c r="AN7" t="s">
        <v>111</v>
      </c>
      <c r="AO7" t="s">
        <v>112</v>
      </c>
      <c r="AP7" t="s">
        <v>113</v>
      </c>
      <c r="AQ7" t="s">
        <v>114</v>
      </c>
      <c r="AR7" t="s">
        <v>115</v>
      </c>
      <c r="AS7" t="s">
        <v>116</v>
      </c>
      <c r="AT7" t="s">
        <v>117</v>
      </c>
      <c r="AU7" t="s">
        <v>118</v>
      </c>
      <c r="AV7" t="s">
        <v>119</v>
      </c>
      <c r="AW7" t="s">
        <v>120</v>
      </c>
      <c r="AX7" t="s">
        <v>121</v>
      </c>
      <c r="AY7" t="s">
        <v>122</v>
      </c>
      <c r="AZ7" t="s">
        <v>123</v>
      </c>
      <c r="BA7" t="s">
        <v>124</v>
      </c>
      <c r="BB7" t="s">
        <v>126</v>
      </c>
      <c r="BC7" t="s">
        <v>127</v>
      </c>
      <c r="BD7" t="s">
        <v>129</v>
      </c>
      <c r="BE7" s="6" t="s">
        <v>130</v>
      </c>
      <c r="BF7" s="6" t="s">
        <v>132</v>
      </c>
    </row>
    <row r="8" spans="1:58" ht="14.25" customHeight="1" x14ac:dyDescent="0.25">
      <c r="F8" t="s">
        <v>133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15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  <c r="AA8">
        <v>11</v>
      </c>
      <c r="AB8">
        <v>6</v>
      </c>
      <c r="AC8">
        <v>7</v>
      </c>
      <c r="AD8">
        <v>2</v>
      </c>
      <c r="AE8">
        <v>5</v>
      </c>
      <c r="AF8">
        <v>5</v>
      </c>
      <c r="AG8">
        <v>12</v>
      </c>
      <c r="AH8">
        <v>10</v>
      </c>
      <c r="AI8">
        <v>11</v>
      </c>
      <c r="AJ8">
        <v>10</v>
      </c>
      <c r="AK8">
        <v>12</v>
      </c>
      <c r="AL8">
        <v>12</v>
      </c>
      <c r="AM8" s="21"/>
      <c r="AN8">
        <v>11</v>
      </c>
      <c r="AO8">
        <v>13</v>
      </c>
      <c r="AP8">
        <v>9</v>
      </c>
      <c r="AQ8">
        <v>16</v>
      </c>
      <c r="AR8">
        <v>25</v>
      </c>
      <c r="AS8" s="17" t="s">
        <v>134</v>
      </c>
      <c r="AT8" s="17" t="s">
        <v>134</v>
      </c>
      <c r="AU8">
        <v>14</v>
      </c>
      <c r="AV8">
        <v>19</v>
      </c>
      <c r="AW8">
        <v>9</v>
      </c>
      <c r="AX8">
        <v>15</v>
      </c>
      <c r="AY8">
        <v>23</v>
      </c>
      <c r="AZ8">
        <v>11</v>
      </c>
      <c r="BA8">
        <v>16</v>
      </c>
      <c r="BB8">
        <v>17</v>
      </c>
      <c r="BC8">
        <v>21</v>
      </c>
      <c r="BD8">
        <v>16</v>
      </c>
      <c r="BE8">
        <v>8</v>
      </c>
      <c r="BF8">
        <v>14</v>
      </c>
    </row>
    <row r="9" spans="1:58" ht="16.5" customHeight="1" x14ac:dyDescent="0.25">
      <c r="F9" t="s">
        <v>135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  <c r="AA9">
        <v>19</v>
      </c>
      <c r="AB9">
        <v>17</v>
      </c>
      <c r="AC9">
        <v>15</v>
      </c>
      <c r="AD9">
        <v>3</v>
      </c>
      <c r="AE9">
        <v>11</v>
      </c>
      <c r="AF9">
        <v>10</v>
      </c>
      <c r="AG9">
        <v>23</v>
      </c>
      <c r="AH9">
        <v>16</v>
      </c>
      <c r="AI9">
        <v>24</v>
      </c>
      <c r="AJ9">
        <v>25</v>
      </c>
      <c r="AK9">
        <v>17</v>
      </c>
      <c r="AL9">
        <v>21</v>
      </c>
      <c r="AM9" s="21"/>
      <c r="AN9">
        <v>22</v>
      </c>
      <c r="AO9">
        <v>29</v>
      </c>
      <c r="AP9">
        <v>13</v>
      </c>
      <c r="AQ9">
        <v>34</v>
      </c>
      <c r="AR9">
        <v>26</v>
      </c>
      <c r="AS9" s="17" t="s">
        <v>134</v>
      </c>
      <c r="AT9" s="17" t="s">
        <v>134</v>
      </c>
      <c r="AU9">
        <v>24</v>
      </c>
      <c r="AV9">
        <v>22</v>
      </c>
      <c r="AW9">
        <v>18</v>
      </c>
      <c r="AX9">
        <v>23</v>
      </c>
      <c r="AY9">
        <v>22</v>
      </c>
      <c r="AZ9">
        <v>17</v>
      </c>
      <c r="BA9">
        <v>25</v>
      </c>
      <c r="BB9">
        <v>29</v>
      </c>
      <c r="BC9">
        <v>37</v>
      </c>
      <c r="BD9">
        <v>20</v>
      </c>
      <c r="BE9">
        <v>29</v>
      </c>
      <c r="BF9">
        <v>18</v>
      </c>
    </row>
    <row r="10" spans="1:58" x14ac:dyDescent="0.25">
      <c r="C10" s="33" t="s">
        <v>136</v>
      </c>
      <c r="D10" s="33"/>
      <c r="E10" s="33"/>
      <c r="F10" t="s">
        <v>137</v>
      </c>
    </row>
    <row r="12" spans="1:58" x14ac:dyDescent="0.25">
      <c r="C12" t="s">
        <v>138</v>
      </c>
      <c r="E12" t="s">
        <v>272</v>
      </c>
      <c r="F12">
        <f>COUNTIF(G12:FB12, "da")</f>
        <v>0</v>
      </c>
    </row>
    <row r="13" spans="1:58" x14ac:dyDescent="0.25">
      <c r="E13" t="s">
        <v>273</v>
      </c>
      <c r="F13">
        <f t="shared" ref="F13:F14" si="0">COUNTIF(G13:FB13, "da")</f>
        <v>3</v>
      </c>
      <c r="H13" t="s">
        <v>140</v>
      </c>
      <c r="V13" t="s">
        <v>140</v>
      </c>
      <c r="AG13" t="s">
        <v>140</v>
      </c>
    </row>
    <row r="14" spans="1:58" x14ac:dyDescent="0.25">
      <c r="E14" s="13" t="s">
        <v>274</v>
      </c>
      <c r="F14">
        <f t="shared" si="0"/>
        <v>4</v>
      </c>
      <c r="K14" t="s">
        <v>140</v>
      </c>
      <c r="U14" t="s">
        <v>140</v>
      </c>
      <c r="AG14" t="s">
        <v>140</v>
      </c>
      <c r="AQ14" t="s">
        <v>140</v>
      </c>
    </row>
    <row r="15" spans="1:58" x14ac:dyDescent="0.25">
      <c r="E15" t="s">
        <v>141</v>
      </c>
      <c r="F15">
        <f t="shared" ref="F15:F157" si="1">COUNTIF(G15:FB15, "da")</f>
        <v>0</v>
      </c>
    </row>
    <row r="16" spans="1:58" x14ac:dyDescent="0.25">
      <c r="E16" t="s">
        <v>142</v>
      </c>
      <c r="F16">
        <f t="shared" si="1"/>
        <v>1</v>
      </c>
      <c r="N16" t="s">
        <v>140</v>
      </c>
    </row>
    <row r="17" spans="5:58" x14ac:dyDescent="0.25">
      <c r="E17" s="13" t="s">
        <v>275</v>
      </c>
      <c r="F17">
        <f t="shared" si="1"/>
        <v>0</v>
      </c>
    </row>
    <row r="18" spans="5:58" x14ac:dyDescent="0.25">
      <c r="E18" s="13" t="s">
        <v>276</v>
      </c>
      <c r="F18">
        <f t="shared" si="1"/>
        <v>0</v>
      </c>
    </row>
    <row r="19" spans="5:58" x14ac:dyDescent="0.25">
      <c r="E19" t="s">
        <v>277</v>
      </c>
      <c r="F19">
        <f t="shared" si="1"/>
        <v>3</v>
      </c>
      <c r="M19" t="s">
        <v>140</v>
      </c>
      <c r="Q19" t="s">
        <v>140</v>
      </c>
      <c r="AK19" t="s">
        <v>140</v>
      </c>
    </row>
    <row r="20" spans="5:58" x14ac:dyDescent="0.25">
      <c r="E20" t="s">
        <v>278</v>
      </c>
      <c r="F20">
        <f>COUNTIF(G20:FB20, "da")</f>
        <v>0</v>
      </c>
    </row>
    <row r="21" spans="5:58" x14ac:dyDescent="0.25">
      <c r="E21" t="s">
        <v>143</v>
      </c>
      <c r="F21">
        <f>COUNTIF(G21:FB21, "da")</f>
        <v>0</v>
      </c>
    </row>
    <row r="22" spans="5:58" x14ac:dyDescent="0.25">
      <c r="E22" t="s">
        <v>279</v>
      </c>
      <c r="F22">
        <f>COUNTIF(G22:FB22, "da")</f>
        <v>0</v>
      </c>
    </row>
    <row r="23" spans="5:58" x14ac:dyDescent="0.25">
      <c r="E23" t="s">
        <v>144</v>
      </c>
      <c r="F23">
        <f>COUNTIF(G23:FB23, "da")</f>
        <v>0</v>
      </c>
    </row>
    <row r="24" spans="5:58" x14ac:dyDescent="0.25">
      <c r="E24" t="s">
        <v>145</v>
      </c>
      <c r="F24">
        <f t="shared" ref="F24" si="2">COUNTIF(G24:FF24, "da")</f>
        <v>0</v>
      </c>
    </row>
    <row r="25" spans="5:58" x14ac:dyDescent="0.25">
      <c r="E25" t="s">
        <v>280</v>
      </c>
      <c r="F25">
        <f t="shared" ref="F25" si="3">COUNTIF(G25:FF25, "da")</f>
        <v>0</v>
      </c>
    </row>
    <row r="26" spans="5:58" x14ac:dyDescent="0.25">
      <c r="E26" t="s">
        <v>146</v>
      </c>
      <c r="F26">
        <f t="shared" ref="F26" si="4">COUNTIF(G26:FF26, "da")</f>
        <v>0</v>
      </c>
    </row>
    <row r="27" spans="5:58" x14ac:dyDescent="0.25">
      <c r="E27" t="s">
        <v>147</v>
      </c>
      <c r="F27">
        <f t="shared" ref="F27:F29" si="5">COUNTIF(G27:FF27, "da")</f>
        <v>0</v>
      </c>
    </row>
    <row r="28" spans="5:58" x14ac:dyDescent="0.25">
      <c r="E28" t="s">
        <v>281</v>
      </c>
      <c r="F28">
        <f t="shared" si="5"/>
        <v>0</v>
      </c>
    </row>
    <row r="29" spans="5:58" x14ac:dyDescent="0.25">
      <c r="E29" t="s">
        <v>282</v>
      </c>
      <c r="F29">
        <f t="shared" si="5"/>
        <v>2</v>
      </c>
      <c r="AX29" t="s">
        <v>140</v>
      </c>
      <c r="BB29" t="s">
        <v>140</v>
      </c>
    </row>
    <row r="30" spans="5:58" x14ac:dyDescent="0.25">
      <c r="E30" t="s">
        <v>148</v>
      </c>
      <c r="F30">
        <f t="shared" ref="F30" si="6">COUNTIF(G30:FF30, "da")</f>
        <v>1</v>
      </c>
      <c r="AR30" t="s">
        <v>140</v>
      </c>
    </row>
    <row r="31" spans="5:58" x14ac:dyDescent="0.25">
      <c r="E31" t="s">
        <v>149</v>
      </c>
      <c r="F31">
        <f t="shared" ref="F31" si="7">COUNTIF(G31:FF31, "da")</f>
        <v>4</v>
      </c>
      <c r="AZ31" t="s">
        <v>140</v>
      </c>
      <c r="BB31" t="s">
        <v>140</v>
      </c>
      <c r="BD31" t="s">
        <v>140</v>
      </c>
      <c r="BF31" t="s">
        <v>140</v>
      </c>
    </row>
    <row r="32" spans="5:58" x14ac:dyDescent="0.25">
      <c r="E32" t="s">
        <v>283</v>
      </c>
      <c r="F32">
        <f t="shared" ref="F32" si="8">COUNTIF(G32:FF32, "da")</f>
        <v>1</v>
      </c>
      <c r="AX32" t="s">
        <v>140</v>
      </c>
    </row>
    <row r="33" spans="3:58" x14ac:dyDescent="0.25">
      <c r="E33" t="s">
        <v>150</v>
      </c>
      <c r="F33">
        <f t="shared" ref="F33:F35" si="9">COUNTIF(G33:FF33, "da")</f>
        <v>4</v>
      </c>
      <c r="AR33" t="s">
        <v>140</v>
      </c>
      <c r="AY33" t="s">
        <v>140</v>
      </c>
      <c r="BB33" t="s">
        <v>140</v>
      </c>
      <c r="BF33" t="s">
        <v>140</v>
      </c>
    </row>
    <row r="34" spans="3:58" x14ac:dyDescent="0.25">
      <c r="E34" t="s">
        <v>284</v>
      </c>
      <c r="F34">
        <f t="shared" si="9"/>
        <v>2</v>
      </c>
      <c r="BB34" t="s">
        <v>140</v>
      </c>
      <c r="BC34" t="s">
        <v>140</v>
      </c>
    </row>
    <row r="35" spans="3:58" x14ac:dyDescent="0.25">
      <c r="E35" t="s">
        <v>153</v>
      </c>
      <c r="F35">
        <f t="shared" si="9"/>
        <v>0</v>
      </c>
    </row>
    <row r="37" spans="3:58" x14ac:dyDescent="0.25">
      <c r="C37" t="s">
        <v>154</v>
      </c>
      <c r="E37" t="s">
        <v>285</v>
      </c>
      <c r="F37">
        <f t="shared" si="1"/>
        <v>0</v>
      </c>
    </row>
    <row r="38" spans="3:58" x14ac:dyDescent="0.25">
      <c r="E38" t="s">
        <v>286</v>
      </c>
      <c r="F38">
        <f t="shared" si="1"/>
        <v>0</v>
      </c>
    </row>
    <row r="39" spans="3:58" x14ac:dyDescent="0.25">
      <c r="E39" t="s">
        <v>287</v>
      </c>
      <c r="F39">
        <f t="shared" si="1"/>
        <v>5</v>
      </c>
      <c r="T39" t="s">
        <v>140</v>
      </c>
      <c r="AZ39" t="s">
        <v>140</v>
      </c>
      <c r="BA39" t="s">
        <v>140</v>
      </c>
      <c r="BE39" t="s">
        <v>140</v>
      </c>
      <c r="BF39" t="s">
        <v>140</v>
      </c>
    </row>
    <row r="40" spans="3:58" x14ac:dyDescent="0.25">
      <c r="E40" t="s">
        <v>288</v>
      </c>
      <c r="F40">
        <f t="shared" si="1"/>
        <v>4</v>
      </c>
      <c r="AU40" t="s">
        <v>140</v>
      </c>
      <c r="AV40" t="s">
        <v>140</v>
      </c>
      <c r="AY40" t="s">
        <v>140</v>
      </c>
      <c r="BC40" t="s">
        <v>140</v>
      </c>
    </row>
    <row r="41" spans="3:58" x14ac:dyDescent="0.25">
      <c r="E41" t="s">
        <v>289</v>
      </c>
      <c r="F41">
        <f t="shared" si="1"/>
        <v>0</v>
      </c>
    </row>
    <row r="42" spans="3:58" x14ac:dyDescent="0.25">
      <c r="E42" t="s">
        <v>290</v>
      </c>
      <c r="F42">
        <f t="shared" si="1"/>
        <v>20</v>
      </c>
      <c r="G42" t="s">
        <v>140</v>
      </c>
      <c r="H42" t="s">
        <v>140</v>
      </c>
      <c r="I42" t="s">
        <v>140</v>
      </c>
      <c r="K42" t="s">
        <v>140</v>
      </c>
      <c r="O42" t="s">
        <v>140</v>
      </c>
      <c r="R42" t="s">
        <v>140</v>
      </c>
      <c r="S42" t="s">
        <v>140</v>
      </c>
      <c r="T42" t="s">
        <v>140</v>
      </c>
      <c r="U42" t="s">
        <v>140</v>
      </c>
      <c r="V42" t="s">
        <v>140</v>
      </c>
      <c r="Y42" t="s">
        <v>140</v>
      </c>
      <c r="AC42" t="s">
        <v>140</v>
      </c>
      <c r="AE42" t="s">
        <v>140</v>
      </c>
      <c r="AH42" t="s">
        <v>140</v>
      </c>
      <c r="AJ42" t="s">
        <v>140</v>
      </c>
      <c r="AK42" t="s">
        <v>140</v>
      </c>
      <c r="AL42" t="s">
        <v>140</v>
      </c>
      <c r="AN42" t="s">
        <v>140</v>
      </c>
      <c r="AO42" t="s">
        <v>140</v>
      </c>
      <c r="AP42" t="s">
        <v>140</v>
      </c>
    </row>
    <row r="43" spans="3:58" x14ac:dyDescent="0.25">
      <c r="E43" t="s">
        <v>291</v>
      </c>
      <c r="F43">
        <f t="shared" si="1"/>
        <v>4</v>
      </c>
      <c r="I43" t="s">
        <v>140</v>
      </c>
      <c r="M43" t="s">
        <v>140</v>
      </c>
      <c r="O43" t="s">
        <v>140</v>
      </c>
      <c r="U43" t="s">
        <v>140</v>
      </c>
    </row>
    <row r="44" spans="3:58" x14ac:dyDescent="0.25">
      <c r="E44" t="s">
        <v>292</v>
      </c>
      <c r="F44">
        <f t="shared" si="1"/>
        <v>3</v>
      </c>
      <c r="J44" t="s">
        <v>140</v>
      </c>
      <c r="N44" t="s">
        <v>140</v>
      </c>
      <c r="AA44" t="s">
        <v>140</v>
      </c>
    </row>
    <row r="45" spans="3:58" x14ac:dyDescent="0.25">
      <c r="E45" t="s">
        <v>164</v>
      </c>
      <c r="F45">
        <f t="shared" si="1"/>
        <v>0</v>
      </c>
    </row>
    <row r="46" spans="3:58" x14ac:dyDescent="0.25">
      <c r="E46" t="s">
        <v>165</v>
      </c>
      <c r="F46">
        <f t="shared" si="1"/>
        <v>0</v>
      </c>
    </row>
    <row r="47" spans="3:58" x14ac:dyDescent="0.25">
      <c r="E47" t="s">
        <v>166</v>
      </c>
      <c r="F47">
        <f t="shared" si="1"/>
        <v>0</v>
      </c>
    </row>
    <row r="48" spans="3:58" x14ac:dyDescent="0.25">
      <c r="E48" t="s">
        <v>293</v>
      </c>
      <c r="F48">
        <f t="shared" ref="F48:F71" si="10">COUNTIF(G48:FB48, "da")</f>
        <v>0</v>
      </c>
    </row>
    <row r="49" spans="5:58" x14ac:dyDescent="0.25">
      <c r="E49" t="s">
        <v>294</v>
      </c>
      <c r="F49">
        <f t="shared" si="10"/>
        <v>0</v>
      </c>
    </row>
    <row r="50" spans="5:58" x14ac:dyDescent="0.25">
      <c r="E50" t="s">
        <v>167</v>
      </c>
      <c r="F50">
        <f t="shared" si="10"/>
        <v>0</v>
      </c>
    </row>
    <row r="51" spans="5:58" x14ac:dyDescent="0.25">
      <c r="E51" t="s">
        <v>295</v>
      </c>
      <c r="F51">
        <f t="shared" si="10"/>
        <v>0</v>
      </c>
    </row>
    <row r="52" spans="5:58" x14ac:dyDescent="0.25">
      <c r="E52" t="s">
        <v>203</v>
      </c>
      <c r="F52">
        <f t="shared" si="10"/>
        <v>0</v>
      </c>
    </row>
    <row r="53" spans="5:58" x14ac:dyDescent="0.25">
      <c r="E53" t="s">
        <v>296</v>
      </c>
      <c r="F53">
        <f t="shared" si="10"/>
        <v>0</v>
      </c>
    </row>
    <row r="54" spans="5:58" x14ac:dyDescent="0.25">
      <c r="E54" t="s">
        <v>170</v>
      </c>
      <c r="F54">
        <f t="shared" si="10"/>
        <v>6</v>
      </c>
      <c r="I54" t="s">
        <v>140</v>
      </c>
      <c r="M54" t="s">
        <v>140</v>
      </c>
      <c r="R54" t="s">
        <v>140</v>
      </c>
      <c r="U54" t="s">
        <v>140</v>
      </c>
      <c r="AC54" t="s">
        <v>140</v>
      </c>
      <c r="AL54" t="s">
        <v>140</v>
      </c>
    </row>
    <row r="55" spans="5:58" x14ac:dyDescent="0.25">
      <c r="E55" s="13" t="s">
        <v>297</v>
      </c>
      <c r="F55">
        <f t="shared" si="10"/>
        <v>7</v>
      </c>
      <c r="I55" t="s">
        <v>140</v>
      </c>
      <c r="J55" t="s">
        <v>140</v>
      </c>
      <c r="P55" t="s">
        <v>140</v>
      </c>
      <c r="W55" t="s">
        <v>140</v>
      </c>
      <c r="AG55" t="s">
        <v>140</v>
      </c>
      <c r="AN55" t="s">
        <v>140</v>
      </c>
      <c r="AR55" t="s">
        <v>140</v>
      </c>
    </row>
    <row r="56" spans="5:58" x14ac:dyDescent="0.25">
      <c r="E56" t="s">
        <v>298</v>
      </c>
      <c r="F56">
        <f t="shared" si="10"/>
        <v>1</v>
      </c>
      <c r="K56" t="s">
        <v>140</v>
      </c>
    </row>
    <row r="57" spans="5:58" x14ac:dyDescent="0.25">
      <c r="E57" t="s">
        <v>171</v>
      </c>
      <c r="F57">
        <f t="shared" si="10"/>
        <v>0</v>
      </c>
    </row>
    <row r="58" spans="5:58" x14ac:dyDescent="0.25">
      <c r="E58" t="s">
        <v>299</v>
      </c>
      <c r="F58">
        <f t="shared" si="10"/>
        <v>12</v>
      </c>
      <c r="O58" t="s">
        <v>140</v>
      </c>
      <c r="T58" t="s">
        <v>140</v>
      </c>
      <c r="W58" t="s">
        <v>140</v>
      </c>
      <c r="AB58" t="s">
        <v>140</v>
      </c>
      <c r="AG58" t="s">
        <v>140</v>
      </c>
      <c r="AI58" t="s">
        <v>140</v>
      </c>
      <c r="AN58" t="s">
        <v>140</v>
      </c>
      <c r="AO58" t="s">
        <v>140</v>
      </c>
      <c r="AP58" t="s">
        <v>140</v>
      </c>
      <c r="AQ58" t="s">
        <v>140</v>
      </c>
      <c r="AR58" t="s">
        <v>140</v>
      </c>
      <c r="AY58" t="s">
        <v>140</v>
      </c>
    </row>
    <row r="59" spans="5:58" x14ac:dyDescent="0.25">
      <c r="E59" t="s">
        <v>300</v>
      </c>
      <c r="F59">
        <f t="shared" si="10"/>
        <v>1</v>
      </c>
      <c r="K59" t="s">
        <v>140</v>
      </c>
    </row>
    <row r="60" spans="5:58" x14ac:dyDescent="0.25">
      <c r="E60" t="s">
        <v>301</v>
      </c>
      <c r="F60">
        <f t="shared" si="10"/>
        <v>3</v>
      </c>
      <c r="M60" t="s">
        <v>140</v>
      </c>
      <c r="O60" t="s">
        <v>140</v>
      </c>
      <c r="S60" t="s">
        <v>140</v>
      </c>
    </row>
    <row r="61" spans="5:58" x14ac:dyDescent="0.25">
      <c r="E61" t="s">
        <v>172</v>
      </c>
      <c r="F61">
        <f t="shared" si="10"/>
        <v>3</v>
      </c>
      <c r="N61" t="s">
        <v>140</v>
      </c>
      <c r="R61" t="s">
        <v>140</v>
      </c>
      <c r="BF61" t="s">
        <v>140</v>
      </c>
    </row>
    <row r="62" spans="5:58" x14ac:dyDescent="0.25">
      <c r="E62" s="14" t="s">
        <v>173</v>
      </c>
      <c r="F62">
        <f t="shared" si="10"/>
        <v>0</v>
      </c>
    </row>
    <row r="63" spans="5:58" x14ac:dyDescent="0.25">
      <c r="E63" s="14" t="s">
        <v>302</v>
      </c>
      <c r="F63">
        <f t="shared" si="10"/>
        <v>0</v>
      </c>
    </row>
    <row r="64" spans="5:58" x14ac:dyDescent="0.25">
      <c r="E64" s="14" t="s">
        <v>303</v>
      </c>
      <c r="F64">
        <f t="shared" si="10"/>
        <v>1</v>
      </c>
      <c r="R64" t="s">
        <v>140</v>
      </c>
    </row>
    <row r="65" spans="3:58" x14ac:dyDescent="0.25">
      <c r="E65" s="14" t="s">
        <v>304</v>
      </c>
      <c r="F65">
        <f t="shared" si="10"/>
        <v>3</v>
      </c>
      <c r="P65" t="s">
        <v>140</v>
      </c>
      <c r="Q65" t="s">
        <v>140</v>
      </c>
      <c r="R65" t="s">
        <v>140</v>
      </c>
    </row>
    <row r="66" spans="3:58" x14ac:dyDescent="0.25">
      <c r="E66" s="14" t="s">
        <v>305</v>
      </c>
      <c r="F66">
        <f t="shared" si="10"/>
        <v>12</v>
      </c>
      <c r="M66" t="s">
        <v>140</v>
      </c>
      <c r="Q66" t="s">
        <v>140</v>
      </c>
      <c r="AA66" t="s">
        <v>140</v>
      </c>
      <c r="AE66" t="s">
        <v>140</v>
      </c>
      <c r="AF66" t="s">
        <v>140</v>
      </c>
      <c r="AG66" t="s">
        <v>140</v>
      </c>
      <c r="AI66" t="s">
        <v>140</v>
      </c>
      <c r="AK66" t="s">
        <v>140</v>
      </c>
      <c r="AO66" t="s">
        <v>140</v>
      </c>
      <c r="AU66" t="s">
        <v>140</v>
      </c>
      <c r="AV66" t="s">
        <v>140</v>
      </c>
      <c r="BC66" t="s">
        <v>140</v>
      </c>
    </row>
    <row r="67" spans="3:58" x14ac:dyDescent="0.25">
      <c r="E67" s="14" t="s">
        <v>306</v>
      </c>
      <c r="F67">
        <f t="shared" si="10"/>
        <v>2</v>
      </c>
      <c r="R67" t="s">
        <v>140</v>
      </c>
      <c r="AH67" t="s">
        <v>140</v>
      </c>
    </row>
    <row r="68" spans="3:58" x14ac:dyDescent="0.25">
      <c r="E68" s="14" t="s">
        <v>307</v>
      </c>
      <c r="F68">
        <f t="shared" si="10"/>
        <v>3</v>
      </c>
      <c r="AZ68" t="s">
        <v>140</v>
      </c>
      <c r="BA68" t="s">
        <v>140</v>
      </c>
      <c r="BF68" t="s">
        <v>140</v>
      </c>
    </row>
    <row r="69" spans="3:58" x14ac:dyDescent="0.25">
      <c r="E69" s="14" t="s">
        <v>308</v>
      </c>
      <c r="F69">
        <f t="shared" si="10"/>
        <v>2</v>
      </c>
      <c r="R69" t="s">
        <v>140</v>
      </c>
      <c r="AH69" t="s">
        <v>140</v>
      </c>
    </row>
    <row r="70" spans="3:58" x14ac:dyDescent="0.25">
      <c r="E70" s="14" t="s">
        <v>309</v>
      </c>
      <c r="F70">
        <f t="shared" si="10"/>
        <v>0</v>
      </c>
    </row>
    <row r="71" spans="3:58" x14ac:dyDescent="0.25">
      <c r="E71" s="14" t="s">
        <v>310</v>
      </c>
      <c r="F71">
        <f t="shared" si="10"/>
        <v>1</v>
      </c>
      <c r="BA71" t="s">
        <v>140</v>
      </c>
    </row>
    <row r="73" spans="3:58" x14ac:dyDescent="0.25">
      <c r="C73" t="s">
        <v>177</v>
      </c>
      <c r="E73" s="1" t="s">
        <v>192</v>
      </c>
      <c r="F73">
        <f t="shared" si="1"/>
        <v>41</v>
      </c>
      <c r="G73" t="s">
        <v>140</v>
      </c>
      <c r="I73" t="s">
        <v>140</v>
      </c>
      <c r="K73" t="s">
        <v>140</v>
      </c>
      <c r="M73" t="s">
        <v>140</v>
      </c>
      <c r="N73" t="s">
        <v>140</v>
      </c>
      <c r="P73" t="s">
        <v>140</v>
      </c>
      <c r="Q73" t="s">
        <v>140</v>
      </c>
      <c r="R73" t="s">
        <v>140</v>
      </c>
      <c r="S73" t="s">
        <v>140</v>
      </c>
      <c r="T73" t="s">
        <v>140</v>
      </c>
      <c r="V73" t="s">
        <v>140</v>
      </c>
      <c r="W73" t="s">
        <v>140</v>
      </c>
      <c r="X73" t="s">
        <v>140</v>
      </c>
      <c r="Y73" t="s">
        <v>140</v>
      </c>
      <c r="Z73" t="s">
        <v>140</v>
      </c>
      <c r="AA73" t="s">
        <v>140</v>
      </c>
      <c r="AB73" t="s">
        <v>140</v>
      </c>
      <c r="AC73" t="s">
        <v>140</v>
      </c>
      <c r="AD73" t="s">
        <v>140</v>
      </c>
      <c r="AE73" t="s">
        <v>140</v>
      </c>
      <c r="AF73" t="s">
        <v>140</v>
      </c>
      <c r="AG73" t="s">
        <v>140</v>
      </c>
      <c r="AH73" t="s">
        <v>140</v>
      </c>
      <c r="AI73" t="s">
        <v>140</v>
      </c>
      <c r="AJ73" t="s">
        <v>140</v>
      </c>
      <c r="AK73" t="s">
        <v>140</v>
      </c>
      <c r="AL73" t="s">
        <v>140</v>
      </c>
      <c r="AO73" t="s">
        <v>140</v>
      </c>
      <c r="AQ73" t="s">
        <v>140</v>
      </c>
      <c r="AR73" t="s">
        <v>140</v>
      </c>
      <c r="AU73" t="s">
        <v>140</v>
      </c>
      <c r="AV73" t="s">
        <v>140</v>
      </c>
      <c r="AW73" t="s">
        <v>140</v>
      </c>
      <c r="AX73" t="s">
        <v>140</v>
      </c>
      <c r="AY73" t="s">
        <v>140</v>
      </c>
      <c r="AZ73" t="s">
        <v>140</v>
      </c>
      <c r="BA73" t="s">
        <v>140</v>
      </c>
      <c r="BB73" t="s">
        <v>140</v>
      </c>
      <c r="BC73" t="s">
        <v>140</v>
      </c>
      <c r="BD73" t="s">
        <v>140</v>
      </c>
      <c r="BF73" t="s">
        <v>140</v>
      </c>
    </row>
    <row r="74" spans="3:58" x14ac:dyDescent="0.25">
      <c r="E74" s="1" t="s">
        <v>311</v>
      </c>
      <c r="F74">
        <f t="shared" si="1"/>
        <v>19</v>
      </c>
      <c r="H74" t="s">
        <v>140</v>
      </c>
      <c r="K74" t="s">
        <v>140</v>
      </c>
      <c r="Q74" t="s">
        <v>140</v>
      </c>
      <c r="S74" t="s">
        <v>140</v>
      </c>
      <c r="X74" t="s">
        <v>140</v>
      </c>
      <c r="AA74" t="s">
        <v>140</v>
      </c>
      <c r="AH74" t="s">
        <v>140</v>
      </c>
      <c r="AJ74" t="s">
        <v>140</v>
      </c>
      <c r="AN74" t="s">
        <v>140</v>
      </c>
      <c r="AO74" t="s">
        <v>140</v>
      </c>
      <c r="AQ74" t="s">
        <v>140</v>
      </c>
      <c r="AR74" t="s">
        <v>140</v>
      </c>
      <c r="AU74" t="s">
        <v>140</v>
      </c>
      <c r="AY74" t="s">
        <v>140</v>
      </c>
      <c r="AZ74" t="s">
        <v>140</v>
      </c>
      <c r="BA74" t="s">
        <v>140</v>
      </c>
      <c r="BB74" t="s">
        <v>140</v>
      </c>
      <c r="BC74" t="s">
        <v>140</v>
      </c>
      <c r="BE74" t="s">
        <v>140</v>
      </c>
    </row>
    <row r="75" spans="3:58" x14ac:dyDescent="0.25">
      <c r="E75" t="s">
        <v>312</v>
      </c>
      <c r="F75">
        <f t="shared" si="1"/>
        <v>0</v>
      </c>
    </row>
    <row r="76" spans="3:58" x14ac:dyDescent="0.25">
      <c r="E76" s="9" t="s">
        <v>179</v>
      </c>
      <c r="F76">
        <f t="shared" si="1"/>
        <v>13</v>
      </c>
      <c r="J76" t="s">
        <v>140</v>
      </c>
      <c r="V76" t="s">
        <v>140</v>
      </c>
      <c r="Y76" t="s">
        <v>140</v>
      </c>
      <c r="AK76" t="s">
        <v>140</v>
      </c>
      <c r="AL76" t="s">
        <v>140</v>
      </c>
      <c r="AO76" t="s">
        <v>140</v>
      </c>
      <c r="AR76" t="s">
        <v>140</v>
      </c>
      <c r="AV76" t="s">
        <v>140</v>
      </c>
      <c r="AW76" t="s">
        <v>140</v>
      </c>
      <c r="AX76" t="s">
        <v>140</v>
      </c>
      <c r="AY76" t="s">
        <v>140</v>
      </c>
      <c r="BA76" t="s">
        <v>140</v>
      </c>
      <c r="BB76" t="s">
        <v>140</v>
      </c>
    </row>
    <row r="77" spans="3:58" x14ac:dyDescent="0.25">
      <c r="E77" s="10" t="s">
        <v>313</v>
      </c>
      <c r="F77">
        <f t="shared" si="1"/>
        <v>0</v>
      </c>
    </row>
    <row r="78" spans="3:58" x14ac:dyDescent="0.25">
      <c r="E78" t="s">
        <v>314</v>
      </c>
      <c r="F78">
        <f t="shared" si="1"/>
        <v>1</v>
      </c>
      <c r="AL78" t="s">
        <v>140</v>
      </c>
    </row>
    <row r="79" spans="3:58" x14ac:dyDescent="0.25">
      <c r="E79" t="s">
        <v>315</v>
      </c>
      <c r="F79">
        <f t="shared" si="1"/>
        <v>11</v>
      </c>
      <c r="G79" t="s">
        <v>140</v>
      </c>
      <c r="H79" t="s">
        <v>140</v>
      </c>
      <c r="I79" t="s">
        <v>140</v>
      </c>
      <c r="J79" t="s">
        <v>140</v>
      </c>
      <c r="O79" t="s">
        <v>140</v>
      </c>
      <c r="Q79" t="s">
        <v>140</v>
      </c>
      <c r="R79" t="s">
        <v>140</v>
      </c>
      <c r="S79" t="s">
        <v>140</v>
      </c>
      <c r="T79" t="s">
        <v>140</v>
      </c>
      <c r="U79" t="s">
        <v>140</v>
      </c>
      <c r="AF79" t="s">
        <v>140</v>
      </c>
    </row>
    <row r="80" spans="3:58" x14ac:dyDescent="0.25">
      <c r="E80" s="1" t="s">
        <v>316</v>
      </c>
      <c r="F80">
        <f t="shared" si="1"/>
        <v>27</v>
      </c>
      <c r="G80" t="s">
        <v>140</v>
      </c>
      <c r="I80" t="s">
        <v>140</v>
      </c>
      <c r="J80" t="s">
        <v>140</v>
      </c>
      <c r="L80" t="s">
        <v>140</v>
      </c>
      <c r="M80" t="s">
        <v>140</v>
      </c>
      <c r="O80" t="s">
        <v>140</v>
      </c>
      <c r="R80" t="s">
        <v>140</v>
      </c>
      <c r="S80" t="s">
        <v>140</v>
      </c>
      <c r="T80" t="s">
        <v>140</v>
      </c>
      <c r="U80" t="s">
        <v>140</v>
      </c>
      <c r="W80" t="s">
        <v>140</v>
      </c>
      <c r="AB80" t="s">
        <v>140</v>
      </c>
      <c r="AC80" t="s">
        <v>140</v>
      </c>
      <c r="AD80" t="s">
        <v>140</v>
      </c>
      <c r="AG80" t="s">
        <v>140</v>
      </c>
      <c r="AH80" t="s">
        <v>140</v>
      </c>
      <c r="AI80" t="s">
        <v>140</v>
      </c>
      <c r="AK80" t="s">
        <v>140</v>
      </c>
      <c r="AN80" t="s">
        <v>140</v>
      </c>
      <c r="AO80" t="s">
        <v>140</v>
      </c>
      <c r="AP80" t="s">
        <v>140</v>
      </c>
      <c r="AU80" t="s">
        <v>140</v>
      </c>
      <c r="AX80" t="s">
        <v>140</v>
      </c>
      <c r="BA80" t="s">
        <v>140</v>
      </c>
      <c r="BB80" t="s">
        <v>140</v>
      </c>
      <c r="BD80" t="s">
        <v>140</v>
      </c>
      <c r="BE80" t="s">
        <v>140</v>
      </c>
    </row>
    <row r="81" spans="5:56" x14ac:dyDescent="0.25">
      <c r="E81" t="s">
        <v>317</v>
      </c>
      <c r="F81">
        <f t="shared" si="1"/>
        <v>0</v>
      </c>
    </row>
    <row r="82" spans="5:56" x14ac:dyDescent="0.25">
      <c r="E82" t="s">
        <v>318</v>
      </c>
      <c r="F82">
        <f t="shared" si="1"/>
        <v>2</v>
      </c>
      <c r="AJ82" t="s">
        <v>140</v>
      </c>
      <c r="AL82" t="s">
        <v>140</v>
      </c>
    </row>
    <row r="83" spans="5:56" x14ac:dyDescent="0.25">
      <c r="E83" t="s">
        <v>184</v>
      </c>
      <c r="F83">
        <f t="shared" si="1"/>
        <v>0</v>
      </c>
    </row>
    <row r="84" spans="5:56" x14ac:dyDescent="0.25">
      <c r="E84" t="s">
        <v>185</v>
      </c>
      <c r="F84">
        <f t="shared" si="1"/>
        <v>4</v>
      </c>
      <c r="L84" t="s">
        <v>140</v>
      </c>
      <c r="N84" t="s">
        <v>140</v>
      </c>
      <c r="S84" t="s">
        <v>140</v>
      </c>
      <c r="AA84" t="s">
        <v>140</v>
      </c>
    </row>
    <row r="85" spans="5:56" x14ac:dyDescent="0.25">
      <c r="E85" t="s">
        <v>186</v>
      </c>
      <c r="F85">
        <f t="shared" si="1"/>
        <v>0</v>
      </c>
    </row>
    <row r="86" spans="5:56" x14ac:dyDescent="0.25">
      <c r="E86" t="s">
        <v>187</v>
      </c>
      <c r="F86">
        <f t="shared" si="1"/>
        <v>0</v>
      </c>
    </row>
    <row r="87" spans="5:56" x14ac:dyDescent="0.25">
      <c r="E87" t="s">
        <v>189</v>
      </c>
      <c r="F87">
        <f t="shared" si="1"/>
        <v>0</v>
      </c>
    </row>
    <row r="88" spans="5:56" x14ac:dyDescent="0.25">
      <c r="E88" t="s">
        <v>319</v>
      </c>
      <c r="F88">
        <f t="shared" si="1"/>
        <v>0</v>
      </c>
    </row>
    <row r="89" spans="5:56" x14ac:dyDescent="0.25">
      <c r="E89" t="s">
        <v>320</v>
      </c>
      <c r="F89">
        <f t="shared" si="1"/>
        <v>21</v>
      </c>
      <c r="G89" t="s">
        <v>140</v>
      </c>
      <c r="H89" t="s">
        <v>140</v>
      </c>
      <c r="K89" t="s">
        <v>140</v>
      </c>
      <c r="T89" t="s">
        <v>140</v>
      </c>
      <c r="U89" t="s">
        <v>140</v>
      </c>
      <c r="W89" t="s">
        <v>140</v>
      </c>
      <c r="X89" t="s">
        <v>140</v>
      </c>
      <c r="Y89" t="s">
        <v>140</v>
      </c>
      <c r="Z89" t="s">
        <v>140</v>
      </c>
      <c r="AC89" t="s">
        <v>140</v>
      </c>
      <c r="AE89" t="s">
        <v>140</v>
      </c>
      <c r="AF89" t="s">
        <v>140</v>
      </c>
      <c r="AI89" t="s">
        <v>140</v>
      </c>
      <c r="AK89" t="s">
        <v>140</v>
      </c>
      <c r="AN89" t="s">
        <v>140</v>
      </c>
      <c r="AO89" t="s">
        <v>140</v>
      </c>
      <c r="AP89" t="s">
        <v>140</v>
      </c>
      <c r="AQ89" t="s">
        <v>140</v>
      </c>
      <c r="AR89" t="s">
        <v>140</v>
      </c>
      <c r="AW89" t="s">
        <v>140</v>
      </c>
      <c r="AY89" t="s">
        <v>140</v>
      </c>
    </row>
    <row r="90" spans="5:56" x14ac:dyDescent="0.25">
      <c r="E90" t="s">
        <v>321</v>
      </c>
      <c r="F90">
        <f t="shared" si="1"/>
        <v>0</v>
      </c>
    </row>
    <row r="91" spans="5:56" x14ac:dyDescent="0.25">
      <c r="E91" t="s">
        <v>322</v>
      </c>
      <c r="F91">
        <f>COUNTIF(G91:FB91, "da")</f>
        <v>1</v>
      </c>
      <c r="G91" t="s">
        <v>140</v>
      </c>
    </row>
    <row r="92" spans="5:56" x14ac:dyDescent="0.25">
      <c r="E92" t="s">
        <v>323</v>
      </c>
      <c r="F92">
        <f t="shared" si="1"/>
        <v>8</v>
      </c>
      <c r="AN92" t="s">
        <v>140</v>
      </c>
      <c r="AP92" t="s">
        <v>140</v>
      </c>
      <c r="AQ92" t="s">
        <v>140</v>
      </c>
      <c r="AR92" t="s">
        <v>140</v>
      </c>
      <c r="AW92" t="s">
        <v>140</v>
      </c>
      <c r="AX92" t="s">
        <v>140</v>
      </c>
      <c r="BC92" t="s">
        <v>140</v>
      </c>
      <c r="BD92" t="s">
        <v>140</v>
      </c>
    </row>
    <row r="93" spans="5:56" x14ac:dyDescent="0.25">
      <c r="E93" t="s">
        <v>193</v>
      </c>
      <c r="F93">
        <f t="shared" si="1"/>
        <v>6</v>
      </c>
      <c r="N93" t="s">
        <v>140</v>
      </c>
      <c r="U93" t="s">
        <v>140</v>
      </c>
      <c r="Y93" t="s">
        <v>140</v>
      </c>
      <c r="Z93" t="s">
        <v>140</v>
      </c>
      <c r="AG93" t="s">
        <v>140</v>
      </c>
      <c r="AI93" t="s">
        <v>140</v>
      </c>
    </row>
    <row r="94" spans="5:56" x14ac:dyDescent="0.25">
      <c r="E94" t="s">
        <v>324</v>
      </c>
      <c r="F94">
        <f t="shared" si="1"/>
        <v>6</v>
      </c>
      <c r="K94" t="s">
        <v>140</v>
      </c>
      <c r="R94" t="s">
        <v>140</v>
      </c>
      <c r="T94" t="s">
        <v>140</v>
      </c>
      <c r="V94" t="s">
        <v>140</v>
      </c>
      <c r="AA94" t="s">
        <v>140</v>
      </c>
      <c r="AO94" t="s">
        <v>140</v>
      </c>
    </row>
    <row r="95" spans="5:56" x14ac:dyDescent="0.25">
      <c r="E95" t="s">
        <v>325</v>
      </c>
      <c r="F95">
        <f t="shared" si="1"/>
        <v>9</v>
      </c>
      <c r="G95" t="s">
        <v>140</v>
      </c>
      <c r="I95" t="s">
        <v>140</v>
      </c>
      <c r="M95" t="s">
        <v>140</v>
      </c>
      <c r="Q95" t="s">
        <v>140</v>
      </c>
      <c r="R95" t="s">
        <v>140</v>
      </c>
      <c r="V95" t="s">
        <v>140</v>
      </c>
      <c r="Z95" t="s">
        <v>140</v>
      </c>
      <c r="AC95" t="s">
        <v>140</v>
      </c>
      <c r="AK95" t="s">
        <v>140</v>
      </c>
    </row>
    <row r="96" spans="5:56" x14ac:dyDescent="0.25">
      <c r="E96" t="s">
        <v>326</v>
      </c>
      <c r="F96">
        <f t="shared" si="1"/>
        <v>10</v>
      </c>
      <c r="H96" t="s">
        <v>140</v>
      </c>
      <c r="J96" t="s">
        <v>140</v>
      </c>
      <c r="K96" t="s">
        <v>140</v>
      </c>
      <c r="L96" t="s">
        <v>140</v>
      </c>
      <c r="Q96" t="s">
        <v>140</v>
      </c>
      <c r="S96" t="s">
        <v>140</v>
      </c>
      <c r="X96" t="s">
        <v>140</v>
      </c>
      <c r="AH96" t="s">
        <v>140</v>
      </c>
      <c r="AI96" t="s">
        <v>140</v>
      </c>
      <c r="AN96" t="s">
        <v>140</v>
      </c>
    </row>
    <row r="97" spans="5:58" x14ac:dyDescent="0.25">
      <c r="E97" t="s">
        <v>327</v>
      </c>
      <c r="F97">
        <f t="shared" si="1"/>
        <v>0</v>
      </c>
    </row>
    <row r="98" spans="5:58" x14ac:dyDescent="0.25">
      <c r="E98" t="s">
        <v>328</v>
      </c>
      <c r="F98">
        <f t="shared" si="1"/>
        <v>29</v>
      </c>
      <c r="J98" t="s">
        <v>140</v>
      </c>
      <c r="K98" t="s">
        <v>140</v>
      </c>
      <c r="T98" t="s">
        <v>140</v>
      </c>
      <c r="V98" t="s">
        <v>140</v>
      </c>
      <c r="W98" t="s">
        <v>140</v>
      </c>
      <c r="X98" t="s">
        <v>140</v>
      </c>
      <c r="Y98" t="s">
        <v>140</v>
      </c>
      <c r="AA98" t="s">
        <v>140</v>
      </c>
      <c r="AB98" t="s">
        <v>140</v>
      </c>
      <c r="AG98" t="s">
        <v>140</v>
      </c>
      <c r="AH98" t="s">
        <v>140</v>
      </c>
      <c r="AI98" t="s">
        <v>140</v>
      </c>
      <c r="AJ98" t="s">
        <v>140</v>
      </c>
      <c r="AL98" t="s">
        <v>140</v>
      </c>
      <c r="AN98" t="s">
        <v>140</v>
      </c>
      <c r="AO98" t="s">
        <v>140</v>
      </c>
      <c r="AP98" t="s">
        <v>140</v>
      </c>
      <c r="AQ98" t="s">
        <v>140</v>
      </c>
      <c r="AR98" t="s">
        <v>140</v>
      </c>
      <c r="AU98" t="s">
        <v>140</v>
      </c>
      <c r="AW98" t="s">
        <v>140</v>
      </c>
      <c r="AX98" t="s">
        <v>140</v>
      </c>
      <c r="AY98" t="s">
        <v>140</v>
      </c>
      <c r="BA98" t="s">
        <v>140</v>
      </c>
      <c r="BB98" t="s">
        <v>140</v>
      </c>
      <c r="BC98" t="s">
        <v>140</v>
      </c>
      <c r="BD98" t="s">
        <v>140</v>
      </c>
      <c r="BE98" t="s">
        <v>140</v>
      </c>
      <c r="BF98" t="s">
        <v>140</v>
      </c>
    </row>
    <row r="99" spans="5:58" x14ac:dyDescent="0.25">
      <c r="E99" t="s">
        <v>329</v>
      </c>
      <c r="F99">
        <f t="shared" si="1"/>
        <v>5</v>
      </c>
      <c r="I99" t="s">
        <v>140</v>
      </c>
      <c r="P99" t="s">
        <v>140</v>
      </c>
      <c r="AG99" t="s">
        <v>140</v>
      </c>
      <c r="AJ99" t="s">
        <v>140</v>
      </c>
      <c r="BF99" t="s">
        <v>140</v>
      </c>
    </row>
    <row r="100" spans="5:58" x14ac:dyDescent="0.25">
      <c r="E100" t="s">
        <v>330</v>
      </c>
      <c r="F100">
        <f t="shared" ref="F100:F105" si="11">COUNTIF(G100:FB100, "da")</f>
        <v>3</v>
      </c>
      <c r="K100" t="s">
        <v>140</v>
      </c>
      <c r="S100" t="s">
        <v>140</v>
      </c>
      <c r="AO100" t="s">
        <v>140</v>
      </c>
    </row>
    <row r="101" spans="5:58" x14ac:dyDescent="0.25">
      <c r="E101" t="s">
        <v>331</v>
      </c>
      <c r="F101">
        <f t="shared" si="11"/>
        <v>1</v>
      </c>
      <c r="S101" t="s">
        <v>140</v>
      </c>
    </row>
    <row r="102" spans="5:58" x14ac:dyDescent="0.25">
      <c r="E102" t="s">
        <v>205</v>
      </c>
      <c r="F102">
        <f t="shared" si="11"/>
        <v>8</v>
      </c>
      <c r="J102" t="s">
        <v>140</v>
      </c>
      <c r="K102" t="s">
        <v>140</v>
      </c>
      <c r="S102" t="s">
        <v>140</v>
      </c>
      <c r="U102" t="s">
        <v>140</v>
      </c>
      <c r="W102" t="s">
        <v>140</v>
      </c>
      <c r="AA102" t="s">
        <v>140</v>
      </c>
      <c r="AI102" t="s">
        <v>140</v>
      </c>
      <c r="AK102" t="s">
        <v>140</v>
      </c>
    </row>
    <row r="103" spans="5:58" x14ac:dyDescent="0.25">
      <c r="E103" t="s">
        <v>206</v>
      </c>
      <c r="F103">
        <f t="shared" si="11"/>
        <v>1</v>
      </c>
      <c r="BD103" t="s">
        <v>140</v>
      </c>
    </row>
    <row r="104" spans="5:58" x14ac:dyDescent="0.25">
      <c r="E104" t="s">
        <v>207</v>
      </c>
      <c r="F104">
        <f t="shared" si="11"/>
        <v>0</v>
      </c>
    </row>
    <row r="105" spans="5:58" x14ac:dyDescent="0.25">
      <c r="E105" t="s">
        <v>208</v>
      </c>
      <c r="F105">
        <f t="shared" si="11"/>
        <v>5</v>
      </c>
      <c r="T105" t="s">
        <v>140</v>
      </c>
      <c r="W105" t="s">
        <v>140</v>
      </c>
      <c r="X105" t="s">
        <v>140</v>
      </c>
      <c r="Z105" t="s">
        <v>140</v>
      </c>
      <c r="AV105" t="s">
        <v>140</v>
      </c>
    </row>
    <row r="106" spans="5:58" x14ac:dyDescent="0.25">
      <c r="E106" t="s">
        <v>332</v>
      </c>
      <c r="F106">
        <f t="shared" ref="F106:F118" si="12">COUNTIF(G106:FB106, "da")</f>
        <v>0</v>
      </c>
    </row>
    <row r="107" spans="5:58" x14ac:dyDescent="0.25">
      <c r="E107" t="s">
        <v>333</v>
      </c>
      <c r="F107">
        <f t="shared" si="12"/>
        <v>1</v>
      </c>
      <c r="R107" t="s">
        <v>140</v>
      </c>
    </row>
    <row r="108" spans="5:58" x14ac:dyDescent="0.25">
      <c r="E108" t="s">
        <v>183</v>
      </c>
      <c r="F108">
        <f t="shared" si="12"/>
        <v>9</v>
      </c>
      <c r="T108" t="s">
        <v>140</v>
      </c>
      <c r="V108" t="s">
        <v>140</v>
      </c>
      <c r="X108" t="s">
        <v>140</v>
      </c>
      <c r="Z108" t="s">
        <v>140</v>
      </c>
      <c r="AH108" t="s">
        <v>140</v>
      </c>
      <c r="AK108" t="s">
        <v>140</v>
      </c>
      <c r="AL108" t="s">
        <v>140</v>
      </c>
      <c r="AV108" t="s">
        <v>140</v>
      </c>
      <c r="BB108" t="s">
        <v>140</v>
      </c>
    </row>
    <row r="109" spans="5:58" x14ac:dyDescent="0.25">
      <c r="E109" t="s">
        <v>334</v>
      </c>
      <c r="F109">
        <f t="shared" si="12"/>
        <v>2</v>
      </c>
      <c r="U109" t="s">
        <v>140</v>
      </c>
      <c r="AL109" t="s">
        <v>140</v>
      </c>
    </row>
    <row r="110" spans="5:58" x14ac:dyDescent="0.25">
      <c r="E110" t="s">
        <v>335</v>
      </c>
      <c r="F110">
        <f t="shared" si="12"/>
        <v>8</v>
      </c>
      <c r="Y110" t="s">
        <v>140</v>
      </c>
      <c r="AO110" t="s">
        <v>140</v>
      </c>
      <c r="AR110" t="s">
        <v>140</v>
      </c>
      <c r="AX110" t="s">
        <v>140</v>
      </c>
      <c r="AY110" t="s">
        <v>140</v>
      </c>
      <c r="BA110" t="s">
        <v>140</v>
      </c>
      <c r="BC110" t="s">
        <v>140</v>
      </c>
      <c r="BD110" t="s">
        <v>140</v>
      </c>
    </row>
    <row r="111" spans="5:58" x14ac:dyDescent="0.25">
      <c r="E111" t="s">
        <v>336</v>
      </c>
      <c r="F111">
        <f t="shared" si="12"/>
        <v>6</v>
      </c>
      <c r="AR111" t="s">
        <v>140</v>
      </c>
      <c r="AV111" t="s">
        <v>140</v>
      </c>
      <c r="AZ111" t="s">
        <v>140</v>
      </c>
      <c r="BB111" t="s">
        <v>140</v>
      </c>
      <c r="BD111" t="s">
        <v>140</v>
      </c>
      <c r="BF111" t="s">
        <v>140</v>
      </c>
    </row>
    <row r="112" spans="5:58" x14ac:dyDescent="0.25">
      <c r="E112" t="s">
        <v>337</v>
      </c>
      <c r="F112">
        <f t="shared" si="12"/>
        <v>1</v>
      </c>
      <c r="AW112" t="s">
        <v>140</v>
      </c>
    </row>
    <row r="113" spans="3:57" x14ac:dyDescent="0.25">
      <c r="E113" t="s">
        <v>338</v>
      </c>
      <c r="F113">
        <f t="shared" si="12"/>
        <v>1</v>
      </c>
      <c r="AW113" t="s">
        <v>140</v>
      </c>
    </row>
    <row r="114" spans="3:57" x14ac:dyDescent="0.25">
      <c r="E114" t="s">
        <v>339</v>
      </c>
      <c r="F114">
        <f t="shared" si="12"/>
        <v>2</v>
      </c>
      <c r="BA114" t="s">
        <v>140</v>
      </c>
      <c r="BE114" t="s">
        <v>140</v>
      </c>
    </row>
    <row r="115" spans="3:57" x14ac:dyDescent="0.25">
      <c r="E115" t="s">
        <v>340</v>
      </c>
      <c r="F115">
        <f t="shared" si="12"/>
        <v>1</v>
      </c>
      <c r="BC115" t="s">
        <v>140</v>
      </c>
    </row>
    <row r="116" spans="3:57" x14ac:dyDescent="0.25">
      <c r="E116" t="s">
        <v>341</v>
      </c>
      <c r="F116">
        <f t="shared" si="12"/>
        <v>0</v>
      </c>
    </row>
    <row r="117" spans="3:57" x14ac:dyDescent="0.25">
      <c r="E117" t="s">
        <v>342</v>
      </c>
      <c r="F117">
        <f t="shared" si="12"/>
        <v>1</v>
      </c>
      <c r="BC117" t="s">
        <v>140</v>
      </c>
    </row>
    <row r="118" spans="3:57" x14ac:dyDescent="0.25">
      <c r="E118" t="s">
        <v>343</v>
      </c>
      <c r="F118">
        <f t="shared" si="12"/>
        <v>1</v>
      </c>
      <c r="BA118" t="s">
        <v>140</v>
      </c>
    </row>
    <row r="119" spans="3:57" x14ac:dyDescent="0.25">
      <c r="E119" t="s">
        <v>344</v>
      </c>
      <c r="F119">
        <f t="shared" ref="F119:F121" si="13">COUNTIF(G119:FB119, "da")</f>
        <v>1</v>
      </c>
      <c r="BA119" t="s">
        <v>140</v>
      </c>
    </row>
    <row r="120" spans="3:57" x14ac:dyDescent="0.25">
      <c r="E120" t="s">
        <v>345</v>
      </c>
      <c r="F120">
        <f t="shared" si="13"/>
        <v>0</v>
      </c>
    </row>
    <row r="121" spans="3:57" x14ac:dyDescent="0.25">
      <c r="E121" t="s">
        <v>346</v>
      </c>
      <c r="F121">
        <f t="shared" si="13"/>
        <v>4</v>
      </c>
      <c r="AY121" t="s">
        <v>140</v>
      </c>
      <c r="BA121" t="s">
        <v>140</v>
      </c>
      <c r="BD121" t="s">
        <v>140</v>
      </c>
      <c r="BE121" t="s">
        <v>140</v>
      </c>
    </row>
    <row r="123" spans="3:57" x14ac:dyDescent="0.25">
      <c r="C123" t="s">
        <v>211</v>
      </c>
      <c r="E123" t="s">
        <v>347</v>
      </c>
      <c r="F123">
        <f t="shared" si="1"/>
        <v>0</v>
      </c>
    </row>
    <row r="124" spans="3:57" x14ac:dyDescent="0.25">
      <c r="E124" t="s">
        <v>214</v>
      </c>
      <c r="F124">
        <f t="shared" si="1"/>
        <v>19</v>
      </c>
      <c r="H124" t="s">
        <v>140</v>
      </c>
      <c r="J124" t="s">
        <v>140</v>
      </c>
      <c r="L124" t="s">
        <v>140</v>
      </c>
      <c r="R124" t="s">
        <v>140</v>
      </c>
      <c r="T124" t="s">
        <v>140</v>
      </c>
      <c r="V124" t="s">
        <v>140</v>
      </c>
      <c r="X124" t="s">
        <v>140</v>
      </c>
      <c r="AA124" t="s">
        <v>140</v>
      </c>
      <c r="AK124" t="s">
        <v>140</v>
      </c>
      <c r="AN124" t="s">
        <v>140</v>
      </c>
      <c r="AR124" t="s">
        <v>140</v>
      </c>
      <c r="AU124" t="s">
        <v>140</v>
      </c>
      <c r="AW124" t="s">
        <v>140</v>
      </c>
      <c r="AX124" t="s">
        <v>140</v>
      </c>
      <c r="AY124" t="s">
        <v>140</v>
      </c>
      <c r="BA124" t="s">
        <v>140</v>
      </c>
      <c r="BB124" t="s">
        <v>140</v>
      </c>
      <c r="BC124" t="s">
        <v>140</v>
      </c>
      <c r="BE124" t="s">
        <v>140</v>
      </c>
    </row>
    <row r="125" spans="3:57" x14ac:dyDescent="0.25">
      <c r="E125" t="s">
        <v>215</v>
      </c>
      <c r="F125">
        <f>COUNTIF(G125:FB125, "da")</f>
        <v>1</v>
      </c>
      <c r="V125" t="s">
        <v>140</v>
      </c>
    </row>
    <row r="127" spans="3:57" x14ac:dyDescent="0.25">
      <c r="C127" s="38" t="s">
        <v>221</v>
      </c>
      <c r="D127" s="38"/>
      <c r="E127" s="38"/>
    </row>
    <row r="129" spans="3:52" x14ac:dyDescent="0.25">
      <c r="C129" t="s">
        <v>177</v>
      </c>
      <c r="E129" t="s">
        <v>222</v>
      </c>
      <c r="F129">
        <f>COUNTIF(G129:FB129, "da")</f>
        <v>1</v>
      </c>
      <c r="Y129" t="s">
        <v>140</v>
      </c>
    </row>
    <row r="130" spans="3:52" x14ac:dyDescent="0.25">
      <c r="E130" t="s">
        <v>348</v>
      </c>
      <c r="F130">
        <f>COUNTIF(G130:FB130, "da")</f>
        <v>1</v>
      </c>
      <c r="AX130" t="s">
        <v>140</v>
      </c>
    </row>
    <row r="131" spans="3:52" x14ac:dyDescent="0.25">
      <c r="E131" t="s">
        <v>349</v>
      </c>
      <c r="F131">
        <f>COUNTIF(G131:FB131, "da")</f>
        <v>0</v>
      </c>
    </row>
    <row r="133" spans="3:52" x14ac:dyDescent="0.25">
      <c r="C133" s="37" t="s">
        <v>223</v>
      </c>
      <c r="D133" s="37"/>
      <c r="E133" s="37"/>
    </row>
    <row r="135" spans="3:52" x14ac:dyDescent="0.25">
      <c r="C135" t="s">
        <v>177</v>
      </c>
      <c r="E135" t="s">
        <v>230</v>
      </c>
      <c r="F135">
        <f t="shared" si="1"/>
        <v>0</v>
      </c>
    </row>
    <row r="136" spans="3:52" x14ac:dyDescent="0.25">
      <c r="E136" t="s">
        <v>350</v>
      </c>
      <c r="F136">
        <f t="shared" si="1"/>
        <v>1</v>
      </c>
      <c r="Y136" t="s">
        <v>140</v>
      </c>
    </row>
    <row r="138" spans="3:52" x14ac:dyDescent="0.25">
      <c r="C138" s="36" t="s">
        <v>233</v>
      </c>
      <c r="D138" s="36"/>
      <c r="E138" s="36"/>
    </row>
    <row r="140" spans="3:52" x14ac:dyDescent="0.25">
      <c r="C140" t="s">
        <v>138</v>
      </c>
      <c r="E140" t="s">
        <v>351</v>
      </c>
      <c r="F140">
        <f t="shared" ref="F140" si="14">COUNTIF(G140:FB140, "da")</f>
        <v>1</v>
      </c>
      <c r="AZ140" t="s">
        <v>140</v>
      </c>
    </row>
    <row r="141" spans="3:52" x14ac:dyDescent="0.25">
      <c r="E141" t="s">
        <v>352</v>
      </c>
      <c r="F141">
        <f t="shared" ref="F141" si="15">COUNTIF(G141:FB141, "da")</f>
        <v>0</v>
      </c>
    </row>
    <row r="143" spans="3:52" x14ac:dyDescent="0.25">
      <c r="C143" t="s">
        <v>154</v>
      </c>
      <c r="E143" t="s">
        <v>353</v>
      </c>
      <c r="F143">
        <f t="shared" si="1"/>
        <v>0</v>
      </c>
    </row>
    <row r="144" spans="3:52" x14ac:dyDescent="0.25">
      <c r="E144" t="s">
        <v>354</v>
      </c>
      <c r="F144">
        <f t="shared" si="1"/>
        <v>0</v>
      </c>
    </row>
    <row r="145" spans="3:58" x14ac:dyDescent="0.25">
      <c r="E145" s="13" t="s">
        <v>240</v>
      </c>
      <c r="F145">
        <f t="shared" si="1"/>
        <v>0</v>
      </c>
    </row>
    <row r="146" spans="3:58" x14ac:dyDescent="0.25">
      <c r="E146" t="s">
        <v>355</v>
      </c>
      <c r="F146">
        <f t="shared" ref="F146" si="16">COUNTIF(G146:FB146, "da")</f>
        <v>0</v>
      </c>
    </row>
    <row r="147" spans="3:58" x14ac:dyDescent="0.25">
      <c r="E147" t="s">
        <v>356</v>
      </c>
      <c r="F147">
        <f t="shared" ref="F147" si="17">COUNTIF(G147:FB147, "da")</f>
        <v>1</v>
      </c>
      <c r="AR147" t="s">
        <v>140</v>
      </c>
    </row>
    <row r="149" spans="3:58" x14ac:dyDescent="0.25">
      <c r="C149" t="s">
        <v>177</v>
      </c>
      <c r="E149" s="13" t="s">
        <v>357</v>
      </c>
      <c r="F149">
        <f t="shared" si="1"/>
        <v>0</v>
      </c>
    </row>
    <row r="150" spans="3:58" x14ac:dyDescent="0.25">
      <c r="E150" t="s">
        <v>358</v>
      </c>
      <c r="F150">
        <f t="shared" si="1"/>
        <v>3</v>
      </c>
      <c r="L150" t="s">
        <v>140</v>
      </c>
      <c r="P150" t="s">
        <v>140</v>
      </c>
      <c r="AR150" t="s">
        <v>140</v>
      </c>
    </row>
    <row r="151" spans="3:58" x14ac:dyDescent="0.25">
      <c r="E151" t="s">
        <v>241</v>
      </c>
      <c r="F151">
        <f t="shared" si="1"/>
        <v>4</v>
      </c>
      <c r="AR151" t="s">
        <v>140</v>
      </c>
      <c r="AY151" t="s">
        <v>140</v>
      </c>
      <c r="AZ151" t="s">
        <v>140</v>
      </c>
      <c r="BF151" t="s">
        <v>140</v>
      </c>
    </row>
    <row r="152" spans="3:58" x14ac:dyDescent="0.25">
      <c r="E152" t="s">
        <v>242</v>
      </c>
      <c r="F152">
        <f t="shared" ref="F152:F153" si="18">COUNTIF(G152:FB152, "da")</f>
        <v>1</v>
      </c>
      <c r="AQ152" t="s">
        <v>140</v>
      </c>
    </row>
    <row r="153" spans="3:58" x14ac:dyDescent="0.25">
      <c r="E153" t="s">
        <v>243</v>
      </c>
      <c r="F153">
        <f t="shared" si="18"/>
        <v>1</v>
      </c>
      <c r="AY153" t="s">
        <v>140</v>
      </c>
    </row>
    <row r="155" spans="3:58" x14ac:dyDescent="0.25">
      <c r="C155" t="s">
        <v>211</v>
      </c>
      <c r="E155" t="s">
        <v>359</v>
      </c>
      <c r="F155">
        <f t="shared" si="1"/>
        <v>0</v>
      </c>
    </row>
    <row r="156" spans="3:58" x14ac:dyDescent="0.25">
      <c r="E156" t="s">
        <v>360</v>
      </c>
      <c r="F156">
        <f t="shared" si="1"/>
        <v>5</v>
      </c>
      <c r="K156" t="s">
        <v>140</v>
      </c>
      <c r="L156" t="s">
        <v>140</v>
      </c>
      <c r="T156" t="s">
        <v>140</v>
      </c>
      <c r="AA156" t="s">
        <v>140</v>
      </c>
      <c r="AJ156" t="s">
        <v>140</v>
      </c>
    </row>
    <row r="157" spans="3:58" x14ac:dyDescent="0.25">
      <c r="E157" t="s">
        <v>361</v>
      </c>
      <c r="F157">
        <f t="shared" si="1"/>
        <v>3</v>
      </c>
      <c r="AV157" t="s">
        <v>140</v>
      </c>
      <c r="AY157" t="s">
        <v>140</v>
      </c>
      <c r="BC157" t="s">
        <v>140</v>
      </c>
    </row>
    <row r="158" spans="3:58" x14ac:dyDescent="0.25">
      <c r="E158" t="s">
        <v>362</v>
      </c>
      <c r="F158">
        <f>COUNTIF(G158:FB158, "da")</f>
        <v>0</v>
      </c>
    </row>
    <row r="159" spans="3:58" x14ac:dyDescent="0.25">
      <c r="E159" t="s">
        <v>363</v>
      </c>
      <c r="F159">
        <f>COUNTIF(G159:FB159, "da")</f>
        <v>10</v>
      </c>
      <c r="AB159" t="s">
        <v>140</v>
      </c>
      <c r="AF159" t="s">
        <v>140</v>
      </c>
      <c r="AJ159" t="s">
        <v>140</v>
      </c>
      <c r="AL159" t="s">
        <v>140</v>
      </c>
      <c r="AP159" t="s">
        <v>140</v>
      </c>
      <c r="AR159" t="s">
        <v>140</v>
      </c>
      <c r="AV159" t="s">
        <v>140</v>
      </c>
      <c r="AX159" t="s">
        <v>140</v>
      </c>
      <c r="BB159" t="s">
        <v>140</v>
      </c>
      <c r="BD159" t="s">
        <v>140</v>
      </c>
    </row>
    <row r="160" spans="3:58" x14ac:dyDescent="0.25">
      <c r="E160" t="s">
        <v>364</v>
      </c>
      <c r="F160">
        <f>COUNTIF(G160:FB160, "da")</f>
        <v>2</v>
      </c>
      <c r="AJ160" t="s">
        <v>140</v>
      </c>
      <c r="AP160" t="s">
        <v>140</v>
      </c>
    </row>
    <row r="161" spans="3:56" x14ac:dyDescent="0.25">
      <c r="E161" t="s">
        <v>365</v>
      </c>
      <c r="F161">
        <f>COUNTIF(G161:FB161, "da")</f>
        <v>1</v>
      </c>
      <c r="AU161" t="s">
        <v>140</v>
      </c>
    </row>
    <row r="163" spans="3:56" x14ac:dyDescent="0.25">
      <c r="C163" s="35" t="s">
        <v>244</v>
      </c>
      <c r="D163" s="35"/>
      <c r="E163" s="35"/>
    </row>
    <row r="165" spans="3:56" x14ac:dyDescent="0.25">
      <c r="C165" t="s">
        <v>154</v>
      </c>
      <c r="E165" t="s">
        <v>366</v>
      </c>
      <c r="F165">
        <f t="shared" ref="F165:F171" si="19">COUNTIF(G165:FB165, "da")</f>
        <v>5</v>
      </c>
      <c r="AQ165" t="s">
        <v>140</v>
      </c>
      <c r="AR165" t="s">
        <v>140</v>
      </c>
      <c r="AV165" t="s">
        <v>140</v>
      </c>
      <c r="AY165" t="s">
        <v>140</v>
      </c>
      <c r="AZ165" t="s">
        <v>140</v>
      </c>
    </row>
    <row r="166" spans="3:56" x14ac:dyDescent="0.25">
      <c r="E166" t="s">
        <v>367</v>
      </c>
      <c r="F166">
        <f t="shared" si="19"/>
        <v>1</v>
      </c>
      <c r="AQ166" t="s">
        <v>140</v>
      </c>
    </row>
    <row r="167" spans="3:56" x14ac:dyDescent="0.25">
      <c r="E167" t="s">
        <v>247</v>
      </c>
      <c r="F167">
        <f t="shared" si="19"/>
        <v>0</v>
      </c>
    </row>
    <row r="168" spans="3:56" x14ac:dyDescent="0.25">
      <c r="E168" t="s">
        <v>368</v>
      </c>
      <c r="F168">
        <f t="shared" si="19"/>
        <v>1</v>
      </c>
      <c r="AV168" t="s">
        <v>140</v>
      </c>
    </row>
    <row r="169" spans="3:56" x14ac:dyDescent="0.25">
      <c r="E169" t="s">
        <v>369</v>
      </c>
      <c r="F169">
        <f t="shared" si="19"/>
        <v>4</v>
      </c>
      <c r="AQ169" t="s">
        <v>140</v>
      </c>
      <c r="AR169" t="s">
        <v>140</v>
      </c>
      <c r="AW169" t="s">
        <v>140</v>
      </c>
      <c r="AZ169" t="s">
        <v>140</v>
      </c>
    </row>
    <row r="170" spans="3:56" x14ac:dyDescent="0.25">
      <c r="E170" t="s">
        <v>370</v>
      </c>
      <c r="F170">
        <f t="shared" si="19"/>
        <v>0</v>
      </c>
    </row>
    <row r="171" spans="3:56" x14ac:dyDescent="0.25">
      <c r="E171" t="s">
        <v>248</v>
      </c>
      <c r="F171">
        <f t="shared" si="19"/>
        <v>0</v>
      </c>
    </row>
    <row r="173" spans="3:56" x14ac:dyDescent="0.25">
      <c r="C173" t="s">
        <v>177</v>
      </c>
      <c r="E173" t="s">
        <v>371</v>
      </c>
      <c r="F173">
        <f t="shared" ref="F173:F181" si="20">COUNTIF(G173:FB173, "da")</f>
        <v>0</v>
      </c>
    </row>
    <row r="174" spans="3:56" x14ac:dyDescent="0.25">
      <c r="E174" t="s">
        <v>372</v>
      </c>
      <c r="F174">
        <f t="shared" si="20"/>
        <v>3</v>
      </c>
      <c r="AQ174" t="s">
        <v>140</v>
      </c>
      <c r="AY174" t="s">
        <v>140</v>
      </c>
      <c r="BC174" t="s">
        <v>140</v>
      </c>
    </row>
    <row r="175" spans="3:56" x14ac:dyDescent="0.25">
      <c r="E175" t="s">
        <v>373</v>
      </c>
      <c r="F175">
        <f t="shared" si="20"/>
        <v>5</v>
      </c>
      <c r="AR175" t="s">
        <v>140</v>
      </c>
      <c r="AU175" t="s">
        <v>140</v>
      </c>
      <c r="AV175" t="s">
        <v>140</v>
      </c>
      <c r="AY175" t="s">
        <v>140</v>
      </c>
      <c r="BD175" t="s">
        <v>140</v>
      </c>
    </row>
    <row r="176" spans="3:56" x14ac:dyDescent="0.25">
      <c r="E176" t="s">
        <v>374</v>
      </c>
      <c r="F176">
        <f t="shared" si="20"/>
        <v>6</v>
      </c>
      <c r="AV176" t="s">
        <v>140</v>
      </c>
      <c r="AX176" t="s">
        <v>140</v>
      </c>
      <c r="AY176" t="s">
        <v>140</v>
      </c>
      <c r="BB176" t="s">
        <v>140</v>
      </c>
      <c r="BC176" t="s">
        <v>140</v>
      </c>
      <c r="BD176" t="s">
        <v>140</v>
      </c>
    </row>
    <row r="177" spans="3:56" x14ac:dyDescent="0.25">
      <c r="E177" t="s">
        <v>375</v>
      </c>
      <c r="F177">
        <f t="shared" si="20"/>
        <v>5</v>
      </c>
      <c r="AR177" t="s">
        <v>140</v>
      </c>
      <c r="AU177" t="s">
        <v>140</v>
      </c>
      <c r="AV177" t="s">
        <v>140</v>
      </c>
      <c r="AX177" t="s">
        <v>140</v>
      </c>
      <c r="AY177" t="s">
        <v>140</v>
      </c>
    </row>
    <row r="178" spans="3:56" x14ac:dyDescent="0.25">
      <c r="E178" t="s">
        <v>376</v>
      </c>
      <c r="F178">
        <f t="shared" si="20"/>
        <v>0</v>
      </c>
    </row>
    <row r="179" spans="3:56" x14ac:dyDescent="0.25">
      <c r="E179" t="s">
        <v>377</v>
      </c>
      <c r="F179">
        <f t="shared" si="20"/>
        <v>2</v>
      </c>
      <c r="AQ179" t="s">
        <v>140</v>
      </c>
      <c r="AR179" t="s">
        <v>140</v>
      </c>
    </row>
    <row r="180" spans="3:56" x14ac:dyDescent="0.25">
      <c r="E180" t="s">
        <v>378</v>
      </c>
      <c r="F180">
        <f t="shared" si="20"/>
        <v>0</v>
      </c>
    </row>
    <row r="181" spans="3:56" x14ac:dyDescent="0.25">
      <c r="E181" t="s">
        <v>379</v>
      </c>
      <c r="F181">
        <f t="shared" si="20"/>
        <v>4</v>
      </c>
      <c r="AU181" t="s">
        <v>140</v>
      </c>
      <c r="AX181" t="s">
        <v>140</v>
      </c>
      <c r="AY181" t="s">
        <v>140</v>
      </c>
      <c r="BD181" t="s">
        <v>140</v>
      </c>
    </row>
    <row r="182" spans="3:56" x14ac:dyDescent="0.25">
      <c r="E182" t="s">
        <v>380</v>
      </c>
      <c r="F182">
        <f t="shared" ref="F182:F184" si="21">COUNTIF(G182:FB182, "da")</f>
        <v>0</v>
      </c>
    </row>
    <row r="183" spans="3:56" x14ac:dyDescent="0.25">
      <c r="E183" t="s">
        <v>381</v>
      </c>
      <c r="F183">
        <f t="shared" si="21"/>
        <v>3</v>
      </c>
      <c r="BB183" t="s">
        <v>140</v>
      </c>
      <c r="BC183" t="s">
        <v>140</v>
      </c>
      <c r="BD183" t="s">
        <v>140</v>
      </c>
    </row>
    <row r="184" spans="3:56" x14ac:dyDescent="0.25">
      <c r="D184" t="s">
        <v>382</v>
      </c>
      <c r="E184" t="s">
        <v>383</v>
      </c>
      <c r="F184">
        <f t="shared" si="21"/>
        <v>0</v>
      </c>
    </row>
    <row r="186" spans="3:56" x14ac:dyDescent="0.25">
      <c r="C186" t="s">
        <v>211</v>
      </c>
      <c r="E186" t="s">
        <v>249</v>
      </c>
      <c r="F186">
        <f>COUNTIF(G186:FB186, "da")</f>
        <v>0</v>
      </c>
    </row>
    <row r="187" spans="3:56" x14ac:dyDescent="0.25">
      <c r="E187" t="s">
        <v>384</v>
      </c>
      <c r="F187">
        <f>COUNTIF(G187:FB187, "da")</f>
        <v>3</v>
      </c>
      <c r="AQ187" t="s">
        <v>140</v>
      </c>
      <c r="AX187" t="s">
        <v>140</v>
      </c>
      <c r="BC187" t="s">
        <v>140</v>
      </c>
    </row>
    <row r="188" spans="3:56" x14ac:dyDescent="0.25">
      <c r="E188" t="s">
        <v>385</v>
      </c>
      <c r="F188">
        <f>COUNTIF(G188:FB188, "da")</f>
        <v>1</v>
      </c>
      <c r="AQ188" t="s">
        <v>140</v>
      </c>
    </row>
    <row r="189" spans="3:56" x14ac:dyDescent="0.25">
      <c r="E189" t="s">
        <v>250</v>
      </c>
      <c r="F189">
        <f>COUNTIF(G189:FB189, "da")</f>
        <v>0</v>
      </c>
    </row>
    <row r="191" spans="3:56" x14ac:dyDescent="0.25">
      <c r="C191" s="34" t="s">
        <v>251</v>
      </c>
      <c r="D191" s="34"/>
      <c r="E191" s="34"/>
    </row>
    <row r="193" spans="3:55" x14ac:dyDescent="0.25">
      <c r="C193" s="41" t="s">
        <v>386</v>
      </c>
      <c r="D193" s="41"/>
      <c r="E193" s="41"/>
    </row>
    <row r="195" spans="3:55" x14ac:dyDescent="0.25">
      <c r="E195" s="13" t="s">
        <v>387</v>
      </c>
      <c r="F195">
        <f>COUNTIF(G195:FB195, "da")</f>
        <v>0</v>
      </c>
    </row>
    <row r="197" spans="3:55" x14ac:dyDescent="0.25">
      <c r="C197" s="32" t="s">
        <v>256</v>
      </c>
      <c r="D197" s="32"/>
      <c r="E197" s="32"/>
    </row>
    <row r="199" spans="3:55" x14ac:dyDescent="0.25">
      <c r="C199" t="s">
        <v>177</v>
      </c>
      <c r="E199" t="s">
        <v>388</v>
      </c>
      <c r="F199">
        <f>COUNTIF(G199:FB199, "da")</f>
        <v>4</v>
      </c>
      <c r="S199" t="s">
        <v>140</v>
      </c>
      <c r="U199" t="s">
        <v>140</v>
      </c>
      <c r="X199" t="s">
        <v>140</v>
      </c>
      <c r="AI199" t="s">
        <v>140</v>
      </c>
    </row>
    <row r="201" spans="3:55" x14ac:dyDescent="0.25">
      <c r="C201" s="29" t="s">
        <v>389</v>
      </c>
      <c r="D201" s="29"/>
      <c r="E201" s="29"/>
    </row>
    <row r="203" spans="3:55" x14ac:dyDescent="0.25">
      <c r="C203" t="s">
        <v>138</v>
      </c>
      <c r="E203" s="14" t="s">
        <v>390</v>
      </c>
      <c r="F203">
        <f t="shared" ref="F203:F204" si="22">COUNTIF(G203:FB203, "da")</f>
        <v>6</v>
      </c>
      <c r="AJ203" t="s">
        <v>140</v>
      </c>
      <c r="AU203" t="s">
        <v>140</v>
      </c>
      <c r="AV203" t="s">
        <v>140</v>
      </c>
      <c r="AX203" t="s">
        <v>140</v>
      </c>
      <c r="AY203" t="s">
        <v>140</v>
      </c>
      <c r="BC203" t="s">
        <v>140</v>
      </c>
    </row>
    <row r="204" spans="3:55" x14ac:dyDescent="0.25">
      <c r="E204" s="14" t="s">
        <v>391</v>
      </c>
      <c r="F204">
        <f t="shared" si="22"/>
        <v>0</v>
      </c>
    </row>
    <row r="206" spans="3:55" x14ac:dyDescent="0.25">
      <c r="C206" t="s">
        <v>154</v>
      </c>
      <c r="E206" t="s">
        <v>392</v>
      </c>
      <c r="F206">
        <f>COUNTIF(G206:FB206, "da")</f>
        <v>0</v>
      </c>
    </row>
    <row r="207" spans="3:55" x14ac:dyDescent="0.25">
      <c r="E207" s="14" t="s">
        <v>393</v>
      </c>
      <c r="F207">
        <f t="shared" ref="F207:F233" si="23">COUNTIF(G207:FB207, "da")</f>
        <v>16</v>
      </c>
      <c r="U207" t="s">
        <v>140</v>
      </c>
      <c r="W207" t="s">
        <v>140</v>
      </c>
      <c r="AA207" t="s">
        <v>140</v>
      </c>
      <c r="AB207" t="s">
        <v>140</v>
      </c>
      <c r="AF207" t="s">
        <v>140</v>
      </c>
      <c r="AG207" t="s">
        <v>140</v>
      </c>
      <c r="AI207" t="s">
        <v>140</v>
      </c>
      <c r="AJ207" t="s">
        <v>140</v>
      </c>
      <c r="AK207" t="s">
        <v>140</v>
      </c>
      <c r="AO207" t="s">
        <v>140</v>
      </c>
      <c r="AQ207" t="s">
        <v>140</v>
      </c>
      <c r="AU207" t="s">
        <v>140</v>
      </c>
      <c r="AV207" t="s">
        <v>140</v>
      </c>
      <c r="AY207" t="s">
        <v>140</v>
      </c>
      <c r="BA207" t="s">
        <v>140</v>
      </c>
      <c r="BC207" t="s">
        <v>140</v>
      </c>
    </row>
    <row r="208" spans="3:55" x14ac:dyDescent="0.25">
      <c r="E208" s="14" t="s">
        <v>394</v>
      </c>
      <c r="F208">
        <f t="shared" si="23"/>
        <v>4</v>
      </c>
      <c r="U208" t="s">
        <v>140</v>
      </c>
      <c r="W208" t="s">
        <v>140</v>
      </c>
      <c r="AC208" t="s">
        <v>140</v>
      </c>
      <c r="AE208" t="s">
        <v>140</v>
      </c>
    </row>
    <row r="209" spans="3:58" x14ac:dyDescent="0.25">
      <c r="E209" s="14" t="s">
        <v>395</v>
      </c>
      <c r="F209">
        <f t="shared" si="23"/>
        <v>0</v>
      </c>
    </row>
    <row r="210" spans="3:58" x14ac:dyDescent="0.25">
      <c r="E210" s="14"/>
    </row>
    <row r="211" spans="3:58" x14ac:dyDescent="0.25">
      <c r="C211" t="s">
        <v>177</v>
      </c>
      <c r="E211" t="s">
        <v>396</v>
      </c>
      <c r="F211">
        <f t="shared" si="23"/>
        <v>5</v>
      </c>
      <c r="AG211" t="s">
        <v>140</v>
      </c>
      <c r="AH211" t="s">
        <v>140</v>
      </c>
      <c r="AV211" t="s">
        <v>140</v>
      </c>
      <c r="AX211" t="s">
        <v>140</v>
      </c>
      <c r="BF211" t="s">
        <v>140</v>
      </c>
    </row>
    <row r="212" spans="3:58" x14ac:dyDescent="0.25">
      <c r="E212" t="s">
        <v>397</v>
      </c>
      <c r="F212">
        <f t="shared" si="23"/>
        <v>1</v>
      </c>
      <c r="V212" t="s">
        <v>140</v>
      </c>
    </row>
    <row r="213" spans="3:58" x14ac:dyDescent="0.25">
      <c r="E213" t="s">
        <v>398</v>
      </c>
      <c r="F213">
        <f t="shared" si="23"/>
        <v>0</v>
      </c>
    </row>
    <row r="215" spans="3:58" x14ac:dyDescent="0.25">
      <c r="C215" t="s">
        <v>211</v>
      </c>
      <c r="E215" t="s">
        <v>399</v>
      </c>
      <c r="F215">
        <f t="shared" si="23"/>
        <v>0</v>
      </c>
    </row>
    <row r="216" spans="3:58" x14ac:dyDescent="0.25">
      <c r="E216" t="s">
        <v>400</v>
      </c>
      <c r="F216">
        <f t="shared" si="23"/>
        <v>0</v>
      </c>
    </row>
    <row r="217" spans="3:58" x14ac:dyDescent="0.25">
      <c r="E217" t="s">
        <v>401</v>
      </c>
      <c r="F217">
        <f>COUNTIF(G217:FB217, "da")</f>
        <v>0</v>
      </c>
    </row>
    <row r="218" spans="3:58" x14ac:dyDescent="0.25">
      <c r="E218" s="14" t="s">
        <v>402</v>
      </c>
      <c r="F218">
        <f>COUNTIF(G218:FB218, "da")</f>
        <v>4</v>
      </c>
      <c r="AU218" t="s">
        <v>140</v>
      </c>
      <c r="AV218" t="s">
        <v>140</v>
      </c>
      <c r="AY218" t="s">
        <v>140</v>
      </c>
      <c r="BC218" t="s">
        <v>140</v>
      </c>
    </row>
    <row r="220" spans="3:58" x14ac:dyDescent="0.25">
      <c r="C220" s="40" t="s">
        <v>403</v>
      </c>
      <c r="D220" s="40"/>
      <c r="E220" s="40"/>
    </row>
    <row r="222" spans="3:58" x14ac:dyDescent="0.25">
      <c r="C222" t="s">
        <v>154</v>
      </c>
      <c r="E222" t="s">
        <v>404</v>
      </c>
      <c r="F222">
        <f t="shared" si="23"/>
        <v>0</v>
      </c>
    </row>
    <row r="224" spans="3:58" x14ac:dyDescent="0.25">
      <c r="C224" s="28" t="s">
        <v>258</v>
      </c>
      <c r="D224" s="28"/>
      <c r="E224" s="28"/>
    </row>
    <row r="226" spans="3:58" x14ac:dyDescent="0.25">
      <c r="C226" t="s">
        <v>138</v>
      </c>
      <c r="E226" t="s">
        <v>405</v>
      </c>
      <c r="F226">
        <f t="shared" si="23"/>
        <v>1</v>
      </c>
      <c r="BF226" t="s">
        <v>140</v>
      </c>
    </row>
    <row r="228" spans="3:58" x14ac:dyDescent="0.25">
      <c r="C228" t="s">
        <v>154</v>
      </c>
      <c r="E228" t="s">
        <v>406</v>
      </c>
      <c r="F228">
        <f t="shared" si="23"/>
        <v>0</v>
      </c>
    </row>
    <row r="230" spans="3:58" x14ac:dyDescent="0.25">
      <c r="C230" t="s">
        <v>177</v>
      </c>
      <c r="E230" t="s">
        <v>407</v>
      </c>
      <c r="F230">
        <f t="shared" si="23"/>
        <v>0</v>
      </c>
    </row>
    <row r="231" spans="3:58" x14ac:dyDescent="0.25">
      <c r="E231" t="s">
        <v>259</v>
      </c>
      <c r="F231">
        <f t="shared" si="23"/>
        <v>0</v>
      </c>
    </row>
    <row r="233" spans="3:58" x14ac:dyDescent="0.25">
      <c r="C233" t="s">
        <v>211</v>
      </c>
      <c r="E233" t="s">
        <v>408</v>
      </c>
      <c r="F233">
        <f t="shared" si="23"/>
        <v>0</v>
      </c>
    </row>
    <row r="235" spans="3:58" x14ac:dyDescent="0.25">
      <c r="C235" s="30" t="s">
        <v>264</v>
      </c>
      <c r="D235" s="30"/>
      <c r="E235" s="30"/>
    </row>
    <row r="237" spans="3:58" x14ac:dyDescent="0.25">
      <c r="C237" t="s">
        <v>177</v>
      </c>
      <c r="E237" t="s">
        <v>265</v>
      </c>
      <c r="F237">
        <f t="shared" ref="F237:F238" si="24">COUNTIF(G237:FF237, "da")</f>
        <v>6</v>
      </c>
      <c r="AZ237" t="s">
        <v>140</v>
      </c>
      <c r="BA237" t="s">
        <v>140</v>
      </c>
      <c r="BB237" t="s">
        <v>140</v>
      </c>
      <c r="BC237" t="s">
        <v>140</v>
      </c>
      <c r="BD237" t="s">
        <v>140</v>
      </c>
      <c r="BF237" t="s">
        <v>140</v>
      </c>
    </row>
    <row r="238" spans="3:58" x14ac:dyDescent="0.25">
      <c r="E238" t="s">
        <v>409</v>
      </c>
      <c r="F238">
        <f t="shared" si="24"/>
        <v>5</v>
      </c>
      <c r="BB238" t="s">
        <v>140</v>
      </c>
      <c r="BC238" t="s">
        <v>140</v>
      </c>
      <c r="BD238" t="s">
        <v>140</v>
      </c>
      <c r="BE238" t="s">
        <v>140</v>
      </c>
      <c r="BF238" t="s">
        <v>140</v>
      </c>
    </row>
    <row r="240" spans="3:58" x14ac:dyDescent="0.25">
      <c r="C240" s="39" t="s">
        <v>410</v>
      </c>
      <c r="D240" s="39"/>
      <c r="E240" s="39"/>
    </row>
    <row r="242" spans="5:44" x14ac:dyDescent="0.25">
      <c r="E242" t="s">
        <v>411</v>
      </c>
      <c r="F242">
        <f t="shared" ref="F242" si="25">COUNTIF(G242:FF242, "da")</f>
        <v>1</v>
      </c>
      <c r="AR242" t="s">
        <v>140</v>
      </c>
    </row>
  </sheetData>
  <mergeCells count="13">
    <mergeCell ref="C224:E224"/>
    <mergeCell ref="C235:E235"/>
    <mergeCell ref="C240:E240"/>
    <mergeCell ref="C10:E10"/>
    <mergeCell ref="C127:E127"/>
    <mergeCell ref="C133:E133"/>
    <mergeCell ref="C138:E138"/>
    <mergeCell ref="C163:E163"/>
    <mergeCell ref="C201:E201"/>
    <mergeCell ref="C220:E220"/>
    <mergeCell ref="C197:E197"/>
    <mergeCell ref="C193:E193"/>
    <mergeCell ref="C191:E1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118"/>
  <sheetViews>
    <sheetView zoomScale="115" zoomScaleNormal="115" workbookViewId="0">
      <pane xSplit="6" ySplit="9" topLeftCell="U10" activePane="bottomRight" state="frozen"/>
      <selection pane="topRight" activeCell="G1" sqref="G1"/>
      <selection pane="bottomLeft" activeCell="A10" sqref="A10"/>
      <selection pane="bottomRight" activeCell="AD13" sqref="AD13"/>
    </sheetView>
  </sheetViews>
  <sheetFormatPr defaultRowHeight="15" x14ac:dyDescent="0.2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27" width="12" customWidth="1"/>
    <col min="28" max="28" width="11.28515625" customWidth="1"/>
    <col min="29" max="29" width="9.42578125" customWidth="1"/>
    <col min="30" max="30" width="9.7109375" customWidth="1"/>
    <col min="31" max="36" width="12" customWidth="1"/>
  </cols>
  <sheetData>
    <row r="1" spans="1:36" x14ac:dyDescent="0.25">
      <c r="A1" t="s">
        <v>64</v>
      </c>
      <c r="B1">
        <f>COUNT(F:F)</f>
        <v>73</v>
      </c>
    </row>
    <row r="2" spans="1:36" x14ac:dyDescent="0.25">
      <c r="A2" t="s">
        <v>65</v>
      </c>
      <c r="B2">
        <f>SUM(F:F)</f>
        <v>136</v>
      </c>
    </row>
    <row r="3" spans="1:36" x14ac:dyDescent="0.25">
      <c r="D3" t="s">
        <v>66</v>
      </c>
      <c r="E3">
        <f>ROUND(E4/E5, 2)</f>
        <v>1.32</v>
      </c>
    </row>
    <row r="4" spans="1:36" x14ac:dyDescent="0.25">
      <c r="A4" t="s">
        <v>67</v>
      </c>
      <c r="B4">
        <f>COUNTIF(F:F, "&gt;9")</f>
        <v>5</v>
      </c>
      <c r="D4" t="s">
        <v>68</v>
      </c>
      <c r="E4">
        <f>SUM(G9:AD9)</f>
        <v>179</v>
      </c>
    </row>
    <row r="5" spans="1:36" x14ac:dyDescent="0.25">
      <c r="A5" t="s">
        <v>69</v>
      </c>
      <c r="B5">
        <v>9</v>
      </c>
      <c r="D5" t="s">
        <v>70</v>
      </c>
      <c r="E5">
        <f>SUM(G8:AD8)</f>
        <v>136</v>
      </c>
    </row>
    <row r="6" spans="1:36" x14ac:dyDescent="0.25">
      <c r="A6" t="s">
        <v>71</v>
      </c>
      <c r="B6">
        <f>COUNTA(G8:EZ8)-1</f>
        <v>23</v>
      </c>
    </row>
    <row r="7" spans="1:36" s="6" customFormat="1" x14ac:dyDescent="0.25">
      <c r="F7" s="16" t="s">
        <v>73</v>
      </c>
      <c r="G7" s="8" t="s">
        <v>412</v>
      </c>
      <c r="H7" s="8" t="s">
        <v>413</v>
      </c>
      <c r="I7" s="15" t="s">
        <v>414</v>
      </c>
      <c r="J7" s="6" t="s">
        <v>415</v>
      </c>
      <c r="K7" s="6" t="s">
        <v>416</v>
      </c>
      <c r="L7" s="6" t="s">
        <v>417</v>
      </c>
      <c r="M7" s="8" t="s">
        <v>418</v>
      </c>
      <c r="N7" s="8" t="s">
        <v>419</v>
      </c>
      <c r="O7" s="8" t="s">
        <v>420</v>
      </c>
      <c r="P7" s="8" t="s">
        <v>421</v>
      </c>
      <c r="Q7" s="8" t="s">
        <v>422</v>
      </c>
      <c r="R7" s="8" t="s">
        <v>423</v>
      </c>
      <c r="S7" s="8" t="s">
        <v>424</v>
      </c>
      <c r="T7" s="8" t="s">
        <v>425</v>
      </c>
      <c r="U7" s="8" t="s">
        <v>426</v>
      </c>
      <c r="V7" s="8" t="s">
        <v>427</v>
      </c>
      <c r="W7" s="8" t="s">
        <v>428</v>
      </c>
      <c r="X7" s="8" t="s">
        <v>429</v>
      </c>
      <c r="Y7" s="8" t="s">
        <v>430</v>
      </c>
      <c r="Z7" s="8" t="s">
        <v>431</v>
      </c>
      <c r="AA7" s="8" t="s">
        <v>432</v>
      </c>
      <c r="AB7" s="8" t="s">
        <v>125</v>
      </c>
      <c r="AC7" s="8" t="s">
        <v>433</v>
      </c>
      <c r="AD7" s="8" t="s">
        <v>131</v>
      </c>
      <c r="AE7" s="8"/>
      <c r="AF7" s="8"/>
      <c r="AG7" s="8"/>
      <c r="AH7" s="8"/>
      <c r="AI7" s="8"/>
      <c r="AJ7" s="8"/>
    </row>
    <row r="8" spans="1:36" ht="14.25" customHeight="1" x14ac:dyDescent="0.25">
      <c r="F8" t="s">
        <v>133</v>
      </c>
      <c r="G8">
        <v>4</v>
      </c>
      <c r="H8">
        <v>7</v>
      </c>
      <c r="I8">
        <v>5</v>
      </c>
      <c r="J8">
        <v>10</v>
      </c>
      <c r="K8">
        <v>9</v>
      </c>
      <c r="L8">
        <v>6</v>
      </c>
      <c r="M8">
        <v>10</v>
      </c>
      <c r="N8">
        <v>5</v>
      </c>
      <c r="O8">
        <v>7</v>
      </c>
      <c r="P8">
        <v>3</v>
      </c>
      <c r="Q8">
        <v>4</v>
      </c>
      <c r="R8">
        <v>8</v>
      </c>
      <c r="S8">
        <v>4</v>
      </c>
      <c r="T8">
        <v>5</v>
      </c>
      <c r="U8">
        <v>3</v>
      </c>
      <c r="V8">
        <v>7</v>
      </c>
      <c r="W8">
        <v>9</v>
      </c>
      <c r="X8" s="17" t="s">
        <v>134</v>
      </c>
      <c r="Y8">
        <v>5</v>
      </c>
      <c r="Z8">
        <v>5</v>
      </c>
      <c r="AA8">
        <v>6</v>
      </c>
      <c r="AB8">
        <v>5</v>
      </c>
      <c r="AC8">
        <v>6</v>
      </c>
      <c r="AD8">
        <v>3</v>
      </c>
    </row>
    <row r="9" spans="1:36" ht="16.5" customHeight="1" x14ac:dyDescent="0.25">
      <c r="F9" t="s">
        <v>135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  <c r="N9">
        <v>9</v>
      </c>
      <c r="O9">
        <v>8</v>
      </c>
      <c r="P9">
        <v>6</v>
      </c>
      <c r="Q9">
        <v>10</v>
      </c>
      <c r="R9">
        <v>7</v>
      </c>
      <c r="S9">
        <v>9</v>
      </c>
      <c r="T9">
        <v>8</v>
      </c>
      <c r="U9">
        <v>4</v>
      </c>
      <c r="V9">
        <v>10</v>
      </c>
      <c r="W9">
        <v>9</v>
      </c>
      <c r="X9" s="17" t="s">
        <v>134</v>
      </c>
      <c r="Y9">
        <v>7</v>
      </c>
      <c r="Z9">
        <v>8</v>
      </c>
      <c r="AA9">
        <v>7</v>
      </c>
      <c r="AB9">
        <v>9</v>
      </c>
      <c r="AC9">
        <v>9</v>
      </c>
      <c r="AD9">
        <v>7</v>
      </c>
    </row>
    <row r="10" spans="1:36" x14ac:dyDescent="0.25">
      <c r="C10" s="33" t="s">
        <v>136</v>
      </c>
      <c r="D10" s="33"/>
      <c r="E10" s="33"/>
      <c r="F10" t="s">
        <v>137</v>
      </c>
    </row>
    <row r="12" spans="1:36" x14ac:dyDescent="0.25">
      <c r="C12" t="s">
        <v>138</v>
      </c>
      <c r="E12" s="13" t="s">
        <v>277</v>
      </c>
      <c r="F12">
        <f t="shared" ref="F12:F22" si="0">COUNTIF(G12:EZ12, "da")</f>
        <v>0</v>
      </c>
    </row>
    <row r="13" spans="1:36" x14ac:dyDescent="0.25">
      <c r="E13" t="s">
        <v>434</v>
      </c>
      <c r="F13">
        <f t="shared" si="0"/>
        <v>3</v>
      </c>
      <c r="I13" t="s">
        <v>140</v>
      </c>
      <c r="J13" t="s">
        <v>140</v>
      </c>
      <c r="K13" t="s">
        <v>140</v>
      </c>
    </row>
    <row r="14" spans="1:36" x14ac:dyDescent="0.25">
      <c r="E14" t="s">
        <v>143</v>
      </c>
      <c r="F14">
        <f t="shared" ref="F14" si="1">COUNTIF(G14:EZ14, "da")</f>
        <v>0</v>
      </c>
    </row>
    <row r="15" spans="1:36" x14ac:dyDescent="0.25">
      <c r="E15" t="s">
        <v>146</v>
      </c>
      <c r="F15">
        <f t="shared" ref="F15" si="2">COUNTIF(G15:EZ15, "da")</f>
        <v>0</v>
      </c>
    </row>
    <row r="16" spans="1:36" x14ac:dyDescent="0.25">
      <c r="E16" t="s">
        <v>147</v>
      </c>
      <c r="F16">
        <f t="shared" ref="F16" si="3">COUNTIF(G16:EZ16, "da")</f>
        <v>0</v>
      </c>
    </row>
    <row r="17" spans="3:28" x14ac:dyDescent="0.25">
      <c r="E17" t="s">
        <v>148</v>
      </c>
      <c r="F17">
        <f t="shared" ref="F17" si="4">COUNTIF(G17:EZ17, "da")</f>
        <v>0</v>
      </c>
    </row>
    <row r="18" spans="3:28" x14ac:dyDescent="0.25">
      <c r="E18" t="s">
        <v>150</v>
      </c>
      <c r="F18">
        <f t="shared" ref="F18:F19" si="5">COUNTIF(G18:EZ18, "da")</f>
        <v>1</v>
      </c>
      <c r="AB18" t="s">
        <v>140</v>
      </c>
    </row>
    <row r="19" spans="3:28" x14ac:dyDescent="0.25">
      <c r="E19" t="s">
        <v>153</v>
      </c>
      <c r="F19">
        <f t="shared" si="5"/>
        <v>0</v>
      </c>
    </row>
    <row r="21" spans="3:28" x14ac:dyDescent="0.25">
      <c r="C21" t="s">
        <v>154</v>
      </c>
      <c r="E21" t="s">
        <v>159</v>
      </c>
      <c r="F21">
        <f t="shared" si="0"/>
        <v>0</v>
      </c>
    </row>
    <row r="22" spans="3:28" x14ac:dyDescent="0.25">
      <c r="E22" t="s">
        <v>163</v>
      </c>
      <c r="F22">
        <f t="shared" si="0"/>
        <v>0</v>
      </c>
    </row>
    <row r="23" spans="3:28" x14ac:dyDescent="0.25">
      <c r="E23" s="14" t="s">
        <v>173</v>
      </c>
      <c r="F23">
        <f>COUNTIF(G23:EZ23, "da")</f>
        <v>0</v>
      </c>
    </row>
    <row r="25" spans="3:28" x14ac:dyDescent="0.25">
      <c r="C25" t="s">
        <v>177</v>
      </c>
      <c r="E25" s="9" t="s">
        <v>179</v>
      </c>
      <c r="F25">
        <f>COUNTIF(G25:EZ25, "da")</f>
        <v>12</v>
      </c>
      <c r="G25" t="s">
        <v>140</v>
      </c>
      <c r="H25" t="s">
        <v>140</v>
      </c>
      <c r="I25" t="s">
        <v>140</v>
      </c>
      <c r="J25" t="s">
        <v>140</v>
      </c>
      <c r="K25" t="s">
        <v>140</v>
      </c>
      <c r="M25" t="s">
        <v>140</v>
      </c>
      <c r="N25" t="s">
        <v>140</v>
      </c>
      <c r="O25" t="s">
        <v>140</v>
      </c>
      <c r="Q25" t="s">
        <v>140</v>
      </c>
      <c r="R25" t="s">
        <v>140</v>
      </c>
      <c r="Y25" t="s">
        <v>140</v>
      </c>
      <c r="Z25" t="s">
        <v>140</v>
      </c>
    </row>
    <row r="26" spans="3:28" x14ac:dyDescent="0.25">
      <c r="E26" s="10" t="s">
        <v>186</v>
      </c>
      <c r="F26">
        <f t="shared" ref="F26:F51" si="6">COUNTIF(G26:EZ26, "da")</f>
        <v>0</v>
      </c>
    </row>
    <row r="27" spans="3:28" x14ac:dyDescent="0.25">
      <c r="E27" t="s">
        <v>187</v>
      </c>
      <c r="F27">
        <f t="shared" si="6"/>
        <v>0</v>
      </c>
    </row>
    <row r="28" spans="3:28" x14ac:dyDescent="0.25">
      <c r="E28" t="s">
        <v>188</v>
      </c>
      <c r="F28">
        <f t="shared" si="6"/>
        <v>0</v>
      </c>
    </row>
    <row r="29" spans="3:28" x14ac:dyDescent="0.25">
      <c r="E29" t="s">
        <v>191</v>
      </c>
      <c r="F29">
        <f t="shared" si="6"/>
        <v>4</v>
      </c>
      <c r="L29" t="s">
        <v>140</v>
      </c>
      <c r="M29" t="s">
        <v>140</v>
      </c>
      <c r="Q29" t="s">
        <v>140</v>
      </c>
      <c r="Z29" t="s">
        <v>140</v>
      </c>
    </row>
    <row r="30" spans="3:28" x14ac:dyDescent="0.25">
      <c r="E30" t="s">
        <v>199</v>
      </c>
      <c r="F30">
        <f t="shared" si="6"/>
        <v>0</v>
      </c>
    </row>
    <row r="31" spans="3:28" x14ac:dyDescent="0.25">
      <c r="E31" t="s">
        <v>200</v>
      </c>
      <c r="F31">
        <f t="shared" si="6"/>
        <v>0</v>
      </c>
    </row>
    <row r="32" spans="3:28" x14ac:dyDescent="0.25">
      <c r="E32" t="s">
        <v>435</v>
      </c>
      <c r="F32">
        <f t="shared" si="6"/>
        <v>0</v>
      </c>
    </row>
    <row r="33" spans="3:30" x14ac:dyDescent="0.25">
      <c r="E33" t="s">
        <v>203</v>
      </c>
      <c r="F33">
        <f t="shared" si="6"/>
        <v>0</v>
      </c>
    </row>
    <row r="34" spans="3:30" x14ac:dyDescent="0.25">
      <c r="E34" t="s">
        <v>170</v>
      </c>
      <c r="F34">
        <f t="shared" si="6"/>
        <v>0</v>
      </c>
    </row>
    <row r="35" spans="3:30" x14ac:dyDescent="0.25">
      <c r="E35" t="s">
        <v>205</v>
      </c>
      <c r="F35">
        <f t="shared" si="6"/>
        <v>0</v>
      </c>
    </row>
    <row r="36" spans="3:30" x14ac:dyDescent="0.25">
      <c r="E36" t="s">
        <v>206</v>
      </c>
      <c r="F36">
        <f t="shared" si="6"/>
        <v>0</v>
      </c>
    </row>
    <row r="37" spans="3:30" x14ac:dyDescent="0.25">
      <c r="E37" t="s">
        <v>209</v>
      </c>
      <c r="F37">
        <f>COUNTIF(G37:EZ37, "da")</f>
        <v>0</v>
      </c>
    </row>
    <row r="38" spans="3:30" x14ac:dyDescent="0.25">
      <c r="E38" t="s">
        <v>182</v>
      </c>
      <c r="F38">
        <f>COUNTIF(G38:EZ38, "da")</f>
        <v>9</v>
      </c>
      <c r="N38" t="s">
        <v>140</v>
      </c>
      <c r="P38" t="s">
        <v>140</v>
      </c>
      <c r="R38" t="s">
        <v>140</v>
      </c>
      <c r="S38" t="s">
        <v>140</v>
      </c>
      <c r="T38" t="s">
        <v>140</v>
      </c>
      <c r="W38" t="s">
        <v>140</v>
      </c>
      <c r="Y38" t="s">
        <v>140</v>
      </c>
      <c r="AA38" t="s">
        <v>140</v>
      </c>
      <c r="AD38" t="s">
        <v>140</v>
      </c>
    </row>
    <row r="39" spans="3:30" x14ac:dyDescent="0.25">
      <c r="E39" s="1" t="s">
        <v>192</v>
      </c>
      <c r="F39">
        <f>COUNTIF(G39:EZ39, "da")</f>
        <v>1</v>
      </c>
      <c r="N39" t="s">
        <v>140</v>
      </c>
    </row>
    <row r="40" spans="3:30" x14ac:dyDescent="0.25">
      <c r="E40" t="s">
        <v>436</v>
      </c>
      <c r="F40">
        <f t="shared" ref="F40:F41" si="7">COUNTIF(G40:EZ40, "da")</f>
        <v>4</v>
      </c>
      <c r="Y40" t="s">
        <v>140</v>
      </c>
      <c r="Z40" t="s">
        <v>140</v>
      </c>
      <c r="AB40" t="s">
        <v>140</v>
      </c>
      <c r="AD40" t="s">
        <v>140</v>
      </c>
    </row>
    <row r="41" spans="3:30" x14ac:dyDescent="0.25">
      <c r="E41" t="s">
        <v>346</v>
      </c>
      <c r="F41">
        <f t="shared" si="7"/>
        <v>5</v>
      </c>
      <c r="Z41" t="s">
        <v>140</v>
      </c>
      <c r="AA41" t="s">
        <v>140</v>
      </c>
      <c r="AB41" t="s">
        <v>140</v>
      </c>
      <c r="AC41" t="s">
        <v>140</v>
      </c>
      <c r="AD41" t="s">
        <v>140</v>
      </c>
    </row>
    <row r="43" spans="3:30" x14ac:dyDescent="0.25">
      <c r="C43" t="s">
        <v>211</v>
      </c>
      <c r="E43" t="s">
        <v>215</v>
      </c>
      <c r="F43">
        <f t="shared" si="6"/>
        <v>0</v>
      </c>
    </row>
    <row r="44" spans="3:30" x14ac:dyDescent="0.25">
      <c r="E44" t="s">
        <v>216</v>
      </c>
      <c r="F44">
        <f t="shared" si="6"/>
        <v>0</v>
      </c>
    </row>
    <row r="46" spans="3:30" x14ac:dyDescent="0.25">
      <c r="C46" s="37" t="s">
        <v>223</v>
      </c>
      <c r="D46" s="37"/>
      <c r="E46" s="37"/>
    </row>
    <row r="48" spans="3:30" x14ac:dyDescent="0.25">
      <c r="C48" t="s">
        <v>138</v>
      </c>
      <c r="E48" t="s">
        <v>224</v>
      </c>
      <c r="F48">
        <f>COUNTIF(G48:EZ48, "da")</f>
        <v>0</v>
      </c>
    </row>
    <row r="49" spans="3:29" x14ac:dyDescent="0.25">
      <c r="E49" s="13" t="s">
        <v>437</v>
      </c>
      <c r="F49">
        <f>COUNTIF(G49:EZ49, "da")</f>
        <v>0</v>
      </c>
    </row>
    <row r="51" spans="3:29" x14ac:dyDescent="0.25">
      <c r="C51" t="s">
        <v>154</v>
      </c>
      <c r="E51" t="s">
        <v>225</v>
      </c>
      <c r="F51">
        <f t="shared" si="6"/>
        <v>6</v>
      </c>
      <c r="I51" t="s">
        <v>140</v>
      </c>
      <c r="J51" t="s">
        <v>140</v>
      </c>
      <c r="K51" t="s">
        <v>140</v>
      </c>
      <c r="M51" t="s">
        <v>140</v>
      </c>
      <c r="R51" t="s">
        <v>140</v>
      </c>
      <c r="T51" t="s">
        <v>140</v>
      </c>
    </row>
    <row r="52" spans="3:29" x14ac:dyDescent="0.25">
      <c r="E52" t="s">
        <v>226</v>
      </c>
      <c r="F52">
        <f>COUNTIF(G52:EZ52, "da")</f>
        <v>4</v>
      </c>
      <c r="I52" t="s">
        <v>140</v>
      </c>
      <c r="J52" t="s">
        <v>140</v>
      </c>
      <c r="K52" t="s">
        <v>140</v>
      </c>
      <c r="R52" t="s">
        <v>140</v>
      </c>
    </row>
    <row r="53" spans="3:29" x14ac:dyDescent="0.25">
      <c r="E53" t="s">
        <v>227</v>
      </c>
      <c r="F53">
        <f>COUNTIF(G53:EZ53, "da")</f>
        <v>5</v>
      </c>
      <c r="R53" t="s">
        <v>140</v>
      </c>
      <c r="T53" t="s">
        <v>140</v>
      </c>
      <c r="V53" t="s">
        <v>140</v>
      </c>
      <c r="W53" t="s">
        <v>140</v>
      </c>
      <c r="AC53" t="s">
        <v>140</v>
      </c>
    </row>
    <row r="55" spans="3:29" x14ac:dyDescent="0.25">
      <c r="C55" t="s">
        <v>177</v>
      </c>
      <c r="E55" s="9" t="s">
        <v>228</v>
      </c>
      <c r="F55">
        <f>COUNTIF(G55:EZ55, "da")</f>
        <v>15</v>
      </c>
      <c r="G55" t="s">
        <v>140</v>
      </c>
      <c r="H55" t="s">
        <v>140</v>
      </c>
      <c r="I55" t="s">
        <v>140</v>
      </c>
      <c r="K55" t="s">
        <v>140</v>
      </c>
      <c r="L55" t="s">
        <v>140</v>
      </c>
      <c r="M55" t="s">
        <v>140</v>
      </c>
      <c r="N55" t="s">
        <v>140</v>
      </c>
      <c r="O55" t="s">
        <v>140</v>
      </c>
      <c r="R55" t="s">
        <v>140</v>
      </c>
      <c r="T55" t="s">
        <v>140</v>
      </c>
      <c r="U55" t="s">
        <v>140</v>
      </c>
      <c r="V55" t="s">
        <v>140</v>
      </c>
      <c r="W55" t="s">
        <v>140</v>
      </c>
      <c r="AA55" t="s">
        <v>140</v>
      </c>
      <c r="AB55" t="s">
        <v>140</v>
      </c>
    </row>
    <row r="56" spans="3:29" x14ac:dyDescent="0.25">
      <c r="E56" t="s">
        <v>438</v>
      </c>
      <c r="F56">
        <f t="shared" ref="F56:F83" si="8">COUNTIF(G56:EZ56, "da")</f>
        <v>7</v>
      </c>
      <c r="G56" t="s">
        <v>140</v>
      </c>
      <c r="H56" t="s">
        <v>140</v>
      </c>
      <c r="M56" t="s">
        <v>140</v>
      </c>
      <c r="P56" t="s">
        <v>140</v>
      </c>
      <c r="U56" t="s">
        <v>140</v>
      </c>
      <c r="V56" t="s">
        <v>140</v>
      </c>
      <c r="W56" t="s">
        <v>140</v>
      </c>
    </row>
    <row r="57" spans="3:29" x14ac:dyDescent="0.25">
      <c r="E57" t="s">
        <v>439</v>
      </c>
      <c r="F57">
        <f t="shared" si="8"/>
        <v>1</v>
      </c>
      <c r="W57" t="s">
        <v>140</v>
      </c>
    </row>
    <row r="58" spans="3:29" x14ac:dyDescent="0.25">
      <c r="E58" t="s">
        <v>440</v>
      </c>
      <c r="F58">
        <f t="shared" si="8"/>
        <v>1</v>
      </c>
      <c r="V58" t="s">
        <v>140</v>
      </c>
    </row>
    <row r="59" spans="3:29" x14ac:dyDescent="0.25">
      <c r="E59" t="s">
        <v>441</v>
      </c>
      <c r="F59">
        <f t="shared" si="8"/>
        <v>0</v>
      </c>
    </row>
    <row r="60" spans="3:29" x14ac:dyDescent="0.25">
      <c r="E60" t="s">
        <v>442</v>
      </c>
      <c r="F60">
        <f t="shared" si="8"/>
        <v>11</v>
      </c>
      <c r="H60" t="s">
        <v>140</v>
      </c>
      <c r="K60" t="s">
        <v>140</v>
      </c>
      <c r="L60" t="s">
        <v>140</v>
      </c>
      <c r="M60" t="s">
        <v>140</v>
      </c>
      <c r="O60" t="s">
        <v>140</v>
      </c>
      <c r="S60" t="s">
        <v>140</v>
      </c>
      <c r="U60" t="s">
        <v>140</v>
      </c>
      <c r="V60" t="s">
        <v>140</v>
      </c>
      <c r="W60" t="s">
        <v>140</v>
      </c>
      <c r="Y60" t="s">
        <v>140</v>
      </c>
      <c r="AC60" t="s">
        <v>140</v>
      </c>
    </row>
    <row r="61" spans="3:29" x14ac:dyDescent="0.25">
      <c r="E61" t="s">
        <v>443</v>
      </c>
      <c r="F61">
        <f t="shared" si="8"/>
        <v>1</v>
      </c>
      <c r="J61" t="s">
        <v>140</v>
      </c>
    </row>
    <row r="62" spans="3:29" x14ac:dyDescent="0.25">
      <c r="E62" t="s">
        <v>444</v>
      </c>
      <c r="F62">
        <f t="shared" si="8"/>
        <v>2</v>
      </c>
      <c r="J62" t="s">
        <v>140</v>
      </c>
      <c r="K62" t="s">
        <v>140</v>
      </c>
    </row>
    <row r="63" spans="3:29" x14ac:dyDescent="0.25">
      <c r="E63" s="13" t="s">
        <v>445</v>
      </c>
      <c r="F63">
        <f t="shared" si="8"/>
        <v>1</v>
      </c>
      <c r="J63" t="s">
        <v>140</v>
      </c>
    </row>
    <row r="64" spans="3:29" x14ac:dyDescent="0.25">
      <c r="E64" t="s">
        <v>446</v>
      </c>
      <c r="F64">
        <f t="shared" si="8"/>
        <v>2</v>
      </c>
      <c r="H64" t="s">
        <v>140</v>
      </c>
      <c r="AC64" t="s">
        <v>140</v>
      </c>
    </row>
    <row r="65" spans="3:29" x14ac:dyDescent="0.25">
      <c r="E65" t="s">
        <v>447</v>
      </c>
      <c r="F65">
        <f t="shared" si="8"/>
        <v>11</v>
      </c>
      <c r="G65" t="s">
        <v>140</v>
      </c>
      <c r="H65" t="s">
        <v>140</v>
      </c>
      <c r="M65" t="s">
        <v>140</v>
      </c>
      <c r="N65" t="s">
        <v>140</v>
      </c>
      <c r="O65" t="s">
        <v>140</v>
      </c>
      <c r="Q65" t="s">
        <v>140</v>
      </c>
      <c r="R65" t="s">
        <v>140</v>
      </c>
      <c r="V65" t="s">
        <v>140</v>
      </c>
      <c r="W65" t="s">
        <v>140</v>
      </c>
      <c r="AA65" t="s">
        <v>140</v>
      </c>
      <c r="AC65" t="s">
        <v>140</v>
      </c>
    </row>
    <row r="66" spans="3:29" x14ac:dyDescent="0.25">
      <c r="E66" t="s">
        <v>229</v>
      </c>
      <c r="F66">
        <f t="shared" ref="F66:F72" si="9">COUNTIF(G66:EZ66, "da")</f>
        <v>10</v>
      </c>
      <c r="H66" t="s">
        <v>140</v>
      </c>
      <c r="K66" t="s">
        <v>140</v>
      </c>
      <c r="L66" t="s">
        <v>140</v>
      </c>
      <c r="M66" t="s">
        <v>140</v>
      </c>
      <c r="O66" t="s">
        <v>140</v>
      </c>
      <c r="V66" t="s">
        <v>140</v>
      </c>
      <c r="W66" t="s">
        <v>140</v>
      </c>
      <c r="Y66" t="s">
        <v>140</v>
      </c>
      <c r="AA66" t="s">
        <v>140</v>
      </c>
      <c r="AC66" t="s">
        <v>140</v>
      </c>
    </row>
    <row r="67" spans="3:29" x14ac:dyDescent="0.25">
      <c r="E67" t="s">
        <v>448</v>
      </c>
      <c r="F67">
        <f t="shared" si="9"/>
        <v>0</v>
      </c>
    </row>
    <row r="68" spans="3:29" x14ac:dyDescent="0.25">
      <c r="E68" t="s">
        <v>449</v>
      </c>
      <c r="F68">
        <f t="shared" si="9"/>
        <v>0</v>
      </c>
    </row>
    <row r="69" spans="3:29" x14ac:dyDescent="0.25">
      <c r="E69" t="s">
        <v>450</v>
      </c>
      <c r="F69">
        <f t="shared" si="9"/>
        <v>3</v>
      </c>
      <c r="J69" t="s">
        <v>140</v>
      </c>
      <c r="M69" t="s">
        <v>140</v>
      </c>
      <c r="T69" t="s">
        <v>140</v>
      </c>
    </row>
    <row r="70" spans="3:29" x14ac:dyDescent="0.25">
      <c r="E70" t="s">
        <v>451</v>
      </c>
      <c r="F70">
        <f t="shared" si="9"/>
        <v>3</v>
      </c>
      <c r="J70" t="s">
        <v>140</v>
      </c>
      <c r="Q70" t="s">
        <v>140</v>
      </c>
      <c r="AA70" t="s">
        <v>140</v>
      </c>
    </row>
    <row r="71" spans="3:29" x14ac:dyDescent="0.25">
      <c r="C71" s="5"/>
      <c r="E71" t="s">
        <v>230</v>
      </c>
      <c r="F71">
        <f t="shared" si="9"/>
        <v>0</v>
      </c>
    </row>
    <row r="72" spans="3:29" x14ac:dyDescent="0.25">
      <c r="C72" s="5"/>
      <c r="E72" t="s">
        <v>452</v>
      </c>
      <c r="F72">
        <f t="shared" si="9"/>
        <v>5</v>
      </c>
      <c r="O72" t="s">
        <v>140</v>
      </c>
      <c r="P72" t="s">
        <v>140</v>
      </c>
      <c r="S72" t="s">
        <v>140</v>
      </c>
      <c r="W72" t="s">
        <v>140</v>
      </c>
      <c r="Z72" t="s">
        <v>140</v>
      </c>
    </row>
    <row r="74" spans="3:29" x14ac:dyDescent="0.25">
      <c r="C74" t="s">
        <v>211</v>
      </c>
      <c r="E74" t="s">
        <v>232</v>
      </c>
      <c r="F74">
        <f t="shared" si="8"/>
        <v>3</v>
      </c>
      <c r="K74" t="s">
        <v>140</v>
      </c>
      <c r="L74" t="s">
        <v>140</v>
      </c>
      <c r="O74" t="s">
        <v>140</v>
      </c>
    </row>
    <row r="75" spans="3:29" x14ac:dyDescent="0.25">
      <c r="E75" t="s">
        <v>231</v>
      </c>
      <c r="F75">
        <f t="shared" si="8"/>
        <v>0</v>
      </c>
    </row>
    <row r="76" spans="3:29" x14ac:dyDescent="0.25">
      <c r="E76" t="s">
        <v>453</v>
      </c>
      <c r="F76">
        <f t="shared" si="8"/>
        <v>0</v>
      </c>
    </row>
    <row r="77" spans="3:29" x14ac:dyDescent="0.25">
      <c r="E77" t="s">
        <v>454</v>
      </c>
      <c r="F77">
        <f t="shared" si="8"/>
        <v>0</v>
      </c>
    </row>
    <row r="79" spans="3:29" x14ac:dyDescent="0.25">
      <c r="C79" s="38" t="s">
        <v>221</v>
      </c>
      <c r="D79" s="38"/>
      <c r="E79" s="38"/>
    </row>
    <row r="81" spans="3:28" x14ac:dyDescent="0.25">
      <c r="C81" t="s">
        <v>154</v>
      </c>
      <c r="E81" t="s">
        <v>455</v>
      </c>
      <c r="F81">
        <f t="shared" si="8"/>
        <v>2</v>
      </c>
      <c r="R81" t="s">
        <v>140</v>
      </c>
      <c r="AB81" t="s">
        <v>140</v>
      </c>
    </row>
    <row r="83" spans="3:28" x14ac:dyDescent="0.25">
      <c r="C83" t="s">
        <v>177</v>
      </c>
      <c r="E83" t="s">
        <v>222</v>
      </c>
      <c r="F83">
        <f t="shared" si="8"/>
        <v>1</v>
      </c>
      <c r="M83" t="s">
        <v>140</v>
      </c>
    </row>
    <row r="85" spans="3:28" x14ac:dyDescent="0.25">
      <c r="C85" s="36" t="s">
        <v>233</v>
      </c>
      <c r="D85" s="36"/>
      <c r="E85" s="36"/>
    </row>
    <row r="87" spans="3:28" x14ac:dyDescent="0.25">
      <c r="C87" t="s">
        <v>154</v>
      </c>
      <c r="E87" s="13" t="s">
        <v>240</v>
      </c>
      <c r="F87">
        <f t="shared" ref="F87:F93" si="10">COUNTIF(G87:EZ87, "da")</f>
        <v>0</v>
      </c>
    </row>
    <row r="88" spans="3:28" x14ac:dyDescent="0.25">
      <c r="E88" t="s">
        <v>456</v>
      </c>
      <c r="F88">
        <f t="shared" si="10"/>
        <v>0</v>
      </c>
    </row>
    <row r="90" spans="3:28" x14ac:dyDescent="0.25">
      <c r="C90" t="s">
        <v>177</v>
      </c>
      <c r="E90" t="s">
        <v>241</v>
      </c>
      <c r="F90">
        <f t="shared" ref="F90" si="11">COUNTIF(G90:EZ90, "da")</f>
        <v>0</v>
      </c>
    </row>
    <row r="92" spans="3:28" x14ac:dyDescent="0.25">
      <c r="C92" t="s">
        <v>211</v>
      </c>
      <c r="E92" t="s">
        <v>457</v>
      </c>
      <c r="F92">
        <f t="shared" si="10"/>
        <v>3</v>
      </c>
      <c r="J92" t="s">
        <v>140</v>
      </c>
      <c r="L92" t="s">
        <v>140</v>
      </c>
      <c r="S92" t="s">
        <v>140</v>
      </c>
    </row>
    <row r="93" spans="3:28" x14ac:dyDescent="0.25">
      <c r="E93" t="s">
        <v>362</v>
      </c>
      <c r="F93">
        <f t="shared" si="10"/>
        <v>0</v>
      </c>
    </row>
    <row r="95" spans="3:28" x14ac:dyDescent="0.25">
      <c r="C95" s="35" t="s">
        <v>244</v>
      </c>
      <c r="D95" s="35"/>
      <c r="E95" s="35"/>
    </row>
    <row r="97" spans="3:6" x14ac:dyDescent="0.25">
      <c r="C97" t="s">
        <v>154</v>
      </c>
      <c r="E97" t="s">
        <v>247</v>
      </c>
      <c r="F97">
        <f t="shared" ref="F97:F98" si="12">COUNTIF(G97:EZ97, "da")</f>
        <v>0</v>
      </c>
    </row>
    <row r="98" spans="3:6" x14ac:dyDescent="0.25">
      <c r="E98" t="s">
        <v>248</v>
      </c>
      <c r="F98">
        <f t="shared" si="12"/>
        <v>0</v>
      </c>
    </row>
    <row r="100" spans="3:6" x14ac:dyDescent="0.25">
      <c r="C100" t="s">
        <v>177</v>
      </c>
      <c r="E100" t="s">
        <v>458</v>
      </c>
      <c r="F100">
        <f t="shared" ref="F100:F101" si="13">COUNTIF(G100:EZ100, "da")</f>
        <v>0</v>
      </c>
    </row>
    <row r="101" spans="3:6" x14ac:dyDescent="0.25">
      <c r="E101" t="s">
        <v>459</v>
      </c>
      <c r="F101">
        <f t="shared" si="13"/>
        <v>0</v>
      </c>
    </row>
    <row r="103" spans="3:6" x14ac:dyDescent="0.25">
      <c r="C103" t="s">
        <v>211</v>
      </c>
      <c r="E103" t="s">
        <v>249</v>
      </c>
      <c r="F103">
        <f t="shared" ref="F103" si="14">COUNTIF(G103:EZ103, "da")</f>
        <v>0</v>
      </c>
    </row>
    <row r="105" spans="3:6" x14ac:dyDescent="0.25">
      <c r="C105" s="34" t="s">
        <v>251</v>
      </c>
      <c r="D105" s="34"/>
      <c r="E105" s="34"/>
    </row>
    <row r="107" spans="3:6" x14ac:dyDescent="0.25">
      <c r="C107" s="41" t="s">
        <v>386</v>
      </c>
      <c r="D107" s="41"/>
      <c r="E107" s="41"/>
    </row>
    <row r="109" spans="3:6" x14ac:dyDescent="0.25">
      <c r="E109" t="s">
        <v>460</v>
      </c>
      <c r="F109">
        <f>COUNTIF(G109:EZ109, "da")</f>
        <v>0</v>
      </c>
    </row>
    <row r="111" spans="3:6" x14ac:dyDescent="0.25">
      <c r="C111" s="28" t="s">
        <v>258</v>
      </c>
      <c r="D111" s="28"/>
      <c r="E111" s="28"/>
    </row>
    <row r="113" spans="3:6" x14ac:dyDescent="0.25">
      <c r="C113" t="s">
        <v>138</v>
      </c>
      <c r="E113" t="s">
        <v>461</v>
      </c>
      <c r="F113">
        <f t="shared" ref="F113:F114" si="15">COUNTIF(G113:EZ113, "da")</f>
        <v>0</v>
      </c>
    </row>
    <row r="114" spans="3:6" x14ac:dyDescent="0.25">
      <c r="E114" t="s">
        <v>462</v>
      </c>
      <c r="F114">
        <f t="shared" si="15"/>
        <v>0</v>
      </c>
    </row>
    <row r="116" spans="3:6" x14ac:dyDescent="0.25">
      <c r="C116" s="30" t="s">
        <v>264</v>
      </c>
      <c r="D116" s="30"/>
      <c r="E116" s="30"/>
    </row>
    <row r="118" spans="3:6" x14ac:dyDescent="0.25">
      <c r="C118" t="s">
        <v>177</v>
      </c>
      <c r="E118" t="s">
        <v>409</v>
      </c>
      <c r="F118">
        <f t="shared" ref="F118" si="16">COUNTIF(G118:FD118, "da")</f>
        <v>0</v>
      </c>
    </row>
  </sheetData>
  <mergeCells count="9">
    <mergeCell ref="C111:E111"/>
    <mergeCell ref="C116:E116"/>
    <mergeCell ref="C107:E107"/>
    <mergeCell ref="C105:E105"/>
    <mergeCell ref="C10:E10"/>
    <mergeCell ref="C79:E79"/>
    <mergeCell ref="C46:E46"/>
    <mergeCell ref="C85:E85"/>
    <mergeCell ref="C95:E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478E-5D14-4353-9AC8-C3B7D584CEDB}">
  <dimension ref="A1:AJ73"/>
  <sheetViews>
    <sheetView zoomScale="115" zoomScaleNormal="115" workbookViewId="0">
      <pane xSplit="6" ySplit="9" topLeftCell="G10" activePane="bottomRight" state="frozen"/>
      <selection pane="topRight"/>
      <selection pane="bottomLeft"/>
      <selection pane="bottomRight" activeCell="E7" sqref="E7"/>
    </sheetView>
  </sheetViews>
  <sheetFormatPr defaultRowHeight="15" x14ac:dyDescent="0.2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 x14ac:dyDescent="0.25">
      <c r="A1" t="s">
        <v>64</v>
      </c>
      <c r="B1">
        <f>COUNT(F:F)</f>
        <v>34</v>
      </c>
    </row>
    <row r="2" spans="1:36" x14ac:dyDescent="0.25">
      <c r="A2" t="s">
        <v>65</v>
      </c>
      <c r="B2">
        <f>SUM(F:F)</f>
        <v>47</v>
      </c>
    </row>
    <row r="3" spans="1:36" x14ac:dyDescent="0.25">
      <c r="D3" t="s">
        <v>66</v>
      </c>
      <c r="E3">
        <f>ROUND(E4/E5, 2)</f>
        <v>2.84</v>
      </c>
    </row>
    <row r="4" spans="1:36" x14ac:dyDescent="0.25">
      <c r="A4" t="s">
        <v>67</v>
      </c>
      <c r="B4">
        <f>COUNTIF(F:F, "&gt;9")</f>
        <v>0</v>
      </c>
      <c r="D4" t="s">
        <v>68</v>
      </c>
      <c r="E4">
        <f>SUM(G9:N9)</f>
        <v>142</v>
      </c>
    </row>
    <row r="5" spans="1:36" x14ac:dyDescent="0.25">
      <c r="A5" t="s">
        <v>69</v>
      </c>
      <c r="B5">
        <v>8</v>
      </c>
      <c r="D5" t="s">
        <v>70</v>
      </c>
      <c r="E5">
        <f>SUM(G8:N8)</f>
        <v>50</v>
      </c>
    </row>
    <row r="6" spans="1:36" x14ac:dyDescent="0.25">
      <c r="A6" t="s">
        <v>71</v>
      </c>
      <c r="B6">
        <f>COUNTA(G8:EZ8)</f>
        <v>8</v>
      </c>
    </row>
    <row r="7" spans="1:36" s="6" customFormat="1" x14ac:dyDescent="0.25">
      <c r="F7" s="16" t="s">
        <v>73</v>
      </c>
      <c r="G7" s="8" t="s">
        <v>463</v>
      </c>
      <c r="H7" s="8" t="s">
        <v>432</v>
      </c>
      <c r="I7" s="8" t="s">
        <v>464</v>
      </c>
      <c r="J7" s="8" t="s">
        <v>125</v>
      </c>
      <c r="K7" s="8" t="s">
        <v>465</v>
      </c>
      <c r="L7" s="8" t="s">
        <v>433</v>
      </c>
      <c r="M7" s="8" t="s">
        <v>466</v>
      </c>
      <c r="N7" s="8" t="s">
        <v>131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4.25" customHeight="1" x14ac:dyDescent="0.25">
      <c r="F8" t="s">
        <v>133</v>
      </c>
      <c r="G8">
        <v>7</v>
      </c>
      <c r="H8">
        <v>6</v>
      </c>
      <c r="I8">
        <v>9</v>
      </c>
      <c r="J8">
        <v>4</v>
      </c>
      <c r="K8">
        <v>7</v>
      </c>
      <c r="L8">
        <v>4</v>
      </c>
      <c r="M8">
        <v>8</v>
      </c>
      <c r="N8">
        <v>5</v>
      </c>
    </row>
    <row r="9" spans="1:36" ht="16.5" customHeight="1" x14ac:dyDescent="0.25">
      <c r="F9" t="s">
        <v>135</v>
      </c>
      <c r="G9">
        <v>17</v>
      </c>
      <c r="H9">
        <v>15</v>
      </c>
      <c r="I9">
        <v>18</v>
      </c>
      <c r="J9">
        <v>16</v>
      </c>
      <c r="K9">
        <v>15</v>
      </c>
      <c r="L9">
        <v>20</v>
      </c>
      <c r="M9">
        <v>20</v>
      </c>
      <c r="N9">
        <v>21</v>
      </c>
    </row>
    <row r="10" spans="1:36" x14ac:dyDescent="0.25">
      <c r="C10" s="33" t="s">
        <v>136</v>
      </c>
      <c r="D10" s="33"/>
      <c r="E10" s="33"/>
      <c r="F10" t="s">
        <v>137</v>
      </c>
    </row>
    <row r="12" spans="1:36" x14ac:dyDescent="0.25">
      <c r="C12" t="s">
        <v>138</v>
      </c>
      <c r="E12" t="s">
        <v>153</v>
      </c>
      <c r="F12">
        <f t="shared" ref="F12:F24" si="0">COUNTIF(G12:EZ12, "da")</f>
        <v>0</v>
      </c>
    </row>
    <row r="13" spans="1:36" x14ac:dyDescent="0.25">
      <c r="E13" t="s">
        <v>150</v>
      </c>
      <c r="F13">
        <f t="shared" si="0"/>
        <v>0</v>
      </c>
    </row>
    <row r="15" spans="1:36" x14ac:dyDescent="0.25">
      <c r="C15" t="s">
        <v>154</v>
      </c>
      <c r="E15" t="s">
        <v>304</v>
      </c>
      <c r="F15">
        <f t="shared" si="0"/>
        <v>0</v>
      </c>
    </row>
    <row r="16" spans="1:36" x14ac:dyDescent="0.25">
      <c r="E16" t="s">
        <v>467</v>
      </c>
      <c r="F16">
        <f t="shared" si="0"/>
        <v>0</v>
      </c>
    </row>
    <row r="17" spans="3:14" x14ac:dyDescent="0.25">
      <c r="E17" t="s">
        <v>285</v>
      </c>
      <c r="F17">
        <f t="shared" si="0"/>
        <v>1</v>
      </c>
      <c r="L17" t="s">
        <v>140</v>
      </c>
    </row>
    <row r="18" spans="3:14" x14ac:dyDescent="0.25">
      <c r="E18" t="s">
        <v>309</v>
      </c>
      <c r="F18">
        <f t="shared" si="0"/>
        <v>1</v>
      </c>
      <c r="L18" t="s">
        <v>140</v>
      </c>
    </row>
    <row r="20" spans="3:14" x14ac:dyDescent="0.25">
      <c r="C20" t="s">
        <v>177</v>
      </c>
      <c r="E20" t="s">
        <v>179</v>
      </c>
      <c r="F20">
        <f t="shared" si="0"/>
        <v>2</v>
      </c>
      <c r="G20" t="s">
        <v>140</v>
      </c>
      <c r="K20" t="s">
        <v>140</v>
      </c>
    </row>
    <row r="21" spans="3:14" x14ac:dyDescent="0.25">
      <c r="E21" t="s">
        <v>468</v>
      </c>
      <c r="F21">
        <f t="shared" si="0"/>
        <v>1</v>
      </c>
      <c r="K21" t="s">
        <v>140</v>
      </c>
    </row>
    <row r="22" spans="3:14" x14ac:dyDescent="0.25">
      <c r="E22" t="s">
        <v>469</v>
      </c>
      <c r="F22">
        <f t="shared" si="0"/>
        <v>1</v>
      </c>
      <c r="I22" t="s">
        <v>140</v>
      </c>
    </row>
    <row r="23" spans="3:14" x14ac:dyDescent="0.25">
      <c r="E23" t="s">
        <v>470</v>
      </c>
      <c r="F23">
        <f t="shared" si="0"/>
        <v>0</v>
      </c>
    </row>
    <row r="24" spans="3:14" x14ac:dyDescent="0.25">
      <c r="E24" t="s">
        <v>178</v>
      </c>
      <c r="F24">
        <f t="shared" si="0"/>
        <v>1</v>
      </c>
      <c r="N24" t="s">
        <v>140</v>
      </c>
    </row>
    <row r="26" spans="3:14" x14ac:dyDescent="0.25">
      <c r="C26" s="28" t="s">
        <v>258</v>
      </c>
      <c r="D26" s="28"/>
      <c r="E26" s="28"/>
    </row>
    <row r="28" spans="3:14" x14ac:dyDescent="0.25">
      <c r="C28" t="s">
        <v>138</v>
      </c>
      <c r="E28" t="s">
        <v>471</v>
      </c>
      <c r="F28">
        <f t="shared" ref="F28:F67" si="1">COUNTIF(G28:EZ28, "da")</f>
        <v>4</v>
      </c>
      <c r="G28" t="s">
        <v>140</v>
      </c>
      <c r="H28" t="s">
        <v>140</v>
      </c>
      <c r="K28" t="s">
        <v>140</v>
      </c>
      <c r="N28" t="s">
        <v>140</v>
      </c>
    </row>
    <row r="29" spans="3:14" x14ac:dyDescent="0.25">
      <c r="E29" t="s">
        <v>472</v>
      </c>
      <c r="F29">
        <f t="shared" si="1"/>
        <v>0</v>
      </c>
    </row>
    <row r="30" spans="3:14" x14ac:dyDescent="0.25">
      <c r="E30" t="s">
        <v>473</v>
      </c>
      <c r="F30">
        <f t="shared" si="1"/>
        <v>0</v>
      </c>
    </row>
    <row r="31" spans="3:14" x14ac:dyDescent="0.25">
      <c r="E31" t="s">
        <v>474</v>
      </c>
      <c r="F31">
        <f t="shared" si="1"/>
        <v>0</v>
      </c>
    </row>
    <row r="33" spans="3:14" x14ac:dyDescent="0.25">
      <c r="C33" t="s">
        <v>154</v>
      </c>
      <c r="E33" t="s">
        <v>475</v>
      </c>
      <c r="F33">
        <f t="shared" si="1"/>
        <v>3</v>
      </c>
      <c r="G33" t="s">
        <v>140</v>
      </c>
      <c r="H33" t="s">
        <v>140</v>
      </c>
      <c r="L33" t="s">
        <v>140</v>
      </c>
    </row>
    <row r="34" spans="3:14" x14ac:dyDescent="0.25">
      <c r="E34" t="s">
        <v>476</v>
      </c>
      <c r="F34">
        <f t="shared" si="1"/>
        <v>0</v>
      </c>
    </row>
    <row r="35" spans="3:14" x14ac:dyDescent="0.25">
      <c r="E35" t="s">
        <v>406</v>
      </c>
      <c r="F35">
        <f t="shared" si="1"/>
        <v>1</v>
      </c>
      <c r="J35" t="s">
        <v>140</v>
      </c>
    </row>
    <row r="37" spans="3:14" x14ac:dyDescent="0.25">
      <c r="C37" t="s">
        <v>177</v>
      </c>
      <c r="E37" t="s">
        <v>407</v>
      </c>
      <c r="F37">
        <f t="shared" si="1"/>
        <v>2</v>
      </c>
      <c r="G37" t="s">
        <v>140</v>
      </c>
      <c r="L37" t="s">
        <v>140</v>
      </c>
    </row>
    <row r="38" spans="3:14" x14ac:dyDescent="0.25">
      <c r="E38" t="s">
        <v>259</v>
      </c>
      <c r="F38">
        <f t="shared" si="1"/>
        <v>0</v>
      </c>
    </row>
    <row r="39" spans="3:14" x14ac:dyDescent="0.25">
      <c r="E39" t="s">
        <v>477</v>
      </c>
      <c r="F39">
        <f t="shared" si="1"/>
        <v>2</v>
      </c>
      <c r="I39" t="s">
        <v>140</v>
      </c>
      <c r="M39" t="s">
        <v>140</v>
      </c>
    </row>
    <row r="40" spans="3:14" x14ac:dyDescent="0.25">
      <c r="E40" t="s">
        <v>260</v>
      </c>
      <c r="F40">
        <f t="shared" si="1"/>
        <v>0</v>
      </c>
    </row>
    <row r="42" spans="3:14" x14ac:dyDescent="0.25">
      <c r="C42" t="s">
        <v>211</v>
      </c>
      <c r="E42" s="1" t="s">
        <v>408</v>
      </c>
      <c r="F42">
        <f t="shared" si="1"/>
        <v>6</v>
      </c>
      <c r="G42" t="s">
        <v>140</v>
      </c>
      <c r="I42" t="s">
        <v>140</v>
      </c>
      <c r="J42" t="s">
        <v>140</v>
      </c>
      <c r="K42" t="s">
        <v>140</v>
      </c>
      <c r="M42" t="s">
        <v>140</v>
      </c>
      <c r="N42" t="s">
        <v>140</v>
      </c>
    </row>
    <row r="43" spans="3:14" x14ac:dyDescent="0.25">
      <c r="E43" t="s">
        <v>261</v>
      </c>
      <c r="F43">
        <f t="shared" si="1"/>
        <v>0</v>
      </c>
    </row>
    <row r="45" spans="3:14" x14ac:dyDescent="0.25">
      <c r="C45" s="38" t="s">
        <v>221</v>
      </c>
      <c r="D45" s="38"/>
      <c r="E45" s="38"/>
    </row>
    <row r="47" spans="3:14" x14ac:dyDescent="0.25">
      <c r="C47" t="s">
        <v>138</v>
      </c>
      <c r="E47" s="22" t="s">
        <v>478</v>
      </c>
      <c r="J47" t="s">
        <v>140</v>
      </c>
      <c r="M47" t="s">
        <v>140</v>
      </c>
    </row>
    <row r="49" spans="3:14" x14ac:dyDescent="0.25">
      <c r="C49" t="s">
        <v>154</v>
      </c>
      <c r="E49" s="22" t="s">
        <v>479</v>
      </c>
      <c r="F49">
        <f t="shared" ref="F49" si="2">COUNTIF(G49:EZ49, "da")</f>
        <v>0</v>
      </c>
    </row>
    <row r="51" spans="3:14" x14ac:dyDescent="0.25">
      <c r="C51" t="s">
        <v>177</v>
      </c>
      <c r="E51" s="1" t="s">
        <v>222</v>
      </c>
      <c r="F51">
        <f t="shared" si="1"/>
        <v>7</v>
      </c>
      <c r="G51" t="s">
        <v>140</v>
      </c>
      <c r="H51" t="s">
        <v>140</v>
      </c>
      <c r="I51" t="s">
        <v>140</v>
      </c>
      <c r="J51" t="s">
        <v>140</v>
      </c>
      <c r="K51" t="s">
        <v>140</v>
      </c>
      <c r="M51" t="s">
        <v>140</v>
      </c>
      <c r="N51" t="s">
        <v>140</v>
      </c>
    </row>
    <row r="52" spans="3:14" x14ac:dyDescent="0.25">
      <c r="E52" t="s">
        <v>348</v>
      </c>
      <c r="F52">
        <f t="shared" si="1"/>
        <v>2</v>
      </c>
      <c r="I52" t="s">
        <v>140</v>
      </c>
      <c r="M52" t="s">
        <v>140</v>
      </c>
    </row>
    <row r="54" spans="3:14" x14ac:dyDescent="0.25">
      <c r="C54" s="36" t="s">
        <v>233</v>
      </c>
      <c r="D54" s="36"/>
      <c r="E54" s="36"/>
    </row>
    <row r="56" spans="3:14" x14ac:dyDescent="0.25">
      <c r="C56" t="s">
        <v>138</v>
      </c>
      <c r="E56" t="s">
        <v>480</v>
      </c>
      <c r="F56">
        <f t="shared" si="1"/>
        <v>1</v>
      </c>
      <c r="M56" t="s">
        <v>140</v>
      </c>
    </row>
    <row r="57" spans="3:14" x14ac:dyDescent="0.25">
      <c r="E57" t="s">
        <v>235</v>
      </c>
      <c r="F57">
        <f t="shared" si="1"/>
        <v>0</v>
      </c>
    </row>
    <row r="58" spans="3:14" x14ac:dyDescent="0.25">
      <c r="E58" t="s">
        <v>237</v>
      </c>
      <c r="F58">
        <f t="shared" si="1"/>
        <v>0</v>
      </c>
    </row>
    <row r="60" spans="3:14" x14ac:dyDescent="0.25">
      <c r="C60" t="s">
        <v>154</v>
      </c>
      <c r="E60" t="s">
        <v>239</v>
      </c>
      <c r="F60">
        <f t="shared" si="1"/>
        <v>6</v>
      </c>
      <c r="G60" t="s">
        <v>140</v>
      </c>
      <c r="H60" t="s">
        <v>140</v>
      </c>
      <c r="I60" t="s">
        <v>140</v>
      </c>
      <c r="K60" t="s">
        <v>140</v>
      </c>
      <c r="M60" t="s">
        <v>140</v>
      </c>
      <c r="N60" t="s">
        <v>140</v>
      </c>
    </row>
    <row r="61" spans="3:14" x14ac:dyDescent="0.25">
      <c r="E61" t="s">
        <v>238</v>
      </c>
      <c r="F61">
        <f t="shared" si="1"/>
        <v>4</v>
      </c>
      <c r="H61" t="s">
        <v>140</v>
      </c>
      <c r="I61" t="s">
        <v>140</v>
      </c>
      <c r="K61" t="s">
        <v>140</v>
      </c>
      <c r="M61" t="s">
        <v>140</v>
      </c>
    </row>
    <row r="63" spans="3:14" x14ac:dyDescent="0.25">
      <c r="C63" t="s">
        <v>177</v>
      </c>
      <c r="E63" t="s">
        <v>481</v>
      </c>
      <c r="F63">
        <f t="shared" si="1"/>
        <v>2</v>
      </c>
      <c r="H63" t="s">
        <v>140</v>
      </c>
      <c r="I63" t="s">
        <v>140</v>
      </c>
    </row>
    <row r="65" spans="3:6" x14ac:dyDescent="0.25">
      <c r="C65" s="35" t="s">
        <v>244</v>
      </c>
      <c r="D65" s="35"/>
      <c r="E65" s="35"/>
    </row>
    <row r="67" spans="3:6" x14ac:dyDescent="0.25">
      <c r="C67" t="s">
        <v>154</v>
      </c>
      <c r="E67" t="s">
        <v>248</v>
      </c>
      <c r="F67">
        <f t="shared" si="1"/>
        <v>0</v>
      </c>
    </row>
    <row r="69" spans="3:6" x14ac:dyDescent="0.25">
      <c r="C69" s="34" t="s">
        <v>251</v>
      </c>
      <c r="D69" s="34"/>
      <c r="E69" s="34"/>
    </row>
    <row r="71" spans="3:6" x14ac:dyDescent="0.25">
      <c r="C71" s="41" t="s">
        <v>386</v>
      </c>
      <c r="D71" s="41"/>
      <c r="E71" s="41"/>
    </row>
    <row r="73" spans="3:6" x14ac:dyDescent="0.25">
      <c r="C73" s="37" t="s">
        <v>223</v>
      </c>
      <c r="D73" s="37"/>
      <c r="E73" s="37"/>
    </row>
  </sheetData>
  <mergeCells count="8">
    <mergeCell ref="C71:E71"/>
    <mergeCell ref="C26:E26"/>
    <mergeCell ref="C10:E10"/>
    <mergeCell ref="C73:E73"/>
    <mergeCell ref="C45:E45"/>
    <mergeCell ref="C54:E54"/>
    <mergeCell ref="C65:E65"/>
    <mergeCell ref="C69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raspored</vt:lpstr>
      <vt:lpstr>T</vt:lpstr>
      <vt:lpstr>P</vt:lpstr>
      <vt:lpstr>Š</vt:lpstr>
      <vt:lpstr>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Marunić</cp:lastModifiedBy>
  <cp:revision/>
  <dcterms:created xsi:type="dcterms:W3CDTF">2023-09-14T17:49:25Z</dcterms:created>
  <dcterms:modified xsi:type="dcterms:W3CDTF">2025-04-14T23:27:40Z</dcterms:modified>
  <cp:category/>
  <cp:contentStatus/>
</cp:coreProperties>
</file>