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el\Documents\Lobel\Zlatni Zmaj\Evidencija\"/>
    </mc:Choice>
  </mc:AlternateContent>
  <xr:revisionPtr revIDLastSave="0" documentId="13_ncr:1_{C160CBA1-3C1F-4497-9F56-6BC36244F492}" xr6:coauthVersionLast="47" xr6:coauthVersionMax="47" xr10:uidLastSave="{00000000-0000-0000-0000-000000000000}"/>
  <bookViews>
    <workbookView xWindow="-120" yWindow="-120" windowWidth="38640" windowHeight="21120" firstSheet="1" activeTab="1" xr2:uid="{E4510751-5150-4AC6-8207-09F7448F3FDD}"/>
  </bookViews>
  <sheets>
    <sheet name="raspored" sheetId="2" r:id="rId1"/>
    <sheet name="P" sheetId="1" r:id="rId2"/>
    <sheet name="J" sheetId="4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E2" i="4"/>
  <c r="BX5" i="4"/>
  <c r="BY5" i="4"/>
  <c r="BZ5" i="4"/>
  <c r="CA5" i="4"/>
  <c r="CB5" i="4"/>
  <c r="F50" i="1"/>
  <c r="F53" i="1"/>
  <c r="F52" i="1"/>
  <c r="A60" i="4"/>
  <c r="A47" i="4"/>
  <c r="A41" i="4"/>
  <c r="BV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AV5" i="4"/>
  <c r="AW5" i="4"/>
  <c r="AX5" i="4"/>
  <c r="AY5" i="4"/>
  <c r="AZ5" i="4"/>
  <c r="BA5" i="4"/>
  <c r="BB5" i="4"/>
  <c r="BC5" i="4"/>
  <c r="BD5" i="4"/>
  <c r="AS5" i="4"/>
  <c r="AQ5" i="4"/>
  <c r="F17" i="1"/>
  <c r="F35" i="1"/>
  <c r="F46" i="1"/>
  <c r="F47" i="1"/>
  <c r="F33" i="1"/>
  <c r="F34" i="1"/>
  <c r="F32" i="1"/>
  <c r="F130" i="1"/>
  <c r="F125" i="1"/>
  <c r="B123" i="1"/>
  <c r="F12" i="1"/>
  <c r="F29" i="1"/>
  <c r="F30" i="1"/>
  <c r="F31" i="1"/>
  <c r="F13" i="1"/>
  <c r="F14" i="1"/>
  <c r="F15" i="1"/>
  <c r="F16" i="1"/>
  <c r="F19" i="1"/>
  <c r="F20" i="1"/>
  <c r="F21" i="1"/>
  <c r="F22" i="1"/>
  <c r="F23" i="1"/>
  <c r="F24" i="1"/>
  <c r="F25" i="1"/>
  <c r="F26" i="1"/>
  <c r="F27" i="1"/>
  <c r="F28" i="1"/>
  <c r="F37" i="1"/>
  <c r="F38" i="1"/>
  <c r="F39" i="1"/>
  <c r="F40" i="1"/>
  <c r="F41" i="1"/>
  <c r="F42" i="1"/>
  <c r="F43" i="1"/>
  <c r="F44" i="1"/>
  <c r="F45" i="1"/>
  <c r="F49" i="1"/>
  <c r="F51" i="1"/>
  <c r="F54" i="1"/>
  <c r="F55" i="1"/>
  <c r="F56" i="1"/>
  <c r="F57" i="1"/>
  <c r="F58" i="1"/>
  <c r="F59" i="1"/>
  <c r="F60" i="1"/>
  <c r="F61" i="1"/>
  <c r="F62" i="1"/>
  <c r="F63" i="1"/>
  <c r="F64" i="1"/>
  <c r="F65" i="1"/>
  <c r="F70" i="1"/>
  <c r="F71" i="1"/>
  <c r="F72" i="1"/>
  <c r="F73" i="1"/>
  <c r="F74" i="1"/>
  <c r="F76" i="1"/>
  <c r="F78" i="1"/>
  <c r="F79" i="1"/>
  <c r="F80" i="1"/>
  <c r="F81" i="1"/>
  <c r="F82" i="1"/>
  <c r="F87" i="1"/>
  <c r="B85" i="1"/>
  <c r="F92" i="1"/>
  <c r="F93" i="1"/>
  <c r="F94" i="1"/>
  <c r="F95" i="1"/>
  <c r="F96" i="1"/>
  <c r="F97" i="1"/>
  <c r="F98" i="1"/>
  <c r="F100" i="1"/>
  <c r="F101" i="1"/>
  <c r="F103" i="1"/>
  <c r="F104" i="1"/>
  <c r="F105" i="1"/>
  <c r="F106" i="1"/>
  <c r="F107" i="1"/>
  <c r="F108" i="1"/>
  <c r="F109" i="1"/>
  <c r="F110" i="1"/>
  <c r="F111" i="1"/>
  <c r="F112" i="1"/>
  <c r="F114" i="1"/>
  <c r="F115" i="1"/>
  <c r="F120" i="1"/>
  <c r="B118" i="1"/>
  <c r="F131" i="1"/>
  <c r="F136" i="1"/>
  <c r="F138" i="1"/>
  <c r="F139" i="1"/>
  <c r="B134" i="1"/>
  <c r="E81" i="4"/>
  <c r="AR5" i="4"/>
  <c r="AP5" i="4"/>
  <c r="AO5" i="4"/>
  <c r="AK8" i="1"/>
  <c r="AL8" i="1"/>
  <c r="AM8" i="1"/>
  <c r="AU8" i="1"/>
  <c r="E9" i="4"/>
  <c r="E72" i="4"/>
  <c r="E92" i="4"/>
  <c r="E91" i="4"/>
  <c r="E90" i="4"/>
  <c r="E89" i="4"/>
  <c r="E88" i="4"/>
  <c r="E87" i="4"/>
  <c r="E86" i="4"/>
  <c r="E84" i="4"/>
  <c r="E83" i="4"/>
  <c r="E82" i="4"/>
  <c r="E80" i="4"/>
  <c r="E79" i="4"/>
  <c r="A76" i="4"/>
  <c r="E78" i="4"/>
  <c r="E71" i="4"/>
  <c r="E69" i="4"/>
  <c r="E63" i="4"/>
  <c r="E62" i="4"/>
  <c r="E49" i="4"/>
  <c r="E43" i="4"/>
  <c r="E56" i="4"/>
  <c r="E54" i="4"/>
  <c r="E52" i="4"/>
  <c r="E51" i="4"/>
  <c r="E37" i="4"/>
  <c r="E36" i="4"/>
  <c r="E35" i="4"/>
  <c r="E34" i="4"/>
  <c r="E33" i="4"/>
  <c r="E32" i="4"/>
  <c r="E31" i="4"/>
  <c r="E30" i="4"/>
  <c r="E29" i="4"/>
  <c r="E27" i="4"/>
  <c r="E26" i="4"/>
  <c r="E25" i="4"/>
  <c r="E24" i="4"/>
  <c r="E23" i="4"/>
  <c r="E22" i="4"/>
  <c r="E21" i="4"/>
  <c r="E20" i="4"/>
  <c r="E18" i="4"/>
  <c r="E17" i="4"/>
  <c r="E16" i="4"/>
  <c r="E15" i="4"/>
  <c r="E14" i="4"/>
  <c r="E13" i="4"/>
  <c r="E12" i="4"/>
  <c r="E11" i="4"/>
  <c r="AN5" i="4"/>
  <c r="AM5" i="4"/>
  <c r="AL5" i="4"/>
  <c r="AK5" i="4"/>
  <c r="AJ5" i="4"/>
  <c r="AI5" i="4"/>
  <c r="AH5" i="4"/>
  <c r="AB5" i="4"/>
  <c r="AA5" i="4"/>
  <c r="Z5" i="4"/>
  <c r="Y5" i="4"/>
  <c r="X5" i="4"/>
  <c r="W5" i="4"/>
  <c r="V5" i="4"/>
  <c r="U5" i="4"/>
  <c r="AI8" i="1"/>
  <c r="AJ8" i="1"/>
  <c r="AE8" i="1"/>
  <c r="AF8" i="1"/>
  <c r="AG8" i="1"/>
  <c r="AH8" i="1"/>
  <c r="F7" i="1"/>
  <c r="AB8" i="1"/>
  <c r="AC8" i="1"/>
  <c r="AD8" i="1"/>
  <c r="AA8" i="1"/>
  <c r="X8" i="1"/>
  <c r="Y8" i="1"/>
  <c r="Z8" i="1"/>
  <c r="W8" i="1"/>
  <c r="T8" i="1"/>
  <c r="U8" i="1"/>
  <c r="V8" i="1"/>
  <c r="F5" i="4"/>
  <c r="G5" i="4"/>
  <c r="H5" i="4"/>
  <c r="J5" i="4"/>
  <c r="K5" i="4"/>
  <c r="L5" i="4"/>
  <c r="M5" i="4"/>
  <c r="O5" i="4"/>
  <c r="P5" i="4"/>
  <c r="Q5" i="4"/>
  <c r="I5" i="4"/>
  <c r="R5" i="4"/>
  <c r="S5" i="4"/>
  <c r="T5" i="4"/>
  <c r="O8" i="1"/>
  <c r="P8" i="1"/>
  <c r="Q8" i="1"/>
  <c r="R8" i="1"/>
  <c r="S8" i="1"/>
  <c r="H8" i="1"/>
  <c r="I8" i="1"/>
  <c r="J8" i="1"/>
  <c r="K8" i="1"/>
  <c r="L8" i="1"/>
  <c r="M8" i="1"/>
  <c r="N8" i="1"/>
  <c r="G8" i="1"/>
  <c r="E3" i="4"/>
  <c r="A7" i="4"/>
  <c r="A67" i="4"/>
  <c r="E6" i="1"/>
  <c r="E5" i="1"/>
  <c r="B68" i="1"/>
  <c r="B128" i="1"/>
  <c r="B90" i="1"/>
  <c r="B10" i="1"/>
  <c r="E4" i="1"/>
  <c r="A134" i="1"/>
  <c r="A128" i="1"/>
  <c r="A118" i="1"/>
  <c r="A90" i="1"/>
  <c r="A85" i="1"/>
  <c r="A68" i="1"/>
  <c r="A10" i="1"/>
</calcChain>
</file>

<file path=xl/sharedStrings.xml><?xml version="1.0" encoding="utf-8"?>
<sst xmlns="http://schemas.openxmlformats.org/spreadsheetml/2006/main" count="934" uniqueCount="252">
  <si>
    <t>svaki utorak i četvrtak 19:30 - 21:00</t>
  </si>
  <si>
    <t>Lokacije</t>
  </si>
  <si>
    <t>TREŠNJEVKA</t>
  </si>
  <si>
    <t>PEŠČENICA</t>
  </si>
  <si>
    <t>Našička ul.2 - Mali Zmaj</t>
  </si>
  <si>
    <t>Njegoševa ul. 10 - MO Peščenica</t>
  </si>
  <si>
    <t>Legenda</t>
  </si>
  <si>
    <t>sivo ime označava volontera koji više nije aktivan / nije u WhatsApp grupi, a svijetlo plavo da je zainteresiran ali trenutno ne može zbog termina</t>
  </si>
  <si>
    <t>zvjezdica označava volontera koji je u obje grupe</t>
  </si>
  <si>
    <t>zeleno ime označava voditelja skupine</t>
  </si>
  <si>
    <t>da znači da je volonter odradio instrukcije</t>
  </si>
  <si>
    <t>svaki volonter mora biti u svim grupama u tablici ovisno u kojim se WhatsApp grupama nalazi</t>
  </si>
  <si>
    <t xml:space="preserve">broj u gornjem lijevom kutu označava ukupan broj volontera u skupini i mora se poklapati sa brojem u WhatsApp grupi </t>
  </si>
  <si>
    <t>broj volontera: 79</t>
  </si>
  <si>
    <t>broj sati</t>
  </si>
  <si>
    <t>aktivnih (&gt;9)</t>
  </si>
  <si>
    <t>aktivnih (&gt;5)</t>
  </si>
  <si>
    <t>3.10.2023.</t>
  </si>
  <si>
    <t>10.10.23.</t>
  </si>
  <si>
    <t>12.10.23.</t>
  </si>
  <si>
    <t>17.10.23.</t>
  </si>
  <si>
    <t>19.10.23.</t>
  </si>
  <si>
    <t>24.10.23.</t>
  </si>
  <si>
    <t>26.10.23.</t>
  </si>
  <si>
    <t>2.11.23.</t>
  </si>
  <si>
    <t>7.11.23.</t>
  </si>
  <si>
    <t>9.11.23.</t>
  </si>
  <si>
    <t>14.11.23.</t>
  </si>
  <si>
    <t>16.11.23.</t>
  </si>
  <si>
    <t>21.11.23.</t>
  </si>
  <si>
    <t>23.11.23.</t>
  </si>
  <si>
    <t>28.11.23.</t>
  </si>
  <si>
    <t>30.11.23.</t>
  </si>
  <si>
    <t>5.12.23.</t>
  </si>
  <si>
    <t>7.12.23.</t>
  </si>
  <si>
    <t>12.12.23.</t>
  </si>
  <si>
    <t>14.12.23.</t>
  </si>
  <si>
    <t>19.12.23.</t>
  </si>
  <si>
    <t>28.12.23.</t>
  </si>
  <si>
    <t>2.1.24.</t>
  </si>
  <si>
    <t>4.1.24.</t>
  </si>
  <si>
    <t>9.1.24.</t>
  </si>
  <si>
    <t>11.1.24.</t>
  </si>
  <si>
    <t>16.1.24.</t>
  </si>
  <si>
    <t>18.1.24.</t>
  </si>
  <si>
    <t>25.1.24.</t>
  </si>
  <si>
    <t>30.1.24.</t>
  </si>
  <si>
    <t>1.2.24.</t>
  </si>
  <si>
    <t>6.2.24.</t>
  </si>
  <si>
    <t>8.2.24.</t>
  </si>
  <si>
    <t>13.2.24.</t>
  </si>
  <si>
    <t>15.2.24.</t>
  </si>
  <si>
    <t>20.2.24.</t>
  </si>
  <si>
    <t>22.2.24.</t>
  </si>
  <si>
    <t>27.2.24.</t>
  </si>
  <si>
    <t>29.2.24.</t>
  </si>
  <si>
    <t>5.3.24.</t>
  </si>
  <si>
    <t>7.3.24.</t>
  </si>
  <si>
    <t>12.3.24</t>
  </si>
  <si>
    <t>14.3.24.</t>
  </si>
  <si>
    <t>19.3.24.</t>
  </si>
  <si>
    <t>21.3.24</t>
  </si>
  <si>
    <t>26.3.24.</t>
  </si>
  <si>
    <t>9.4.24.</t>
  </si>
  <si>
    <t>11.4.24.</t>
  </si>
  <si>
    <t>16.4.24.</t>
  </si>
  <si>
    <t>18.4.24.</t>
  </si>
  <si>
    <t>23.4.24.</t>
  </si>
  <si>
    <t>25.4.24.</t>
  </si>
  <si>
    <t>30.4.24.</t>
  </si>
  <si>
    <t>2.5.24.</t>
  </si>
  <si>
    <t>7.5.24.</t>
  </si>
  <si>
    <t>9.5.24.</t>
  </si>
  <si>
    <t>14.5.24.</t>
  </si>
  <si>
    <t>16.5.24.</t>
  </si>
  <si>
    <t>21.5.24.</t>
  </si>
  <si>
    <t>23.5.23</t>
  </si>
  <si>
    <t>28.5.24.</t>
  </si>
  <si>
    <t>30.5.24.</t>
  </si>
  <si>
    <t>4.5.24.</t>
  </si>
  <si>
    <t>6.6.24.</t>
  </si>
  <si>
    <t>11.6.24.</t>
  </si>
  <si>
    <t>13.6.24.</t>
  </si>
  <si>
    <t>18.6.24.</t>
  </si>
  <si>
    <t>Broj volontera:</t>
  </si>
  <si>
    <t>Broj djece:</t>
  </si>
  <si>
    <t>XV. gimnazija</t>
  </si>
  <si>
    <t>1. razred</t>
  </si>
  <si>
    <t>Karla Ćosić</t>
  </si>
  <si>
    <t>da</t>
  </si>
  <si>
    <t>Mate Radoš</t>
  </si>
  <si>
    <t>Lorena Smrekar</t>
  </si>
  <si>
    <t>Paula Skejić</t>
  </si>
  <si>
    <t>Rahela Matoković</t>
  </si>
  <si>
    <t>Lucija Vuković</t>
  </si>
  <si>
    <t>2. razred</t>
  </si>
  <si>
    <t>Maša Dobrić</t>
  </si>
  <si>
    <t>Pavla Žaja</t>
  </si>
  <si>
    <t>Laura Žarko</t>
  </si>
  <si>
    <t>Nika Milinković</t>
  </si>
  <si>
    <t>Lana Škarica</t>
  </si>
  <si>
    <t>Maša Leona Lepur</t>
  </si>
  <si>
    <t>Juraj Pavković</t>
  </si>
  <si>
    <t>Rita Bakić</t>
  </si>
  <si>
    <t>Lobel Marunić*</t>
  </si>
  <si>
    <t>Bruna Prostran</t>
  </si>
  <si>
    <t>Lara Šimić</t>
  </si>
  <si>
    <t>Roko Dumanić</t>
  </si>
  <si>
    <t>Luka Šipek</t>
  </si>
  <si>
    <t>Eva Skorija</t>
  </si>
  <si>
    <t>Barbara Tršek</t>
  </si>
  <si>
    <t>Ilka Medić</t>
  </si>
  <si>
    <t>Ivan Matić</t>
  </si>
  <si>
    <t>3. razred</t>
  </si>
  <si>
    <t>Karla Pogelšek*</t>
  </si>
  <si>
    <t>Anja Tušek*</t>
  </si>
  <si>
    <t>Eva Jandrušek*</t>
  </si>
  <si>
    <t xml:space="preserve"> </t>
  </si>
  <si>
    <t>Morena Ružić*</t>
  </si>
  <si>
    <t>Lucija Kršić*</t>
  </si>
  <si>
    <t>Ela Zlopaša</t>
  </si>
  <si>
    <t>Filipa Pojatina</t>
  </si>
  <si>
    <t>Vito Pokaz</t>
  </si>
  <si>
    <t>Anja Kozomara*</t>
  </si>
  <si>
    <t>Marija Sičaja</t>
  </si>
  <si>
    <t>Viktor Udovčić</t>
  </si>
  <si>
    <t>4. razred</t>
  </si>
  <si>
    <t>Tena Radoš</t>
  </si>
  <si>
    <t>Iskra Vranković</t>
  </si>
  <si>
    <t>Robert Markulin</t>
  </si>
  <si>
    <t>Goran Ivančić</t>
  </si>
  <si>
    <t>Frane Baletić</t>
  </si>
  <si>
    <t>Jelena Gojmerac</t>
  </si>
  <si>
    <t>/da</t>
  </si>
  <si>
    <t>Lucija Stanković</t>
  </si>
  <si>
    <t>Luka Živoder</t>
  </si>
  <si>
    <t>Sven Vrbanić</t>
  </si>
  <si>
    <t>Lucia Tudić</t>
  </si>
  <si>
    <t>Lucija Pongrac</t>
  </si>
  <si>
    <t>Lucija Kantolić</t>
  </si>
  <si>
    <t>Domagoj Kuliš</t>
  </si>
  <si>
    <t>Karla Smolić-Ročak*</t>
  </si>
  <si>
    <t>Marta Petrovčić</t>
  </si>
  <si>
    <t>Vid Haber*</t>
  </si>
  <si>
    <t>Marta Matanović</t>
  </si>
  <si>
    <t>XVI. gimnazija</t>
  </si>
  <si>
    <t>Petra Batinić</t>
  </si>
  <si>
    <t>Lara Stojanac</t>
  </si>
  <si>
    <t>Tonka Štrbenac</t>
  </si>
  <si>
    <t>Ilaria Lekić</t>
  </si>
  <si>
    <t>Nika Šerkinić</t>
  </si>
  <si>
    <t>Nika Sikirica</t>
  </si>
  <si>
    <t>Lana Korajlija</t>
  </si>
  <si>
    <t>Nela Baretić</t>
  </si>
  <si>
    <t>Franka Devčić</t>
  </si>
  <si>
    <t>Ema Pavlaković</t>
  </si>
  <si>
    <t>Nika Mišetić</t>
  </si>
  <si>
    <t>VII. gimnazija</t>
  </si>
  <si>
    <t>Dora Levanić</t>
  </si>
  <si>
    <t>Prirodoslovna škola Vladimira Preloga</t>
  </si>
  <si>
    <t>Gabrijela Šalić</t>
  </si>
  <si>
    <t>Lara Zorić</t>
  </si>
  <si>
    <t>Lana Šantek*</t>
  </si>
  <si>
    <t>Sara Ljevar*</t>
  </si>
  <si>
    <t>Eva Vojta*</t>
  </si>
  <si>
    <t>Petar Celjak*</t>
  </si>
  <si>
    <t>Lucija Srzić</t>
  </si>
  <si>
    <t>Marta Žuvić</t>
  </si>
  <si>
    <t>Sara Polašek</t>
  </si>
  <si>
    <t>Lara Pavić</t>
  </si>
  <si>
    <t>Matija Vreš*</t>
  </si>
  <si>
    <t>Katarina Adamović</t>
  </si>
  <si>
    <t>Nika Horvat</t>
  </si>
  <si>
    <t>Tihana Vargek</t>
  </si>
  <si>
    <t>Jana Krivohlavek</t>
  </si>
  <si>
    <t>Gloria Tadić</t>
  </si>
  <si>
    <t>Ana Drdić</t>
  </si>
  <si>
    <t>Jan Dolački</t>
  </si>
  <si>
    <t>Valentina Šimičević</t>
  </si>
  <si>
    <t>Sara Borošak</t>
  </si>
  <si>
    <t>Vito Kralj</t>
  </si>
  <si>
    <t>V. gimnazija</t>
  </si>
  <si>
    <t>Magdalena Ljubić*</t>
  </si>
  <si>
    <t>III. gimnazija</t>
  </si>
  <si>
    <t>Roko Dražin</t>
  </si>
  <si>
    <t>faks</t>
  </si>
  <si>
    <t>Namik Agić*</t>
  </si>
  <si>
    <t>Kira Vlašić</t>
  </si>
  <si>
    <t>Klasična gimnazija</t>
  </si>
  <si>
    <t>Sven Biban*</t>
  </si>
  <si>
    <t>Sunčica Bencetić</t>
  </si>
  <si>
    <t>Barbara Teklić</t>
  </si>
  <si>
    <t>[]</t>
  </si>
  <si>
    <t>aktivni &gt;9</t>
  </si>
  <si>
    <t>praznik</t>
  </si>
  <si>
    <t>! Marta, Letica, Jana???</t>
  </si>
  <si>
    <t>!! Eva, Lara, Lana</t>
  </si>
  <si>
    <t>zimski praznici</t>
  </si>
  <si>
    <t>x</t>
  </si>
  <si>
    <t>Dora Ida Klonkay</t>
  </si>
  <si>
    <t>Andrej Makarović</t>
  </si>
  <si>
    <t>Anja Vukobratović</t>
  </si>
  <si>
    <t>Badu Pintrić</t>
  </si>
  <si>
    <t>Karla Perić</t>
  </si>
  <si>
    <t>Leona Ozimin Ptiček</t>
  </si>
  <si>
    <t>Lobel Marunić</t>
  </si>
  <si>
    <t>Mauro Kritovac</t>
  </si>
  <si>
    <t>Anja Kozomara</t>
  </si>
  <si>
    <t>Anja Tušek**</t>
  </si>
  <si>
    <t>Dora Višek</t>
  </si>
  <si>
    <t>Eva Jandrašek**</t>
  </si>
  <si>
    <t>Karla Pogelšek**</t>
  </si>
  <si>
    <t>Lorena Galić</t>
  </si>
  <si>
    <t>Lucija Kršić</t>
  </si>
  <si>
    <t>Morena Ružić</t>
  </si>
  <si>
    <t>Gabriel Čajsa</t>
  </si>
  <si>
    <t>Kaja Žderić</t>
  </si>
  <si>
    <t>Karla Smolić-Ročak**</t>
  </si>
  <si>
    <t>Kristina Lavin</t>
  </si>
  <si>
    <t>Lara Semeš</t>
  </si>
  <si>
    <t>Maja Škevin</t>
  </si>
  <si>
    <t>Nikolina Kopić</t>
  </si>
  <si>
    <t>Tina Jelaković</t>
  </si>
  <si>
    <t>Vid Haber</t>
  </si>
  <si>
    <t>Gimnazija Tituša Brezovačkog</t>
  </si>
  <si>
    <t>Lea Lendić</t>
  </si>
  <si>
    <t>Ivan Mikulić</t>
  </si>
  <si>
    <t>Lara Capo</t>
  </si>
  <si>
    <t>Nika Mršić</t>
  </si>
  <si>
    <t>Lucija Parunov</t>
  </si>
  <si>
    <t>Laura Lengelić</t>
  </si>
  <si>
    <t>V. gimzaija</t>
  </si>
  <si>
    <t>Ana Lucija Barić</t>
  </si>
  <si>
    <t>Magdalena Ljubić**</t>
  </si>
  <si>
    <t>Sven Biban</t>
  </si>
  <si>
    <t>Petra Metikoš</t>
  </si>
  <si>
    <t>Veronika Grgić</t>
  </si>
  <si>
    <t xml:space="preserve">PŠVPrelog </t>
  </si>
  <si>
    <t>Petar Celjak</t>
  </si>
  <si>
    <t>Borna Planinić</t>
  </si>
  <si>
    <t>Eva Vojta</t>
  </si>
  <si>
    <t>Jakov Kifer</t>
  </si>
  <si>
    <t>Lana Šantek</t>
  </si>
  <si>
    <t>Magdalena Vrdoljak</t>
  </si>
  <si>
    <t>Sara Lkevar</t>
  </si>
  <si>
    <t>Anja Lesić</t>
  </si>
  <si>
    <t>Daria Čurić</t>
  </si>
  <si>
    <t>Ema Kovačević</t>
  </si>
  <si>
    <t>Jakov Munjaković</t>
  </si>
  <si>
    <t>Masha Lily Jokić</t>
  </si>
  <si>
    <t>Matija Vreš</t>
  </si>
  <si>
    <t>Sara Pobor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</si>
</sst>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\.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FF5457"/>
        <bgColor rgb="FF000000"/>
      </patternFill>
    </fill>
    <fill>
      <patternFill patternType="solid">
        <fgColor rgb="FFD89BDD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6" borderId="0" xfId="0" applyFill="1"/>
    <xf numFmtId="0" fontId="0" fillId="7" borderId="0" xfId="0" applyFill="1"/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0" xfId="0" applyFill="1" applyAlignment="1">
      <alignment horizontal="left"/>
    </xf>
    <xf numFmtId="0" fontId="0" fillId="8" borderId="0" xfId="0" applyFill="1"/>
    <xf numFmtId="164" fontId="0" fillId="0" borderId="0" xfId="0" applyNumberFormat="1"/>
    <xf numFmtId="0" fontId="5" fillId="0" borderId="0" xfId="0" applyFont="1"/>
    <xf numFmtId="0" fontId="6" fillId="0" borderId="0" xfId="0" applyFont="1"/>
    <xf numFmtId="0" fontId="0" fillId="13" borderId="0" xfId="0" applyFill="1"/>
    <xf numFmtId="0" fontId="0" fillId="14" borderId="0" xfId="0" applyFill="1"/>
    <xf numFmtId="0" fontId="0" fillId="1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16" borderId="0" xfId="0" applyFill="1"/>
    <xf numFmtId="0" fontId="1" fillId="0" borderId="0" xfId="0" applyFont="1"/>
    <xf numFmtId="0" fontId="1" fillId="6" borderId="0" xfId="0" applyFont="1" applyFill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9D4D-8DCF-44A5-B736-0090FCC111AD}">
  <dimension ref="C7:K32"/>
  <sheetViews>
    <sheetView workbookViewId="0">
      <selection activeCell="I23" sqref="I23"/>
    </sheetView>
  </sheetViews>
  <sheetFormatPr defaultRowHeight="15" x14ac:dyDescent="0.25"/>
  <cols>
    <col min="10" max="10" width="24.28515625" customWidth="1"/>
    <col min="11" max="12" width="32.85546875" customWidth="1"/>
  </cols>
  <sheetData>
    <row r="7" spans="3:11" x14ac:dyDescent="0.25">
      <c r="C7" t="s">
        <v>0</v>
      </c>
      <c r="J7" s="20" t="s">
        <v>1</v>
      </c>
      <c r="K7" s="21"/>
    </row>
    <row r="8" spans="3:11" x14ac:dyDescent="0.25">
      <c r="J8" s="4" t="s">
        <v>2</v>
      </c>
      <c r="K8" s="4" t="s">
        <v>3</v>
      </c>
    </row>
    <row r="9" spans="3:11" x14ac:dyDescent="0.25">
      <c r="J9" s="5" t="s">
        <v>4</v>
      </c>
      <c r="K9" s="5" t="s">
        <v>5</v>
      </c>
    </row>
    <row r="24" spans="3:3" x14ac:dyDescent="0.25">
      <c r="C24" s="3" t="s">
        <v>6</v>
      </c>
    </row>
    <row r="26" spans="3:3" x14ac:dyDescent="0.25">
      <c r="C26" t="s">
        <v>7</v>
      </c>
    </row>
    <row r="27" spans="3:3" x14ac:dyDescent="0.25">
      <c r="C27" t="s">
        <v>8</v>
      </c>
    </row>
    <row r="28" spans="3:3" x14ac:dyDescent="0.25">
      <c r="C28" t="s">
        <v>9</v>
      </c>
    </row>
    <row r="29" spans="3:3" x14ac:dyDescent="0.25">
      <c r="C29" t="s">
        <v>10</v>
      </c>
    </row>
    <row r="31" spans="3:3" x14ac:dyDescent="0.25">
      <c r="C31" t="s">
        <v>11</v>
      </c>
    </row>
    <row r="32" spans="3:3" x14ac:dyDescent="0.25">
      <c r="C32" t="s">
        <v>12</v>
      </c>
    </row>
  </sheetData>
  <mergeCells count="1">
    <mergeCell ref="J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55AA-7299-4F00-97AE-87619793A2A1}">
  <dimension ref="A1:BV139"/>
  <sheetViews>
    <sheetView tabSelected="1" workbookViewId="0">
      <pane xSplit="6" ySplit="9" topLeftCell="G118" activePane="bottomRight" state="frozen"/>
      <selection pane="topRight" activeCell="G1" sqref="G1"/>
      <selection pane="bottomLeft" activeCell="A10" sqref="A10"/>
      <selection pane="bottomRight" activeCell="A3" sqref="A3"/>
    </sheetView>
  </sheetViews>
  <sheetFormatPr defaultColWidth="9.140625" defaultRowHeight="15" x14ac:dyDescent="0.25"/>
  <cols>
    <col min="4" max="4" width="12" customWidth="1"/>
    <col min="5" max="5" width="18" customWidth="1"/>
    <col min="6" max="6" width="13.42578125" customWidth="1"/>
    <col min="8" max="8" width="9.85546875" bestFit="1" customWidth="1"/>
    <col min="9" max="9" width="9.7109375" customWidth="1"/>
    <col min="10" max="10" width="9" customWidth="1"/>
  </cols>
  <sheetData>
    <row r="1" spans="1:74" x14ac:dyDescent="0.25">
      <c r="A1" t="s">
        <v>13</v>
      </c>
    </row>
    <row r="3" spans="1:74" x14ac:dyDescent="0.25">
      <c r="A3">
        <f>COUNTA(F12:F139)</f>
        <v>91</v>
      </c>
    </row>
    <row r="4" spans="1:74" x14ac:dyDescent="0.25">
      <c r="D4" t="s">
        <v>14</v>
      </c>
      <c r="E4">
        <f>SUM(F12:F139)</f>
        <v>395</v>
      </c>
    </row>
    <row r="5" spans="1:74" x14ac:dyDescent="0.25">
      <c r="D5" t="s">
        <v>15</v>
      </c>
      <c r="E5">
        <f>COUNTIF(F12:F139,"&gt;9")</f>
        <v>14</v>
      </c>
    </row>
    <row r="6" spans="1:74" x14ac:dyDescent="0.25">
      <c r="D6" t="s">
        <v>16</v>
      </c>
      <c r="E6">
        <f>COUNTIF(F12:F139,"&gt;5")</f>
        <v>18</v>
      </c>
    </row>
    <row r="7" spans="1:74" x14ac:dyDescent="0.25">
      <c r="F7">
        <f>COUNTIF(G7:BB7,"&lt;&gt;")</f>
        <v>48</v>
      </c>
      <c r="G7" s="8" t="s">
        <v>17</v>
      </c>
      <c r="H7" s="8">
        <v>45204</v>
      </c>
      <c r="I7" s="8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t="s">
        <v>50</v>
      </c>
      <c r="AP7" t="s">
        <v>51</v>
      </c>
      <c r="AQ7" t="s">
        <v>52</v>
      </c>
      <c r="AR7" t="s">
        <v>53</v>
      </c>
      <c r="AS7" t="s">
        <v>54</v>
      </c>
      <c r="AT7" t="s">
        <v>55</v>
      </c>
      <c r="AU7" t="s">
        <v>56</v>
      </c>
      <c r="AV7" t="s">
        <v>57</v>
      </c>
      <c r="AW7" t="s">
        <v>58</v>
      </c>
      <c r="AX7" t="s">
        <v>59</v>
      </c>
      <c r="AY7" t="s">
        <v>60</v>
      </c>
      <c r="AZ7" t="s">
        <v>61</v>
      </c>
      <c r="BA7" t="s">
        <v>62</v>
      </c>
      <c r="BB7" t="s">
        <v>63</v>
      </c>
      <c r="BC7" t="s">
        <v>64</v>
      </c>
      <c r="BD7" t="s">
        <v>65</v>
      </c>
      <c r="BE7" t="s">
        <v>66</v>
      </c>
      <c r="BF7" t="s">
        <v>67</v>
      </c>
      <c r="BG7" t="s">
        <v>68</v>
      </c>
      <c r="BH7" t="s">
        <v>69</v>
      </c>
      <c r="BI7" t="s">
        <v>70</v>
      </c>
      <c r="BJ7" t="s">
        <v>71</v>
      </c>
      <c r="BK7" t="s">
        <v>72</v>
      </c>
      <c r="BL7" t="s">
        <v>73</v>
      </c>
      <c r="BM7" t="s">
        <v>74</v>
      </c>
      <c r="BN7" t="s">
        <v>75</v>
      </c>
      <c r="BO7" t="s">
        <v>76</v>
      </c>
      <c r="BP7" t="s">
        <v>77</v>
      </c>
      <c r="BQ7" t="s">
        <v>78</v>
      </c>
      <c r="BR7" t="s">
        <v>79</v>
      </c>
      <c r="BS7" t="s">
        <v>80</v>
      </c>
      <c r="BT7" t="s">
        <v>81</v>
      </c>
      <c r="BU7" t="s">
        <v>82</v>
      </c>
      <c r="BV7" t="s">
        <v>83</v>
      </c>
    </row>
    <row r="8" spans="1:74" x14ac:dyDescent="0.25">
      <c r="F8" t="s">
        <v>84</v>
      </c>
      <c r="G8">
        <f>COUNTIF(G12:G153,"da")</f>
        <v>11</v>
      </c>
      <c r="H8">
        <f t="shared" ref="H8:AU8" si="0">COUNTIF(H12:H153,"da")</f>
        <v>6</v>
      </c>
      <c r="I8">
        <f t="shared" si="0"/>
        <v>6</v>
      </c>
      <c r="J8">
        <f t="shared" si="0"/>
        <v>8</v>
      </c>
      <c r="K8">
        <f t="shared" si="0"/>
        <v>11</v>
      </c>
      <c r="L8">
        <f t="shared" si="0"/>
        <v>10</v>
      </c>
      <c r="M8">
        <f t="shared" si="0"/>
        <v>9</v>
      </c>
      <c r="N8">
        <f t="shared" si="0"/>
        <v>5</v>
      </c>
      <c r="O8">
        <f t="shared" si="0"/>
        <v>9</v>
      </c>
      <c r="P8">
        <f t="shared" si="0"/>
        <v>8</v>
      </c>
      <c r="Q8">
        <f t="shared" si="0"/>
        <v>8</v>
      </c>
      <c r="R8">
        <f t="shared" si="0"/>
        <v>13</v>
      </c>
      <c r="S8">
        <f t="shared" si="0"/>
        <v>8</v>
      </c>
      <c r="T8">
        <f t="shared" si="0"/>
        <v>6</v>
      </c>
      <c r="U8">
        <f t="shared" si="0"/>
        <v>8</v>
      </c>
      <c r="V8">
        <f t="shared" si="0"/>
        <v>8</v>
      </c>
      <c r="W8">
        <f t="shared" si="0"/>
        <v>5</v>
      </c>
      <c r="X8">
        <f t="shared" si="0"/>
        <v>6</v>
      </c>
      <c r="Y8">
        <f t="shared" si="0"/>
        <v>4</v>
      </c>
      <c r="Z8">
        <f t="shared" si="0"/>
        <v>7</v>
      </c>
      <c r="AA8">
        <f t="shared" si="0"/>
        <v>8</v>
      </c>
      <c r="AB8">
        <f t="shared" si="0"/>
        <v>6</v>
      </c>
      <c r="AC8">
        <f t="shared" si="0"/>
        <v>1</v>
      </c>
      <c r="AD8">
        <f t="shared" si="0"/>
        <v>3</v>
      </c>
      <c r="AE8">
        <f t="shared" si="0"/>
        <v>4</v>
      </c>
      <c r="AF8">
        <f t="shared" si="0"/>
        <v>8</v>
      </c>
      <c r="AG8">
        <f t="shared" si="0"/>
        <v>6</v>
      </c>
      <c r="AH8">
        <f t="shared" si="0"/>
        <v>6</v>
      </c>
      <c r="AI8">
        <f t="shared" si="0"/>
        <v>6</v>
      </c>
      <c r="AJ8">
        <f t="shared" si="0"/>
        <v>5</v>
      </c>
      <c r="AK8">
        <f t="shared" si="0"/>
        <v>5</v>
      </c>
      <c r="AL8">
        <f t="shared" si="0"/>
        <v>9</v>
      </c>
      <c r="AM8">
        <f t="shared" si="0"/>
        <v>5</v>
      </c>
      <c r="AN8">
        <v>5</v>
      </c>
      <c r="AO8">
        <v>4</v>
      </c>
      <c r="AP8">
        <v>5</v>
      </c>
      <c r="AQ8">
        <v>1</v>
      </c>
      <c r="AR8">
        <v>1</v>
      </c>
      <c r="AS8">
        <v>6</v>
      </c>
      <c r="AT8">
        <v>3</v>
      </c>
      <c r="AU8">
        <f t="shared" si="0"/>
        <v>0</v>
      </c>
      <c r="AV8">
        <v>8</v>
      </c>
      <c r="AW8">
        <v>6</v>
      </c>
      <c r="AX8">
        <v>4</v>
      </c>
      <c r="AY8">
        <v>4</v>
      </c>
      <c r="AZ8">
        <v>5</v>
      </c>
      <c r="BA8">
        <v>2</v>
      </c>
      <c r="BB8">
        <v>6</v>
      </c>
      <c r="BC8">
        <v>8</v>
      </c>
      <c r="BD8">
        <v>6</v>
      </c>
      <c r="BE8">
        <v>6</v>
      </c>
      <c r="BF8">
        <v>11</v>
      </c>
      <c r="BG8">
        <v>5</v>
      </c>
      <c r="BH8">
        <v>5</v>
      </c>
      <c r="BI8">
        <v>5</v>
      </c>
      <c r="BJ8">
        <v>7</v>
      </c>
      <c r="BK8">
        <v>7</v>
      </c>
      <c r="BL8">
        <v>10</v>
      </c>
      <c r="BM8">
        <v>6</v>
      </c>
      <c r="BN8">
        <v>6</v>
      </c>
      <c r="BO8">
        <v>6</v>
      </c>
      <c r="BP8">
        <v>2</v>
      </c>
      <c r="BQ8">
        <v>0</v>
      </c>
      <c r="BR8">
        <v>4</v>
      </c>
      <c r="BS8">
        <v>5</v>
      </c>
      <c r="BT8">
        <v>5</v>
      </c>
      <c r="BU8">
        <v>6</v>
      </c>
      <c r="BV8">
        <v>3</v>
      </c>
    </row>
    <row r="9" spans="1:74" x14ac:dyDescent="0.25">
      <c r="F9" t="s">
        <v>85</v>
      </c>
      <c r="G9">
        <v>8</v>
      </c>
      <c r="H9">
        <v>5</v>
      </c>
      <c r="I9">
        <v>5</v>
      </c>
      <c r="J9">
        <v>7</v>
      </c>
      <c r="K9">
        <v>9</v>
      </c>
      <c r="L9">
        <v>10</v>
      </c>
      <c r="M9">
        <v>11</v>
      </c>
      <c r="N9">
        <v>5</v>
      </c>
      <c r="O9">
        <v>7</v>
      </c>
      <c r="P9">
        <v>8</v>
      </c>
      <c r="Q9">
        <v>7</v>
      </c>
      <c r="R9">
        <v>12</v>
      </c>
      <c r="S9">
        <v>10</v>
      </c>
      <c r="T9">
        <v>6</v>
      </c>
      <c r="U9">
        <v>10</v>
      </c>
      <c r="V9">
        <v>10</v>
      </c>
      <c r="W9">
        <v>5</v>
      </c>
      <c r="X9">
        <v>6</v>
      </c>
      <c r="Y9">
        <v>3</v>
      </c>
      <c r="Z9">
        <v>6</v>
      </c>
      <c r="AA9">
        <v>8</v>
      </c>
      <c r="AB9">
        <v>6</v>
      </c>
      <c r="AC9">
        <v>1</v>
      </c>
      <c r="AD9">
        <v>3</v>
      </c>
      <c r="AE9">
        <v>7</v>
      </c>
      <c r="AF9">
        <v>7</v>
      </c>
      <c r="AG9">
        <v>6</v>
      </c>
      <c r="AH9">
        <v>7</v>
      </c>
      <c r="AI9">
        <v>6</v>
      </c>
      <c r="AJ9">
        <v>5</v>
      </c>
      <c r="AK9">
        <v>7</v>
      </c>
      <c r="AL9">
        <v>11</v>
      </c>
      <c r="AM9">
        <v>8</v>
      </c>
      <c r="AN9">
        <v>6</v>
      </c>
      <c r="AO9">
        <v>4</v>
      </c>
      <c r="AP9">
        <v>5</v>
      </c>
      <c r="AQ9">
        <v>1</v>
      </c>
      <c r="AR9">
        <v>1</v>
      </c>
      <c r="AS9">
        <v>4</v>
      </c>
      <c r="AT9">
        <v>3</v>
      </c>
      <c r="AU9">
        <v>0</v>
      </c>
      <c r="AV9">
        <v>9</v>
      </c>
      <c r="AW9">
        <v>9</v>
      </c>
      <c r="AX9">
        <v>6</v>
      </c>
      <c r="AY9">
        <v>5</v>
      </c>
      <c r="AZ9">
        <v>6</v>
      </c>
      <c r="BA9">
        <v>5</v>
      </c>
      <c r="BB9">
        <v>11</v>
      </c>
      <c r="BC9">
        <v>16</v>
      </c>
      <c r="BD9">
        <v>8</v>
      </c>
      <c r="BE9">
        <v>8</v>
      </c>
      <c r="BF9">
        <v>13</v>
      </c>
      <c r="BG9">
        <v>6</v>
      </c>
      <c r="BH9">
        <v>6</v>
      </c>
      <c r="BI9">
        <v>8</v>
      </c>
      <c r="BJ9">
        <v>12</v>
      </c>
      <c r="BK9">
        <v>7</v>
      </c>
      <c r="BL9">
        <v>13</v>
      </c>
      <c r="BM9">
        <v>8</v>
      </c>
      <c r="BN9">
        <v>6</v>
      </c>
      <c r="BO9">
        <v>10</v>
      </c>
      <c r="BP9">
        <v>5</v>
      </c>
      <c r="BQ9">
        <v>0</v>
      </c>
      <c r="BR9">
        <v>9</v>
      </c>
      <c r="BS9">
        <v>8</v>
      </c>
      <c r="BT9">
        <v>7</v>
      </c>
      <c r="BU9">
        <v>15</v>
      </c>
      <c r="BV9">
        <v>5</v>
      </c>
    </row>
    <row r="10" spans="1:74" x14ac:dyDescent="0.25">
      <c r="A10">
        <f>ROUND(B10/(SUM(B10:B150))*100,2)</f>
        <v>78.73</v>
      </c>
      <c r="B10">
        <f>SUM(F12:F65)</f>
        <v>311</v>
      </c>
      <c r="C10" s="25" t="s">
        <v>86</v>
      </c>
      <c r="D10" s="25"/>
      <c r="E10" s="25"/>
    </row>
    <row r="12" spans="1:74" x14ac:dyDescent="0.25">
      <c r="C12" t="s">
        <v>87</v>
      </c>
      <c r="E12" s="2" t="s">
        <v>88</v>
      </c>
      <c r="F12">
        <f t="shared" ref="F12:F17" si="1">COUNTIF(G12:DF12,"da")</f>
        <v>13</v>
      </c>
      <c r="L12" t="s">
        <v>89</v>
      </c>
      <c r="AD12" t="s">
        <v>89</v>
      </c>
      <c r="AE12" t="s">
        <v>89</v>
      </c>
      <c r="BD12" t="s">
        <v>89</v>
      </c>
      <c r="BE12" t="s">
        <v>89</v>
      </c>
      <c r="BF12" t="s">
        <v>89</v>
      </c>
      <c r="BG12" t="s">
        <v>89</v>
      </c>
      <c r="BL12" t="s">
        <v>89</v>
      </c>
      <c r="BN12" t="s">
        <v>89</v>
      </c>
      <c r="BR12" t="s">
        <v>89</v>
      </c>
      <c r="BS12" t="s">
        <v>89</v>
      </c>
      <c r="BT12" t="s">
        <v>89</v>
      </c>
      <c r="BU12" t="s">
        <v>89</v>
      </c>
    </row>
    <row r="13" spans="1:74" x14ac:dyDescent="0.25">
      <c r="E13" s="2" t="s">
        <v>90</v>
      </c>
      <c r="F13">
        <f t="shared" si="1"/>
        <v>1</v>
      </c>
      <c r="L13" t="s">
        <v>89</v>
      </c>
    </row>
    <row r="14" spans="1:74" x14ac:dyDescent="0.25">
      <c r="E14" s="2" t="s">
        <v>91</v>
      </c>
      <c r="F14">
        <f t="shared" si="1"/>
        <v>0</v>
      </c>
    </row>
    <row r="15" spans="1:74" x14ac:dyDescent="0.25">
      <c r="E15" s="2" t="s">
        <v>92</v>
      </c>
      <c r="F15">
        <f t="shared" si="1"/>
        <v>0</v>
      </c>
    </row>
    <row r="16" spans="1:74" x14ac:dyDescent="0.25">
      <c r="E16" s="2" t="s">
        <v>93</v>
      </c>
      <c r="F16">
        <f t="shared" si="1"/>
        <v>2</v>
      </c>
      <c r="W16" t="s">
        <v>89</v>
      </c>
      <c r="BL16" t="s">
        <v>89</v>
      </c>
    </row>
    <row r="17" spans="3:74" x14ac:dyDescent="0.25">
      <c r="E17" s="11" t="s">
        <v>94</v>
      </c>
      <c r="F17">
        <f t="shared" si="1"/>
        <v>3</v>
      </c>
      <c r="BK17" t="s">
        <v>89</v>
      </c>
      <c r="BN17" t="s">
        <v>89</v>
      </c>
      <c r="BU17" t="s">
        <v>89</v>
      </c>
    </row>
    <row r="19" spans="3:74" x14ac:dyDescent="0.25">
      <c r="C19" t="s">
        <v>95</v>
      </c>
      <c r="E19" t="s">
        <v>96</v>
      </c>
      <c r="F19">
        <f t="shared" ref="F19:F35" si="2">COUNTIF(G19:DF19,"da")</f>
        <v>13</v>
      </c>
      <c r="G19" t="s">
        <v>89</v>
      </c>
      <c r="I19" t="s">
        <v>89</v>
      </c>
      <c r="K19" t="s">
        <v>89</v>
      </c>
      <c r="P19" t="s">
        <v>89</v>
      </c>
      <c r="R19" t="s">
        <v>89</v>
      </c>
      <c r="T19" t="s">
        <v>89</v>
      </c>
      <c r="V19" t="s">
        <v>89</v>
      </c>
      <c r="X19" t="s">
        <v>89</v>
      </c>
      <c r="Z19" t="s">
        <v>89</v>
      </c>
      <c r="AB19" t="s">
        <v>89</v>
      </c>
      <c r="AH19" t="s">
        <v>89</v>
      </c>
      <c r="AM19" t="s">
        <v>89</v>
      </c>
      <c r="AO19" t="s">
        <v>89</v>
      </c>
    </row>
    <row r="20" spans="3:74" x14ac:dyDescent="0.25">
      <c r="E20" t="s">
        <v>97</v>
      </c>
      <c r="F20">
        <f t="shared" si="2"/>
        <v>29</v>
      </c>
      <c r="G20" t="s">
        <v>89</v>
      </c>
      <c r="I20" t="s">
        <v>89</v>
      </c>
      <c r="K20" t="s">
        <v>89</v>
      </c>
      <c r="M20" t="s">
        <v>89</v>
      </c>
      <c r="Q20" t="s">
        <v>89</v>
      </c>
      <c r="R20" t="s">
        <v>89</v>
      </c>
      <c r="S20" t="s">
        <v>89</v>
      </c>
      <c r="T20" t="s">
        <v>89</v>
      </c>
      <c r="AB20" t="s">
        <v>89</v>
      </c>
      <c r="AF20" t="s">
        <v>89</v>
      </c>
      <c r="AH20" t="s">
        <v>89</v>
      </c>
      <c r="AI20" t="s">
        <v>89</v>
      </c>
      <c r="AL20" t="s">
        <v>89</v>
      </c>
      <c r="AP20" t="s">
        <v>89</v>
      </c>
      <c r="AS20" t="s">
        <v>89</v>
      </c>
      <c r="AX20" t="s">
        <v>89</v>
      </c>
      <c r="AY20" t="s">
        <v>89</v>
      </c>
      <c r="BB20" t="s">
        <v>89</v>
      </c>
      <c r="BC20" t="s">
        <v>89</v>
      </c>
      <c r="BE20" t="s">
        <v>89</v>
      </c>
      <c r="BF20" t="s">
        <v>89</v>
      </c>
      <c r="BH20" t="s">
        <v>89</v>
      </c>
      <c r="BJ20" t="s">
        <v>89</v>
      </c>
      <c r="BL20" t="s">
        <v>89</v>
      </c>
      <c r="BM20" t="s">
        <v>89</v>
      </c>
      <c r="BN20" t="s">
        <v>89</v>
      </c>
      <c r="BO20" t="s">
        <v>89</v>
      </c>
      <c r="BR20" t="s">
        <v>89</v>
      </c>
      <c r="BU20" t="s">
        <v>89</v>
      </c>
    </row>
    <row r="21" spans="3:74" x14ac:dyDescent="0.25">
      <c r="E21" t="s">
        <v>98</v>
      </c>
      <c r="F21">
        <f t="shared" si="2"/>
        <v>9</v>
      </c>
      <c r="G21" t="s">
        <v>89</v>
      </c>
      <c r="K21" t="s">
        <v>89</v>
      </c>
      <c r="R21" t="s">
        <v>89</v>
      </c>
      <c r="AF21" t="s">
        <v>89</v>
      </c>
      <c r="AH21" t="s">
        <v>89</v>
      </c>
      <c r="AQ21" t="s">
        <v>89</v>
      </c>
      <c r="BC21" t="s">
        <v>89</v>
      </c>
      <c r="BF21" t="s">
        <v>89</v>
      </c>
      <c r="BG21" t="s">
        <v>89</v>
      </c>
    </row>
    <row r="22" spans="3:74" x14ac:dyDescent="0.25">
      <c r="E22" t="s">
        <v>99</v>
      </c>
      <c r="F22">
        <f t="shared" si="2"/>
        <v>31</v>
      </c>
      <c r="G22" t="s">
        <v>89</v>
      </c>
      <c r="H22" t="s">
        <v>89</v>
      </c>
      <c r="I22" t="s">
        <v>89</v>
      </c>
      <c r="K22" t="s">
        <v>89</v>
      </c>
      <c r="N22" t="s">
        <v>89</v>
      </c>
      <c r="Q22" t="s">
        <v>89</v>
      </c>
      <c r="S22" t="s">
        <v>89</v>
      </c>
      <c r="AF22" t="s">
        <v>89</v>
      </c>
      <c r="AG22" t="s">
        <v>89</v>
      </c>
      <c r="AI22" t="s">
        <v>89</v>
      </c>
      <c r="AN22" t="s">
        <v>89</v>
      </c>
      <c r="AO22" t="s">
        <v>89</v>
      </c>
      <c r="AV22" t="s">
        <v>89</v>
      </c>
      <c r="AX22" t="s">
        <v>89</v>
      </c>
      <c r="AY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N22" t="s">
        <v>89</v>
      </c>
      <c r="BO22" t="s">
        <v>89</v>
      </c>
      <c r="BR22" t="s">
        <v>89</v>
      </c>
      <c r="BS22" t="s">
        <v>89</v>
      </c>
      <c r="BT22" t="s">
        <v>89</v>
      </c>
      <c r="BV22" t="s">
        <v>89</v>
      </c>
    </row>
    <row r="23" spans="3:74" x14ac:dyDescent="0.25">
      <c r="E23" t="s">
        <v>100</v>
      </c>
      <c r="F23">
        <f t="shared" si="2"/>
        <v>2</v>
      </c>
      <c r="BG23" t="s">
        <v>89</v>
      </c>
      <c r="BM23" t="s">
        <v>89</v>
      </c>
    </row>
    <row r="24" spans="3:74" x14ac:dyDescent="0.25">
      <c r="E24" t="s">
        <v>101</v>
      </c>
      <c r="F24">
        <f t="shared" si="2"/>
        <v>18</v>
      </c>
      <c r="I24" t="s">
        <v>89</v>
      </c>
      <c r="K24" t="s">
        <v>89</v>
      </c>
      <c r="R24" t="s">
        <v>89</v>
      </c>
      <c r="Z24" t="s">
        <v>89</v>
      </c>
      <c r="AB24" t="s">
        <v>89</v>
      </c>
      <c r="AO24" t="s">
        <v>89</v>
      </c>
      <c r="AZ24" t="s">
        <v>89</v>
      </c>
      <c r="BB24" t="s">
        <v>89</v>
      </c>
      <c r="BD24" t="s">
        <v>89</v>
      </c>
      <c r="BE24" t="s">
        <v>89</v>
      </c>
      <c r="BF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R24" t="s">
        <v>89</v>
      </c>
      <c r="BT24" t="s">
        <v>89</v>
      </c>
    </row>
    <row r="25" spans="3:74" x14ac:dyDescent="0.25">
      <c r="E25" t="s">
        <v>102</v>
      </c>
      <c r="F25">
        <f t="shared" si="2"/>
        <v>3</v>
      </c>
      <c r="G25" t="s">
        <v>89</v>
      </c>
      <c r="M25" t="s">
        <v>89</v>
      </c>
      <c r="P25" t="s">
        <v>89</v>
      </c>
    </row>
    <row r="26" spans="3:74" x14ac:dyDescent="0.25">
      <c r="E26" t="s">
        <v>103</v>
      </c>
      <c r="F26">
        <f t="shared" si="2"/>
        <v>41</v>
      </c>
      <c r="H26" t="s">
        <v>89</v>
      </c>
      <c r="L26" t="s">
        <v>89</v>
      </c>
      <c r="M26" t="s">
        <v>89</v>
      </c>
      <c r="O26" t="s">
        <v>89</v>
      </c>
      <c r="P26" t="s">
        <v>89</v>
      </c>
      <c r="S26" t="s">
        <v>89</v>
      </c>
      <c r="V26" t="s">
        <v>89</v>
      </c>
      <c r="Y26" t="s">
        <v>89</v>
      </c>
      <c r="Z26" t="s">
        <v>89</v>
      </c>
      <c r="AA26" t="s">
        <v>89</v>
      </c>
      <c r="AF26" t="s">
        <v>89</v>
      </c>
      <c r="AH26" t="s">
        <v>89</v>
      </c>
      <c r="AI26" t="s">
        <v>89</v>
      </c>
      <c r="AJ26" t="s">
        <v>89</v>
      </c>
      <c r="AK26" t="s">
        <v>89</v>
      </c>
      <c r="AM26" t="s">
        <v>89</v>
      </c>
      <c r="AO26" t="s">
        <v>89</v>
      </c>
      <c r="AS26" t="s">
        <v>89</v>
      </c>
      <c r="AT26" t="s">
        <v>89</v>
      </c>
      <c r="AV26" t="s">
        <v>89</v>
      </c>
      <c r="AW26" t="s">
        <v>89</v>
      </c>
      <c r="AY26" t="s">
        <v>89</v>
      </c>
      <c r="BA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 t="s">
        <v>89</v>
      </c>
      <c r="BK26" t="s">
        <v>89</v>
      </c>
      <c r="BL26" t="s">
        <v>89</v>
      </c>
      <c r="BM26" t="s">
        <v>89</v>
      </c>
      <c r="BN26" t="s">
        <v>89</v>
      </c>
      <c r="BO26" t="s">
        <v>89</v>
      </c>
      <c r="BP26" t="s">
        <v>89</v>
      </c>
      <c r="BS26" t="s">
        <v>89</v>
      </c>
      <c r="BT26" t="s">
        <v>89</v>
      </c>
      <c r="BU26" t="s">
        <v>89</v>
      </c>
      <c r="BV26" t="s">
        <v>89</v>
      </c>
    </row>
    <row r="27" spans="3:74" x14ac:dyDescent="0.25">
      <c r="E27" t="s">
        <v>104</v>
      </c>
      <c r="F27">
        <f t="shared" si="2"/>
        <v>3</v>
      </c>
      <c r="M27" t="s">
        <v>89</v>
      </c>
      <c r="N27" t="s">
        <v>89</v>
      </c>
      <c r="P27" t="s">
        <v>89</v>
      </c>
    </row>
    <row r="28" spans="3:74" x14ac:dyDescent="0.25">
      <c r="E28" t="s">
        <v>105</v>
      </c>
      <c r="F28">
        <f t="shared" si="2"/>
        <v>4</v>
      </c>
      <c r="O28" t="s">
        <v>89</v>
      </c>
      <c r="S28" t="s">
        <v>89</v>
      </c>
      <c r="AA28" t="s">
        <v>89</v>
      </c>
      <c r="AP28" t="s">
        <v>89</v>
      </c>
    </row>
    <row r="29" spans="3:74" x14ac:dyDescent="0.25">
      <c r="E29" t="s">
        <v>106</v>
      </c>
      <c r="F29">
        <f t="shared" si="2"/>
        <v>2</v>
      </c>
      <c r="O29" t="s">
        <v>89</v>
      </c>
      <c r="AP29" t="s">
        <v>89</v>
      </c>
    </row>
    <row r="30" spans="3:74" x14ac:dyDescent="0.25">
      <c r="E30" t="s">
        <v>107</v>
      </c>
      <c r="F30">
        <f t="shared" si="2"/>
        <v>9</v>
      </c>
      <c r="X30" t="s">
        <v>89</v>
      </c>
      <c r="Z30" t="s">
        <v>89</v>
      </c>
      <c r="AN30" t="s">
        <v>89</v>
      </c>
      <c r="AS30" t="s">
        <v>89</v>
      </c>
      <c r="AV30" t="s">
        <v>89</v>
      </c>
      <c r="AW30" t="s">
        <v>89</v>
      </c>
      <c r="BA30" t="s">
        <v>89</v>
      </c>
      <c r="BH30" t="s">
        <v>89</v>
      </c>
      <c r="BJ30" t="s">
        <v>89</v>
      </c>
    </row>
    <row r="31" spans="3:74" x14ac:dyDescent="0.25">
      <c r="E31" t="s">
        <v>108</v>
      </c>
      <c r="F31">
        <f t="shared" si="2"/>
        <v>11</v>
      </c>
      <c r="AX31" t="s">
        <v>89</v>
      </c>
      <c r="BB31" t="s">
        <v>89</v>
      </c>
      <c r="BC31" t="s">
        <v>89</v>
      </c>
      <c r="BF31" t="s">
        <v>89</v>
      </c>
      <c r="BH31" t="s">
        <v>89</v>
      </c>
      <c r="BJ31" t="s">
        <v>89</v>
      </c>
      <c r="BK31" t="s">
        <v>89</v>
      </c>
      <c r="BL31" t="s">
        <v>89</v>
      </c>
      <c r="BT31" t="s">
        <v>89</v>
      </c>
      <c r="BU31" t="s">
        <v>89</v>
      </c>
      <c r="BV31" t="s">
        <v>89</v>
      </c>
    </row>
    <row r="32" spans="3:74" x14ac:dyDescent="0.25">
      <c r="E32" t="s">
        <v>109</v>
      </c>
      <c r="F32">
        <f t="shared" si="2"/>
        <v>1</v>
      </c>
      <c r="BC32" t="s">
        <v>89</v>
      </c>
    </row>
    <row r="33" spans="3:71" x14ac:dyDescent="0.25">
      <c r="E33" t="s">
        <v>110</v>
      </c>
      <c r="F33">
        <f t="shared" si="2"/>
        <v>2</v>
      </c>
      <c r="BF33" t="s">
        <v>89</v>
      </c>
      <c r="BK33" t="s">
        <v>89</v>
      </c>
    </row>
    <row r="34" spans="3:71" x14ac:dyDescent="0.25">
      <c r="E34" t="s">
        <v>111</v>
      </c>
      <c r="F34">
        <f t="shared" si="2"/>
        <v>5</v>
      </c>
      <c r="BF34" t="s">
        <v>89</v>
      </c>
      <c r="BG34" t="s">
        <v>89</v>
      </c>
      <c r="BJ34" t="s">
        <v>89</v>
      </c>
      <c r="BL34" t="s">
        <v>89</v>
      </c>
      <c r="BS34" t="s">
        <v>89</v>
      </c>
    </row>
    <row r="35" spans="3:71" x14ac:dyDescent="0.25">
      <c r="E35" t="s">
        <v>112</v>
      </c>
      <c r="F35">
        <f t="shared" si="2"/>
        <v>1</v>
      </c>
      <c r="BK35" t="s">
        <v>89</v>
      </c>
    </row>
    <row r="37" spans="3:71" x14ac:dyDescent="0.25">
      <c r="C37" t="s">
        <v>113</v>
      </c>
      <c r="E37" s="2" t="s">
        <v>114</v>
      </c>
      <c r="F37">
        <f t="shared" ref="F37:F47" si="3">COUNTIF(G37:DF37,"da")</f>
        <v>0</v>
      </c>
    </row>
    <row r="38" spans="3:71" x14ac:dyDescent="0.25">
      <c r="E38" t="s">
        <v>115</v>
      </c>
      <c r="F38">
        <f t="shared" si="3"/>
        <v>1</v>
      </c>
      <c r="J38" t="s">
        <v>89</v>
      </c>
    </row>
    <row r="39" spans="3:71" x14ac:dyDescent="0.25">
      <c r="E39" s="2" t="s">
        <v>116</v>
      </c>
      <c r="F39">
        <f t="shared" si="3"/>
        <v>0</v>
      </c>
      <c r="X39" t="s">
        <v>117</v>
      </c>
    </row>
    <row r="40" spans="3:71" x14ac:dyDescent="0.25">
      <c r="E40" s="2" t="s">
        <v>118</v>
      </c>
      <c r="F40">
        <f t="shared" si="3"/>
        <v>5</v>
      </c>
      <c r="O40" t="s">
        <v>89</v>
      </c>
      <c r="P40" t="s">
        <v>89</v>
      </c>
      <c r="V40" t="s">
        <v>89</v>
      </c>
      <c r="AL40" t="s">
        <v>89</v>
      </c>
      <c r="AP40" t="s">
        <v>89</v>
      </c>
    </row>
    <row r="41" spans="3:71" x14ac:dyDescent="0.25">
      <c r="E41" s="11" t="s">
        <v>119</v>
      </c>
      <c r="F41">
        <f t="shared" si="3"/>
        <v>1</v>
      </c>
      <c r="AL41" t="s">
        <v>89</v>
      </c>
    </row>
    <row r="42" spans="3:71" x14ac:dyDescent="0.25">
      <c r="E42" s="11" t="s">
        <v>120</v>
      </c>
      <c r="F42">
        <f t="shared" si="3"/>
        <v>4</v>
      </c>
      <c r="N42" t="s">
        <v>89</v>
      </c>
      <c r="R42" t="s">
        <v>89</v>
      </c>
      <c r="T42" t="s">
        <v>89</v>
      </c>
      <c r="X42" t="s">
        <v>89</v>
      </c>
    </row>
    <row r="43" spans="3:71" x14ac:dyDescent="0.25">
      <c r="E43" s="11" t="s">
        <v>121</v>
      </c>
      <c r="F43">
        <f t="shared" si="3"/>
        <v>4</v>
      </c>
      <c r="N43" t="s">
        <v>89</v>
      </c>
      <c r="Q43" t="s">
        <v>89</v>
      </c>
      <c r="T43" t="s">
        <v>89</v>
      </c>
      <c r="X43" t="s">
        <v>89</v>
      </c>
    </row>
    <row r="44" spans="3:71" x14ac:dyDescent="0.25">
      <c r="E44" s="11" t="s">
        <v>122</v>
      </c>
      <c r="F44">
        <f t="shared" si="3"/>
        <v>3</v>
      </c>
      <c r="R44" t="s">
        <v>89</v>
      </c>
      <c r="T44" t="s">
        <v>89</v>
      </c>
      <c r="X44" t="s">
        <v>89</v>
      </c>
    </row>
    <row r="45" spans="3:71" x14ac:dyDescent="0.25">
      <c r="E45" s="11" t="s">
        <v>123</v>
      </c>
      <c r="F45">
        <f t="shared" si="3"/>
        <v>0</v>
      </c>
    </row>
    <row r="46" spans="3:71" x14ac:dyDescent="0.25">
      <c r="E46" s="11" t="s">
        <v>124</v>
      </c>
      <c r="F46">
        <f t="shared" si="3"/>
        <v>0</v>
      </c>
    </row>
    <row r="47" spans="3:71" x14ac:dyDescent="0.25">
      <c r="E47" s="11" t="s">
        <v>125</v>
      </c>
      <c r="F47">
        <f t="shared" si="3"/>
        <v>0</v>
      </c>
    </row>
    <row r="49" spans="3:71" x14ac:dyDescent="0.25">
      <c r="C49" t="s">
        <v>126</v>
      </c>
      <c r="E49" s="7" t="s">
        <v>127</v>
      </c>
      <c r="F49">
        <f t="shared" ref="F49:F65" si="4">COUNTIF(G49:DF49,"da")</f>
        <v>14</v>
      </c>
      <c r="G49" t="s">
        <v>89</v>
      </c>
      <c r="J49" t="s">
        <v>89</v>
      </c>
      <c r="K49" t="s">
        <v>89</v>
      </c>
      <c r="L49" t="s">
        <v>89</v>
      </c>
      <c r="Q49" t="s">
        <v>89</v>
      </c>
      <c r="U49" t="s">
        <v>89</v>
      </c>
      <c r="Y49" t="s">
        <v>89</v>
      </c>
      <c r="Z49" t="s">
        <v>89</v>
      </c>
      <c r="AA49" t="s">
        <v>89</v>
      </c>
      <c r="AB49" t="s">
        <v>89</v>
      </c>
      <c r="AF49" t="s">
        <v>89</v>
      </c>
      <c r="AG49" t="s">
        <v>89</v>
      </c>
      <c r="AL49" t="s">
        <v>89</v>
      </c>
      <c r="AM49" t="s">
        <v>89</v>
      </c>
    </row>
    <row r="50" spans="3:71" x14ac:dyDescent="0.25">
      <c r="E50" s="1" t="s">
        <v>128</v>
      </c>
      <c r="F50">
        <f t="shared" si="4"/>
        <v>17</v>
      </c>
      <c r="G50" t="s">
        <v>89</v>
      </c>
      <c r="H50" t="s">
        <v>89</v>
      </c>
      <c r="J50" t="s">
        <v>89</v>
      </c>
      <c r="L50" t="s">
        <v>89</v>
      </c>
      <c r="O50" t="s">
        <v>89</v>
      </c>
      <c r="R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K50" t="s">
        <v>89</v>
      </c>
      <c r="AL50" t="s">
        <v>89</v>
      </c>
      <c r="AR50" t="s">
        <v>89</v>
      </c>
      <c r="AZ50" t="s">
        <v>89</v>
      </c>
      <c r="BF50" t="s">
        <v>89</v>
      </c>
    </row>
    <row r="51" spans="3:71" x14ac:dyDescent="0.25">
      <c r="E51" t="s">
        <v>129</v>
      </c>
      <c r="F51">
        <f t="shared" si="4"/>
        <v>11</v>
      </c>
      <c r="H51" t="s">
        <v>89</v>
      </c>
      <c r="J51" t="s">
        <v>89</v>
      </c>
      <c r="L51" t="s">
        <v>89</v>
      </c>
      <c r="O51" t="s">
        <v>89</v>
      </c>
      <c r="Q51" t="s">
        <v>89</v>
      </c>
      <c r="AE51" t="s">
        <v>89</v>
      </c>
      <c r="AG51" t="s">
        <v>89</v>
      </c>
      <c r="AJ51" t="s">
        <v>89</v>
      </c>
      <c r="AL51" t="s">
        <v>89</v>
      </c>
      <c r="AX51" t="s">
        <v>89</v>
      </c>
      <c r="BC51" t="s">
        <v>89</v>
      </c>
    </row>
    <row r="52" spans="3:71" x14ac:dyDescent="0.25">
      <c r="E52" t="s">
        <v>130</v>
      </c>
      <c r="F52">
        <f t="shared" si="4"/>
        <v>17</v>
      </c>
      <c r="J52" t="s">
        <v>89</v>
      </c>
      <c r="N52" t="s">
        <v>89</v>
      </c>
      <c r="Q52" t="s">
        <v>89</v>
      </c>
      <c r="S52" t="s">
        <v>89</v>
      </c>
      <c r="U52" t="s">
        <v>89</v>
      </c>
      <c r="W52" t="s">
        <v>89</v>
      </c>
      <c r="AG52" t="s">
        <v>89</v>
      </c>
      <c r="AI52" t="s">
        <v>89</v>
      </c>
      <c r="AJ52" t="s">
        <v>89</v>
      </c>
      <c r="AM52" t="s">
        <v>89</v>
      </c>
      <c r="AP52" t="s">
        <v>89</v>
      </c>
      <c r="AW52" t="s">
        <v>89</v>
      </c>
      <c r="AY52" t="s">
        <v>89</v>
      </c>
      <c r="AZ52" t="s">
        <v>89</v>
      </c>
      <c r="BD52" t="s">
        <v>89</v>
      </c>
      <c r="BF52" t="s">
        <v>89</v>
      </c>
      <c r="BS52" t="s">
        <v>89</v>
      </c>
    </row>
    <row r="53" spans="3:71" x14ac:dyDescent="0.25">
      <c r="E53" t="s">
        <v>131</v>
      </c>
      <c r="F53">
        <f t="shared" si="4"/>
        <v>19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P53" t="s">
        <v>89</v>
      </c>
      <c r="Q53" t="s">
        <v>89</v>
      </c>
      <c r="R53" t="s">
        <v>89</v>
      </c>
      <c r="S53" t="s">
        <v>89</v>
      </c>
      <c r="AA53" t="s">
        <v>89</v>
      </c>
      <c r="AF53" t="s">
        <v>89</v>
      </c>
      <c r="AK53" t="s">
        <v>89</v>
      </c>
      <c r="AL53" t="s">
        <v>89</v>
      </c>
      <c r="AN53" t="s">
        <v>89</v>
      </c>
      <c r="AZ53" t="s">
        <v>89</v>
      </c>
      <c r="BI53" t="s">
        <v>89</v>
      </c>
      <c r="BM53" t="s">
        <v>89</v>
      </c>
    </row>
    <row r="54" spans="3:71" x14ac:dyDescent="0.25">
      <c r="E54" t="s">
        <v>132</v>
      </c>
      <c r="F54">
        <f t="shared" si="4"/>
        <v>2</v>
      </c>
      <c r="G54" t="s">
        <v>89</v>
      </c>
      <c r="I54" t="s">
        <v>133</v>
      </c>
      <c r="K54" t="s">
        <v>89</v>
      </c>
    </row>
    <row r="55" spans="3:71" x14ac:dyDescent="0.25">
      <c r="E55" s="2" t="s">
        <v>134</v>
      </c>
      <c r="F55">
        <f t="shared" si="4"/>
        <v>0</v>
      </c>
    </row>
    <row r="56" spans="3:71" x14ac:dyDescent="0.25">
      <c r="E56" t="s">
        <v>135</v>
      </c>
      <c r="F56">
        <f t="shared" si="4"/>
        <v>3</v>
      </c>
      <c r="L56" t="s">
        <v>89</v>
      </c>
      <c r="M56" t="s">
        <v>133</v>
      </c>
      <c r="O56" t="s">
        <v>89</v>
      </c>
      <c r="AJ56" t="s">
        <v>89</v>
      </c>
    </row>
    <row r="57" spans="3:71" x14ac:dyDescent="0.25">
      <c r="E57" s="2" t="s">
        <v>136</v>
      </c>
      <c r="F57">
        <f t="shared" si="4"/>
        <v>4</v>
      </c>
      <c r="AK57" t="s">
        <v>89</v>
      </c>
      <c r="AM57" t="s">
        <v>89</v>
      </c>
      <c r="AV57" t="s">
        <v>89</v>
      </c>
      <c r="AZ57" t="s">
        <v>89</v>
      </c>
    </row>
    <row r="58" spans="3:71" x14ac:dyDescent="0.25">
      <c r="E58" s="2" t="s">
        <v>137</v>
      </c>
      <c r="F58">
        <f t="shared" si="4"/>
        <v>0</v>
      </c>
    </row>
    <row r="59" spans="3:71" x14ac:dyDescent="0.25">
      <c r="E59" s="6" t="s">
        <v>138</v>
      </c>
      <c r="F59">
        <f t="shared" si="4"/>
        <v>0</v>
      </c>
    </row>
    <row r="60" spans="3:71" x14ac:dyDescent="0.25">
      <c r="E60" s="6" t="s">
        <v>139</v>
      </c>
      <c r="F60">
        <f t="shared" si="4"/>
        <v>2</v>
      </c>
      <c r="K60" t="s">
        <v>89</v>
      </c>
      <c r="M60" t="s">
        <v>89</v>
      </c>
    </row>
    <row r="61" spans="3:71" x14ac:dyDescent="0.25">
      <c r="E61" t="s">
        <v>140</v>
      </c>
      <c r="F61">
        <f t="shared" si="4"/>
        <v>0</v>
      </c>
    </row>
    <row r="62" spans="3:71" x14ac:dyDescent="0.25">
      <c r="E62" t="s">
        <v>141</v>
      </c>
      <c r="F62">
        <f t="shared" si="4"/>
        <v>0</v>
      </c>
    </row>
    <row r="63" spans="3:71" x14ac:dyDescent="0.25">
      <c r="E63" s="2" t="s">
        <v>142</v>
      </c>
      <c r="F63">
        <f t="shared" si="4"/>
        <v>0</v>
      </c>
    </row>
    <row r="64" spans="3:71" x14ac:dyDescent="0.25">
      <c r="E64" t="s">
        <v>143</v>
      </c>
      <c r="F64">
        <f t="shared" si="4"/>
        <v>0</v>
      </c>
    </row>
    <row r="65" spans="1:38" x14ac:dyDescent="0.25">
      <c r="E65" t="s">
        <v>144</v>
      </c>
      <c r="F65">
        <f t="shared" si="4"/>
        <v>1</v>
      </c>
      <c r="AL65" t="s">
        <v>89</v>
      </c>
    </row>
    <row r="68" spans="1:38" x14ac:dyDescent="0.25">
      <c r="A68">
        <f>ROUND(B68/(SUM(B10:B150))*100,2)</f>
        <v>3.29</v>
      </c>
      <c r="B68">
        <f>SUM(F70:F82)</f>
        <v>13</v>
      </c>
      <c r="C68" s="26" t="s">
        <v>145</v>
      </c>
      <c r="D68" s="26"/>
      <c r="E68" s="26"/>
    </row>
    <row r="70" spans="1:38" x14ac:dyDescent="0.25">
      <c r="C70" t="s">
        <v>95</v>
      </c>
      <c r="E70" t="s">
        <v>146</v>
      </c>
      <c r="F70">
        <f>COUNTIF(G70:DF70,"da")</f>
        <v>1</v>
      </c>
      <c r="R70" t="s">
        <v>89</v>
      </c>
    </row>
    <row r="71" spans="1:38" x14ac:dyDescent="0.25">
      <c r="E71" t="s">
        <v>147</v>
      </c>
      <c r="F71">
        <f>COUNTIF(G71:DF71,"da")</f>
        <v>1</v>
      </c>
      <c r="R71" t="s">
        <v>89</v>
      </c>
    </row>
    <row r="72" spans="1:38" x14ac:dyDescent="0.25">
      <c r="E72" t="s">
        <v>148</v>
      </c>
      <c r="F72">
        <f>COUNTIF(G72:DF72,"da")</f>
        <v>0</v>
      </c>
    </row>
    <row r="73" spans="1:38" x14ac:dyDescent="0.25">
      <c r="E73" t="s">
        <v>149</v>
      </c>
      <c r="F73">
        <f>COUNTIF(G73:DF73,"da")</f>
        <v>0</v>
      </c>
    </row>
    <row r="74" spans="1:38" x14ac:dyDescent="0.25">
      <c r="E74" s="16" t="s">
        <v>150</v>
      </c>
      <c r="F74">
        <f>COUNTIF(G74:DF74,"da")</f>
        <v>0</v>
      </c>
    </row>
    <row r="76" spans="1:38" x14ac:dyDescent="0.25">
      <c r="C76" t="s">
        <v>113</v>
      </c>
      <c r="E76" t="s">
        <v>151</v>
      </c>
      <c r="F76">
        <f>COUNTIF(G76:DF76,"da")</f>
        <v>2</v>
      </c>
      <c r="K76" t="s">
        <v>89</v>
      </c>
      <c r="R76" t="s">
        <v>89</v>
      </c>
    </row>
    <row r="78" spans="1:38" x14ac:dyDescent="0.25">
      <c r="C78" t="s">
        <v>126</v>
      </c>
      <c r="E78" s="1" t="s">
        <v>152</v>
      </c>
      <c r="F78">
        <f>COUNTIF(G78:DF78,"da")</f>
        <v>1</v>
      </c>
      <c r="V78" t="s">
        <v>89</v>
      </c>
    </row>
    <row r="79" spans="1:38" x14ac:dyDescent="0.25">
      <c r="E79" t="s">
        <v>153</v>
      </c>
      <c r="F79">
        <f>COUNTIF(G79:DF79,"da")</f>
        <v>2</v>
      </c>
      <c r="J79" t="s">
        <v>89</v>
      </c>
      <c r="M79" t="s">
        <v>89</v>
      </c>
    </row>
    <row r="80" spans="1:38" x14ac:dyDescent="0.25">
      <c r="E80" t="s">
        <v>154</v>
      </c>
      <c r="F80">
        <f>COUNTIF(G80:DF80,"da")</f>
        <v>0</v>
      </c>
    </row>
    <row r="81" spans="1:64" x14ac:dyDescent="0.25">
      <c r="E81" t="s">
        <v>155</v>
      </c>
      <c r="F81">
        <f>COUNTIF(G81:DF81,"da")</f>
        <v>6</v>
      </c>
      <c r="G81" t="s">
        <v>89</v>
      </c>
      <c r="M81" t="s">
        <v>89</v>
      </c>
      <c r="V81" t="s">
        <v>89</v>
      </c>
      <c r="AH81" t="s">
        <v>89</v>
      </c>
      <c r="AK81" t="s">
        <v>89</v>
      </c>
      <c r="BL81" t="s">
        <v>89</v>
      </c>
    </row>
    <row r="82" spans="1:64" x14ac:dyDescent="0.25">
      <c r="E82" t="s">
        <v>156</v>
      </c>
      <c r="F82">
        <f>COUNTIF(G82:DF82,"da")</f>
        <v>0</v>
      </c>
    </row>
    <row r="85" spans="1:64" x14ac:dyDescent="0.25">
      <c r="A85">
        <f>ROUND(B85/(SUM(B10:B150))*100,2)</f>
        <v>1.01</v>
      </c>
      <c r="B85">
        <f>SUM(F87)</f>
        <v>4</v>
      </c>
      <c r="C85" s="27" t="s">
        <v>157</v>
      </c>
      <c r="D85" s="27"/>
      <c r="E85" s="27"/>
    </row>
    <row r="87" spans="1:64" x14ac:dyDescent="0.25">
      <c r="C87" t="s">
        <v>126</v>
      </c>
      <c r="E87" t="s">
        <v>158</v>
      </c>
      <c r="F87">
        <f t="shared" ref="F87:F139" si="5">COUNTIF(G87:DF87,"da")</f>
        <v>4</v>
      </c>
      <c r="G87" t="s">
        <v>89</v>
      </c>
      <c r="I87" t="s">
        <v>89</v>
      </c>
      <c r="M87" t="s">
        <v>89</v>
      </c>
      <c r="R87" t="s">
        <v>89</v>
      </c>
    </row>
    <row r="90" spans="1:64" x14ac:dyDescent="0.25">
      <c r="A90">
        <f>ROUND(B90/(SUM(B10:B150))*100,2)</f>
        <v>9.3699999999999992</v>
      </c>
      <c r="B90">
        <f>SUM(F92:F115)</f>
        <v>37</v>
      </c>
      <c r="C90" s="28" t="s">
        <v>159</v>
      </c>
      <c r="D90" s="28"/>
      <c r="E90" s="28"/>
    </row>
    <row r="92" spans="1:64" x14ac:dyDescent="0.25">
      <c r="C92" t="s">
        <v>87</v>
      </c>
      <c r="E92" t="s">
        <v>160</v>
      </c>
      <c r="F92">
        <f t="shared" si="5"/>
        <v>1</v>
      </c>
      <c r="V92" t="s">
        <v>89</v>
      </c>
    </row>
    <row r="93" spans="1:64" x14ac:dyDescent="0.25">
      <c r="E93" t="s">
        <v>161</v>
      </c>
      <c r="F93">
        <f t="shared" si="5"/>
        <v>2</v>
      </c>
      <c r="V93" t="s">
        <v>89</v>
      </c>
      <c r="W93" t="s">
        <v>89</v>
      </c>
    </row>
    <row r="94" spans="1:64" x14ac:dyDescent="0.25">
      <c r="E94" t="s">
        <v>162</v>
      </c>
      <c r="F94">
        <f t="shared" si="5"/>
        <v>0</v>
      </c>
    </row>
    <row r="95" spans="1:64" x14ac:dyDescent="0.25">
      <c r="E95" t="s">
        <v>163</v>
      </c>
      <c r="F95">
        <f t="shared" si="5"/>
        <v>0</v>
      </c>
    </row>
    <row r="96" spans="1:64" x14ac:dyDescent="0.25">
      <c r="E96" t="s">
        <v>164</v>
      </c>
      <c r="F96">
        <f t="shared" si="5"/>
        <v>0</v>
      </c>
    </row>
    <row r="97" spans="3:73" x14ac:dyDescent="0.25">
      <c r="E97" t="s">
        <v>165</v>
      </c>
      <c r="F97">
        <f t="shared" si="5"/>
        <v>0</v>
      </c>
    </row>
    <row r="98" spans="3:73" x14ac:dyDescent="0.25">
      <c r="E98" t="s">
        <v>166</v>
      </c>
      <c r="F98">
        <f t="shared" si="5"/>
        <v>1</v>
      </c>
      <c r="Z98" t="s">
        <v>89</v>
      </c>
    </row>
    <row r="100" spans="3:73" x14ac:dyDescent="0.25">
      <c r="C100" t="s">
        <v>95</v>
      </c>
      <c r="E100" t="s">
        <v>167</v>
      </c>
      <c r="F100">
        <f t="shared" si="5"/>
        <v>2</v>
      </c>
      <c r="AF100" t="s">
        <v>89</v>
      </c>
      <c r="BD100" t="s">
        <v>89</v>
      </c>
    </row>
    <row r="101" spans="3:73" x14ac:dyDescent="0.25">
      <c r="E101" t="s">
        <v>168</v>
      </c>
      <c r="F101">
        <f t="shared" si="5"/>
        <v>0</v>
      </c>
    </row>
    <row r="103" spans="3:73" x14ac:dyDescent="0.25">
      <c r="C103" t="s">
        <v>113</v>
      </c>
      <c r="E103" t="s">
        <v>169</v>
      </c>
      <c r="F103">
        <f t="shared" si="5"/>
        <v>15</v>
      </c>
      <c r="H103" t="s">
        <v>89</v>
      </c>
      <c r="J103" t="s">
        <v>89</v>
      </c>
      <c r="L103" t="s">
        <v>89</v>
      </c>
      <c r="O103" t="s">
        <v>89</v>
      </c>
      <c r="S103" t="s">
        <v>89</v>
      </c>
      <c r="U103" t="s">
        <v>89</v>
      </c>
      <c r="W103" t="s">
        <v>89</v>
      </c>
      <c r="AG103" t="s">
        <v>89</v>
      </c>
      <c r="AN103" t="s">
        <v>89</v>
      </c>
      <c r="AT103" t="s">
        <v>89</v>
      </c>
      <c r="AV103" t="s">
        <v>89</v>
      </c>
      <c r="BC103" t="s">
        <v>89</v>
      </c>
      <c r="BE103" t="s">
        <v>89</v>
      </c>
      <c r="BM103" t="s">
        <v>89</v>
      </c>
      <c r="BO103" t="s">
        <v>89</v>
      </c>
    </row>
    <row r="104" spans="3:73" x14ac:dyDescent="0.25">
      <c r="E104" t="s">
        <v>170</v>
      </c>
      <c r="F104">
        <f t="shared" si="5"/>
        <v>5</v>
      </c>
      <c r="T104" t="s">
        <v>89</v>
      </c>
      <c r="AV104" t="s">
        <v>89</v>
      </c>
      <c r="BB104" t="s">
        <v>89</v>
      </c>
      <c r="BO104" t="s">
        <v>89</v>
      </c>
      <c r="BU104" t="s">
        <v>89</v>
      </c>
    </row>
    <row r="105" spans="3:73" x14ac:dyDescent="0.25">
      <c r="E105" t="s">
        <v>171</v>
      </c>
      <c r="F105">
        <f t="shared" si="5"/>
        <v>4</v>
      </c>
      <c r="U105" t="s">
        <v>89</v>
      </c>
      <c r="AF105" t="s">
        <v>89</v>
      </c>
      <c r="AI105" t="s">
        <v>89</v>
      </c>
      <c r="AT105" t="s">
        <v>89</v>
      </c>
    </row>
    <row r="106" spans="3:73" x14ac:dyDescent="0.25">
      <c r="E106" t="s">
        <v>172</v>
      </c>
      <c r="F106">
        <f t="shared" si="5"/>
        <v>1</v>
      </c>
      <c r="U106" t="s">
        <v>89</v>
      </c>
    </row>
    <row r="107" spans="3:73" x14ac:dyDescent="0.25">
      <c r="E107" t="s">
        <v>173</v>
      </c>
      <c r="F107">
        <f t="shared" si="5"/>
        <v>2</v>
      </c>
      <c r="U107" t="s">
        <v>89</v>
      </c>
      <c r="Y107" t="s">
        <v>89</v>
      </c>
    </row>
    <row r="108" spans="3:73" x14ac:dyDescent="0.25">
      <c r="E108" t="s">
        <v>174</v>
      </c>
      <c r="F108">
        <f t="shared" si="5"/>
        <v>0</v>
      </c>
    </row>
    <row r="109" spans="3:73" x14ac:dyDescent="0.25">
      <c r="E109" t="s">
        <v>175</v>
      </c>
      <c r="F109">
        <f t="shared" si="5"/>
        <v>0</v>
      </c>
    </row>
    <row r="110" spans="3:73" x14ac:dyDescent="0.25">
      <c r="E110" t="s">
        <v>176</v>
      </c>
      <c r="F110">
        <f t="shared" si="5"/>
        <v>0</v>
      </c>
    </row>
    <row r="111" spans="3:73" x14ac:dyDescent="0.25">
      <c r="E111" t="s">
        <v>177</v>
      </c>
      <c r="F111">
        <f t="shared" si="5"/>
        <v>0</v>
      </c>
    </row>
    <row r="112" spans="3:73" x14ac:dyDescent="0.25">
      <c r="E112" t="s">
        <v>178</v>
      </c>
      <c r="F112">
        <f t="shared" si="5"/>
        <v>2</v>
      </c>
      <c r="Y112" t="s">
        <v>89</v>
      </c>
      <c r="AI112" t="s">
        <v>89</v>
      </c>
    </row>
    <row r="114" spans="1:48" x14ac:dyDescent="0.25">
      <c r="C114" t="s">
        <v>126</v>
      </c>
      <c r="E114" t="s">
        <v>179</v>
      </c>
      <c r="F114">
        <f t="shared" si="5"/>
        <v>2</v>
      </c>
      <c r="U114" t="s">
        <v>89</v>
      </c>
      <c r="AA114" t="s">
        <v>89</v>
      </c>
    </row>
    <row r="115" spans="1:48" x14ac:dyDescent="0.25">
      <c r="E115" t="s">
        <v>180</v>
      </c>
      <c r="F115">
        <f t="shared" si="5"/>
        <v>0</v>
      </c>
    </row>
    <row r="118" spans="1:48" x14ac:dyDescent="0.25">
      <c r="A118">
        <f>ROUND(B118/(SUM(B10:B150))*100,2)</f>
        <v>2.0299999999999998</v>
      </c>
      <c r="B118">
        <f>SUM(F120)</f>
        <v>8</v>
      </c>
      <c r="C118" s="29" t="s">
        <v>181</v>
      </c>
      <c r="D118" s="29"/>
      <c r="E118" s="29"/>
    </row>
    <row r="120" spans="1:48" x14ac:dyDescent="0.25">
      <c r="C120" t="s">
        <v>126</v>
      </c>
      <c r="E120" s="2" t="s">
        <v>182</v>
      </c>
      <c r="F120">
        <f t="shared" si="5"/>
        <v>8</v>
      </c>
      <c r="L120" t="s">
        <v>89</v>
      </c>
      <c r="O120" t="s">
        <v>89</v>
      </c>
      <c r="R120" t="s">
        <v>89</v>
      </c>
      <c r="V120" t="s">
        <v>89</v>
      </c>
      <c r="AA120" t="s">
        <v>89</v>
      </c>
      <c r="AJ120" t="s">
        <v>89</v>
      </c>
      <c r="AN120" t="s">
        <v>89</v>
      </c>
      <c r="AV120" t="s">
        <v>89</v>
      </c>
    </row>
    <row r="123" spans="1:48" x14ac:dyDescent="0.25">
      <c r="A123">
        <v>0</v>
      </c>
      <c r="B123">
        <f>SUM(F125)</f>
        <v>0</v>
      </c>
      <c r="C123" s="23" t="s">
        <v>183</v>
      </c>
      <c r="D123" s="23"/>
      <c r="E123" s="23"/>
    </row>
    <row r="125" spans="1:48" x14ac:dyDescent="0.25">
      <c r="C125" t="s">
        <v>126</v>
      </c>
      <c r="E125" t="s">
        <v>184</v>
      </c>
      <c r="F125">
        <f>COUNTIF(G125:DF125,"da")</f>
        <v>0</v>
      </c>
    </row>
    <row r="128" spans="1:48" x14ac:dyDescent="0.25">
      <c r="A128">
        <f>ROUND(B128/(SUM(B10:B150))*100,2)</f>
        <v>0.25</v>
      </c>
      <c r="B128">
        <f>SUM(F130:F131)</f>
        <v>1</v>
      </c>
      <c r="C128" s="24" t="s">
        <v>185</v>
      </c>
      <c r="D128" s="24"/>
      <c r="E128" s="24"/>
    </row>
    <row r="130" spans="1:67" x14ac:dyDescent="0.25">
      <c r="E130" s="12" t="s">
        <v>186</v>
      </c>
      <c r="F130">
        <f>COUNTIF(G130:DF130,"da")</f>
        <v>0</v>
      </c>
    </row>
    <row r="131" spans="1:67" x14ac:dyDescent="0.25">
      <c r="E131" t="s">
        <v>187</v>
      </c>
      <c r="F131">
        <f t="shared" si="5"/>
        <v>1</v>
      </c>
      <c r="K131" t="s">
        <v>89</v>
      </c>
    </row>
    <row r="134" spans="1:67" x14ac:dyDescent="0.25">
      <c r="A134">
        <f>ROUND(B134/(SUM(B10:B150))*100,2)</f>
        <v>5.32</v>
      </c>
      <c r="B134">
        <f>SUM(F136:F139)</f>
        <v>21</v>
      </c>
      <c r="C134" s="22" t="s">
        <v>188</v>
      </c>
      <c r="D134" s="22"/>
      <c r="E134" s="22"/>
    </row>
    <row r="136" spans="1:67" x14ac:dyDescent="0.25">
      <c r="C136" t="s">
        <v>95</v>
      </c>
      <c r="E136" t="s">
        <v>189</v>
      </c>
      <c r="F136">
        <f t="shared" si="5"/>
        <v>1</v>
      </c>
      <c r="AE136" t="s">
        <v>89</v>
      </c>
    </row>
    <row r="138" spans="1:67" x14ac:dyDescent="0.25">
      <c r="C138" t="s">
        <v>126</v>
      </c>
      <c r="E138" t="s">
        <v>190</v>
      </c>
      <c r="F138">
        <f t="shared" si="5"/>
        <v>2</v>
      </c>
      <c r="P138" t="s">
        <v>89</v>
      </c>
      <c r="AD138" t="s">
        <v>89</v>
      </c>
    </row>
    <row r="139" spans="1:67" x14ac:dyDescent="0.25">
      <c r="E139" t="s">
        <v>191</v>
      </c>
      <c r="F139">
        <f t="shared" si="5"/>
        <v>18</v>
      </c>
      <c r="P139" t="s">
        <v>89</v>
      </c>
      <c r="Q139" t="s">
        <v>89</v>
      </c>
      <c r="S139" t="s">
        <v>89</v>
      </c>
      <c r="U139" t="s">
        <v>89</v>
      </c>
      <c r="W139" t="s">
        <v>89</v>
      </c>
      <c r="X139" t="s">
        <v>89</v>
      </c>
      <c r="AA139" t="s">
        <v>89</v>
      </c>
      <c r="AB139" t="s">
        <v>89</v>
      </c>
      <c r="AG139" t="s">
        <v>89</v>
      </c>
      <c r="AH139" t="s">
        <v>89</v>
      </c>
      <c r="AL139" t="s">
        <v>89</v>
      </c>
      <c r="AS139" t="s">
        <v>89</v>
      </c>
      <c r="BB139" t="s">
        <v>89</v>
      </c>
      <c r="BI139" t="s">
        <v>89</v>
      </c>
      <c r="BL139" t="s">
        <v>89</v>
      </c>
      <c r="BM139" t="s">
        <v>89</v>
      </c>
      <c r="BN139" t="s">
        <v>89</v>
      </c>
      <c r="BO139" t="s">
        <v>89</v>
      </c>
    </row>
  </sheetData>
  <mergeCells count="8">
    <mergeCell ref="C134:E134"/>
    <mergeCell ref="C123:E123"/>
    <mergeCell ref="C128:E128"/>
    <mergeCell ref="C10:E10"/>
    <mergeCell ref="C68:E68"/>
    <mergeCell ref="C85:E85"/>
    <mergeCell ref="C90:E90"/>
    <mergeCell ref="C118:E118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FF41-329F-4302-807C-28192EFA8C38}">
  <dimension ref="A2:CK138"/>
  <sheetViews>
    <sheetView workbookViewId="0">
      <pane xSplit="5" ySplit="6" topLeftCell="F52" activePane="bottomRight" state="frozen"/>
      <selection pane="topRight" activeCell="G1" sqref="G1"/>
      <selection pane="bottomLeft" activeCell="A10" sqref="A10"/>
      <selection pane="bottomRight" activeCell="D37" sqref="D37"/>
    </sheetView>
  </sheetViews>
  <sheetFormatPr defaultRowHeight="15" x14ac:dyDescent="0.25"/>
  <cols>
    <col min="1" max="1" width="4.42578125" customWidth="1"/>
    <col min="3" max="3" width="4.42578125" customWidth="1"/>
    <col min="4" max="4" width="18" customWidth="1"/>
    <col min="5" max="5" width="13.42578125" customWidth="1"/>
    <col min="7" max="7" width="9.85546875" bestFit="1" customWidth="1"/>
    <col min="8" max="8" width="11.85546875" customWidth="1"/>
    <col min="9" max="9" width="10.28515625" customWidth="1"/>
    <col min="10" max="14" width="9.28515625" bestFit="1" customWidth="1"/>
    <col min="18" max="31" width="9.28515625" bestFit="1" customWidth="1"/>
    <col min="41" max="41" width="9.28515625" bestFit="1" customWidth="1"/>
    <col min="61" max="66" width="10.42578125" bestFit="1" customWidth="1"/>
    <col min="67" max="69" width="9.28515625" bestFit="1" customWidth="1"/>
    <col min="70" max="73" width="10.42578125" bestFit="1" customWidth="1"/>
  </cols>
  <sheetData>
    <row r="2" spans="1:89" x14ac:dyDescent="0.25">
      <c r="B2" t="s">
        <v>192</v>
      </c>
      <c r="D2" t="s">
        <v>193</v>
      </c>
      <c r="E2">
        <f>COUNTIF(E9:E92, "&gt;9")</f>
        <v>9</v>
      </c>
    </row>
    <row r="3" spans="1:89" x14ac:dyDescent="0.25">
      <c r="D3" t="s">
        <v>14</v>
      </c>
      <c r="E3">
        <f>SUM(E9:E92)</f>
        <v>229</v>
      </c>
      <c r="N3" t="s">
        <v>194</v>
      </c>
      <c r="U3" t="s">
        <v>195</v>
      </c>
      <c r="Y3" t="s">
        <v>196</v>
      </c>
      <c r="AC3" s="30" t="s">
        <v>197</v>
      </c>
      <c r="AD3" s="30"/>
      <c r="AE3" s="30"/>
      <c r="AF3" s="30"/>
      <c r="AG3" s="30"/>
    </row>
    <row r="4" spans="1:89" x14ac:dyDescent="0.25">
      <c r="F4" s="8">
        <v>45202</v>
      </c>
      <c r="G4" s="8">
        <v>45204</v>
      </c>
      <c r="H4" s="8">
        <v>45209</v>
      </c>
      <c r="I4" s="8">
        <v>45211</v>
      </c>
      <c r="J4" s="8">
        <v>45216</v>
      </c>
      <c r="K4" s="8">
        <v>45218</v>
      </c>
      <c r="L4" s="8">
        <v>45223</v>
      </c>
      <c r="M4" s="8">
        <v>45225</v>
      </c>
      <c r="N4" s="8">
        <v>45230</v>
      </c>
      <c r="O4" s="8">
        <v>45232</v>
      </c>
      <c r="P4" s="8">
        <v>45237</v>
      </c>
      <c r="Q4" s="8">
        <v>45239</v>
      </c>
      <c r="R4" s="8">
        <v>45244</v>
      </c>
      <c r="S4" s="8">
        <v>45246</v>
      </c>
      <c r="T4" s="8">
        <v>45251</v>
      </c>
      <c r="U4" s="8">
        <v>45253</v>
      </c>
      <c r="V4" s="8">
        <v>45258</v>
      </c>
      <c r="W4" s="8">
        <v>45260</v>
      </c>
      <c r="X4" s="8">
        <v>45265</v>
      </c>
      <c r="Y4" s="8">
        <v>45267</v>
      </c>
      <c r="Z4" s="8">
        <v>45272</v>
      </c>
      <c r="AA4" s="8">
        <v>45274</v>
      </c>
      <c r="AB4" s="8">
        <v>45279</v>
      </c>
      <c r="AC4" s="8">
        <v>45281</v>
      </c>
      <c r="AD4" s="8">
        <v>45286</v>
      </c>
      <c r="AE4" s="8">
        <v>45288</v>
      </c>
      <c r="AF4" s="8">
        <v>45293</v>
      </c>
      <c r="AG4" s="8">
        <v>45295</v>
      </c>
      <c r="AH4" s="8">
        <v>45300</v>
      </c>
      <c r="AI4" s="8">
        <v>45302</v>
      </c>
      <c r="AJ4" s="8">
        <v>45307</v>
      </c>
      <c r="AK4" s="8">
        <v>45309</v>
      </c>
      <c r="AL4" s="8">
        <v>45314</v>
      </c>
      <c r="AM4" s="8">
        <v>45316</v>
      </c>
      <c r="AN4" s="8">
        <v>45321</v>
      </c>
      <c r="AO4" s="8">
        <v>45323</v>
      </c>
      <c r="AP4" s="8">
        <v>45328</v>
      </c>
      <c r="AQ4" s="8">
        <v>45330</v>
      </c>
      <c r="AR4" s="8">
        <v>45335</v>
      </c>
      <c r="AS4" s="8">
        <v>45337</v>
      </c>
      <c r="AT4" s="8">
        <v>45342</v>
      </c>
      <c r="AU4" s="8">
        <v>45344</v>
      </c>
      <c r="AV4" s="8">
        <v>45349</v>
      </c>
      <c r="AW4" s="8">
        <v>45351</v>
      </c>
      <c r="AX4" s="8">
        <v>45356</v>
      </c>
      <c r="AY4" s="8">
        <v>45358</v>
      </c>
      <c r="AZ4" s="8">
        <v>45363</v>
      </c>
      <c r="BA4" s="8">
        <v>45365</v>
      </c>
      <c r="BB4" s="8">
        <v>45370</v>
      </c>
      <c r="BC4" s="8">
        <v>45372</v>
      </c>
      <c r="BD4" s="8">
        <v>45377</v>
      </c>
      <c r="BE4" s="8">
        <v>45379</v>
      </c>
      <c r="BF4" s="8">
        <v>45384</v>
      </c>
      <c r="BG4" s="8">
        <v>45386</v>
      </c>
      <c r="BH4" s="8">
        <v>45391</v>
      </c>
      <c r="BI4" s="8">
        <v>45393</v>
      </c>
      <c r="BJ4" s="8">
        <v>45398</v>
      </c>
      <c r="BK4" s="8">
        <v>45400</v>
      </c>
      <c r="BL4" s="8">
        <v>45405</v>
      </c>
      <c r="BM4" s="8">
        <v>45407</v>
      </c>
      <c r="BN4" s="8">
        <v>45412</v>
      </c>
      <c r="BO4" s="8">
        <v>45414</v>
      </c>
      <c r="BP4" s="8">
        <v>45419</v>
      </c>
      <c r="BQ4" s="8">
        <v>45421</v>
      </c>
      <c r="BR4" s="8">
        <v>45426</v>
      </c>
      <c r="BS4" s="8">
        <v>45428</v>
      </c>
      <c r="BT4" s="8">
        <v>45433</v>
      </c>
      <c r="BU4" s="8">
        <v>45435</v>
      </c>
      <c r="BV4" s="8">
        <v>45440</v>
      </c>
      <c r="BW4" s="8">
        <v>45442</v>
      </c>
      <c r="BX4" s="8">
        <v>45447</v>
      </c>
      <c r="BY4" s="8">
        <v>45449</v>
      </c>
      <c r="BZ4" s="8">
        <v>45454</v>
      </c>
      <c r="CA4" s="8">
        <v>45456</v>
      </c>
      <c r="CB4" s="8">
        <v>45461</v>
      </c>
      <c r="CC4" s="8">
        <v>45463</v>
      </c>
    </row>
    <row r="5" spans="1:89" x14ac:dyDescent="0.25">
      <c r="E5" t="s">
        <v>84</v>
      </c>
      <c r="F5" s="14">
        <f t="shared" ref="F5:M5" si="0">COUNTIF(F9:F127,"da")</f>
        <v>3</v>
      </c>
      <c r="G5" s="14">
        <f t="shared" si="0"/>
        <v>2</v>
      </c>
      <c r="H5" s="14">
        <f t="shared" si="0"/>
        <v>4</v>
      </c>
      <c r="I5" s="14">
        <f t="shared" si="0"/>
        <v>6</v>
      </c>
      <c r="J5" s="14">
        <f t="shared" si="0"/>
        <v>5</v>
      </c>
      <c r="K5" s="14">
        <f t="shared" si="0"/>
        <v>6</v>
      </c>
      <c r="L5" s="14">
        <f t="shared" si="0"/>
        <v>1</v>
      </c>
      <c r="M5" s="14">
        <f t="shared" si="0"/>
        <v>4</v>
      </c>
      <c r="N5" s="13" t="s">
        <v>198</v>
      </c>
      <c r="O5" s="14">
        <f t="shared" ref="O5:AB5" si="1">COUNTIF(O9:O127,"da")</f>
        <v>3</v>
      </c>
      <c r="P5" s="14">
        <f t="shared" si="1"/>
        <v>6</v>
      </c>
      <c r="Q5" s="14">
        <f t="shared" si="1"/>
        <v>4</v>
      </c>
      <c r="R5" s="14">
        <f t="shared" si="1"/>
        <v>4</v>
      </c>
      <c r="S5" s="14">
        <f t="shared" si="1"/>
        <v>7</v>
      </c>
      <c r="T5" s="14">
        <f t="shared" si="1"/>
        <v>4</v>
      </c>
      <c r="U5" s="14">
        <f t="shared" si="1"/>
        <v>2</v>
      </c>
      <c r="V5" s="14">
        <f t="shared" si="1"/>
        <v>6</v>
      </c>
      <c r="W5" s="14">
        <f t="shared" si="1"/>
        <v>6</v>
      </c>
      <c r="X5" s="14">
        <f t="shared" si="1"/>
        <v>3</v>
      </c>
      <c r="Y5" s="14">
        <f t="shared" si="1"/>
        <v>2</v>
      </c>
      <c r="Z5" s="14">
        <f t="shared" si="1"/>
        <v>4</v>
      </c>
      <c r="AA5" s="14">
        <f t="shared" si="1"/>
        <v>3</v>
      </c>
      <c r="AB5" s="14">
        <f t="shared" si="1"/>
        <v>3</v>
      </c>
      <c r="AC5" s="13" t="s">
        <v>198</v>
      </c>
      <c r="AD5" s="13" t="s">
        <v>198</v>
      </c>
      <c r="AE5" s="13" t="s">
        <v>198</v>
      </c>
      <c r="AF5" s="13" t="s">
        <v>198</v>
      </c>
      <c r="AG5" s="13" t="s">
        <v>198</v>
      </c>
      <c r="AH5" s="14">
        <f t="shared" ref="AH5:AS5" si="2">COUNTIF(AH9:AH127,"da")</f>
        <v>2</v>
      </c>
      <c r="AI5" s="14">
        <f t="shared" si="2"/>
        <v>6</v>
      </c>
      <c r="AJ5" s="14">
        <f t="shared" si="2"/>
        <v>3</v>
      </c>
      <c r="AK5" s="14">
        <f t="shared" si="2"/>
        <v>4</v>
      </c>
      <c r="AL5" s="14">
        <f t="shared" si="2"/>
        <v>5</v>
      </c>
      <c r="AM5" s="14">
        <f t="shared" si="2"/>
        <v>4</v>
      </c>
      <c r="AN5" s="14">
        <f t="shared" si="2"/>
        <v>3</v>
      </c>
      <c r="AO5" s="14">
        <f t="shared" si="2"/>
        <v>7</v>
      </c>
      <c r="AP5" s="14">
        <f t="shared" si="2"/>
        <v>3</v>
      </c>
      <c r="AQ5" s="14">
        <f t="shared" si="2"/>
        <v>4</v>
      </c>
      <c r="AR5" s="14">
        <f t="shared" si="2"/>
        <v>3</v>
      </c>
      <c r="AS5" s="14">
        <f t="shared" si="2"/>
        <v>3</v>
      </c>
      <c r="AT5" s="13" t="s">
        <v>198</v>
      </c>
      <c r="AU5" s="13" t="s">
        <v>198</v>
      </c>
      <c r="AV5" s="14">
        <f t="shared" ref="AV5:CB5" si="3">COUNTIF(AV9:AV127,"da")</f>
        <v>3</v>
      </c>
      <c r="AW5" s="14">
        <f t="shared" si="3"/>
        <v>0</v>
      </c>
      <c r="AX5" s="14">
        <f t="shared" si="3"/>
        <v>2</v>
      </c>
      <c r="AY5" s="14">
        <f t="shared" si="3"/>
        <v>2</v>
      </c>
      <c r="AZ5" s="14">
        <f t="shared" si="3"/>
        <v>4</v>
      </c>
      <c r="BA5" s="14">
        <f t="shared" si="3"/>
        <v>3</v>
      </c>
      <c r="BB5" s="14">
        <f t="shared" si="3"/>
        <v>3</v>
      </c>
      <c r="BC5" s="14">
        <f t="shared" si="3"/>
        <v>3</v>
      </c>
      <c r="BD5" s="14">
        <f t="shared" si="3"/>
        <v>3</v>
      </c>
      <c r="BE5" s="13" t="s">
        <v>198</v>
      </c>
      <c r="BF5" s="13" t="s">
        <v>198</v>
      </c>
      <c r="BG5" s="13" t="s">
        <v>198</v>
      </c>
      <c r="BH5" s="14">
        <f t="shared" si="3"/>
        <v>5</v>
      </c>
      <c r="BI5" s="14">
        <f t="shared" si="3"/>
        <v>6</v>
      </c>
      <c r="BJ5" s="14">
        <f t="shared" si="3"/>
        <v>7</v>
      </c>
      <c r="BK5" s="14">
        <f t="shared" si="3"/>
        <v>4</v>
      </c>
      <c r="BL5" s="14">
        <f t="shared" si="3"/>
        <v>2</v>
      </c>
      <c r="BM5" s="14">
        <f t="shared" si="3"/>
        <v>5</v>
      </c>
      <c r="BN5" s="14">
        <f t="shared" si="3"/>
        <v>3</v>
      </c>
      <c r="BO5" s="14">
        <f t="shared" si="3"/>
        <v>0</v>
      </c>
      <c r="BP5" s="14">
        <f t="shared" si="3"/>
        <v>4</v>
      </c>
      <c r="BQ5" s="14">
        <f t="shared" si="3"/>
        <v>0</v>
      </c>
      <c r="BR5" s="14">
        <f t="shared" si="3"/>
        <v>3</v>
      </c>
      <c r="BS5" s="14">
        <f t="shared" si="3"/>
        <v>3</v>
      </c>
      <c r="BT5" s="14">
        <f t="shared" si="3"/>
        <v>4</v>
      </c>
      <c r="BU5" s="14">
        <f t="shared" si="3"/>
        <v>4</v>
      </c>
      <c r="BV5" s="14">
        <f t="shared" si="3"/>
        <v>5</v>
      </c>
      <c r="BW5" s="13" t="s">
        <v>198</v>
      </c>
      <c r="BX5" s="14">
        <f t="shared" si="3"/>
        <v>3</v>
      </c>
      <c r="BY5" s="14">
        <f t="shared" si="3"/>
        <v>2</v>
      </c>
      <c r="BZ5" s="14">
        <f t="shared" si="3"/>
        <v>5</v>
      </c>
      <c r="CA5" s="14">
        <f t="shared" si="3"/>
        <v>5</v>
      </c>
      <c r="CB5" s="14">
        <f t="shared" si="3"/>
        <v>1</v>
      </c>
      <c r="CC5" s="13" t="s">
        <v>198</v>
      </c>
    </row>
    <row r="6" spans="1:89" x14ac:dyDescent="0.25">
      <c r="E6" t="s">
        <v>85</v>
      </c>
      <c r="F6" s="14">
        <v>3</v>
      </c>
      <c r="G6" s="14">
        <v>5</v>
      </c>
      <c r="H6" s="14">
        <v>6</v>
      </c>
      <c r="I6" s="14">
        <v>10</v>
      </c>
      <c r="J6" s="14">
        <v>7</v>
      </c>
      <c r="K6" s="14">
        <v>7</v>
      </c>
      <c r="L6" s="14">
        <v>5</v>
      </c>
      <c r="M6" s="14">
        <v>4</v>
      </c>
      <c r="N6" s="13" t="s">
        <v>198</v>
      </c>
      <c r="O6" s="14">
        <v>4</v>
      </c>
      <c r="P6" s="14">
        <v>11</v>
      </c>
      <c r="Q6" s="14">
        <v>7</v>
      </c>
      <c r="R6" s="14">
        <v>10</v>
      </c>
      <c r="S6" s="14">
        <v>9</v>
      </c>
      <c r="T6" s="14">
        <v>7</v>
      </c>
      <c r="U6" s="14">
        <v>6</v>
      </c>
      <c r="V6" s="14">
        <v>6</v>
      </c>
      <c r="W6" s="14">
        <v>7</v>
      </c>
      <c r="X6" s="14">
        <v>6</v>
      </c>
      <c r="Y6" s="14">
        <v>4</v>
      </c>
      <c r="Z6" s="14">
        <v>3</v>
      </c>
      <c r="AA6" s="14">
        <v>7</v>
      </c>
      <c r="AB6" s="14">
        <v>4</v>
      </c>
      <c r="AC6" s="13" t="s">
        <v>198</v>
      </c>
      <c r="AD6" s="13" t="s">
        <v>198</v>
      </c>
      <c r="AE6" s="13" t="s">
        <v>198</v>
      </c>
      <c r="AF6" s="13" t="s">
        <v>198</v>
      </c>
      <c r="AG6" s="13" t="s">
        <v>198</v>
      </c>
      <c r="AH6" s="14">
        <v>2</v>
      </c>
      <c r="AI6" s="14">
        <v>8</v>
      </c>
      <c r="AJ6" s="14">
        <v>2</v>
      </c>
      <c r="AK6" s="14">
        <v>5</v>
      </c>
      <c r="AL6" s="14">
        <v>7</v>
      </c>
      <c r="AM6" s="14">
        <v>6</v>
      </c>
      <c r="AN6" s="14">
        <v>6</v>
      </c>
      <c r="AO6" s="14">
        <v>2</v>
      </c>
      <c r="AP6" s="14">
        <v>7</v>
      </c>
      <c r="AQ6" s="14">
        <v>5</v>
      </c>
      <c r="AR6" s="14">
        <v>4</v>
      </c>
      <c r="AS6" s="14">
        <v>3</v>
      </c>
      <c r="AT6" s="13" t="s">
        <v>198</v>
      </c>
      <c r="AU6" s="13" t="s">
        <v>198</v>
      </c>
      <c r="AV6" s="14">
        <v>3</v>
      </c>
      <c r="AW6" s="14">
        <v>0</v>
      </c>
      <c r="AX6" s="14">
        <v>1</v>
      </c>
      <c r="AY6" s="14">
        <v>2</v>
      </c>
      <c r="AZ6" s="14">
        <v>6</v>
      </c>
      <c r="BA6" s="14">
        <v>2</v>
      </c>
      <c r="BB6" s="14">
        <v>3</v>
      </c>
      <c r="BC6" s="14">
        <v>5</v>
      </c>
      <c r="BD6" s="14">
        <v>3</v>
      </c>
      <c r="BE6" s="13" t="s">
        <v>198</v>
      </c>
      <c r="BF6" s="13" t="s">
        <v>198</v>
      </c>
      <c r="BG6" s="13" t="s">
        <v>198</v>
      </c>
      <c r="BH6">
        <v>5</v>
      </c>
      <c r="BI6">
        <v>5</v>
      </c>
      <c r="BJ6">
        <v>8</v>
      </c>
      <c r="BK6">
        <v>6</v>
      </c>
      <c r="BL6">
        <v>4</v>
      </c>
      <c r="BM6">
        <v>4</v>
      </c>
      <c r="BN6">
        <v>5</v>
      </c>
      <c r="BO6">
        <v>0</v>
      </c>
      <c r="BP6">
        <v>5</v>
      </c>
      <c r="BQ6">
        <v>0</v>
      </c>
      <c r="BR6">
        <v>7</v>
      </c>
      <c r="BS6">
        <v>3</v>
      </c>
      <c r="BT6">
        <v>4</v>
      </c>
      <c r="BU6">
        <v>4</v>
      </c>
      <c r="BV6">
        <v>5</v>
      </c>
      <c r="BW6" s="13" t="s">
        <v>198</v>
      </c>
      <c r="BX6">
        <v>3</v>
      </c>
      <c r="BY6">
        <v>3</v>
      </c>
      <c r="BZ6">
        <v>5</v>
      </c>
      <c r="CA6">
        <v>2</v>
      </c>
      <c r="CB6">
        <v>1</v>
      </c>
      <c r="CC6" s="13" t="s">
        <v>198</v>
      </c>
    </row>
    <row r="7" spans="1:89" x14ac:dyDescent="0.25">
      <c r="A7">
        <f>SUM(E9:E37)</f>
        <v>139</v>
      </c>
      <c r="B7" s="25" t="s">
        <v>86</v>
      </c>
      <c r="C7" s="25"/>
      <c r="D7" s="2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5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</row>
    <row r="8" spans="1:89" x14ac:dyDescent="0.25"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5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</row>
    <row r="9" spans="1:89" x14ac:dyDescent="0.25">
      <c r="B9" t="s">
        <v>87</v>
      </c>
      <c r="D9" t="s">
        <v>199</v>
      </c>
      <c r="E9" s="14">
        <f>COUNTIF(F9:ZZ9,"da")</f>
        <v>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5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</row>
    <row r="10" spans="1:89" x14ac:dyDescent="0.25"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</row>
    <row r="11" spans="1:89" x14ac:dyDescent="0.25">
      <c r="B11" s="17" t="s">
        <v>95</v>
      </c>
      <c r="C11" s="17"/>
      <c r="D11" s="17" t="s">
        <v>200</v>
      </c>
      <c r="E11" s="14">
        <f t="shared" ref="E11:E18" si="4">COUNTIF(F11:ZZ11,"da")</f>
        <v>15</v>
      </c>
      <c r="F11" s="14"/>
      <c r="G11" s="14" t="s">
        <v>89</v>
      </c>
      <c r="H11" s="14"/>
      <c r="I11" s="14" t="s">
        <v>89</v>
      </c>
      <c r="J11" s="14"/>
      <c r="K11" s="14" t="s">
        <v>89</v>
      </c>
      <c r="L11" s="14"/>
      <c r="M11" s="14"/>
      <c r="N11" s="14"/>
      <c r="O11" s="14" t="s">
        <v>89</v>
      </c>
      <c r="P11" s="14"/>
      <c r="Q11" s="14" t="s">
        <v>89</v>
      </c>
      <c r="R11" s="14"/>
      <c r="S11" s="14" t="s">
        <v>89</v>
      </c>
      <c r="T11" s="14"/>
      <c r="U11" s="14"/>
      <c r="V11" s="14" t="s">
        <v>89</v>
      </c>
      <c r="W11" s="14" t="s">
        <v>89</v>
      </c>
      <c r="X11" s="14"/>
      <c r="Y11" s="14"/>
      <c r="Z11" s="14" t="s">
        <v>89</v>
      </c>
      <c r="AA11" s="14"/>
      <c r="AB11" s="14"/>
      <c r="AC11" s="14"/>
      <c r="AD11" s="14"/>
      <c r="AE11" s="14"/>
      <c r="AF11" s="14"/>
      <c r="AG11" s="14"/>
      <c r="AH11" s="14"/>
      <c r="AI11" s="14" t="s">
        <v>89</v>
      </c>
      <c r="AJ11" s="14"/>
      <c r="AK11" s="14" t="s">
        <v>89</v>
      </c>
      <c r="AL11" s="14"/>
      <c r="AM11" s="14" t="s">
        <v>89</v>
      </c>
      <c r="AN11" s="14"/>
      <c r="AO11" s="15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 t="s">
        <v>89</v>
      </c>
      <c r="BD11" s="14"/>
      <c r="BE11" s="14"/>
      <c r="BF11" s="14"/>
      <c r="BG11" s="14"/>
      <c r="BH11" s="14"/>
      <c r="BI11" s="14"/>
      <c r="BJ11" s="14"/>
      <c r="BK11" s="14"/>
      <c r="BL11" s="14"/>
      <c r="BM11" s="14" t="s">
        <v>89</v>
      </c>
      <c r="BN11" s="14"/>
      <c r="BO11" s="14"/>
      <c r="BP11" s="14"/>
      <c r="BQ11" s="14"/>
      <c r="BR11" s="15"/>
      <c r="BS11" s="15"/>
      <c r="BT11" s="15"/>
      <c r="BU11" s="15" t="s">
        <v>89</v>
      </c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</row>
    <row r="12" spans="1:89" x14ac:dyDescent="0.25">
      <c r="B12" s="17"/>
      <c r="C12" s="17"/>
      <c r="D12" s="17" t="s">
        <v>201</v>
      </c>
      <c r="E12" s="14">
        <f t="shared" si="4"/>
        <v>20</v>
      </c>
      <c r="F12" s="14"/>
      <c r="G12" s="14" t="s">
        <v>89</v>
      </c>
      <c r="H12" s="14"/>
      <c r="I12" s="14" t="s">
        <v>89</v>
      </c>
      <c r="J12" s="14"/>
      <c r="K12" s="14" t="s">
        <v>89</v>
      </c>
      <c r="L12" s="14"/>
      <c r="M12" s="14"/>
      <c r="N12" s="14"/>
      <c r="O12" s="14" t="s">
        <v>89</v>
      </c>
      <c r="P12" s="14"/>
      <c r="Q12" s="14"/>
      <c r="R12" s="14"/>
      <c r="S12" s="14" t="s">
        <v>89</v>
      </c>
      <c r="T12" s="14"/>
      <c r="U12" s="14" t="s">
        <v>89</v>
      </c>
      <c r="V12" s="14"/>
      <c r="W12" s="14"/>
      <c r="X12" s="14"/>
      <c r="Y12" s="14" t="s">
        <v>89</v>
      </c>
      <c r="Z12" s="14"/>
      <c r="AA12" s="14" t="s">
        <v>89</v>
      </c>
      <c r="AB12" s="14"/>
      <c r="AC12" s="14"/>
      <c r="AD12" s="14"/>
      <c r="AE12" s="14"/>
      <c r="AF12" s="14"/>
      <c r="AG12" s="14"/>
      <c r="AH12" s="14"/>
      <c r="AI12" s="14" t="s">
        <v>89</v>
      </c>
      <c r="AJ12" s="14"/>
      <c r="AK12" s="14"/>
      <c r="AL12" s="14"/>
      <c r="AM12" s="14"/>
      <c r="AN12" s="14"/>
      <c r="AO12" s="15" t="s">
        <v>89</v>
      </c>
      <c r="AP12" s="14"/>
      <c r="AQ12" s="14" t="s">
        <v>89</v>
      </c>
      <c r="AR12" s="14"/>
      <c r="AS12" s="14"/>
      <c r="AT12" s="14"/>
      <c r="AU12" s="14"/>
      <c r="AV12" s="14"/>
      <c r="AW12" s="14"/>
      <c r="AX12" s="14"/>
      <c r="AY12" s="14"/>
      <c r="AZ12" s="14" t="s">
        <v>89</v>
      </c>
      <c r="BA12" s="14"/>
      <c r="BB12" s="14"/>
      <c r="BC12" s="14"/>
      <c r="BD12" s="14"/>
      <c r="BE12" s="14"/>
      <c r="BF12" s="14"/>
      <c r="BG12" s="14"/>
      <c r="BH12" s="14"/>
      <c r="BI12" s="14" t="s">
        <v>89</v>
      </c>
      <c r="BJ12" s="14" t="s">
        <v>89</v>
      </c>
      <c r="BK12" s="14" t="s">
        <v>89</v>
      </c>
      <c r="BL12" s="14"/>
      <c r="BM12" s="14" t="s">
        <v>89</v>
      </c>
      <c r="BN12" s="14" t="s">
        <v>89</v>
      </c>
      <c r="BO12" s="14"/>
      <c r="BP12" s="14"/>
      <c r="BQ12" s="14"/>
      <c r="BR12" s="15"/>
      <c r="BS12" s="15" t="s">
        <v>89</v>
      </c>
      <c r="BT12" s="15"/>
      <c r="BU12" s="15"/>
      <c r="BV12" s="15"/>
      <c r="BW12" s="15"/>
      <c r="BX12" s="15"/>
      <c r="BY12" s="15" t="s">
        <v>89</v>
      </c>
      <c r="BZ12" s="15"/>
      <c r="CA12" s="15" t="s">
        <v>89</v>
      </c>
      <c r="CB12" s="15"/>
      <c r="CC12" s="15"/>
      <c r="CD12" s="15"/>
      <c r="CE12" s="15"/>
      <c r="CF12" s="15"/>
      <c r="CG12" s="15"/>
      <c r="CH12" s="15"/>
      <c r="CI12" s="15"/>
      <c r="CJ12" s="15"/>
      <c r="CK12" s="15"/>
    </row>
    <row r="13" spans="1:89" x14ac:dyDescent="0.25">
      <c r="B13" s="17"/>
      <c r="C13" s="17"/>
      <c r="D13" s="17" t="s">
        <v>202</v>
      </c>
      <c r="E13" s="14">
        <f t="shared" si="4"/>
        <v>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5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</row>
    <row r="14" spans="1:89" x14ac:dyDescent="0.25">
      <c r="B14" s="17"/>
      <c r="C14" s="17"/>
      <c r="D14" s="10" t="s">
        <v>203</v>
      </c>
      <c r="E14" s="14">
        <f t="shared" si="4"/>
        <v>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5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</row>
    <row r="15" spans="1:89" x14ac:dyDescent="0.25">
      <c r="B15" s="17"/>
      <c r="C15" s="17"/>
      <c r="D15" s="18" t="s">
        <v>204</v>
      </c>
      <c r="E15" s="14">
        <f t="shared" si="4"/>
        <v>13</v>
      </c>
      <c r="F15" s="14" t="s">
        <v>89</v>
      </c>
      <c r="G15" s="14"/>
      <c r="H15" s="14"/>
      <c r="I15" s="14" t="s">
        <v>89</v>
      </c>
      <c r="J15" s="14" t="s">
        <v>89</v>
      </c>
      <c r="K15" s="14" t="s">
        <v>89</v>
      </c>
      <c r="L15" s="14" t="s">
        <v>89</v>
      </c>
      <c r="M15" s="14" t="s">
        <v>89</v>
      </c>
      <c r="N15" s="14"/>
      <c r="O15" s="14"/>
      <c r="P15" s="14"/>
      <c r="Q15" s="14"/>
      <c r="R15" s="14"/>
      <c r="S15" s="14"/>
      <c r="T15" s="14"/>
      <c r="U15" s="14"/>
      <c r="V15" s="14" t="s">
        <v>89</v>
      </c>
      <c r="W15" s="14" t="s">
        <v>89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 t="s">
        <v>89</v>
      </c>
      <c r="AJ15" s="14"/>
      <c r="AK15" s="14" t="s">
        <v>89</v>
      </c>
      <c r="AL15" s="14"/>
      <c r="AM15" s="14"/>
      <c r="AN15" s="14" t="s">
        <v>89</v>
      </c>
      <c r="AO15" s="15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 t="s">
        <v>89</v>
      </c>
      <c r="BJ15" s="14"/>
      <c r="BK15" s="14"/>
      <c r="BL15" s="14"/>
      <c r="BM15" s="14"/>
      <c r="BN15" s="14"/>
      <c r="BO15" s="14"/>
      <c r="BP15" s="14" t="s">
        <v>89</v>
      </c>
      <c r="BQ15" s="14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</row>
    <row r="16" spans="1:89" x14ac:dyDescent="0.25">
      <c r="B16" s="17"/>
      <c r="C16" s="17"/>
      <c r="D16" s="18" t="s">
        <v>205</v>
      </c>
      <c r="E16" s="14">
        <f t="shared" si="4"/>
        <v>15</v>
      </c>
      <c r="F16" s="14" t="s">
        <v>89</v>
      </c>
      <c r="G16" s="14"/>
      <c r="H16" s="14"/>
      <c r="I16" s="14"/>
      <c r="J16" s="14" t="s">
        <v>89</v>
      </c>
      <c r="K16" s="14" t="s">
        <v>89</v>
      </c>
      <c r="L16" s="14"/>
      <c r="M16" s="14"/>
      <c r="N16" s="14"/>
      <c r="O16" s="14"/>
      <c r="P16" s="14"/>
      <c r="Q16" s="14"/>
      <c r="R16" s="14"/>
      <c r="S16" s="14" t="s">
        <v>89</v>
      </c>
      <c r="T16" s="14" t="s">
        <v>89</v>
      </c>
      <c r="U16" s="14"/>
      <c r="V16" s="14"/>
      <c r="W16" s="14" t="s">
        <v>89</v>
      </c>
      <c r="X16" s="14" t="s">
        <v>89</v>
      </c>
      <c r="Y16" s="14"/>
      <c r="Z16" s="14"/>
      <c r="AA16" s="14"/>
      <c r="AB16" s="14" t="s">
        <v>89</v>
      </c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5" t="s">
        <v>89</v>
      </c>
      <c r="AP16" s="14" t="s">
        <v>89</v>
      </c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 t="s">
        <v>89</v>
      </c>
      <c r="BE16" s="14"/>
      <c r="BF16" s="14"/>
      <c r="BG16" s="14"/>
      <c r="BH16" s="14" t="s">
        <v>89</v>
      </c>
      <c r="BI16" s="14" t="s">
        <v>89</v>
      </c>
      <c r="BJ16" s="14"/>
      <c r="BK16" s="14"/>
      <c r="BL16" s="14"/>
      <c r="BM16" s="14"/>
      <c r="BN16" s="14"/>
      <c r="BO16" s="14"/>
      <c r="BP16" s="14"/>
      <c r="BQ16" s="14"/>
      <c r="BR16" s="15"/>
      <c r="BS16" s="15"/>
      <c r="BT16" s="15"/>
      <c r="BU16" s="15"/>
      <c r="BV16" s="15" t="s">
        <v>89</v>
      </c>
      <c r="BW16" s="15"/>
      <c r="BX16" s="15"/>
      <c r="BY16" s="15"/>
      <c r="BZ16" s="15"/>
      <c r="CA16" s="15"/>
      <c r="CB16" s="15" t="s">
        <v>89</v>
      </c>
      <c r="CC16" s="15"/>
      <c r="CD16" s="15"/>
      <c r="CE16" s="15"/>
      <c r="CF16" s="15"/>
      <c r="CG16" s="15"/>
      <c r="CH16" s="15"/>
      <c r="CI16" s="15"/>
      <c r="CJ16" s="15"/>
      <c r="CK16" s="15"/>
    </row>
    <row r="17" spans="2:89" x14ac:dyDescent="0.25">
      <c r="B17" s="17"/>
      <c r="C17" s="17"/>
      <c r="D17" s="17" t="s">
        <v>108</v>
      </c>
      <c r="E17" s="14">
        <f t="shared" si="4"/>
        <v>21</v>
      </c>
      <c r="F17" s="14"/>
      <c r="G17" s="14"/>
      <c r="H17" s="14" t="s">
        <v>89</v>
      </c>
      <c r="I17" s="14" t="s">
        <v>89</v>
      </c>
      <c r="J17" s="14"/>
      <c r="K17" s="14"/>
      <c r="L17" s="14"/>
      <c r="M17" s="14"/>
      <c r="N17" s="14"/>
      <c r="O17" s="14"/>
      <c r="P17" s="14" t="s">
        <v>89</v>
      </c>
      <c r="Q17" s="14"/>
      <c r="R17" s="14" t="s">
        <v>89</v>
      </c>
      <c r="S17" s="14" t="s">
        <v>89</v>
      </c>
      <c r="T17" s="14" t="s">
        <v>89</v>
      </c>
      <c r="U17" s="14"/>
      <c r="V17" s="14" t="s">
        <v>89</v>
      </c>
      <c r="W17" s="14" t="s">
        <v>89</v>
      </c>
      <c r="X17" s="14"/>
      <c r="Y17" s="14" t="s">
        <v>89</v>
      </c>
      <c r="Z17" s="14" t="s">
        <v>89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 t="s">
        <v>89</v>
      </c>
      <c r="AL17" s="14" t="s">
        <v>89</v>
      </c>
      <c r="AM17" s="14" t="s">
        <v>89</v>
      </c>
      <c r="AN17" s="14"/>
      <c r="AO17" s="15" t="s">
        <v>89</v>
      </c>
      <c r="AP17" s="14"/>
      <c r="AQ17" s="14"/>
      <c r="AR17" s="14" t="s">
        <v>89</v>
      </c>
      <c r="AS17" s="14" t="s">
        <v>89</v>
      </c>
      <c r="AT17" s="14"/>
      <c r="AU17" s="14"/>
      <c r="AV17" s="14" t="s">
        <v>89</v>
      </c>
      <c r="AW17" s="14"/>
      <c r="AX17" s="14"/>
      <c r="AY17" s="14"/>
      <c r="AZ17" s="14"/>
      <c r="BA17" s="14"/>
      <c r="BB17" s="14" t="s">
        <v>89</v>
      </c>
      <c r="BC17" s="14"/>
      <c r="BD17" s="14"/>
      <c r="BE17" s="14"/>
      <c r="BF17" s="14"/>
      <c r="BG17" s="14"/>
      <c r="BH17" s="14"/>
      <c r="BI17" s="14"/>
      <c r="BJ17" s="14" t="s">
        <v>89</v>
      </c>
      <c r="BK17" s="14"/>
      <c r="BL17" s="14"/>
      <c r="BM17" s="14" t="s">
        <v>89</v>
      </c>
      <c r="BN17" s="14"/>
      <c r="BO17" s="14"/>
      <c r="BP17" s="14"/>
      <c r="BQ17" s="14"/>
      <c r="BR17" s="15"/>
      <c r="BS17" s="15"/>
      <c r="BT17" s="15"/>
      <c r="BU17" s="15" t="s">
        <v>89</v>
      </c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</row>
    <row r="18" spans="2:89" x14ac:dyDescent="0.25">
      <c r="B18" s="17"/>
      <c r="C18" s="17"/>
      <c r="D18" s="17" t="s">
        <v>206</v>
      </c>
      <c r="E18" s="14">
        <f t="shared" si="4"/>
        <v>18</v>
      </c>
      <c r="F18" s="14" t="s">
        <v>89</v>
      </c>
      <c r="G18" s="14"/>
      <c r="H18" s="14"/>
      <c r="I18" s="14"/>
      <c r="J18" s="14" t="s">
        <v>89</v>
      </c>
      <c r="K18" s="14"/>
      <c r="L18" s="14"/>
      <c r="M18" s="14" t="s">
        <v>89</v>
      </c>
      <c r="N18" s="14"/>
      <c r="O18" s="14"/>
      <c r="P18" s="14" t="s">
        <v>89</v>
      </c>
      <c r="Q18" s="14"/>
      <c r="R18" s="14" t="s">
        <v>89</v>
      </c>
      <c r="S18" s="14"/>
      <c r="T18" s="14" t="s">
        <v>89</v>
      </c>
      <c r="U18" s="14"/>
      <c r="V18" s="14" t="s">
        <v>89</v>
      </c>
      <c r="W18" s="14"/>
      <c r="X18" s="14" t="s">
        <v>89</v>
      </c>
      <c r="Y18" s="14"/>
      <c r="Z18" s="14"/>
      <c r="AA18" s="14"/>
      <c r="AB18" s="14" t="s">
        <v>89</v>
      </c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5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 t="s">
        <v>89</v>
      </c>
      <c r="BE18" s="14"/>
      <c r="BF18" s="14"/>
      <c r="BG18" s="14"/>
      <c r="BH18" s="14" t="s">
        <v>89</v>
      </c>
      <c r="BI18" s="14" t="s">
        <v>89</v>
      </c>
      <c r="BJ18" s="14" t="s">
        <v>89</v>
      </c>
      <c r="BK18" s="14"/>
      <c r="BL18" s="14" t="s">
        <v>89</v>
      </c>
      <c r="BM18" s="14"/>
      <c r="BN18" s="14"/>
      <c r="BO18" s="14"/>
      <c r="BP18" s="14" t="s">
        <v>89</v>
      </c>
      <c r="BQ18" s="14"/>
      <c r="BR18" s="15" t="s">
        <v>89</v>
      </c>
      <c r="BS18" s="15"/>
      <c r="BT18" s="15" t="s">
        <v>89</v>
      </c>
      <c r="BU18" s="15"/>
      <c r="BV18" s="15" t="s">
        <v>89</v>
      </c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</row>
    <row r="19" spans="2:89" x14ac:dyDescent="0.25">
      <c r="B19" s="17"/>
      <c r="C19" s="17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5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</row>
    <row r="20" spans="2:89" x14ac:dyDescent="0.25">
      <c r="B20" s="17" t="s">
        <v>113</v>
      </c>
      <c r="C20" s="17"/>
      <c r="D20" s="17" t="s">
        <v>207</v>
      </c>
      <c r="E20" s="14">
        <f t="shared" ref="E20:E27" si="5">COUNTIF(F20:ZZ20,"da")</f>
        <v>6</v>
      </c>
      <c r="F20" s="14"/>
      <c r="G20" s="14"/>
      <c r="H20" s="14"/>
      <c r="I20" s="14"/>
      <c r="J20" s="14"/>
      <c r="K20" s="14"/>
      <c r="L20" s="14"/>
      <c r="M20" s="14"/>
      <c r="N20" s="14"/>
      <c r="O20" s="14" t="s">
        <v>89</v>
      </c>
      <c r="P20" s="14"/>
      <c r="Q20" s="14"/>
      <c r="R20" s="14"/>
      <c r="S20" s="14" t="s">
        <v>89</v>
      </c>
      <c r="T20" s="14"/>
      <c r="U20" s="14"/>
      <c r="V20" s="14" t="s">
        <v>89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 t="s">
        <v>89</v>
      </c>
      <c r="AM20" s="14"/>
      <c r="AN20" s="14"/>
      <c r="AO20" s="15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5"/>
      <c r="BS20" s="15"/>
      <c r="BT20" s="15"/>
      <c r="BU20" s="15"/>
      <c r="BV20" s="15" t="s">
        <v>89</v>
      </c>
      <c r="BW20" s="15"/>
      <c r="BX20" s="15"/>
      <c r="BY20" s="15"/>
      <c r="BZ20" s="15" t="s">
        <v>89</v>
      </c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</row>
    <row r="21" spans="2:89" x14ac:dyDescent="0.25">
      <c r="B21" s="17"/>
      <c r="C21" s="17"/>
      <c r="D21" s="17" t="s">
        <v>208</v>
      </c>
      <c r="E21" s="14">
        <f t="shared" si="5"/>
        <v>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5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</row>
    <row r="22" spans="2:89" x14ac:dyDescent="0.25">
      <c r="B22" s="17"/>
      <c r="C22" s="17"/>
      <c r="D22" s="17" t="s">
        <v>209</v>
      </c>
      <c r="E22" s="14">
        <f t="shared" si="5"/>
        <v>4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5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5"/>
      <c r="BS22" s="15"/>
      <c r="BT22" s="15"/>
      <c r="BU22" s="15"/>
      <c r="BV22" s="15" t="s">
        <v>89</v>
      </c>
      <c r="BW22" s="15"/>
      <c r="BX22" s="15"/>
      <c r="BY22" s="15" t="s">
        <v>89</v>
      </c>
      <c r="BZ22" s="15" t="s">
        <v>89</v>
      </c>
      <c r="CA22" s="15" t="s">
        <v>89</v>
      </c>
      <c r="CB22" s="15"/>
      <c r="CC22" s="15"/>
      <c r="CD22" s="15"/>
      <c r="CE22" s="15"/>
      <c r="CF22" s="15"/>
      <c r="CG22" s="15"/>
      <c r="CH22" s="15"/>
      <c r="CI22" s="15"/>
      <c r="CJ22" s="15"/>
      <c r="CK22" s="15"/>
    </row>
    <row r="23" spans="2:89" x14ac:dyDescent="0.25">
      <c r="B23" s="17"/>
      <c r="C23" s="17"/>
      <c r="D23" s="17" t="s">
        <v>210</v>
      </c>
      <c r="E23" s="14">
        <f t="shared" si="5"/>
        <v>1</v>
      </c>
      <c r="F23" s="14"/>
      <c r="G23" s="14"/>
      <c r="H23" s="14" t="s">
        <v>89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5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</row>
    <row r="24" spans="2:89" x14ac:dyDescent="0.25">
      <c r="B24" s="17"/>
      <c r="C24" s="17"/>
      <c r="D24" s="17" t="s">
        <v>211</v>
      </c>
      <c r="E24" s="14">
        <f t="shared" si="5"/>
        <v>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5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</row>
    <row r="25" spans="2:89" x14ac:dyDescent="0.25">
      <c r="B25" s="17"/>
      <c r="C25" s="17"/>
      <c r="D25" s="9" t="s">
        <v>212</v>
      </c>
      <c r="E25" s="14">
        <f t="shared" si="5"/>
        <v>2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 t="s">
        <v>89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5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 t="s">
        <v>89</v>
      </c>
      <c r="BL25" s="14"/>
      <c r="BM25" s="14"/>
      <c r="BN25" s="14"/>
      <c r="BO25" s="14"/>
      <c r="BP25" s="14"/>
      <c r="BQ25" s="14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</row>
    <row r="26" spans="2:89" x14ac:dyDescent="0.25">
      <c r="B26" s="17"/>
      <c r="C26" s="17"/>
      <c r="D26" s="9" t="s">
        <v>213</v>
      </c>
      <c r="E26" s="14">
        <f t="shared" si="5"/>
        <v>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5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</row>
    <row r="27" spans="2:89" x14ac:dyDescent="0.25">
      <c r="B27" s="17"/>
      <c r="C27" s="17"/>
      <c r="D27" s="9" t="s">
        <v>214</v>
      </c>
      <c r="E27" s="14">
        <f t="shared" si="5"/>
        <v>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5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</row>
    <row r="28" spans="2:89" x14ac:dyDescent="0.25">
      <c r="B28" s="17"/>
      <c r="C28" s="17"/>
      <c r="D28" s="9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5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</row>
    <row r="29" spans="2:89" x14ac:dyDescent="0.25">
      <c r="B29" s="17" t="s">
        <v>126</v>
      </c>
      <c r="C29" s="17"/>
      <c r="D29" s="17" t="s">
        <v>215</v>
      </c>
      <c r="E29" s="14">
        <f t="shared" ref="E29:E37" si="6">COUNTIF(F29:ZZ29,"da")</f>
        <v>6</v>
      </c>
      <c r="F29" s="14"/>
      <c r="G29" s="14"/>
      <c r="H29" s="14"/>
      <c r="I29" s="14" t="s">
        <v>89</v>
      </c>
      <c r="J29" s="14"/>
      <c r="K29" s="14" t="s">
        <v>89</v>
      </c>
      <c r="L29" s="14"/>
      <c r="M29" s="14" t="s">
        <v>89</v>
      </c>
      <c r="N29" s="14"/>
      <c r="O29" s="14"/>
      <c r="P29" s="14"/>
      <c r="Q29" s="14" t="s">
        <v>89</v>
      </c>
      <c r="R29" s="14"/>
      <c r="S29" s="14"/>
      <c r="T29" s="14"/>
      <c r="U29" s="14"/>
      <c r="V29" s="14"/>
      <c r="W29" s="14" t="s">
        <v>89</v>
      </c>
      <c r="X29" s="14"/>
      <c r="Y29" s="14"/>
      <c r="Z29" s="14"/>
      <c r="AA29" s="14" t="s">
        <v>89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5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</row>
    <row r="30" spans="2:89" x14ac:dyDescent="0.25">
      <c r="B30" s="17"/>
      <c r="C30" s="17"/>
      <c r="D30" s="17" t="s">
        <v>216</v>
      </c>
      <c r="E30" s="14">
        <f t="shared" si="6"/>
        <v>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5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</row>
    <row r="31" spans="2:89" x14ac:dyDescent="0.25">
      <c r="B31" s="17"/>
      <c r="C31" s="17"/>
      <c r="D31" s="17" t="s">
        <v>217</v>
      </c>
      <c r="E31" s="14">
        <f t="shared" si="6"/>
        <v>4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 t="s">
        <v>89</v>
      </c>
      <c r="Q31" s="14"/>
      <c r="R31" s="14" t="s">
        <v>89</v>
      </c>
      <c r="S31" s="14"/>
      <c r="T31" s="14"/>
      <c r="U31" s="14" t="s">
        <v>89</v>
      </c>
      <c r="V31" s="14" t="s">
        <v>89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5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</row>
    <row r="32" spans="2:89" x14ac:dyDescent="0.25">
      <c r="B32" s="17"/>
      <c r="C32" s="17"/>
      <c r="D32" s="18" t="s">
        <v>218</v>
      </c>
      <c r="E32" s="14">
        <f t="shared" si="6"/>
        <v>5</v>
      </c>
      <c r="F32" s="14"/>
      <c r="G32" s="14"/>
      <c r="H32" s="14"/>
      <c r="I32" s="14"/>
      <c r="J32" s="14" t="s">
        <v>89</v>
      </c>
      <c r="K32" s="14" t="s">
        <v>89</v>
      </c>
      <c r="L32" s="14"/>
      <c r="M32" s="14"/>
      <c r="N32" s="14"/>
      <c r="O32" s="14"/>
      <c r="P32" s="14"/>
      <c r="Q32" s="14" t="s">
        <v>89</v>
      </c>
      <c r="R32" s="14"/>
      <c r="S32" s="14"/>
      <c r="T32" s="14"/>
      <c r="U32" s="14"/>
      <c r="V32" s="14"/>
      <c r="W32" s="14"/>
      <c r="X32" s="14"/>
      <c r="Y32" s="14"/>
      <c r="Z32" s="14"/>
      <c r="AA32" s="14" t="s">
        <v>89</v>
      </c>
      <c r="AB32" s="14"/>
      <c r="AC32" s="14"/>
      <c r="AD32" s="14"/>
      <c r="AE32" s="14"/>
      <c r="AF32" s="14"/>
      <c r="AG32" s="14"/>
      <c r="AH32" s="14"/>
      <c r="AI32" s="14" t="s">
        <v>89</v>
      </c>
      <c r="AJ32" s="14"/>
      <c r="AK32" s="14"/>
      <c r="AL32" s="14"/>
      <c r="AM32" s="14"/>
      <c r="AN32" s="14"/>
      <c r="AO32" s="15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</row>
    <row r="33" spans="1:89" x14ac:dyDescent="0.25">
      <c r="B33" s="17"/>
      <c r="C33" s="17"/>
      <c r="D33" s="18" t="s">
        <v>219</v>
      </c>
      <c r="E33" s="14">
        <f t="shared" si="6"/>
        <v>5</v>
      </c>
      <c r="F33" s="14"/>
      <c r="G33" s="14"/>
      <c r="H33" s="14"/>
      <c r="I33" s="14" t="s">
        <v>89</v>
      </c>
      <c r="J33" s="14"/>
      <c r="K33" s="14"/>
      <c r="L33" s="14"/>
      <c r="M33" s="14" t="s">
        <v>89</v>
      </c>
      <c r="N33" s="14"/>
      <c r="O33" s="14"/>
      <c r="P33" s="14"/>
      <c r="Q33" s="14" t="s">
        <v>89</v>
      </c>
      <c r="R33" s="14"/>
      <c r="S33" s="14"/>
      <c r="T33" s="14"/>
      <c r="U33" s="14"/>
      <c r="V33" s="14"/>
      <c r="W33" s="14" t="s">
        <v>89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 t="s">
        <v>89</v>
      </c>
      <c r="AM33" s="14"/>
      <c r="AN33" s="14"/>
      <c r="AO33" s="15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</row>
    <row r="34" spans="1:89" x14ac:dyDescent="0.25">
      <c r="B34" s="17"/>
      <c r="C34" s="17"/>
      <c r="D34" s="17" t="s">
        <v>220</v>
      </c>
      <c r="E34" s="14">
        <f t="shared" si="6"/>
        <v>1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 t="s">
        <v>89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5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</row>
    <row r="35" spans="1:89" x14ac:dyDescent="0.25">
      <c r="B35" s="17"/>
      <c r="C35" s="17"/>
      <c r="D35" s="17" t="s">
        <v>221</v>
      </c>
      <c r="E35" s="14">
        <f t="shared" si="6"/>
        <v>2</v>
      </c>
      <c r="F35" s="14"/>
      <c r="G35" s="14"/>
      <c r="H35" s="14" t="s">
        <v>89</v>
      </c>
      <c r="I35" s="14"/>
      <c r="J35" s="14"/>
      <c r="K35" s="14"/>
      <c r="L35" s="14"/>
      <c r="M35" s="14"/>
      <c r="N35" s="14"/>
      <c r="O35" s="14"/>
      <c r="P35" s="14" t="s">
        <v>89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5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</row>
    <row r="36" spans="1:89" x14ac:dyDescent="0.25">
      <c r="B36" s="17"/>
      <c r="C36" s="17"/>
      <c r="D36" s="10" t="s">
        <v>222</v>
      </c>
      <c r="E36" s="14">
        <f t="shared" si="6"/>
        <v>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5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</row>
    <row r="37" spans="1:89" x14ac:dyDescent="0.25">
      <c r="B37" s="17"/>
      <c r="C37" s="17"/>
      <c r="D37" s="17" t="s">
        <v>223</v>
      </c>
      <c r="E37" s="14">
        <f t="shared" si="6"/>
        <v>1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 t="s">
        <v>89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5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</row>
    <row r="38" spans="1:89" x14ac:dyDescent="0.25">
      <c r="B38" s="17"/>
      <c r="C38" s="17"/>
      <c r="D38" s="17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5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</row>
    <row r="39" spans="1:89" x14ac:dyDescent="0.25">
      <c r="B39" s="17"/>
      <c r="C39" s="17"/>
      <c r="D39" s="17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5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</row>
    <row r="40" spans="1:89" x14ac:dyDescent="0.25">
      <c r="B40" s="17"/>
      <c r="C40" s="17"/>
      <c r="D40" s="19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5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</row>
    <row r="41" spans="1:89" x14ac:dyDescent="0.25">
      <c r="A41">
        <f>SUM(E43)</f>
        <v>0</v>
      </c>
      <c r="B41" s="31" t="s">
        <v>224</v>
      </c>
      <c r="C41" s="31"/>
      <c r="D41" s="31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5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</row>
    <row r="42" spans="1:89" x14ac:dyDescent="0.25">
      <c r="B42" s="17"/>
      <c r="C42" s="17"/>
      <c r="D42" s="17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5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</row>
    <row r="43" spans="1:89" x14ac:dyDescent="0.25">
      <c r="B43" s="17" t="s">
        <v>126</v>
      </c>
      <c r="C43" s="17"/>
      <c r="D43" s="17" t="s">
        <v>225</v>
      </c>
      <c r="E43" s="14">
        <f>COUNTIF(F43:ZZ43,"da")</f>
        <v>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5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</row>
    <row r="44" spans="1:89" x14ac:dyDescent="0.25">
      <c r="B44" s="17"/>
      <c r="C44" s="17"/>
      <c r="D44" s="17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5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</row>
    <row r="45" spans="1:89" x14ac:dyDescent="0.25">
      <c r="B45" s="17"/>
      <c r="C45" s="17"/>
      <c r="D45" s="17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5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</row>
    <row r="46" spans="1:89" x14ac:dyDescent="0.25">
      <c r="B46" s="17"/>
      <c r="C46" s="17"/>
      <c r="D46" s="17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5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</row>
    <row r="47" spans="1:89" x14ac:dyDescent="0.25">
      <c r="A47">
        <f>SUM(E49:E56)</f>
        <v>4</v>
      </c>
      <c r="B47" s="32" t="s">
        <v>145</v>
      </c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5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</row>
    <row r="48" spans="1:89" x14ac:dyDescent="0.25">
      <c r="B48" s="17"/>
      <c r="C48" s="17"/>
      <c r="D48" s="17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5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</row>
    <row r="49" spans="1:89" x14ac:dyDescent="0.25">
      <c r="B49" s="17" t="s">
        <v>87</v>
      </c>
      <c r="C49" s="17"/>
      <c r="D49" s="17" t="s">
        <v>226</v>
      </c>
      <c r="E49" s="14">
        <f>COUNTIF(F49:ZZ49,"da")</f>
        <v>0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5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</row>
    <row r="50" spans="1:89" x14ac:dyDescent="0.25">
      <c r="B50" s="17"/>
      <c r="C50" s="17"/>
      <c r="D50" s="17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5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</row>
    <row r="51" spans="1:89" x14ac:dyDescent="0.25">
      <c r="B51" s="17" t="s">
        <v>95</v>
      </c>
      <c r="C51" s="17"/>
      <c r="D51" s="17" t="s">
        <v>227</v>
      </c>
      <c r="E51" s="14">
        <f>COUNTIF(F51:ZZ51,"da")</f>
        <v>0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5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</row>
    <row r="52" spans="1:89" x14ac:dyDescent="0.25">
      <c r="B52" s="17"/>
      <c r="C52" s="17"/>
      <c r="D52" s="17" t="s">
        <v>228</v>
      </c>
      <c r="E52" s="14">
        <f>COUNTIF(F52:ZZ52,"da")</f>
        <v>0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5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</row>
    <row r="53" spans="1:89" x14ac:dyDescent="0.25">
      <c r="B53" s="17"/>
      <c r="C53" s="17"/>
      <c r="D53" s="17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5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</row>
    <row r="54" spans="1:89" x14ac:dyDescent="0.25">
      <c r="B54" s="17" t="s">
        <v>113</v>
      </c>
      <c r="C54" s="17"/>
      <c r="D54" s="17" t="s">
        <v>229</v>
      </c>
      <c r="E54" s="14">
        <f>COUNTIF(F54:ZZ54,"da")</f>
        <v>2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 t="s">
        <v>89</v>
      </c>
      <c r="Q54" s="14"/>
      <c r="R54" s="14"/>
      <c r="S54" s="14" t="s">
        <v>89</v>
      </c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5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</row>
    <row r="55" spans="1:89" x14ac:dyDescent="0.25">
      <c r="B55" s="17"/>
      <c r="C55" s="17"/>
      <c r="D55" s="17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5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</row>
    <row r="56" spans="1:89" x14ac:dyDescent="0.25">
      <c r="B56" s="17" t="s">
        <v>126</v>
      </c>
      <c r="C56" s="17"/>
      <c r="D56" s="17" t="s">
        <v>230</v>
      </c>
      <c r="E56" s="14">
        <f>COUNTIF(F56:ZZ56,"da")</f>
        <v>2</v>
      </c>
      <c r="F56" s="14"/>
      <c r="G56" s="14"/>
      <c r="H56" s="14" t="s">
        <v>89</v>
      </c>
      <c r="I56" s="14"/>
      <c r="J56" s="14" t="s">
        <v>89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5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</row>
    <row r="57" spans="1:89" x14ac:dyDescent="0.25">
      <c r="B57" s="17"/>
      <c r="C57" s="17"/>
      <c r="D57" s="17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5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</row>
    <row r="58" spans="1:89" x14ac:dyDescent="0.25">
      <c r="B58" s="17"/>
      <c r="C58" s="17"/>
      <c r="D58" s="17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5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</row>
    <row r="59" spans="1:89" x14ac:dyDescent="0.25">
      <c r="B59" s="17"/>
      <c r="C59" s="17"/>
      <c r="D59" s="17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5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</row>
    <row r="60" spans="1:89" ht="14.45" customHeight="1" x14ac:dyDescent="0.25">
      <c r="A60">
        <f>SUM(E62:E63)</f>
        <v>0</v>
      </c>
      <c r="B60" s="31" t="s">
        <v>231</v>
      </c>
      <c r="C60" s="31"/>
      <c r="D60" s="31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5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</row>
    <row r="61" spans="1:89" x14ac:dyDescent="0.25">
      <c r="B61" s="17"/>
      <c r="C61" s="17"/>
      <c r="D61" s="17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5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</row>
    <row r="62" spans="1:89" x14ac:dyDescent="0.25">
      <c r="B62" s="17" t="s">
        <v>126</v>
      </c>
      <c r="C62" s="17"/>
      <c r="D62" s="17" t="s">
        <v>232</v>
      </c>
      <c r="E62" s="14">
        <f>COUNTIF(F62:ZZ62,"da")</f>
        <v>0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5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</row>
    <row r="63" spans="1:89" x14ac:dyDescent="0.25">
      <c r="B63" s="17"/>
      <c r="C63" s="17"/>
      <c r="D63" s="17" t="s">
        <v>233</v>
      </c>
      <c r="E63" s="14">
        <f>COUNTIF(F63:ZZ63,"da")</f>
        <v>0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5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</row>
    <row r="64" spans="1:89" x14ac:dyDescent="0.25">
      <c r="B64" s="17"/>
      <c r="C64" s="17"/>
      <c r="D64" s="17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5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</row>
    <row r="65" spans="1:89" ht="14.45" customHeight="1" x14ac:dyDescent="0.25">
      <c r="B65" s="10"/>
      <c r="C65" s="10"/>
      <c r="D65" s="10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5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</row>
    <row r="66" spans="1:89" ht="14.45" customHeight="1" x14ac:dyDescent="0.25">
      <c r="B66" s="10"/>
      <c r="C66" s="10"/>
      <c r="D66" s="10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5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</row>
    <row r="67" spans="1:89" ht="14.45" customHeight="1" x14ac:dyDescent="0.25">
      <c r="A67">
        <f>SUM(E69:E72)</f>
        <v>17</v>
      </c>
      <c r="B67" s="32" t="s">
        <v>188</v>
      </c>
      <c r="C67" s="32"/>
      <c r="D67" s="3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5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</row>
    <row r="68" spans="1:89" ht="14.45" customHeight="1" x14ac:dyDescent="0.25">
      <c r="B68" s="10"/>
      <c r="C68" s="10"/>
      <c r="D68" s="10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5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</row>
    <row r="69" spans="1:89" ht="14.45" customHeight="1" x14ac:dyDescent="0.25">
      <c r="B69" s="10" t="s">
        <v>95</v>
      </c>
      <c r="C69" s="10"/>
      <c r="D69" s="10" t="s">
        <v>234</v>
      </c>
      <c r="E69" s="14">
        <f>COUNTIF(F69:ZZ69,"da")</f>
        <v>17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 t="s">
        <v>89</v>
      </c>
      <c r="U69" s="14"/>
      <c r="V69" s="14"/>
      <c r="W69" s="14"/>
      <c r="X69" s="14" t="s">
        <v>89</v>
      </c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 t="s">
        <v>89</v>
      </c>
      <c r="AK69" s="14" t="s">
        <v>89</v>
      </c>
      <c r="AL69" s="14"/>
      <c r="AM69" s="14"/>
      <c r="AN69" s="14"/>
      <c r="AO69" s="15" t="s">
        <v>89</v>
      </c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 t="s">
        <v>89</v>
      </c>
      <c r="BA69" s="14"/>
      <c r="BB69" s="14"/>
      <c r="BC69" s="14"/>
      <c r="BD69" s="14" t="s">
        <v>89</v>
      </c>
      <c r="BE69" s="14"/>
      <c r="BF69" s="14"/>
      <c r="BG69" s="14"/>
      <c r="BH69" s="14" t="s">
        <v>89</v>
      </c>
      <c r="BI69" s="14" t="s">
        <v>89</v>
      </c>
      <c r="BJ69" s="14" t="s">
        <v>89</v>
      </c>
      <c r="BK69" s="14"/>
      <c r="BL69" s="14" t="s">
        <v>89</v>
      </c>
      <c r="BM69" s="14" t="s">
        <v>89</v>
      </c>
      <c r="BN69" s="14"/>
      <c r="BO69" s="14"/>
      <c r="BP69" s="14" t="s">
        <v>89</v>
      </c>
      <c r="BQ69" s="14"/>
      <c r="BR69" s="15"/>
      <c r="BS69" s="15"/>
      <c r="BT69" s="15" t="s">
        <v>89</v>
      </c>
      <c r="BU69" s="15" t="s">
        <v>89</v>
      </c>
      <c r="BV69" s="15"/>
      <c r="BW69" s="15"/>
      <c r="BX69" s="15" t="s">
        <v>89</v>
      </c>
      <c r="BY69" s="15"/>
      <c r="BZ69" s="15"/>
      <c r="CA69" s="15" t="s">
        <v>89</v>
      </c>
      <c r="CB69" s="15"/>
      <c r="CC69" s="15"/>
      <c r="CD69" s="15"/>
      <c r="CE69" s="15"/>
      <c r="CF69" s="15"/>
      <c r="CG69" s="15"/>
      <c r="CH69" s="15"/>
      <c r="CI69" s="15"/>
      <c r="CJ69" s="15"/>
      <c r="CK69" s="15"/>
    </row>
    <row r="70" spans="1:89" ht="14.45" customHeight="1" x14ac:dyDescent="0.25">
      <c r="B70" s="10"/>
      <c r="C70" s="10"/>
      <c r="D70" s="10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5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</row>
    <row r="71" spans="1:89" ht="14.45" customHeight="1" x14ac:dyDescent="0.25">
      <c r="B71" s="10" t="s">
        <v>113</v>
      </c>
      <c r="C71" s="10"/>
      <c r="D71" s="10" t="s">
        <v>235</v>
      </c>
      <c r="E71" s="14">
        <f>COUNTIF(F71:ZZ71,"da")</f>
        <v>0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5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</row>
    <row r="72" spans="1:89" ht="14.45" customHeight="1" x14ac:dyDescent="0.25">
      <c r="B72" s="10"/>
      <c r="C72" s="10"/>
      <c r="D72" s="10" t="s">
        <v>236</v>
      </c>
      <c r="E72" s="14">
        <f>COUNTIF(F72:ZZ72,"da")</f>
        <v>0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5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</row>
    <row r="73" spans="1:89" ht="14.45" customHeight="1" x14ac:dyDescent="0.25">
      <c r="B73" s="10"/>
      <c r="C73" s="10"/>
      <c r="D73" s="10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5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</row>
    <row r="74" spans="1:89" ht="14.45" customHeight="1" x14ac:dyDescent="0.25">
      <c r="B74" s="10"/>
      <c r="C74" s="10"/>
      <c r="D74" s="10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5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</row>
    <row r="75" spans="1:89" x14ac:dyDescent="0.25">
      <c r="B75" s="17"/>
      <c r="C75" s="17"/>
      <c r="D75" s="17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5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</row>
    <row r="76" spans="1:89" ht="14.45" customHeight="1" x14ac:dyDescent="0.25">
      <c r="A76">
        <f>SUM(E78:E92)</f>
        <v>69</v>
      </c>
      <c r="B76" s="31" t="s">
        <v>237</v>
      </c>
      <c r="C76" s="31"/>
      <c r="D76" s="31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5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</row>
    <row r="77" spans="1:89" x14ac:dyDescent="0.25">
      <c r="B77" s="17"/>
      <c r="C77" s="17"/>
      <c r="D77" s="17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5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</row>
    <row r="78" spans="1:89" x14ac:dyDescent="0.25">
      <c r="B78" s="17" t="s">
        <v>87</v>
      </c>
      <c r="C78" s="17"/>
      <c r="D78" s="17" t="s">
        <v>238</v>
      </c>
      <c r="E78" s="14">
        <f t="shared" ref="E78:E84" si="7">COUNTIF(F78:ZZ78,"da")</f>
        <v>0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5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</row>
    <row r="79" spans="1:89" ht="14.45" customHeight="1" x14ac:dyDescent="0.25">
      <c r="B79" s="10"/>
      <c r="C79" s="10"/>
      <c r="D79" s="10" t="s">
        <v>239</v>
      </c>
      <c r="E79" s="14">
        <f t="shared" si="7"/>
        <v>35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 t="s">
        <v>89</v>
      </c>
      <c r="AA79" s="14"/>
      <c r="AB79" s="14" t="s">
        <v>89</v>
      </c>
      <c r="AC79" s="14"/>
      <c r="AD79" s="14"/>
      <c r="AE79" s="14"/>
      <c r="AF79" s="14"/>
      <c r="AG79" s="14"/>
      <c r="AH79" s="14" t="s">
        <v>89</v>
      </c>
      <c r="AI79" s="14" t="s">
        <v>89</v>
      </c>
      <c r="AJ79" s="14" t="s">
        <v>89</v>
      </c>
      <c r="AK79" s="14"/>
      <c r="AL79" s="14" t="s">
        <v>89</v>
      </c>
      <c r="AM79" s="14" t="s">
        <v>89</v>
      </c>
      <c r="AN79" s="14" t="s">
        <v>89</v>
      </c>
      <c r="AO79" s="15" t="s">
        <v>89</v>
      </c>
      <c r="AP79" s="14" t="s">
        <v>89</v>
      </c>
      <c r="AQ79" s="14" t="s">
        <v>89</v>
      </c>
      <c r="AR79" s="14" t="s">
        <v>89</v>
      </c>
      <c r="AS79" s="14" t="s">
        <v>89</v>
      </c>
      <c r="AT79" s="14"/>
      <c r="AU79" s="14"/>
      <c r="AV79" s="14" t="s">
        <v>89</v>
      </c>
      <c r="AW79" s="14"/>
      <c r="AX79" s="14" t="s">
        <v>89</v>
      </c>
      <c r="AY79" s="14" t="s">
        <v>89</v>
      </c>
      <c r="AZ79" s="14" t="s">
        <v>89</v>
      </c>
      <c r="BA79" s="14" t="s">
        <v>89</v>
      </c>
      <c r="BB79" s="14" t="s">
        <v>89</v>
      </c>
      <c r="BC79" s="14" t="s">
        <v>89</v>
      </c>
      <c r="BD79" s="14"/>
      <c r="BE79" s="14"/>
      <c r="BF79" s="14"/>
      <c r="BG79" s="14"/>
      <c r="BH79" s="14" t="s">
        <v>89</v>
      </c>
      <c r="BI79" s="14" t="s">
        <v>89</v>
      </c>
      <c r="BJ79" s="14" t="s">
        <v>89</v>
      </c>
      <c r="BK79" s="14" t="s">
        <v>89</v>
      </c>
      <c r="BL79" s="14"/>
      <c r="BM79" s="14" t="s">
        <v>89</v>
      </c>
      <c r="BN79" s="14" t="s">
        <v>89</v>
      </c>
      <c r="BO79" s="14"/>
      <c r="BP79" s="14" t="s">
        <v>89</v>
      </c>
      <c r="BQ79" s="14"/>
      <c r="BR79" s="15" t="s">
        <v>89</v>
      </c>
      <c r="BS79" s="15" t="s">
        <v>89</v>
      </c>
      <c r="BT79" s="15" t="s">
        <v>89</v>
      </c>
      <c r="BU79" s="15" t="s">
        <v>89</v>
      </c>
      <c r="BV79" s="15" t="s">
        <v>89</v>
      </c>
      <c r="BW79" s="15"/>
      <c r="BX79" s="15" t="s">
        <v>89</v>
      </c>
      <c r="BY79" s="15"/>
      <c r="BZ79" s="15" t="s">
        <v>89</v>
      </c>
      <c r="CA79" s="15" t="s">
        <v>89</v>
      </c>
      <c r="CB79" s="15"/>
      <c r="CC79" s="15"/>
      <c r="CD79" s="15"/>
      <c r="CE79" s="15"/>
      <c r="CF79" s="15"/>
      <c r="CG79" s="15"/>
      <c r="CH79" s="15"/>
      <c r="CI79" s="15"/>
      <c r="CJ79" s="15"/>
      <c r="CK79" s="15"/>
    </row>
    <row r="80" spans="1:89" ht="14.45" customHeight="1" x14ac:dyDescent="0.25">
      <c r="B80" s="10"/>
      <c r="C80" s="10"/>
      <c r="D80" s="10" t="s">
        <v>240</v>
      </c>
      <c r="E80" s="14">
        <f t="shared" si="7"/>
        <v>0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5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</row>
    <row r="81" spans="2:89" ht="14.45" customHeight="1" x14ac:dyDescent="0.25">
      <c r="B81" s="10"/>
      <c r="C81" s="10"/>
      <c r="D81" s="10" t="s">
        <v>241</v>
      </c>
      <c r="E81" s="14">
        <f t="shared" si="7"/>
        <v>28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 t="s">
        <v>89</v>
      </c>
      <c r="AA81" s="14"/>
      <c r="AB81" s="14"/>
      <c r="AC81" s="14"/>
      <c r="AD81" s="14"/>
      <c r="AE81" s="14"/>
      <c r="AF81" s="14"/>
      <c r="AG81" s="14"/>
      <c r="AH81" s="14" t="s">
        <v>89</v>
      </c>
      <c r="AI81" s="14" t="s">
        <v>89</v>
      </c>
      <c r="AJ81" s="14" t="s">
        <v>89</v>
      </c>
      <c r="AK81" s="14"/>
      <c r="AL81" s="14" t="s">
        <v>89</v>
      </c>
      <c r="AM81" s="14" t="s">
        <v>89</v>
      </c>
      <c r="AN81" s="14" t="s">
        <v>89</v>
      </c>
      <c r="AO81" s="15" t="s">
        <v>89</v>
      </c>
      <c r="AP81" s="14" t="s">
        <v>89</v>
      </c>
      <c r="AQ81" s="14" t="s">
        <v>89</v>
      </c>
      <c r="AR81" s="14" t="s">
        <v>89</v>
      </c>
      <c r="AS81" s="14"/>
      <c r="AT81" s="14"/>
      <c r="AU81" s="14"/>
      <c r="AV81" s="14" t="s">
        <v>89</v>
      </c>
      <c r="AW81" s="14"/>
      <c r="AX81" s="14" t="s">
        <v>89</v>
      </c>
      <c r="AY81" s="14" t="s">
        <v>89</v>
      </c>
      <c r="AZ81" s="14" t="s">
        <v>89</v>
      </c>
      <c r="BA81" s="14" t="s">
        <v>89</v>
      </c>
      <c r="BB81" s="14" t="s">
        <v>89</v>
      </c>
      <c r="BC81" s="14" t="s">
        <v>89</v>
      </c>
      <c r="BD81" s="14"/>
      <c r="BE81" s="14"/>
      <c r="BF81" s="14"/>
      <c r="BG81" s="14"/>
      <c r="BH81" s="14" t="s">
        <v>89</v>
      </c>
      <c r="BI81" s="14"/>
      <c r="BJ81" s="14" t="s">
        <v>89</v>
      </c>
      <c r="BK81" s="14" t="s">
        <v>89</v>
      </c>
      <c r="BL81" s="14"/>
      <c r="BM81" s="14"/>
      <c r="BN81" s="14" t="s">
        <v>89</v>
      </c>
      <c r="BO81" s="14"/>
      <c r="BP81" s="14"/>
      <c r="BQ81" s="14"/>
      <c r="BR81" s="15" t="s">
        <v>89</v>
      </c>
      <c r="BS81" s="15" t="s">
        <v>89</v>
      </c>
      <c r="BT81" s="15" t="s">
        <v>89</v>
      </c>
      <c r="BU81" s="15"/>
      <c r="BV81" s="15"/>
      <c r="BW81" s="15"/>
      <c r="BX81" s="15" t="s">
        <v>89</v>
      </c>
      <c r="BY81" s="15"/>
      <c r="BZ81" s="15" t="s">
        <v>89</v>
      </c>
      <c r="CA81" s="15" t="s">
        <v>89</v>
      </c>
      <c r="CB81" s="15"/>
      <c r="CC81" s="15"/>
      <c r="CD81" s="15"/>
      <c r="CE81" s="15"/>
      <c r="CF81" s="15"/>
      <c r="CG81" s="15"/>
      <c r="CH81" s="15"/>
      <c r="CI81" s="15"/>
      <c r="CJ81" s="15"/>
      <c r="CK81" s="15"/>
    </row>
    <row r="82" spans="2:89" ht="14.45" customHeight="1" x14ac:dyDescent="0.25">
      <c r="B82" s="10"/>
      <c r="C82" s="10"/>
      <c r="D82" s="10" t="s">
        <v>242</v>
      </c>
      <c r="E82" s="14">
        <f t="shared" si="7"/>
        <v>0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5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</row>
    <row r="83" spans="2:89" x14ac:dyDescent="0.25">
      <c r="B83" s="17"/>
      <c r="C83" s="17"/>
      <c r="D83" s="10" t="s">
        <v>243</v>
      </c>
      <c r="E83" s="14">
        <f t="shared" si="7"/>
        <v>6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5" t="s">
        <v>89</v>
      </c>
      <c r="AP83" s="14"/>
      <c r="AQ83" s="14" t="s">
        <v>89</v>
      </c>
      <c r="AR83" s="14"/>
      <c r="AS83" s="14" t="s">
        <v>89</v>
      </c>
      <c r="AT83" s="14"/>
      <c r="AU83" s="14"/>
      <c r="AV83" s="14"/>
      <c r="AW83" s="14"/>
      <c r="AX83" s="14"/>
      <c r="AY83" s="14"/>
      <c r="AZ83" s="14"/>
      <c r="BA83" s="14" t="s">
        <v>89</v>
      </c>
      <c r="BB83" s="14"/>
      <c r="BC83" s="14"/>
      <c r="BD83" s="14"/>
      <c r="BE83" s="14"/>
      <c r="BF83" s="14"/>
      <c r="BG83" s="14"/>
      <c r="BH83" s="14"/>
      <c r="BI83" s="14"/>
      <c r="BJ83" s="14" t="s">
        <v>89</v>
      </c>
      <c r="BK83" s="14"/>
      <c r="BL83" s="14"/>
      <c r="BM83" s="14"/>
      <c r="BN83" s="14"/>
      <c r="BO83" s="14"/>
      <c r="BP83" s="14"/>
      <c r="BQ83" s="14"/>
      <c r="BR83" s="15"/>
      <c r="BS83" s="15"/>
      <c r="BT83" s="15"/>
      <c r="BU83" s="15"/>
      <c r="BV83" s="15"/>
      <c r="BW83" s="15"/>
      <c r="BX83" s="15"/>
      <c r="BY83" s="15"/>
      <c r="BZ83" s="15" t="s">
        <v>89</v>
      </c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</row>
    <row r="84" spans="2:89" x14ac:dyDescent="0.25">
      <c r="B84" s="17"/>
      <c r="C84" s="17"/>
      <c r="D84" s="10" t="s">
        <v>244</v>
      </c>
      <c r="E84" s="14">
        <f t="shared" si="7"/>
        <v>0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5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</row>
    <row r="85" spans="2:89" x14ac:dyDescent="0.25">
      <c r="B85" s="17"/>
      <c r="C85" s="17"/>
      <c r="D85" s="10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5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</row>
    <row r="86" spans="2:89" x14ac:dyDescent="0.25">
      <c r="B86" s="17" t="s">
        <v>113</v>
      </c>
      <c r="C86" s="17"/>
      <c r="D86" s="17" t="s">
        <v>245</v>
      </c>
      <c r="E86" s="14">
        <f t="shared" ref="E86:E92" si="8">COUNTIF(F86:ZZ86,"da")</f>
        <v>0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5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</row>
    <row r="87" spans="2:89" x14ac:dyDescent="0.25">
      <c r="B87" s="17"/>
      <c r="C87" s="17"/>
      <c r="D87" s="17" t="s">
        <v>246</v>
      </c>
      <c r="E87" s="14">
        <f t="shared" si="8"/>
        <v>0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5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</row>
    <row r="88" spans="2:89" x14ac:dyDescent="0.25">
      <c r="B88" s="17"/>
      <c r="C88" s="17"/>
      <c r="D88" s="17" t="s">
        <v>247</v>
      </c>
      <c r="E88" s="14">
        <f t="shared" si="8"/>
        <v>0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5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</row>
    <row r="89" spans="2:89" x14ac:dyDescent="0.25">
      <c r="B89" s="17"/>
      <c r="C89" s="17"/>
      <c r="D89" s="17" t="s">
        <v>248</v>
      </c>
      <c r="E89" s="14">
        <f t="shared" si="8"/>
        <v>0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5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</row>
    <row r="90" spans="2:89" x14ac:dyDescent="0.25">
      <c r="B90" s="17"/>
      <c r="C90" s="17"/>
      <c r="D90" s="17" t="s">
        <v>249</v>
      </c>
      <c r="E90" s="14">
        <f t="shared" si="8"/>
        <v>0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5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</row>
    <row r="91" spans="2:89" x14ac:dyDescent="0.25">
      <c r="B91" s="17"/>
      <c r="C91" s="17"/>
      <c r="D91" s="17" t="s">
        <v>250</v>
      </c>
      <c r="E91" s="14">
        <f t="shared" si="8"/>
        <v>0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5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</row>
    <row r="92" spans="2:89" x14ac:dyDescent="0.25">
      <c r="B92" s="17"/>
      <c r="C92" s="17"/>
      <c r="D92" s="17" t="s">
        <v>251</v>
      </c>
      <c r="E92" s="14">
        <f t="shared" si="8"/>
        <v>0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5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</row>
    <row r="93" spans="2:89" x14ac:dyDescent="0.25">
      <c r="B93" s="17"/>
      <c r="C93" s="17"/>
      <c r="D93" s="17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5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</row>
    <row r="94" spans="2:89" x14ac:dyDescent="0.25">
      <c r="B94" s="17"/>
      <c r="C94" s="17"/>
      <c r="D94" s="17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5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</row>
    <row r="95" spans="2:89" x14ac:dyDescent="0.25">
      <c r="B95" s="17"/>
      <c r="C95" s="17"/>
      <c r="D95" s="17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5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</row>
    <row r="96" spans="2:89" x14ac:dyDescent="0.25">
      <c r="B96" s="17"/>
      <c r="C96" s="17"/>
      <c r="D96" s="17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5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</row>
    <row r="97" spans="2:89" x14ac:dyDescent="0.25">
      <c r="B97" s="17"/>
      <c r="C97" s="17"/>
      <c r="D97" s="17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5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</row>
    <row r="98" spans="2:89" x14ac:dyDescent="0.25">
      <c r="B98" s="17"/>
      <c r="C98" s="17"/>
      <c r="D98" s="17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5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</row>
    <row r="99" spans="2:89" x14ac:dyDescent="0.25">
      <c r="B99" s="17"/>
      <c r="C99" s="17"/>
      <c r="D99" s="17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5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</row>
    <row r="100" spans="2:89" x14ac:dyDescent="0.25"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5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</row>
    <row r="101" spans="2:89" x14ac:dyDescent="0.25"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5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</row>
    <row r="102" spans="2:89" x14ac:dyDescent="0.25"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5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</row>
    <row r="103" spans="2:89" x14ac:dyDescent="0.25"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5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</row>
    <row r="104" spans="2:89" x14ac:dyDescent="0.25"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5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</row>
    <row r="105" spans="2:89" x14ac:dyDescent="0.25"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5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</row>
    <row r="106" spans="2:89" x14ac:dyDescent="0.25"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5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</row>
    <row r="107" spans="2:89" x14ac:dyDescent="0.25"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5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</row>
    <row r="108" spans="2:89" x14ac:dyDescent="0.25"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5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</row>
    <row r="109" spans="2:89" x14ac:dyDescent="0.25"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5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</row>
    <row r="110" spans="2:89" x14ac:dyDescent="0.25"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5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</row>
    <row r="111" spans="2:89" x14ac:dyDescent="0.25"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5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</row>
    <row r="112" spans="2:89" x14ac:dyDescent="0.25"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5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</row>
    <row r="113" spans="6:89" x14ac:dyDescent="0.25"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5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</row>
    <row r="114" spans="6:89" x14ac:dyDescent="0.25"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5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</row>
    <row r="115" spans="6:89" x14ac:dyDescent="0.25"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5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</row>
    <row r="116" spans="6:89" x14ac:dyDescent="0.25"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5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</row>
    <row r="117" spans="6:89" x14ac:dyDescent="0.25"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5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</row>
    <row r="118" spans="6:89" x14ac:dyDescent="0.25"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</row>
    <row r="119" spans="6:89" x14ac:dyDescent="0.25"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</row>
    <row r="120" spans="6:89" x14ac:dyDescent="0.25"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</row>
    <row r="121" spans="6:89" x14ac:dyDescent="0.25"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</row>
    <row r="122" spans="6:89" x14ac:dyDescent="0.25"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</row>
    <row r="123" spans="6:89" x14ac:dyDescent="0.25"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</row>
    <row r="124" spans="6:89" x14ac:dyDescent="0.25"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</row>
    <row r="125" spans="6:89" x14ac:dyDescent="0.25"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</row>
    <row r="126" spans="6:89" x14ac:dyDescent="0.25"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</row>
    <row r="127" spans="6:89" x14ac:dyDescent="0.25"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</row>
    <row r="128" spans="6:89" x14ac:dyDescent="0.25"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</row>
    <row r="129" spans="6:89" x14ac:dyDescent="0.25"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</row>
    <row r="130" spans="6:89" x14ac:dyDescent="0.25"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</row>
    <row r="131" spans="6:89" x14ac:dyDescent="0.25"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</row>
    <row r="132" spans="6:89" x14ac:dyDescent="0.25"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</row>
    <row r="133" spans="6:89" x14ac:dyDescent="0.25"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</row>
    <row r="134" spans="6:89" x14ac:dyDescent="0.25"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r="135" spans="6:89" x14ac:dyDescent="0.25"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spans="6:89" x14ac:dyDescent="0.25"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spans="6:89" x14ac:dyDescent="0.25"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spans="6:89" x14ac:dyDescent="0.25"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</sheetData>
  <sortState xmlns:xlrd2="http://schemas.microsoft.com/office/spreadsheetml/2017/richdata2" ref="D11:V18">
    <sortCondition ref="D11:D18"/>
  </sortState>
  <mergeCells count="7">
    <mergeCell ref="AC3:AG3"/>
    <mergeCell ref="B41:D41"/>
    <mergeCell ref="B60:D60"/>
    <mergeCell ref="B76:D76"/>
    <mergeCell ref="B7:D7"/>
    <mergeCell ref="B47:D47"/>
    <mergeCell ref="B67:D67"/>
  </mergeCells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raspored</vt:lpstr>
      <vt:lpstr>P</vt:lpstr>
      <vt:lpstr>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38599</dc:creator>
  <cp:keywords/>
  <dc:description/>
  <cp:lastModifiedBy>Lobel Marunic</cp:lastModifiedBy>
  <cp:revision/>
  <dcterms:created xsi:type="dcterms:W3CDTF">2023-09-14T17:49:25Z</dcterms:created>
  <dcterms:modified xsi:type="dcterms:W3CDTF">2024-10-13T20:06:18Z</dcterms:modified>
  <cp:category/>
  <cp:contentStatus/>
</cp:coreProperties>
</file>