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bel\Documents\Lobel\Zlatni Zmaj\Izvjesce\ZZ_Report_Analysis\SAMPLES\"/>
    </mc:Choice>
  </mc:AlternateContent>
  <xr:revisionPtr revIDLastSave="0" documentId="13_ncr:1_{F95EB53A-0F81-418D-B5A2-B81A3F3FFEF5}" xr6:coauthVersionLast="47" xr6:coauthVersionMax="47" xr10:uidLastSave="{00000000-0000-0000-0000-000000000000}"/>
  <bookViews>
    <workbookView xWindow="-120" yWindow="-120" windowWidth="38640" windowHeight="21120" activeTab="2" xr2:uid="{E4510751-5150-4AC6-8207-09F7448F3FDD}"/>
  </bookViews>
  <sheets>
    <sheet name="raspored" sheetId="2" r:id="rId1"/>
    <sheet name="P" sheetId="1" r:id="rId2"/>
    <sheet name="J" sheetId="4" r:id="rId3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4" l="1"/>
  <c r="E14" i="4"/>
  <c r="E15" i="4"/>
  <c r="E16" i="4"/>
  <c r="E17" i="4"/>
  <c r="E18" i="4"/>
  <c r="E19" i="4"/>
  <c r="E20" i="4"/>
  <c r="E21" i="4"/>
  <c r="E23" i="4"/>
  <c r="E24" i="4"/>
  <c r="E25" i="4"/>
  <c r="E26" i="4"/>
  <c r="E27" i="4"/>
  <c r="E28" i="4"/>
  <c r="E29" i="4"/>
  <c r="E30" i="4"/>
  <c r="E32" i="4"/>
  <c r="E33" i="4"/>
  <c r="E34" i="4"/>
  <c r="E35" i="4"/>
  <c r="E36" i="4"/>
  <c r="E37" i="4"/>
  <c r="E38" i="4"/>
  <c r="E39" i="4"/>
  <c r="E40" i="4"/>
  <c r="E46" i="4"/>
  <c r="E52" i="4"/>
  <c r="E54" i="4"/>
  <c r="E55" i="4"/>
  <c r="E57" i="4"/>
  <c r="E59" i="4"/>
  <c r="E65" i="4"/>
  <c r="E66" i="4"/>
  <c r="E72" i="4"/>
  <c r="E74" i="4"/>
  <c r="E75" i="4"/>
  <c r="E81" i="4"/>
  <c r="E82" i="4"/>
  <c r="E83" i="4"/>
  <c r="E84" i="4"/>
  <c r="E85" i="4"/>
  <c r="E86" i="4"/>
  <c r="E87" i="4"/>
  <c r="E89" i="4"/>
  <c r="E90" i="4"/>
  <c r="E91" i="4"/>
  <c r="E92" i="4"/>
  <c r="E93" i="4"/>
  <c r="E94" i="4"/>
  <c r="E95" i="4"/>
  <c r="B1" i="4"/>
  <c r="A4" i="1"/>
  <c r="A3" i="1"/>
  <c r="D2" i="4"/>
  <c r="BX8" i="4"/>
  <c r="BY8" i="4"/>
  <c r="BZ8" i="4"/>
  <c r="CA8" i="4"/>
  <c r="CB8" i="4"/>
  <c r="F50" i="1"/>
  <c r="F53" i="1"/>
  <c r="F52" i="1"/>
  <c r="A63" i="4"/>
  <c r="A50" i="4"/>
  <c r="A44" i="4"/>
  <c r="BV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AV8" i="4"/>
  <c r="AW8" i="4"/>
  <c r="AX8" i="4"/>
  <c r="AY8" i="4"/>
  <c r="AZ8" i="4"/>
  <c r="BA8" i="4"/>
  <c r="BB8" i="4"/>
  <c r="BC8" i="4"/>
  <c r="BD8" i="4"/>
  <c r="AS8" i="4"/>
  <c r="AQ8" i="4"/>
  <c r="F17" i="1"/>
  <c r="F35" i="1"/>
  <c r="F46" i="1"/>
  <c r="F47" i="1"/>
  <c r="F33" i="1"/>
  <c r="F34" i="1"/>
  <c r="F32" i="1"/>
  <c r="F130" i="1"/>
  <c r="F125" i="1"/>
  <c r="B123" i="1"/>
  <c r="F12" i="1"/>
  <c r="F29" i="1"/>
  <c r="F30" i="1"/>
  <c r="F31" i="1"/>
  <c r="F13" i="1"/>
  <c r="F14" i="1"/>
  <c r="F15" i="1"/>
  <c r="F16" i="1"/>
  <c r="F19" i="1"/>
  <c r="F20" i="1"/>
  <c r="F21" i="1"/>
  <c r="F22" i="1"/>
  <c r="F23" i="1"/>
  <c r="F24" i="1"/>
  <c r="F25" i="1"/>
  <c r="F26" i="1"/>
  <c r="F27" i="1"/>
  <c r="F28" i="1"/>
  <c r="F37" i="1"/>
  <c r="F38" i="1"/>
  <c r="F39" i="1"/>
  <c r="F40" i="1"/>
  <c r="F41" i="1"/>
  <c r="F42" i="1"/>
  <c r="F43" i="1"/>
  <c r="F44" i="1"/>
  <c r="F45" i="1"/>
  <c r="F49" i="1"/>
  <c r="F51" i="1"/>
  <c r="F54" i="1"/>
  <c r="F55" i="1"/>
  <c r="F56" i="1"/>
  <c r="F57" i="1"/>
  <c r="F58" i="1"/>
  <c r="F59" i="1"/>
  <c r="F60" i="1"/>
  <c r="F61" i="1"/>
  <c r="F62" i="1"/>
  <c r="F63" i="1"/>
  <c r="F64" i="1"/>
  <c r="F65" i="1"/>
  <c r="F70" i="1"/>
  <c r="F71" i="1"/>
  <c r="F72" i="1"/>
  <c r="F73" i="1"/>
  <c r="F74" i="1"/>
  <c r="F76" i="1"/>
  <c r="F78" i="1"/>
  <c r="F79" i="1"/>
  <c r="F80" i="1"/>
  <c r="F81" i="1"/>
  <c r="F82" i="1"/>
  <c r="F87" i="1"/>
  <c r="B85" i="1"/>
  <c r="F92" i="1"/>
  <c r="F93" i="1"/>
  <c r="F94" i="1"/>
  <c r="F95" i="1"/>
  <c r="F96" i="1"/>
  <c r="F97" i="1"/>
  <c r="F98" i="1"/>
  <c r="F100" i="1"/>
  <c r="F101" i="1"/>
  <c r="F103" i="1"/>
  <c r="F104" i="1"/>
  <c r="F105" i="1"/>
  <c r="F106" i="1"/>
  <c r="F107" i="1"/>
  <c r="F108" i="1"/>
  <c r="F109" i="1"/>
  <c r="F110" i="1"/>
  <c r="F111" i="1"/>
  <c r="F112" i="1"/>
  <c r="F114" i="1"/>
  <c r="F115" i="1"/>
  <c r="F120" i="1"/>
  <c r="B118" i="1"/>
  <c r="F131" i="1"/>
  <c r="F136" i="1"/>
  <c r="F138" i="1"/>
  <c r="F139" i="1"/>
  <c r="B134" i="1"/>
  <c r="AR8" i="4"/>
  <c r="AP8" i="4"/>
  <c r="AO8" i="4"/>
  <c r="AK8" i="1"/>
  <c r="AL8" i="1"/>
  <c r="AM8" i="1"/>
  <c r="AU8" i="1"/>
  <c r="A79" i="4"/>
  <c r="AN8" i="4"/>
  <c r="AM8" i="4"/>
  <c r="AL8" i="4"/>
  <c r="AK8" i="4"/>
  <c r="AJ8" i="4"/>
  <c r="AI8" i="4"/>
  <c r="AH8" i="4"/>
  <c r="AB8" i="4"/>
  <c r="AA8" i="4"/>
  <c r="Z8" i="4"/>
  <c r="Y8" i="4"/>
  <c r="X8" i="4"/>
  <c r="W8" i="4"/>
  <c r="V8" i="4"/>
  <c r="U8" i="4"/>
  <c r="AI8" i="1"/>
  <c r="AJ8" i="1"/>
  <c r="AE8" i="1"/>
  <c r="AF8" i="1"/>
  <c r="AG8" i="1"/>
  <c r="AH8" i="1"/>
  <c r="AB8" i="1"/>
  <c r="AC8" i="1"/>
  <c r="AD8" i="1"/>
  <c r="AA8" i="1"/>
  <c r="X8" i="1"/>
  <c r="Y8" i="1"/>
  <c r="Z8" i="1"/>
  <c r="W8" i="1"/>
  <c r="T8" i="1"/>
  <c r="U8" i="1"/>
  <c r="V8" i="1"/>
  <c r="F8" i="4"/>
  <c r="G8" i="4"/>
  <c r="H8" i="4"/>
  <c r="J8" i="4"/>
  <c r="K8" i="4"/>
  <c r="L8" i="4"/>
  <c r="M8" i="4"/>
  <c r="O8" i="4"/>
  <c r="P8" i="4"/>
  <c r="Q8" i="4"/>
  <c r="I8" i="4"/>
  <c r="R8" i="4"/>
  <c r="S8" i="4"/>
  <c r="T8" i="4"/>
  <c r="O8" i="1"/>
  <c r="P8" i="1"/>
  <c r="Q8" i="1"/>
  <c r="R8" i="1"/>
  <c r="S8" i="1"/>
  <c r="H8" i="1"/>
  <c r="I8" i="1"/>
  <c r="J8" i="1"/>
  <c r="K8" i="1"/>
  <c r="L8" i="1"/>
  <c r="M8" i="1"/>
  <c r="N8" i="1"/>
  <c r="G8" i="1"/>
  <c r="D6" i="4"/>
  <c r="A10" i="4"/>
  <c r="A70" i="4"/>
  <c r="E6" i="1"/>
  <c r="E5" i="1"/>
  <c r="B68" i="1"/>
  <c r="B128" i="1"/>
  <c r="B90" i="1"/>
  <c r="B10" i="1"/>
  <c r="E4" i="1"/>
  <c r="A134" i="1"/>
  <c r="A128" i="1"/>
  <c r="A118" i="1"/>
  <c r="A90" i="1"/>
  <c r="A85" i="1"/>
  <c r="A68" i="1"/>
  <c r="A10" i="1"/>
</calcChain>
</file>

<file path=xl/sharedStrings.xml><?xml version="1.0" encoding="utf-8"?>
<sst xmlns="http://schemas.openxmlformats.org/spreadsheetml/2006/main" count="936" uniqueCount="252">
  <si>
    <t>svaki utorak i četvrtak 19:30 - 21:00</t>
  </si>
  <si>
    <t>Lokacije</t>
  </si>
  <si>
    <t>TREŠNJEVKA</t>
  </si>
  <si>
    <t>PEŠČENICA</t>
  </si>
  <si>
    <t>Našička ul.2 - Mali Zmaj</t>
  </si>
  <si>
    <t>Njegoševa ul. 10 - MO Peščenica</t>
  </si>
  <si>
    <t>Legenda</t>
  </si>
  <si>
    <t>sivo ime označava volontera koji više nije aktivan / nije u WhatsApp grupi, a svijetlo plavo da je zainteresiran ali trenutno ne može zbog termina</t>
  </si>
  <si>
    <t>zvjezdica označava volontera koji je u obje grupe</t>
  </si>
  <si>
    <t>zeleno ime označava voditelja skupine</t>
  </si>
  <si>
    <t>da znači da je volonter odradio instrukcije</t>
  </si>
  <si>
    <t>svaki volonter mora biti u svim grupama u tablici ovisno u kojim se WhatsApp grupama nalazi</t>
  </si>
  <si>
    <t xml:space="preserve">broj u gornjem lijevom kutu označava ukupan broj volontera u skupini i mora se poklapati sa brojem u WhatsApp grupi </t>
  </si>
  <si>
    <t>broj volontera: 79</t>
  </si>
  <si>
    <t>broj sati</t>
  </si>
  <si>
    <t>aktivnih (&gt;9)</t>
  </si>
  <si>
    <t>aktivnih (&gt;5)</t>
  </si>
  <si>
    <t>3.10.2023.</t>
  </si>
  <si>
    <t>10.10.23.</t>
  </si>
  <si>
    <t>12.10.23.</t>
  </si>
  <si>
    <t>17.10.23.</t>
  </si>
  <si>
    <t>19.10.23.</t>
  </si>
  <si>
    <t>24.10.23.</t>
  </si>
  <si>
    <t>26.10.23.</t>
  </si>
  <si>
    <t>2.11.23.</t>
  </si>
  <si>
    <t>7.11.23.</t>
  </si>
  <si>
    <t>9.11.23.</t>
  </si>
  <si>
    <t>14.11.23.</t>
  </si>
  <si>
    <t>16.11.23.</t>
  </si>
  <si>
    <t>21.11.23.</t>
  </si>
  <si>
    <t>23.11.23.</t>
  </si>
  <si>
    <t>28.11.23.</t>
  </si>
  <si>
    <t>30.11.23.</t>
  </si>
  <si>
    <t>5.12.23.</t>
  </si>
  <si>
    <t>7.12.23.</t>
  </si>
  <si>
    <t>12.12.23.</t>
  </si>
  <si>
    <t>14.12.23.</t>
  </si>
  <si>
    <t>19.12.23.</t>
  </si>
  <si>
    <t>28.12.23.</t>
  </si>
  <si>
    <t>2.1.24.</t>
  </si>
  <si>
    <t>4.1.24.</t>
  </si>
  <si>
    <t>9.1.24.</t>
  </si>
  <si>
    <t>11.1.24.</t>
  </si>
  <si>
    <t>16.1.24.</t>
  </si>
  <si>
    <t>18.1.24.</t>
  </si>
  <si>
    <t>25.1.24.</t>
  </si>
  <si>
    <t>30.1.24.</t>
  </si>
  <si>
    <t>1.2.24.</t>
  </si>
  <si>
    <t>6.2.24.</t>
  </si>
  <si>
    <t>8.2.24.</t>
  </si>
  <si>
    <t>13.2.24.</t>
  </si>
  <si>
    <t>15.2.24.</t>
  </si>
  <si>
    <t>20.2.24.</t>
  </si>
  <si>
    <t>22.2.24.</t>
  </si>
  <si>
    <t>27.2.24.</t>
  </si>
  <si>
    <t>29.2.24.</t>
  </si>
  <si>
    <t>5.3.24.</t>
  </si>
  <si>
    <t>7.3.24.</t>
  </si>
  <si>
    <t>12.3.24</t>
  </si>
  <si>
    <t>14.3.24.</t>
  </si>
  <si>
    <t>19.3.24.</t>
  </si>
  <si>
    <t>21.3.24</t>
  </si>
  <si>
    <t>26.3.24.</t>
  </si>
  <si>
    <t>9.4.24.</t>
  </si>
  <si>
    <t>11.4.24.</t>
  </si>
  <si>
    <t>16.4.24.</t>
  </si>
  <si>
    <t>18.4.24.</t>
  </si>
  <si>
    <t>23.4.24.</t>
  </si>
  <si>
    <t>25.4.24.</t>
  </si>
  <si>
    <t>30.4.24.</t>
  </si>
  <si>
    <t>2.5.24.</t>
  </si>
  <si>
    <t>7.5.24.</t>
  </si>
  <si>
    <t>9.5.24.</t>
  </si>
  <si>
    <t>14.5.24.</t>
  </si>
  <si>
    <t>16.5.24.</t>
  </si>
  <si>
    <t>21.5.24.</t>
  </si>
  <si>
    <t>23.5.23</t>
  </si>
  <si>
    <t>28.5.24.</t>
  </si>
  <si>
    <t>30.5.24.</t>
  </si>
  <si>
    <t>4.5.24.</t>
  </si>
  <si>
    <t>6.6.24.</t>
  </si>
  <si>
    <t>11.6.24.</t>
  </si>
  <si>
    <t>13.6.24.</t>
  </si>
  <si>
    <t>18.6.24.</t>
  </si>
  <si>
    <t>Broj volontera:</t>
  </si>
  <si>
    <t>Broj djece:</t>
  </si>
  <si>
    <t>XV. gimnazija</t>
  </si>
  <si>
    <t>1. razred</t>
  </si>
  <si>
    <t>Karla Ćosić</t>
  </si>
  <si>
    <t>da</t>
  </si>
  <si>
    <t>Mate Radoš</t>
  </si>
  <si>
    <t>Lorena Smrekar</t>
  </si>
  <si>
    <t>Paula Skejić</t>
  </si>
  <si>
    <t>Rahela Matoković</t>
  </si>
  <si>
    <t>Lucija Vuković</t>
  </si>
  <si>
    <t>2. razred</t>
  </si>
  <si>
    <t>Maša Dobrić</t>
  </si>
  <si>
    <t>Pavla Žaja</t>
  </si>
  <si>
    <t>Laura Žarko</t>
  </si>
  <si>
    <t>Nika Milinković</t>
  </si>
  <si>
    <t>Lana Škarica</t>
  </si>
  <si>
    <t>Maša Leona Lepur</t>
  </si>
  <si>
    <t>Juraj Pavković</t>
  </si>
  <si>
    <t>Rita Bakić</t>
  </si>
  <si>
    <t>Lobel Marunić*</t>
  </si>
  <si>
    <t>Bruna Prostran</t>
  </si>
  <si>
    <t>Lara Šimić</t>
  </si>
  <si>
    <t>Roko Dumanić</t>
  </si>
  <si>
    <t>Luka Šipek</t>
  </si>
  <si>
    <t>Eva Skorija</t>
  </si>
  <si>
    <t>Barbara Tršek</t>
  </si>
  <si>
    <t>Ilka Medić</t>
  </si>
  <si>
    <t>Ivan Matić</t>
  </si>
  <si>
    <t>3. razred</t>
  </si>
  <si>
    <t>Karla Pogelšek*</t>
  </si>
  <si>
    <t>Anja Tušek*</t>
  </si>
  <si>
    <t>Eva Jandrušek*</t>
  </si>
  <si>
    <t xml:space="preserve"> </t>
  </si>
  <si>
    <t>Morena Ružić*</t>
  </si>
  <si>
    <t>Lucija Kršić*</t>
  </si>
  <si>
    <t>Ela Zlopaša</t>
  </si>
  <si>
    <t>Filipa Pojatina</t>
  </si>
  <si>
    <t>Vito Pokaz</t>
  </si>
  <si>
    <t>Anja Kozomara*</t>
  </si>
  <si>
    <t>Marija Sičaja</t>
  </si>
  <si>
    <t>Viktor Udovčić</t>
  </si>
  <si>
    <t>4. razred</t>
  </si>
  <si>
    <t>Tena Radoš</t>
  </si>
  <si>
    <t>Iskra Vranković</t>
  </si>
  <si>
    <t>Robert Markulin</t>
  </si>
  <si>
    <t>Goran Ivančić</t>
  </si>
  <si>
    <t>Frane Baletić</t>
  </si>
  <si>
    <t>Jelena Gojmerac</t>
  </si>
  <si>
    <t>/da</t>
  </si>
  <si>
    <t>Lucija Stanković</t>
  </si>
  <si>
    <t>Luka Živoder</t>
  </si>
  <si>
    <t>Sven Vrbanić</t>
  </si>
  <si>
    <t>Lucia Tudić</t>
  </si>
  <si>
    <t>Lucija Pongrac</t>
  </si>
  <si>
    <t>Lucija Kantolić</t>
  </si>
  <si>
    <t>Domagoj Kuliš</t>
  </si>
  <si>
    <t>Karla Smolić-Ročak*</t>
  </si>
  <si>
    <t>Marta Petrovčić</t>
  </si>
  <si>
    <t>Vid Haber*</t>
  </si>
  <si>
    <t>Marta Matanović</t>
  </si>
  <si>
    <t>XVI. gimnazija</t>
  </si>
  <si>
    <t>Petra Batinić</t>
  </si>
  <si>
    <t>Lara Stojanac</t>
  </si>
  <si>
    <t>Tonka Štrbenac</t>
  </si>
  <si>
    <t>Ilaria Lekić</t>
  </si>
  <si>
    <t>Nika Šerkinić</t>
  </si>
  <si>
    <t>Nika Sikirica</t>
  </si>
  <si>
    <t>Lana Korajlija</t>
  </si>
  <si>
    <t>Nela Baretić</t>
  </si>
  <si>
    <t>Franka Devčić</t>
  </si>
  <si>
    <t>Ema Pavlaković</t>
  </si>
  <si>
    <t>Nika Mišetić</t>
  </si>
  <si>
    <t>VII. gimnazija</t>
  </si>
  <si>
    <t>Dora Levanić</t>
  </si>
  <si>
    <t>Prirodoslovna škola Vladimira Preloga</t>
  </si>
  <si>
    <t>Gabrijela Šalić</t>
  </si>
  <si>
    <t>Lara Zorić</t>
  </si>
  <si>
    <t>Lana Šantek*</t>
  </si>
  <si>
    <t>Sara Ljevar*</t>
  </si>
  <si>
    <t>Eva Vojta*</t>
  </si>
  <si>
    <t>Petar Celjak*</t>
  </si>
  <si>
    <t>Lucija Srzić</t>
  </si>
  <si>
    <t>Marta Žuvić</t>
  </si>
  <si>
    <t>Sara Polašek</t>
  </si>
  <si>
    <t>Lara Pavić</t>
  </si>
  <si>
    <t>Matija Vreš*</t>
  </si>
  <si>
    <t>Katarina Adamović</t>
  </si>
  <si>
    <t>Nika Horvat</t>
  </si>
  <si>
    <t>Tihana Vargek</t>
  </si>
  <si>
    <t>Jana Krivohlavek</t>
  </si>
  <si>
    <t>Gloria Tadić</t>
  </si>
  <si>
    <t>Ana Drdić</t>
  </si>
  <si>
    <t>Jan Dolački</t>
  </si>
  <si>
    <t>Valentina Šimičević</t>
  </si>
  <si>
    <t>Sara Borošak</t>
  </si>
  <si>
    <t>Vito Kralj</t>
  </si>
  <si>
    <t>V. gimnazija</t>
  </si>
  <si>
    <t>Magdalena Ljubić*</t>
  </si>
  <si>
    <t>III. gimnazija</t>
  </si>
  <si>
    <t>Roko Dražin</t>
  </si>
  <si>
    <t>faks</t>
  </si>
  <si>
    <t>Namik Agić*</t>
  </si>
  <si>
    <t>Kira Vlašić</t>
  </si>
  <si>
    <t>Klasična gimnazija</t>
  </si>
  <si>
    <t>Sven Biban*</t>
  </si>
  <si>
    <t>Sunčica Bencetić</t>
  </si>
  <si>
    <t>Barbara Teklić</t>
  </si>
  <si>
    <t>[]</t>
  </si>
  <si>
    <t>aktivni &gt;9</t>
  </si>
  <si>
    <t>praznik</t>
  </si>
  <si>
    <t>! Marta, Letica, Jana???</t>
  </si>
  <si>
    <t>!! Eva, Lara, Lana</t>
  </si>
  <si>
    <t>zimski praznici</t>
  </si>
  <si>
    <t>x</t>
  </si>
  <si>
    <t>Dora Ida Klonkay</t>
  </si>
  <si>
    <t>Andrej Makarović</t>
  </si>
  <si>
    <t>Anja Vukobratović</t>
  </si>
  <si>
    <t>Badu Pintrić</t>
  </si>
  <si>
    <t>Karla Perić</t>
  </si>
  <si>
    <t>Leona Ozimin Ptiček</t>
  </si>
  <si>
    <t>Lobel Marunić</t>
  </si>
  <si>
    <t>Mauro Kritovac</t>
  </si>
  <si>
    <t>Anja Kozomara</t>
  </si>
  <si>
    <t>Anja Tušek**</t>
  </si>
  <si>
    <t>Dora Višek</t>
  </si>
  <si>
    <t>Eva Jandrašek**</t>
  </si>
  <si>
    <t>Karla Pogelšek**</t>
  </si>
  <si>
    <t>Lorena Galić</t>
  </si>
  <si>
    <t>Lucija Kršić</t>
  </si>
  <si>
    <t>Morena Ružić</t>
  </si>
  <si>
    <t>Gabriel Čajsa</t>
  </si>
  <si>
    <t>Kaja Žderić</t>
  </si>
  <si>
    <t>Karla Smolić-Ročak**</t>
  </si>
  <si>
    <t>Kristina Lavin</t>
  </si>
  <si>
    <t>Lara Semeš</t>
  </si>
  <si>
    <t>Maja Škevin</t>
  </si>
  <si>
    <t>Nikolina Kopić</t>
  </si>
  <si>
    <t>Tina Jelaković</t>
  </si>
  <si>
    <t>Vid Haber</t>
  </si>
  <si>
    <t>Gimnazija Tituša Brezovačkog</t>
  </si>
  <si>
    <t>Lea Lendić</t>
  </si>
  <si>
    <t>Ivan Mikulić</t>
  </si>
  <si>
    <t>Lara Capo</t>
  </si>
  <si>
    <t>Nika Mršić</t>
  </si>
  <si>
    <t>Lucija Parunov</t>
  </si>
  <si>
    <t>Laura Lengelić</t>
  </si>
  <si>
    <t>V. gimzaija</t>
  </si>
  <si>
    <t>Ana Lucija Barić</t>
  </si>
  <si>
    <t>Magdalena Ljubić**</t>
  </si>
  <si>
    <t>Sven Biban</t>
  </si>
  <si>
    <t>Petra Metikoš</t>
  </si>
  <si>
    <t>Veronika Grgić</t>
  </si>
  <si>
    <t>Petar Celjak</t>
  </si>
  <si>
    <t>Borna Planinić</t>
  </si>
  <si>
    <t>Eva Vojta</t>
  </si>
  <si>
    <t>Jakov Kifer</t>
  </si>
  <si>
    <t>Lana Šantek</t>
  </si>
  <si>
    <t>Magdalena Vrdoljak</t>
  </si>
  <si>
    <t>Sara Lkevar</t>
  </si>
  <si>
    <t>Anja Lesić</t>
  </si>
  <si>
    <t>Daria Čurić</t>
  </si>
  <si>
    <t>Ema Kovačević</t>
  </si>
  <si>
    <t>Jakov Munjaković</t>
  </si>
  <si>
    <t>Masha Lily Jokić</t>
  </si>
  <si>
    <t>Matija Vreš</t>
  </si>
  <si>
    <t>Sara Pobor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</si>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</sst>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\.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1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BC2E6"/>
        <bgColor rgb="FF000000"/>
      </patternFill>
    </fill>
    <fill>
      <patternFill patternType="solid">
        <fgColor rgb="FFFF5457"/>
        <bgColor rgb="FF000000"/>
      </patternFill>
    </fill>
    <fill>
      <patternFill patternType="solid">
        <fgColor rgb="FFD89BDD"/>
        <bgColor rgb="FF000000"/>
      </patternFill>
    </fill>
    <fill>
      <patternFill patternType="solid">
        <fgColor rgb="FF66FFC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6" borderId="0" xfId="0" applyFill="1"/>
    <xf numFmtId="0" fontId="0" fillId="7" borderId="0" xfId="0" applyFill="1"/>
    <xf numFmtId="0" fontId="4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0" xfId="0" applyFill="1" applyAlignment="1">
      <alignment horizontal="left"/>
    </xf>
    <xf numFmtId="0" fontId="0" fillId="8" borderId="0" xfId="0" applyFill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0" fillId="13" borderId="0" xfId="0" applyFill="1"/>
    <xf numFmtId="0" fontId="0" fillId="14" borderId="0" xfId="0" applyFill="1"/>
    <xf numFmtId="0" fontId="0" fillId="1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16" borderId="0" xfId="0" applyFill="1"/>
    <xf numFmtId="0" fontId="1" fillId="0" borderId="0" xfId="0" applyFont="1"/>
    <xf numFmtId="0" fontId="1" fillId="6" borderId="0" xfId="0" applyFont="1" applyFill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1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sustav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9D4D-8DCF-44A5-B736-0090FCC111AD}">
  <dimension ref="C7:K32"/>
  <sheetViews>
    <sheetView workbookViewId="0">
      <selection activeCell="I23" sqref="I23"/>
    </sheetView>
  </sheetViews>
  <sheetFormatPr defaultRowHeight="15" x14ac:dyDescent="0.25"/>
  <cols>
    <col min="10" max="10" width="24.28515625" customWidth="1"/>
    <col min="11" max="12" width="32.85546875" customWidth="1"/>
  </cols>
  <sheetData>
    <row r="7" spans="3:11" x14ac:dyDescent="0.25">
      <c r="C7" t="s">
        <v>0</v>
      </c>
      <c r="J7" s="20" t="s">
        <v>1</v>
      </c>
      <c r="K7" s="21"/>
    </row>
    <row r="8" spans="3:11" x14ac:dyDescent="0.25">
      <c r="J8" s="4" t="s">
        <v>2</v>
      </c>
      <c r="K8" s="4" t="s">
        <v>3</v>
      </c>
    </row>
    <row r="9" spans="3:11" x14ac:dyDescent="0.25">
      <c r="J9" s="5" t="s">
        <v>4</v>
      </c>
      <c r="K9" s="5" t="s">
        <v>5</v>
      </c>
    </row>
    <row r="24" spans="3:3" x14ac:dyDescent="0.25">
      <c r="C24" s="3" t="s">
        <v>6</v>
      </c>
    </row>
    <row r="26" spans="3:3" x14ac:dyDescent="0.25">
      <c r="C26" t="s">
        <v>7</v>
      </c>
    </row>
    <row r="27" spans="3:3" x14ac:dyDescent="0.25">
      <c r="C27" t="s">
        <v>8</v>
      </c>
    </row>
    <row r="28" spans="3:3" x14ac:dyDescent="0.25">
      <c r="C28" t="s">
        <v>9</v>
      </c>
    </row>
    <row r="29" spans="3:3" x14ac:dyDescent="0.25">
      <c r="C29" t="s">
        <v>10</v>
      </c>
    </row>
    <row r="31" spans="3:3" x14ac:dyDescent="0.25">
      <c r="C31" t="s">
        <v>11</v>
      </c>
    </row>
    <row r="32" spans="3:3" x14ac:dyDescent="0.25">
      <c r="C32" t="s">
        <v>12</v>
      </c>
    </row>
  </sheetData>
  <mergeCells count="1">
    <mergeCell ref="J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55AA-7299-4F00-97AE-87619793A2A1}">
  <dimension ref="A1:BV139"/>
  <sheetViews>
    <sheetView zoomScale="130" zoomScaleNormal="130" workbookViewId="0">
      <pane xSplit="6" ySplit="9" topLeftCell="G115" activePane="bottomRight" state="frozen"/>
      <selection pane="topRight" activeCell="G1" sqref="G1"/>
      <selection pane="bottomLeft" activeCell="A10" sqref="A10"/>
      <selection pane="bottomRight" activeCell="I5" sqref="I5"/>
    </sheetView>
  </sheetViews>
  <sheetFormatPr defaultColWidth="9.140625" defaultRowHeight="15" x14ac:dyDescent="0.25"/>
  <cols>
    <col min="4" max="4" width="12" customWidth="1"/>
    <col min="5" max="5" width="18" customWidth="1"/>
    <col min="6" max="6" width="13.42578125" customWidth="1"/>
    <col min="8" max="8" width="9.85546875" bestFit="1" customWidth="1"/>
    <col min="9" max="9" width="9.7109375" customWidth="1"/>
    <col min="10" max="10" width="9" customWidth="1"/>
  </cols>
  <sheetData>
    <row r="1" spans="1:74" x14ac:dyDescent="0.25">
      <c r="A1" t="s">
        <v>13</v>
      </c>
    </row>
    <row r="3" spans="1:74" x14ac:dyDescent="0.25">
      <c r="A3">
        <f>COUNTA(F12:F139)</f>
        <v>91</v>
      </c>
    </row>
    <row r="4" spans="1:74" x14ac:dyDescent="0.25">
      <c r="A4">
        <f>COUNT(F:F)</f>
        <v>91</v>
      </c>
      <c r="D4" t="s">
        <v>14</v>
      </c>
      <c r="E4">
        <f>SUM(F12:F139)</f>
        <v>395</v>
      </c>
    </row>
    <row r="5" spans="1:74" x14ac:dyDescent="0.25">
      <c r="D5" t="s">
        <v>15</v>
      </c>
      <c r="E5">
        <f>COUNTIF(F12:F139,"&gt;9")</f>
        <v>14</v>
      </c>
    </row>
    <row r="6" spans="1:74" x14ac:dyDescent="0.25">
      <c r="D6" t="s">
        <v>16</v>
      </c>
      <c r="E6">
        <f>COUNTIF(F12:F139,"&gt;5")</f>
        <v>18</v>
      </c>
    </row>
    <row r="7" spans="1:74" x14ac:dyDescent="0.25">
      <c r="G7" s="8" t="s">
        <v>17</v>
      </c>
      <c r="H7" s="8">
        <v>45204</v>
      </c>
      <c r="I7" s="8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</row>
    <row r="8" spans="1:74" x14ac:dyDescent="0.25">
      <c r="F8" t="s">
        <v>84</v>
      </c>
      <c r="G8">
        <f>COUNTIF(G12:G153,"da")</f>
        <v>11</v>
      </c>
      <c r="H8">
        <f t="shared" ref="H8:AU8" si="0">COUNTIF(H12:H153,"da")</f>
        <v>6</v>
      </c>
      <c r="I8">
        <f t="shared" si="0"/>
        <v>6</v>
      </c>
      <c r="J8">
        <f t="shared" si="0"/>
        <v>8</v>
      </c>
      <c r="K8">
        <f t="shared" si="0"/>
        <v>11</v>
      </c>
      <c r="L8">
        <f t="shared" si="0"/>
        <v>10</v>
      </c>
      <c r="M8">
        <f t="shared" si="0"/>
        <v>9</v>
      </c>
      <c r="N8">
        <f t="shared" si="0"/>
        <v>5</v>
      </c>
      <c r="O8">
        <f t="shared" si="0"/>
        <v>9</v>
      </c>
      <c r="P8">
        <f t="shared" si="0"/>
        <v>8</v>
      </c>
      <c r="Q8">
        <f t="shared" si="0"/>
        <v>8</v>
      </c>
      <c r="R8">
        <f t="shared" si="0"/>
        <v>13</v>
      </c>
      <c r="S8">
        <f t="shared" si="0"/>
        <v>8</v>
      </c>
      <c r="T8">
        <f t="shared" si="0"/>
        <v>6</v>
      </c>
      <c r="U8">
        <f t="shared" si="0"/>
        <v>8</v>
      </c>
      <c r="V8">
        <f t="shared" si="0"/>
        <v>8</v>
      </c>
      <c r="W8">
        <f t="shared" si="0"/>
        <v>5</v>
      </c>
      <c r="X8">
        <f t="shared" si="0"/>
        <v>6</v>
      </c>
      <c r="Y8">
        <f t="shared" si="0"/>
        <v>4</v>
      </c>
      <c r="Z8">
        <f t="shared" si="0"/>
        <v>7</v>
      </c>
      <c r="AA8">
        <f t="shared" si="0"/>
        <v>8</v>
      </c>
      <c r="AB8">
        <f t="shared" si="0"/>
        <v>6</v>
      </c>
      <c r="AC8">
        <f t="shared" si="0"/>
        <v>1</v>
      </c>
      <c r="AD8">
        <f t="shared" si="0"/>
        <v>3</v>
      </c>
      <c r="AE8">
        <f t="shared" si="0"/>
        <v>4</v>
      </c>
      <c r="AF8">
        <f t="shared" si="0"/>
        <v>8</v>
      </c>
      <c r="AG8">
        <f t="shared" si="0"/>
        <v>6</v>
      </c>
      <c r="AH8">
        <f t="shared" si="0"/>
        <v>6</v>
      </c>
      <c r="AI8">
        <f t="shared" si="0"/>
        <v>6</v>
      </c>
      <c r="AJ8">
        <f t="shared" si="0"/>
        <v>5</v>
      </c>
      <c r="AK8">
        <f t="shared" si="0"/>
        <v>5</v>
      </c>
      <c r="AL8">
        <f t="shared" si="0"/>
        <v>9</v>
      </c>
      <c r="AM8">
        <f t="shared" si="0"/>
        <v>5</v>
      </c>
      <c r="AN8">
        <v>5</v>
      </c>
      <c r="AO8">
        <v>4</v>
      </c>
      <c r="AP8">
        <v>5</v>
      </c>
      <c r="AQ8">
        <v>1</v>
      </c>
      <c r="AR8">
        <v>1</v>
      </c>
      <c r="AS8">
        <v>6</v>
      </c>
      <c r="AT8">
        <v>3</v>
      </c>
      <c r="AU8">
        <f t="shared" si="0"/>
        <v>0</v>
      </c>
      <c r="AV8">
        <v>8</v>
      </c>
      <c r="AW8">
        <v>6</v>
      </c>
      <c r="AX8">
        <v>4</v>
      </c>
      <c r="AY8">
        <v>4</v>
      </c>
      <c r="AZ8">
        <v>5</v>
      </c>
      <c r="BA8">
        <v>2</v>
      </c>
      <c r="BB8">
        <v>6</v>
      </c>
      <c r="BC8">
        <v>8</v>
      </c>
      <c r="BD8">
        <v>6</v>
      </c>
      <c r="BE8">
        <v>6</v>
      </c>
      <c r="BF8">
        <v>11</v>
      </c>
      <c r="BG8">
        <v>5</v>
      </c>
      <c r="BH8">
        <v>5</v>
      </c>
      <c r="BI8">
        <v>5</v>
      </c>
      <c r="BJ8">
        <v>7</v>
      </c>
      <c r="BK8">
        <v>7</v>
      </c>
      <c r="BL8">
        <v>10</v>
      </c>
      <c r="BM8">
        <v>6</v>
      </c>
      <c r="BN8">
        <v>6</v>
      </c>
      <c r="BO8">
        <v>6</v>
      </c>
      <c r="BP8">
        <v>2</v>
      </c>
      <c r="BQ8">
        <v>0</v>
      </c>
      <c r="BR8">
        <v>4</v>
      </c>
      <c r="BS8">
        <v>5</v>
      </c>
      <c r="BT8">
        <v>5</v>
      </c>
      <c r="BU8">
        <v>6</v>
      </c>
      <c r="BV8">
        <v>3</v>
      </c>
    </row>
    <row r="9" spans="1:74" x14ac:dyDescent="0.25">
      <c r="F9" t="s">
        <v>85</v>
      </c>
      <c r="G9">
        <v>8</v>
      </c>
      <c r="H9">
        <v>5</v>
      </c>
      <c r="I9">
        <v>5</v>
      </c>
      <c r="J9">
        <v>7</v>
      </c>
      <c r="K9">
        <v>9</v>
      </c>
      <c r="L9">
        <v>10</v>
      </c>
      <c r="M9">
        <v>11</v>
      </c>
      <c r="N9">
        <v>5</v>
      </c>
      <c r="O9">
        <v>7</v>
      </c>
      <c r="P9">
        <v>8</v>
      </c>
      <c r="Q9">
        <v>7</v>
      </c>
      <c r="R9">
        <v>12</v>
      </c>
      <c r="S9">
        <v>10</v>
      </c>
      <c r="T9">
        <v>6</v>
      </c>
      <c r="U9">
        <v>10</v>
      </c>
      <c r="V9">
        <v>10</v>
      </c>
      <c r="W9">
        <v>5</v>
      </c>
      <c r="X9">
        <v>6</v>
      </c>
      <c r="Y9">
        <v>3</v>
      </c>
      <c r="Z9">
        <v>6</v>
      </c>
      <c r="AA9">
        <v>8</v>
      </c>
      <c r="AB9">
        <v>6</v>
      </c>
      <c r="AC9">
        <v>1</v>
      </c>
      <c r="AD9">
        <v>3</v>
      </c>
      <c r="AE9">
        <v>7</v>
      </c>
      <c r="AF9">
        <v>7</v>
      </c>
      <c r="AG9">
        <v>6</v>
      </c>
      <c r="AH9">
        <v>7</v>
      </c>
      <c r="AI9">
        <v>6</v>
      </c>
      <c r="AJ9">
        <v>5</v>
      </c>
      <c r="AK9">
        <v>7</v>
      </c>
      <c r="AL9">
        <v>11</v>
      </c>
      <c r="AM9">
        <v>8</v>
      </c>
      <c r="AN9">
        <v>6</v>
      </c>
      <c r="AO9">
        <v>4</v>
      </c>
      <c r="AP9">
        <v>5</v>
      </c>
      <c r="AQ9">
        <v>1</v>
      </c>
      <c r="AR9">
        <v>1</v>
      </c>
      <c r="AS9">
        <v>4</v>
      </c>
      <c r="AT9">
        <v>3</v>
      </c>
      <c r="AU9">
        <v>0</v>
      </c>
      <c r="AV9">
        <v>9</v>
      </c>
      <c r="AW9">
        <v>9</v>
      </c>
      <c r="AX9">
        <v>6</v>
      </c>
      <c r="AY9">
        <v>5</v>
      </c>
      <c r="AZ9">
        <v>6</v>
      </c>
      <c r="BA9">
        <v>5</v>
      </c>
      <c r="BB9">
        <v>11</v>
      </c>
      <c r="BC9">
        <v>16</v>
      </c>
      <c r="BD9">
        <v>8</v>
      </c>
      <c r="BE9">
        <v>8</v>
      </c>
      <c r="BF9">
        <v>13</v>
      </c>
      <c r="BG9">
        <v>6</v>
      </c>
      <c r="BH9">
        <v>6</v>
      </c>
      <c r="BI9">
        <v>8</v>
      </c>
      <c r="BJ9">
        <v>12</v>
      </c>
      <c r="BK9">
        <v>7</v>
      </c>
      <c r="BL9">
        <v>13</v>
      </c>
      <c r="BM9">
        <v>8</v>
      </c>
      <c r="BN9">
        <v>6</v>
      </c>
      <c r="BO9">
        <v>10</v>
      </c>
      <c r="BP9">
        <v>5</v>
      </c>
      <c r="BQ9">
        <v>0</v>
      </c>
      <c r="BR9">
        <v>9</v>
      </c>
      <c r="BS9">
        <v>8</v>
      </c>
      <c r="BT9">
        <v>7</v>
      </c>
      <c r="BU9">
        <v>15</v>
      </c>
      <c r="BV9">
        <v>5</v>
      </c>
    </row>
    <row r="10" spans="1:74" x14ac:dyDescent="0.25">
      <c r="A10">
        <f>ROUND(B10/(SUM(B10:B150))*100,2)</f>
        <v>78.73</v>
      </c>
      <c r="B10">
        <f>SUM(F12:F65)</f>
        <v>311</v>
      </c>
      <c r="C10" s="25" t="s">
        <v>86</v>
      </c>
      <c r="D10" s="25"/>
      <c r="E10" s="25"/>
    </row>
    <row r="12" spans="1:74" x14ac:dyDescent="0.25">
      <c r="C12" t="s">
        <v>87</v>
      </c>
      <c r="E12" s="2" t="s">
        <v>88</v>
      </c>
      <c r="F12">
        <f t="shared" ref="F12:F17" si="1">COUNTIF(G12:DF12,"da")</f>
        <v>13</v>
      </c>
      <c r="L12" t="s">
        <v>89</v>
      </c>
      <c r="AD12" t="s">
        <v>89</v>
      </c>
      <c r="AE12" t="s">
        <v>89</v>
      </c>
      <c r="BD12" t="s">
        <v>89</v>
      </c>
      <c r="BE12" t="s">
        <v>89</v>
      </c>
      <c r="BF12" t="s">
        <v>89</v>
      </c>
      <c r="BG12" t="s">
        <v>89</v>
      </c>
      <c r="BL12" t="s">
        <v>89</v>
      </c>
      <c r="BN12" t="s">
        <v>89</v>
      </c>
      <c r="BR12" t="s">
        <v>89</v>
      </c>
      <c r="BS12" t="s">
        <v>89</v>
      </c>
      <c r="BT12" t="s">
        <v>89</v>
      </c>
      <c r="BU12" t="s">
        <v>89</v>
      </c>
    </row>
    <row r="13" spans="1:74" x14ac:dyDescent="0.25">
      <c r="E13" s="2" t="s">
        <v>90</v>
      </c>
      <c r="F13">
        <f t="shared" si="1"/>
        <v>1</v>
      </c>
      <c r="L13" t="s">
        <v>89</v>
      </c>
    </row>
    <row r="14" spans="1:74" x14ac:dyDescent="0.25">
      <c r="E14" s="2" t="s">
        <v>91</v>
      </c>
      <c r="F14">
        <f t="shared" si="1"/>
        <v>0</v>
      </c>
    </row>
    <row r="15" spans="1:74" x14ac:dyDescent="0.25">
      <c r="E15" s="2" t="s">
        <v>92</v>
      </c>
      <c r="F15">
        <f t="shared" si="1"/>
        <v>0</v>
      </c>
    </row>
    <row r="16" spans="1:74" x14ac:dyDescent="0.25">
      <c r="E16" s="2" t="s">
        <v>93</v>
      </c>
      <c r="F16">
        <f t="shared" si="1"/>
        <v>2</v>
      </c>
      <c r="W16" t="s">
        <v>89</v>
      </c>
      <c r="BL16" t="s">
        <v>89</v>
      </c>
    </row>
    <row r="17" spans="3:74" x14ac:dyDescent="0.25">
      <c r="E17" s="11" t="s">
        <v>94</v>
      </c>
      <c r="F17">
        <f t="shared" si="1"/>
        <v>3</v>
      </c>
      <c r="BK17" t="s">
        <v>89</v>
      </c>
      <c r="BN17" t="s">
        <v>89</v>
      </c>
      <c r="BU17" t="s">
        <v>89</v>
      </c>
    </row>
    <row r="19" spans="3:74" x14ac:dyDescent="0.25">
      <c r="C19" t="s">
        <v>95</v>
      </c>
      <c r="E19" t="s">
        <v>96</v>
      </c>
      <c r="F19">
        <f t="shared" ref="F19:F35" si="2">COUNTIF(G19:DF19,"da")</f>
        <v>13</v>
      </c>
      <c r="G19" t="s">
        <v>89</v>
      </c>
      <c r="I19" t="s">
        <v>89</v>
      </c>
      <c r="K19" t="s">
        <v>89</v>
      </c>
      <c r="P19" t="s">
        <v>89</v>
      </c>
      <c r="R19" t="s">
        <v>89</v>
      </c>
      <c r="T19" t="s">
        <v>89</v>
      </c>
      <c r="V19" t="s">
        <v>89</v>
      </c>
      <c r="X19" t="s">
        <v>89</v>
      </c>
      <c r="Z19" t="s">
        <v>89</v>
      </c>
      <c r="AB19" t="s">
        <v>89</v>
      </c>
      <c r="AH19" t="s">
        <v>89</v>
      </c>
      <c r="AM19" t="s">
        <v>89</v>
      </c>
      <c r="AO19" t="s">
        <v>89</v>
      </c>
    </row>
    <row r="20" spans="3:74" x14ac:dyDescent="0.25">
      <c r="E20" t="s">
        <v>97</v>
      </c>
      <c r="F20">
        <f t="shared" si="2"/>
        <v>29</v>
      </c>
      <c r="G20" t="s">
        <v>89</v>
      </c>
      <c r="I20" t="s">
        <v>89</v>
      </c>
      <c r="K20" t="s">
        <v>89</v>
      </c>
      <c r="M20" t="s">
        <v>89</v>
      </c>
      <c r="Q20" t="s">
        <v>89</v>
      </c>
      <c r="R20" t="s">
        <v>89</v>
      </c>
      <c r="S20" t="s">
        <v>89</v>
      </c>
      <c r="T20" t="s">
        <v>89</v>
      </c>
      <c r="AB20" t="s">
        <v>89</v>
      </c>
      <c r="AF20" t="s">
        <v>89</v>
      </c>
      <c r="AH20" t="s">
        <v>89</v>
      </c>
      <c r="AI20" t="s">
        <v>89</v>
      </c>
      <c r="AL20" t="s">
        <v>89</v>
      </c>
      <c r="AP20" t="s">
        <v>89</v>
      </c>
      <c r="AS20" t="s">
        <v>89</v>
      </c>
      <c r="AX20" t="s">
        <v>89</v>
      </c>
      <c r="AY20" t="s">
        <v>89</v>
      </c>
      <c r="BB20" t="s">
        <v>89</v>
      </c>
      <c r="BC20" t="s">
        <v>89</v>
      </c>
      <c r="BE20" t="s">
        <v>89</v>
      </c>
      <c r="BF20" t="s">
        <v>89</v>
      </c>
      <c r="BH20" t="s">
        <v>89</v>
      </c>
      <c r="BJ20" t="s">
        <v>89</v>
      </c>
      <c r="BL20" t="s">
        <v>89</v>
      </c>
      <c r="BM20" t="s">
        <v>89</v>
      </c>
      <c r="BN20" t="s">
        <v>89</v>
      </c>
      <c r="BO20" t="s">
        <v>89</v>
      </c>
      <c r="BR20" t="s">
        <v>89</v>
      </c>
      <c r="BU20" t="s">
        <v>89</v>
      </c>
    </row>
    <row r="21" spans="3:74" x14ac:dyDescent="0.25">
      <c r="E21" t="s">
        <v>98</v>
      </c>
      <c r="F21">
        <f t="shared" si="2"/>
        <v>9</v>
      </c>
      <c r="G21" t="s">
        <v>89</v>
      </c>
      <c r="K21" t="s">
        <v>89</v>
      </c>
      <c r="R21" t="s">
        <v>89</v>
      </c>
      <c r="AF21" t="s">
        <v>89</v>
      </c>
      <c r="AH21" t="s">
        <v>89</v>
      </c>
      <c r="AQ21" t="s">
        <v>89</v>
      </c>
      <c r="BC21" t="s">
        <v>89</v>
      </c>
      <c r="BF21" t="s">
        <v>89</v>
      </c>
      <c r="BG21" t="s">
        <v>89</v>
      </c>
    </row>
    <row r="22" spans="3:74" x14ac:dyDescent="0.25">
      <c r="E22" t="s">
        <v>99</v>
      </c>
      <c r="F22">
        <f t="shared" si="2"/>
        <v>31</v>
      </c>
      <c r="G22" t="s">
        <v>89</v>
      </c>
      <c r="H22" t="s">
        <v>89</v>
      </c>
      <c r="I22" t="s">
        <v>89</v>
      </c>
      <c r="K22" t="s">
        <v>89</v>
      </c>
      <c r="N22" t="s">
        <v>89</v>
      </c>
      <c r="Q22" t="s">
        <v>89</v>
      </c>
      <c r="S22" t="s">
        <v>89</v>
      </c>
      <c r="AF22" t="s">
        <v>89</v>
      </c>
      <c r="AG22" t="s">
        <v>89</v>
      </c>
      <c r="AI22" t="s">
        <v>89</v>
      </c>
      <c r="AN22" t="s">
        <v>89</v>
      </c>
      <c r="AO22" t="s">
        <v>89</v>
      </c>
      <c r="AV22" t="s">
        <v>89</v>
      </c>
      <c r="AX22" t="s">
        <v>89</v>
      </c>
      <c r="AY22" t="s">
        <v>89</v>
      </c>
      <c r="BB22" t="s">
        <v>89</v>
      </c>
      <c r="BC22" t="s">
        <v>89</v>
      </c>
      <c r="BD22" t="s">
        <v>89</v>
      </c>
      <c r="BE22" t="s">
        <v>89</v>
      </c>
      <c r="BF22" t="s">
        <v>89</v>
      </c>
      <c r="BH22" t="s">
        <v>89</v>
      </c>
      <c r="BI22" t="s">
        <v>89</v>
      </c>
      <c r="BJ22" t="s">
        <v>89</v>
      </c>
      <c r="BK22" t="s">
        <v>89</v>
      </c>
      <c r="BL22" t="s">
        <v>89</v>
      </c>
      <c r="BN22" t="s">
        <v>89</v>
      </c>
      <c r="BO22" t="s">
        <v>89</v>
      </c>
      <c r="BR22" t="s">
        <v>89</v>
      </c>
      <c r="BS22" t="s">
        <v>89</v>
      </c>
      <c r="BT22" t="s">
        <v>89</v>
      </c>
      <c r="BV22" t="s">
        <v>89</v>
      </c>
    </row>
    <row r="23" spans="3:74" x14ac:dyDescent="0.25">
      <c r="E23" t="s">
        <v>100</v>
      </c>
      <c r="F23">
        <f t="shared" si="2"/>
        <v>2</v>
      </c>
      <c r="BG23" t="s">
        <v>89</v>
      </c>
      <c r="BM23" t="s">
        <v>89</v>
      </c>
    </row>
    <row r="24" spans="3:74" x14ac:dyDescent="0.25">
      <c r="E24" t="s">
        <v>101</v>
      </c>
      <c r="F24">
        <f t="shared" si="2"/>
        <v>18</v>
      </c>
      <c r="I24" t="s">
        <v>89</v>
      </c>
      <c r="K24" t="s">
        <v>89</v>
      </c>
      <c r="R24" t="s">
        <v>89</v>
      </c>
      <c r="Z24" t="s">
        <v>89</v>
      </c>
      <c r="AB24" t="s">
        <v>89</v>
      </c>
      <c r="AO24" t="s">
        <v>89</v>
      </c>
      <c r="AZ24" t="s">
        <v>89</v>
      </c>
      <c r="BB24" t="s">
        <v>89</v>
      </c>
      <c r="BD24" t="s">
        <v>89</v>
      </c>
      <c r="BE24" t="s">
        <v>89</v>
      </c>
      <c r="BF24" t="s">
        <v>89</v>
      </c>
      <c r="BH24" t="s">
        <v>89</v>
      </c>
      <c r="BI24" t="s">
        <v>89</v>
      </c>
      <c r="BJ24" t="s">
        <v>89</v>
      </c>
      <c r="BK24" t="s">
        <v>89</v>
      </c>
      <c r="BL24" t="s">
        <v>89</v>
      </c>
      <c r="BR24" t="s">
        <v>89</v>
      </c>
      <c r="BT24" t="s">
        <v>89</v>
      </c>
    </row>
    <row r="25" spans="3:74" x14ac:dyDescent="0.25">
      <c r="E25" t="s">
        <v>102</v>
      </c>
      <c r="F25">
        <f t="shared" si="2"/>
        <v>3</v>
      </c>
      <c r="G25" t="s">
        <v>89</v>
      </c>
      <c r="M25" t="s">
        <v>89</v>
      </c>
      <c r="P25" t="s">
        <v>89</v>
      </c>
    </row>
    <row r="26" spans="3:74" x14ac:dyDescent="0.25">
      <c r="E26" t="s">
        <v>103</v>
      </c>
      <c r="F26">
        <f t="shared" si="2"/>
        <v>41</v>
      </c>
      <c r="H26" t="s">
        <v>89</v>
      </c>
      <c r="L26" t="s">
        <v>89</v>
      </c>
      <c r="M26" t="s">
        <v>89</v>
      </c>
      <c r="O26" t="s">
        <v>89</v>
      </c>
      <c r="P26" t="s">
        <v>89</v>
      </c>
      <c r="S26" t="s">
        <v>89</v>
      </c>
      <c r="V26" t="s">
        <v>89</v>
      </c>
      <c r="Y26" t="s">
        <v>89</v>
      </c>
      <c r="Z26" t="s">
        <v>89</v>
      </c>
      <c r="AA26" t="s">
        <v>89</v>
      </c>
      <c r="AF26" t="s">
        <v>89</v>
      </c>
      <c r="AH26" t="s">
        <v>89</v>
      </c>
      <c r="AI26" t="s">
        <v>89</v>
      </c>
      <c r="AJ26" t="s">
        <v>89</v>
      </c>
      <c r="AK26" t="s">
        <v>89</v>
      </c>
      <c r="AM26" t="s">
        <v>89</v>
      </c>
      <c r="AO26" t="s">
        <v>89</v>
      </c>
      <c r="AS26" t="s">
        <v>89</v>
      </c>
      <c r="AT26" t="s">
        <v>89</v>
      </c>
      <c r="AV26" t="s">
        <v>89</v>
      </c>
      <c r="AW26" t="s">
        <v>89</v>
      </c>
      <c r="AY26" t="s">
        <v>89</v>
      </c>
      <c r="BA26" t="s">
        <v>89</v>
      </c>
      <c r="BC26" t="s">
        <v>89</v>
      </c>
      <c r="BD26" t="s">
        <v>89</v>
      </c>
      <c r="BE26" t="s">
        <v>89</v>
      </c>
      <c r="BF26" t="s">
        <v>89</v>
      </c>
      <c r="BG26" t="s">
        <v>89</v>
      </c>
      <c r="BH26" t="s">
        <v>89</v>
      </c>
      <c r="BI26" t="s">
        <v>89</v>
      </c>
      <c r="BJ26" t="s">
        <v>89</v>
      </c>
      <c r="BK26" t="s">
        <v>89</v>
      </c>
      <c r="BL26" t="s">
        <v>89</v>
      </c>
      <c r="BM26" t="s">
        <v>89</v>
      </c>
      <c r="BN26" t="s">
        <v>89</v>
      </c>
      <c r="BO26" t="s">
        <v>89</v>
      </c>
      <c r="BP26" t="s">
        <v>89</v>
      </c>
      <c r="BS26" t="s">
        <v>89</v>
      </c>
      <c r="BT26" t="s">
        <v>89</v>
      </c>
      <c r="BU26" t="s">
        <v>89</v>
      </c>
      <c r="BV26" t="s">
        <v>89</v>
      </c>
    </row>
    <row r="27" spans="3:74" x14ac:dyDescent="0.25">
      <c r="E27" t="s">
        <v>104</v>
      </c>
      <c r="F27">
        <f t="shared" si="2"/>
        <v>3</v>
      </c>
      <c r="M27" t="s">
        <v>89</v>
      </c>
      <c r="N27" t="s">
        <v>89</v>
      </c>
      <c r="P27" t="s">
        <v>89</v>
      </c>
    </row>
    <row r="28" spans="3:74" x14ac:dyDescent="0.25">
      <c r="E28" t="s">
        <v>105</v>
      </c>
      <c r="F28">
        <f t="shared" si="2"/>
        <v>4</v>
      </c>
      <c r="O28" t="s">
        <v>89</v>
      </c>
      <c r="S28" t="s">
        <v>89</v>
      </c>
      <c r="AA28" t="s">
        <v>89</v>
      </c>
      <c r="AP28" t="s">
        <v>89</v>
      </c>
    </row>
    <row r="29" spans="3:74" x14ac:dyDescent="0.25">
      <c r="E29" t="s">
        <v>106</v>
      </c>
      <c r="F29">
        <f t="shared" si="2"/>
        <v>2</v>
      </c>
      <c r="O29" t="s">
        <v>89</v>
      </c>
      <c r="AP29" t="s">
        <v>89</v>
      </c>
    </row>
    <row r="30" spans="3:74" x14ac:dyDescent="0.25">
      <c r="E30" t="s">
        <v>107</v>
      </c>
      <c r="F30">
        <f t="shared" si="2"/>
        <v>9</v>
      </c>
      <c r="X30" t="s">
        <v>89</v>
      </c>
      <c r="Z30" t="s">
        <v>89</v>
      </c>
      <c r="AN30" t="s">
        <v>89</v>
      </c>
      <c r="AS30" t="s">
        <v>89</v>
      </c>
      <c r="AV30" t="s">
        <v>89</v>
      </c>
      <c r="AW30" t="s">
        <v>89</v>
      </c>
      <c r="BA30" t="s">
        <v>89</v>
      </c>
      <c r="BH30" t="s">
        <v>89</v>
      </c>
      <c r="BJ30" t="s">
        <v>89</v>
      </c>
    </row>
    <row r="31" spans="3:74" x14ac:dyDescent="0.25">
      <c r="E31" t="s">
        <v>108</v>
      </c>
      <c r="F31">
        <f t="shared" si="2"/>
        <v>11</v>
      </c>
      <c r="AX31" t="s">
        <v>89</v>
      </c>
      <c r="BB31" t="s">
        <v>89</v>
      </c>
      <c r="BC31" t="s">
        <v>89</v>
      </c>
      <c r="BF31" t="s">
        <v>89</v>
      </c>
      <c r="BH31" t="s">
        <v>89</v>
      </c>
      <c r="BJ31" t="s">
        <v>89</v>
      </c>
      <c r="BK31" t="s">
        <v>89</v>
      </c>
      <c r="BL31" t="s">
        <v>89</v>
      </c>
      <c r="BT31" t="s">
        <v>89</v>
      </c>
      <c r="BU31" t="s">
        <v>89</v>
      </c>
      <c r="BV31" t="s">
        <v>89</v>
      </c>
    </row>
    <row r="32" spans="3:74" x14ac:dyDescent="0.25">
      <c r="E32" t="s">
        <v>109</v>
      </c>
      <c r="F32">
        <f t="shared" si="2"/>
        <v>1</v>
      </c>
      <c r="BC32" t="s">
        <v>89</v>
      </c>
    </row>
    <row r="33" spans="3:71" x14ac:dyDescent="0.25">
      <c r="E33" t="s">
        <v>110</v>
      </c>
      <c r="F33">
        <f t="shared" si="2"/>
        <v>2</v>
      </c>
      <c r="BF33" t="s">
        <v>89</v>
      </c>
      <c r="BK33" t="s">
        <v>89</v>
      </c>
    </row>
    <row r="34" spans="3:71" x14ac:dyDescent="0.25">
      <c r="E34" t="s">
        <v>111</v>
      </c>
      <c r="F34">
        <f t="shared" si="2"/>
        <v>5</v>
      </c>
      <c r="BF34" t="s">
        <v>89</v>
      </c>
      <c r="BG34" t="s">
        <v>89</v>
      </c>
      <c r="BJ34" t="s">
        <v>89</v>
      </c>
      <c r="BL34" t="s">
        <v>89</v>
      </c>
      <c r="BS34" t="s">
        <v>89</v>
      </c>
    </row>
    <row r="35" spans="3:71" x14ac:dyDescent="0.25">
      <c r="E35" t="s">
        <v>112</v>
      </c>
      <c r="F35">
        <f t="shared" si="2"/>
        <v>1</v>
      </c>
      <c r="BK35" t="s">
        <v>89</v>
      </c>
    </row>
    <row r="37" spans="3:71" x14ac:dyDescent="0.25">
      <c r="C37" t="s">
        <v>113</v>
      </c>
      <c r="E37" s="2" t="s">
        <v>114</v>
      </c>
      <c r="F37">
        <f t="shared" ref="F37:F47" si="3">COUNTIF(G37:DF37,"da")</f>
        <v>0</v>
      </c>
    </row>
    <row r="38" spans="3:71" x14ac:dyDescent="0.25">
      <c r="E38" t="s">
        <v>115</v>
      </c>
      <c r="F38">
        <f t="shared" si="3"/>
        <v>1</v>
      </c>
      <c r="J38" t="s">
        <v>89</v>
      </c>
    </row>
    <row r="39" spans="3:71" x14ac:dyDescent="0.25">
      <c r="E39" s="2" t="s">
        <v>116</v>
      </c>
      <c r="F39">
        <f t="shared" si="3"/>
        <v>0</v>
      </c>
      <c r="X39" t="s">
        <v>117</v>
      </c>
    </row>
    <row r="40" spans="3:71" x14ac:dyDescent="0.25">
      <c r="E40" s="2" t="s">
        <v>118</v>
      </c>
      <c r="F40">
        <f t="shared" si="3"/>
        <v>5</v>
      </c>
      <c r="O40" t="s">
        <v>89</v>
      </c>
      <c r="P40" t="s">
        <v>89</v>
      </c>
      <c r="V40" t="s">
        <v>89</v>
      </c>
      <c r="AL40" t="s">
        <v>89</v>
      </c>
      <c r="AP40" t="s">
        <v>89</v>
      </c>
    </row>
    <row r="41" spans="3:71" x14ac:dyDescent="0.25">
      <c r="E41" s="11" t="s">
        <v>119</v>
      </c>
      <c r="F41">
        <f t="shared" si="3"/>
        <v>1</v>
      </c>
      <c r="AL41" t="s">
        <v>89</v>
      </c>
    </row>
    <row r="42" spans="3:71" x14ac:dyDescent="0.25">
      <c r="E42" s="11" t="s">
        <v>120</v>
      </c>
      <c r="F42">
        <f t="shared" si="3"/>
        <v>4</v>
      </c>
      <c r="N42" t="s">
        <v>89</v>
      </c>
      <c r="R42" t="s">
        <v>89</v>
      </c>
      <c r="T42" t="s">
        <v>89</v>
      </c>
      <c r="X42" t="s">
        <v>89</v>
      </c>
    </row>
    <row r="43" spans="3:71" x14ac:dyDescent="0.25">
      <c r="E43" s="11" t="s">
        <v>121</v>
      </c>
      <c r="F43">
        <f t="shared" si="3"/>
        <v>4</v>
      </c>
      <c r="N43" t="s">
        <v>89</v>
      </c>
      <c r="Q43" t="s">
        <v>89</v>
      </c>
      <c r="T43" t="s">
        <v>89</v>
      </c>
      <c r="X43" t="s">
        <v>89</v>
      </c>
    </row>
    <row r="44" spans="3:71" x14ac:dyDescent="0.25">
      <c r="E44" s="11" t="s">
        <v>122</v>
      </c>
      <c r="F44">
        <f t="shared" si="3"/>
        <v>3</v>
      </c>
      <c r="R44" t="s">
        <v>89</v>
      </c>
      <c r="T44" t="s">
        <v>89</v>
      </c>
      <c r="X44" t="s">
        <v>89</v>
      </c>
    </row>
    <row r="45" spans="3:71" x14ac:dyDescent="0.25">
      <c r="E45" s="11" t="s">
        <v>123</v>
      </c>
      <c r="F45">
        <f t="shared" si="3"/>
        <v>0</v>
      </c>
    </row>
    <row r="46" spans="3:71" x14ac:dyDescent="0.25">
      <c r="E46" s="11" t="s">
        <v>124</v>
      </c>
      <c r="F46">
        <f t="shared" si="3"/>
        <v>0</v>
      </c>
    </row>
    <row r="47" spans="3:71" x14ac:dyDescent="0.25">
      <c r="E47" s="11" t="s">
        <v>125</v>
      </c>
      <c r="F47">
        <f t="shared" si="3"/>
        <v>0</v>
      </c>
    </row>
    <row r="49" spans="3:71" x14ac:dyDescent="0.25">
      <c r="C49" t="s">
        <v>126</v>
      </c>
      <c r="E49" s="7" t="s">
        <v>127</v>
      </c>
      <c r="F49">
        <f t="shared" ref="F49:F65" si="4">COUNTIF(G49:DF49,"da")</f>
        <v>14</v>
      </c>
      <c r="G49" t="s">
        <v>89</v>
      </c>
      <c r="J49" t="s">
        <v>89</v>
      </c>
      <c r="K49" t="s">
        <v>89</v>
      </c>
      <c r="L49" t="s">
        <v>89</v>
      </c>
      <c r="Q49" t="s">
        <v>89</v>
      </c>
      <c r="U49" t="s">
        <v>89</v>
      </c>
      <c r="Y49" t="s">
        <v>89</v>
      </c>
      <c r="Z49" t="s">
        <v>89</v>
      </c>
      <c r="AA49" t="s">
        <v>89</v>
      </c>
      <c r="AB49" t="s">
        <v>89</v>
      </c>
      <c r="AF49" t="s">
        <v>89</v>
      </c>
      <c r="AG49" t="s">
        <v>89</v>
      </c>
      <c r="AL49" t="s">
        <v>89</v>
      </c>
      <c r="AM49" t="s">
        <v>89</v>
      </c>
    </row>
    <row r="50" spans="3:71" x14ac:dyDescent="0.25">
      <c r="E50" s="1" t="s">
        <v>128</v>
      </c>
      <c r="F50">
        <f t="shared" si="4"/>
        <v>17</v>
      </c>
      <c r="G50" t="s">
        <v>89</v>
      </c>
      <c r="H50" t="s">
        <v>89</v>
      </c>
      <c r="J50" t="s">
        <v>89</v>
      </c>
      <c r="L50" t="s">
        <v>89</v>
      </c>
      <c r="O50" t="s">
        <v>89</v>
      </c>
      <c r="R50" t="s">
        <v>89</v>
      </c>
      <c r="Z50" t="s">
        <v>89</v>
      </c>
      <c r="AA50" t="s">
        <v>89</v>
      </c>
      <c r="AB50" t="s">
        <v>89</v>
      </c>
      <c r="AC50" t="s">
        <v>89</v>
      </c>
      <c r="AD50" t="s">
        <v>89</v>
      </c>
      <c r="AE50" t="s">
        <v>89</v>
      </c>
      <c r="AK50" t="s">
        <v>89</v>
      </c>
      <c r="AL50" t="s">
        <v>89</v>
      </c>
      <c r="AR50" t="s">
        <v>89</v>
      </c>
      <c r="AZ50" t="s">
        <v>89</v>
      </c>
      <c r="BF50" t="s">
        <v>89</v>
      </c>
    </row>
    <row r="51" spans="3:71" x14ac:dyDescent="0.25">
      <c r="E51" t="s">
        <v>129</v>
      </c>
      <c r="F51">
        <f t="shared" si="4"/>
        <v>11</v>
      </c>
      <c r="H51" t="s">
        <v>89</v>
      </c>
      <c r="J51" t="s">
        <v>89</v>
      </c>
      <c r="L51" t="s">
        <v>89</v>
      </c>
      <c r="O51" t="s">
        <v>89</v>
      </c>
      <c r="Q51" t="s">
        <v>89</v>
      </c>
      <c r="AE51" t="s">
        <v>89</v>
      </c>
      <c r="AG51" t="s">
        <v>89</v>
      </c>
      <c r="AJ51" t="s">
        <v>89</v>
      </c>
      <c r="AL51" t="s">
        <v>89</v>
      </c>
      <c r="AX51" t="s">
        <v>89</v>
      </c>
      <c r="BC51" t="s">
        <v>89</v>
      </c>
    </row>
    <row r="52" spans="3:71" x14ac:dyDescent="0.25">
      <c r="E52" t="s">
        <v>130</v>
      </c>
      <c r="F52">
        <f t="shared" si="4"/>
        <v>17</v>
      </c>
      <c r="J52" t="s">
        <v>89</v>
      </c>
      <c r="N52" t="s">
        <v>89</v>
      </c>
      <c r="Q52" t="s">
        <v>89</v>
      </c>
      <c r="S52" t="s">
        <v>89</v>
      </c>
      <c r="U52" t="s">
        <v>89</v>
      </c>
      <c r="W52" t="s">
        <v>89</v>
      </c>
      <c r="AG52" t="s">
        <v>89</v>
      </c>
      <c r="AI52" t="s">
        <v>89</v>
      </c>
      <c r="AJ52" t="s">
        <v>89</v>
      </c>
      <c r="AM52" t="s">
        <v>89</v>
      </c>
      <c r="AP52" t="s">
        <v>89</v>
      </c>
      <c r="AW52" t="s">
        <v>89</v>
      </c>
      <c r="AY52" t="s">
        <v>89</v>
      </c>
      <c r="AZ52" t="s">
        <v>89</v>
      </c>
      <c r="BD52" t="s">
        <v>89</v>
      </c>
      <c r="BF52" t="s">
        <v>89</v>
      </c>
      <c r="BS52" t="s">
        <v>89</v>
      </c>
    </row>
    <row r="53" spans="3:71" x14ac:dyDescent="0.25">
      <c r="E53" t="s">
        <v>131</v>
      </c>
      <c r="F53">
        <f t="shared" si="4"/>
        <v>19</v>
      </c>
      <c r="G53" t="s">
        <v>89</v>
      </c>
      <c r="H53" t="s">
        <v>89</v>
      </c>
      <c r="I53" t="s">
        <v>89</v>
      </c>
      <c r="J53" t="s">
        <v>89</v>
      </c>
      <c r="K53" t="s">
        <v>89</v>
      </c>
      <c r="L53" t="s">
        <v>89</v>
      </c>
      <c r="M53" t="s">
        <v>89</v>
      </c>
      <c r="P53" t="s">
        <v>89</v>
      </c>
      <c r="Q53" t="s">
        <v>89</v>
      </c>
      <c r="R53" t="s">
        <v>89</v>
      </c>
      <c r="S53" t="s">
        <v>89</v>
      </c>
      <c r="AA53" t="s">
        <v>89</v>
      </c>
      <c r="AF53" t="s">
        <v>89</v>
      </c>
      <c r="AK53" t="s">
        <v>89</v>
      </c>
      <c r="AL53" t="s">
        <v>89</v>
      </c>
      <c r="AN53" t="s">
        <v>89</v>
      </c>
      <c r="AZ53" t="s">
        <v>89</v>
      </c>
      <c r="BI53" t="s">
        <v>89</v>
      </c>
      <c r="BM53" t="s">
        <v>89</v>
      </c>
    </row>
    <row r="54" spans="3:71" x14ac:dyDescent="0.25">
      <c r="E54" t="s">
        <v>132</v>
      </c>
      <c r="F54">
        <f t="shared" si="4"/>
        <v>2</v>
      </c>
      <c r="G54" t="s">
        <v>89</v>
      </c>
      <c r="I54" t="s">
        <v>133</v>
      </c>
      <c r="K54" t="s">
        <v>89</v>
      </c>
    </row>
    <row r="55" spans="3:71" x14ac:dyDescent="0.25">
      <c r="E55" s="2" t="s">
        <v>134</v>
      </c>
      <c r="F55">
        <f t="shared" si="4"/>
        <v>0</v>
      </c>
    </row>
    <row r="56" spans="3:71" x14ac:dyDescent="0.25">
      <c r="E56" t="s">
        <v>135</v>
      </c>
      <c r="F56">
        <f t="shared" si="4"/>
        <v>3</v>
      </c>
      <c r="L56" t="s">
        <v>89</v>
      </c>
      <c r="M56" t="s">
        <v>133</v>
      </c>
      <c r="O56" t="s">
        <v>89</v>
      </c>
      <c r="AJ56" t="s">
        <v>89</v>
      </c>
    </row>
    <row r="57" spans="3:71" x14ac:dyDescent="0.25">
      <c r="E57" s="2" t="s">
        <v>136</v>
      </c>
      <c r="F57">
        <f t="shared" si="4"/>
        <v>4</v>
      </c>
      <c r="AK57" t="s">
        <v>89</v>
      </c>
      <c r="AM57" t="s">
        <v>89</v>
      </c>
      <c r="AV57" t="s">
        <v>89</v>
      </c>
      <c r="AZ57" t="s">
        <v>89</v>
      </c>
    </row>
    <row r="58" spans="3:71" x14ac:dyDescent="0.25">
      <c r="E58" s="2" t="s">
        <v>137</v>
      </c>
      <c r="F58">
        <f t="shared" si="4"/>
        <v>0</v>
      </c>
    </row>
    <row r="59" spans="3:71" x14ac:dyDescent="0.25">
      <c r="E59" s="6" t="s">
        <v>138</v>
      </c>
      <c r="F59">
        <f t="shared" si="4"/>
        <v>0</v>
      </c>
    </row>
    <row r="60" spans="3:71" x14ac:dyDescent="0.25">
      <c r="E60" s="6" t="s">
        <v>139</v>
      </c>
      <c r="F60">
        <f t="shared" si="4"/>
        <v>2</v>
      </c>
      <c r="K60" t="s">
        <v>89</v>
      </c>
      <c r="M60" t="s">
        <v>89</v>
      </c>
    </row>
    <row r="61" spans="3:71" x14ac:dyDescent="0.25">
      <c r="E61" t="s">
        <v>140</v>
      </c>
      <c r="F61">
        <f t="shared" si="4"/>
        <v>0</v>
      </c>
    </row>
    <row r="62" spans="3:71" x14ac:dyDescent="0.25">
      <c r="E62" t="s">
        <v>141</v>
      </c>
      <c r="F62">
        <f t="shared" si="4"/>
        <v>0</v>
      </c>
    </row>
    <row r="63" spans="3:71" x14ac:dyDescent="0.25">
      <c r="E63" s="2" t="s">
        <v>142</v>
      </c>
      <c r="F63">
        <f t="shared" si="4"/>
        <v>0</v>
      </c>
    </row>
    <row r="64" spans="3:71" x14ac:dyDescent="0.25">
      <c r="E64" t="s">
        <v>143</v>
      </c>
      <c r="F64">
        <f t="shared" si="4"/>
        <v>0</v>
      </c>
    </row>
    <row r="65" spans="1:38" x14ac:dyDescent="0.25">
      <c r="E65" t="s">
        <v>144</v>
      </c>
      <c r="F65">
        <f t="shared" si="4"/>
        <v>1</v>
      </c>
      <c r="AL65" t="s">
        <v>89</v>
      </c>
    </row>
    <row r="68" spans="1:38" x14ac:dyDescent="0.25">
      <c r="A68">
        <f>ROUND(B68/(SUM(B10:B150))*100,2)</f>
        <v>3.29</v>
      </c>
      <c r="B68">
        <f>SUM(F70:F82)</f>
        <v>13</v>
      </c>
      <c r="C68" s="26" t="s">
        <v>145</v>
      </c>
      <c r="D68" s="26"/>
      <c r="E68" s="26"/>
    </row>
    <row r="70" spans="1:38" x14ac:dyDescent="0.25">
      <c r="C70" t="s">
        <v>95</v>
      </c>
      <c r="E70" t="s">
        <v>146</v>
      </c>
      <c r="F70">
        <f>COUNTIF(G70:DF70,"da")</f>
        <v>1</v>
      </c>
      <c r="R70" t="s">
        <v>89</v>
      </c>
    </row>
    <row r="71" spans="1:38" x14ac:dyDescent="0.25">
      <c r="E71" t="s">
        <v>147</v>
      </c>
      <c r="F71">
        <f>COUNTIF(G71:DF71,"da")</f>
        <v>1</v>
      </c>
      <c r="R71" t="s">
        <v>89</v>
      </c>
    </row>
    <row r="72" spans="1:38" x14ac:dyDescent="0.25">
      <c r="E72" t="s">
        <v>148</v>
      </c>
      <c r="F72">
        <f>COUNTIF(G72:DF72,"da")</f>
        <v>0</v>
      </c>
    </row>
    <row r="73" spans="1:38" x14ac:dyDescent="0.25">
      <c r="E73" t="s">
        <v>149</v>
      </c>
      <c r="F73">
        <f>COUNTIF(G73:DF73,"da")</f>
        <v>0</v>
      </c>
    </row>
    <row r="74" spans="1:38" x14ac:dyDescent="0.25">
      <c r="E74" s="16" t="s">
        <v>150</v>
      </c>
      <c r="F74">
        <f>COUNTIF(G74:DF74,"da")</f>
        <v>0</v>
      </c>
    </row>
    <row r="76" spans="1:38" x14ac:dyDescent="0.25">
      <c r="C76" t="s">
        <v>113</v>
      </c>
      <c r="E76" t="s">
        <v>151</v>
      </c>
      <c r="F76">
        <f>COUNTIF(G76:DF76,"da")</f>
        <v>2</v>
      </c>
      <c r="K76" t="s">
        <v>89</v>
      </c>
      <c r="R76" t="s">
        <v>89</v>
      </c>
    </row>
    <row r="78" spans="1:38" x14ac:dyDescent="0.25">
      <c r="C78" t="s">
        <v>126</v>
      </c>
      <c r="E78" s="1" t="s">
        <v>152</v>
      </c>
      <c r="F78">
        <f>COUNTIF(G78:DF78,"da")</f>
        <v>1</v>
      </c>
      <c r="V78" t="s">
        <v>89</v>
      </c>
    </row>
    <row r="79" spans="1:38" x14ac:dyDescent="0.25">
      <c r="E79" t="s">
        <v>153</v>
      </c>
      <c r="F79">
        <f>COUNTIF(G79:DF79,"da")</f>
        <v>2</v>
      </c>
      <c r="J79" t="s">
        <v>89</v>
      </c>
      <c r="M79" t="s">
        <v>89</v>
      </c>
    </row>
    <row r="80" spans="1:38" x14ac:dyDescent="0.25">
      <c r="E80" t="s">
        <v>154</v>
      </c>
      <c r="F80">
        <f>COUNTIF(G80:DF80,"da")</f>
        <v>0</v>
      </c>
    </row>
    <row r="81" spans="1:64" x14ac:dyDescent="0.25">
      <c r="E81" t="s">
        <v>155</v>
      </c>
      <c r="F81">
        <f>COUNTIF(G81:DF81,"da")</f>
        <v>6</v>
      </c>
      <c r="G81" t="s">
        <v>89</v>
      </c>
      <c r="M81" t="s">
        <v>89</v>
      </c>
      <c r="V81" t="s">
        <v>89</v>
      </c>
      <c r="AH81" t="s">
        <v>89</v>
      </c>
      <c r="AK81" t="s">
        <v>89</v>
      </c>
      <c r="BL81" t="s">
        <v>89</v>
      </c>
    </row>
    <row r="82" spans="1:64" x14ac:dyDescent="0.25">
      <c r="E82" t="s">
        <v>156</v>
      </c>
      <c r="F82">
        <f>COUNTIF(G82:DF82,"da")</f>
        <v>0</v>
      </c>
    </row>
    <row r="85" spans="1:64" x14ac:dyDescent="0.25">
      <c r="A85">
        <f>ROUND(B85/(SUM(B10:B150))*100,2)</f>
        <v>1.01</v>
      </c>
      <c r="B85">
        <f>SUM(F87)</f>
        <v>4</v>
      </c>
      <c r="C85" s="27" t="s">
        <v>157</v>
      </c>
      <c r="D85" s="27"/>
      <c r="E85" s="27"/>
    </row>
    <row r="87" spans="1:64" x14ac:dyDescent="0.25">
      <c r="C87" t="s">
        <v>126</v>
      </c>
      <c r="E87" t="s">
        <v>158</v>
      </c>
      <c r="F87">
        <f t="shared" ref="F87:F139" si="5">COUNTIF(G87:DF87,"da")</f>
        <v>4</v>
      </c>
      <c r="G87" t="s">
        <v>89</v>
      </c>
      <c r="I87" t="s">
        <v>89</v>
      </c>
      <c r="M87" t="s">
        <v>89</v>
      </c>
      <c r="R87" t="s">
        <v>89</v>
      </c>
    </row>
    <row r="90" spans="1:64" x14ac:dyDescent="0.25">
      <c r="A90">
        <f>ROUND(B90/(SUM(B10:B150))*100,2)</f>
        <v>9.3699999999999992</v>
      </c>
      <c r="B90">
        <f>SUM(F92:F115)</f>
        <v>37</v>
      </c>
      <c r="C90" s="28" t="s">
        <v>159</v>
      </c>
      <c r="D90" s="28"/>
      <c r="E90" s="28"/>
    </row>
    <row r="92" spans="1:64" x14ac:dyDescent="0.25">
      <c r="C92" t="s">
        <v>87</v>
      </c>
      <c r="E92" t="s">
        <v>160</v>
      </c>
      <c r="F92">
        <f t="shared" si="5"/>
        <v>1</v>
      </c>
      <c r="V92" t="s">
        <v>89</v>
      </c>
    </row>
    <row r="93" spans="1:64" x14ac:dyDescent="0.25">
      <c r="E93" t="s">
        <v>161</v>
      </c>
      <c r="F93">
        <f t="shared" si="5"/>
        <v>2</v>
      </c>
      <c r="V93" t="s">
        <v>89</v>
      </c>
      <c r="W93" t="s">
        <v>89</v>
      </c>
    </row>
    <row r="94" spans="1:64" x14ac:dyDescent="0.25">
      <c r="E94" t="s">
        <v>162</v>
      </c>
      <c r="F94">
        <f t="shared" si="5"/>
        <v>0</v>
      </c>
    </row>
    <row r="95" spans="1:64" x14ac:dyDescent="0.25">
      <c r="E95" t="s">
        <v>163</v>
      </c>
      <c r="F95">
        <f t="shared" si="5"/>
        <v>0</v>
      </c>
    </row>
    <row r="96" spans="1:64" x14ac:dyDescent="0.25">
      <c r="E96" t="s">
        <v>164</v>
      </c>
      <c r="F96">
        <f t="shared" si="5"/>
        <v>0</v>
      </c>
    </row>
    <row r="97" spans="3:73" x14ac:dyDescent="0.25">
      <c r="E97" t="s">
        <v>165</v>
      </c>
      <c r="F97">
        <f t="shared" si="5"/>
        <v>0</v>
      </c>
    </row>
    <row r="98" spans="3:73" x14ac:dyDescent="0.25">
      <c r="E98" t="s">
        <v>166</v>
      </c>
      <c r="F98">
        <f t="shared" si="5"/>
        <v>1</v>
      </c>
      <c r="Z98" t="s">
        <v>89</v>
      </c>
    </row>
    <row r="100" spans="3:73" x14ac:dyDescent="0.25">
      <c r="C100" t="s">
        <v>95</v>
      </c>
      <c r="E100" t="s">
        <v>167</v>
      </c>
      <c r="F100">
        <f t="shared" si="5"/>
        <v>2</v>
      </c>
      <c r="AF100" t="s">
        <v>89</v>
      </c>
      <c r="BD100" t="s">
        <v>89</v>
      </c>
    </row>
    <row r="101" spans="3:73" x14ac:dyDescent="0.25">
      <c r="E101" t="s">
        <v>168</v>
      </c>
      <c r="F101">
        <f t="shared" si="5"/>
        <v>0</v>
      </c>
    </row>
    <row r="103" spans="3:73" x14ac:dyDescent="0.25">
      <c r="C103" t="s">
        <v>113</v>
      </c>
      <c r="E103" t="s">
        <v>169</v>
      </c>
      <c r="F103">
        <f t="shared" si="5"/>
        <v>15</v>
      </c>
      <c r="H103" t="s">
        <v>89</v>
      </c>
      <c r="J103" t="s">
        <v>89</v>
      </c>
      <c r="L103" t="s">
        <v>89</v>
      </c>
      <c r="O103" t="s">
        <v>89</v>
      </c>
      <c r="S103" t="s">
        <v>89</v>
      </c>
      <c r="U103" t="s">
        <v>89</v>
      </c>
      <c r="W103" t="s">
        <v>89</v>
      </c>
      <c r="AG103" t="s">
        <v>89</v>
      </c>
      <c r="AN103" t="s">
        <v>89</v>
      </c>
      <c r="AT103" t="s">
        <v>89</v>
      </c>
      <c r="AV103" t="s">
        <v>89</v>
      </c>
      <c r="BC103" t="s">
        <v>89</v>
      </c>
      <c r="BE103" t="s">
        <v>89</v>
      </c>
      <c r="BM103" t="s">
        <v>89</v>
      </c>
      <c r="BO103" t="s">
        <v>89</v>
      </c>
    </row>
    <row r="104" spans="3:73" x14ac:dyDescent="0.25">
      <c r="E104" t="s">
        <v>170</v>
      </c>
      <c r="F104">
        <f t="shared" si="5"/>
        <v>5</v>
      </c>
      <c r="T104" t="s">
        <v>89</v>
      </c>
      <c r="AV104" t="s">
        <v>89</v>
      </c>
      <c r="BB104" t="s">
        <v>89</v>
      </c>
      <c r="BO104" t="s">
        <v>89</v>
      </c>
      <c r="BU104" t="s">
        <v>89</v>
      </c>
    </row>
    <row r="105" spans="3:73" x14ac:dyDescent="0.25">
      <c r="E105" t="s">
        <v>171</v>
      </c>
      <c r="F105">
        <f t="shared" si="5"/>
        <v>4</v>
      </c>
      <c r="U105" t="s">
        <v>89</v>
      </c>
      <c r="AF105" t="s">
        <v>89</v>
      </c>
      <c r="AI105" t="s">
        <v>89</v>
      </c>
      <c r="AT105" t="s">
        <v>89</v>
      </c>
    </row>
    <row r="106" spans="3:73" x14ac:dyDescent="0.25">
      <c r="E106" t="s">
        <v>172</v>
      </c>
      <c r="F106">
        <f t="shared" si="5"/>
        <v>1</v>
      </c>
      <c r="U106" t="s">
        <v>89</v>
      </c>
    </row>
    <row r="107" spans="3:73" x14ac:dyDescent="0.25">
      <c r="E107" t="s">
        <v>173</v>
      </c>
      <c r="F107">
        <f t="shared" si="5"/>
        <v>2</v>
      </c>
      <c r="U107" t="s">
        <v>89</v>
      </c>
      <c r="Y107" t="s">
        <v>89</v>
      </c>
    </row>
    <row r="108" spans="3:73" x14ac:dyDescent="0.25">
      <c r="E108" t="s">
        <v>174</v>
      </c>
      <c r="F108">
        <f t="shared" si="5"/>
        <v>0</v>
      </c>
    </row>
    <row r="109" spans="3:73" x14ac:dyDescent="0.25">
      <c r="E109" t="s">
        <v>175</v>
      </c>
      <c r="F109">
        <f t="shared" si="5"/>
        <v>0</v>
      </c>
    </row>
    <row r="110" spans="3:73" x14ac:dyDescent="0.25">
      <c r="E110" t="s">
        <v>176</v>
      </c>
      <c r="F110">
        <f t="shared" si="5"/>
        <v>0</v>
      </c>
    </row>
    <row r="111" spans="3:73" x14ac:dyDescent="0.25">
      <c r="E111" t="s">
        <v>177</v>
      </c>
      <c r="F111">
        <f t="shared" si="5"/>
        <v>0</v>
      </c>
    </row>
    <row r="112" spans="3:73" x14ac:dyDescent="0.25">
      <c r="E112" t="s">
        <v>178</v>
      </c>
      <c r="F112">
        <f t="shared" si="5"/>
        <v>2</v>
      </c>
      <c r="Y112" t="s">
        <v>89</v>
      </c>
      <c r="AI112" t="s">
        <v>89</v>
      </c>
    </row>
    <row r="114" spans="1:48" x14ac:dyDescent="0.25">
      <c r="C114" t="s">
        <v>126</v>
      </c>
      <c r="E114" t="s">
        <v>179</v>
      </c>
      <c r="F114">
        <f t="shared" si="5"/>
        <v>2</v>
      </c>
      <c r="U114" t="s">
        <v>89</v>
      </c>
      <c r="AA114" t="s">
        <v>89</v>
      </c>
    </row>
    <row r="115" spans="1:48" x14ac:dyDescent="0.25">
      <c r="E115" t="s">
        <v>180</v>
      </c>
      <c r="F115">
        <f t="shared" si="5"/>
        <v>0</v>
      </c>
    </row>
    <row r="118" spans="1:48" x14ac:dyDescent="0.25">
      <c r="A118">
        <f>ROUND(B118/(SUM(B10:B150))*100,2)</f>
        <v>2.0299999999999998</v>
      </c>
      <c r="B118">
        <f>SUM(F120)</f>
        <v>8</v>
      </c>
      <c r="C118" s="29" t="s">
        <v>181</v>
      </c>
      <c r="D118" s="29"/>
      <c r="E118" s="29"/>
    </row>
    <row r="120" spans="1:48" x14ac:dyDescent="0.25">
      <c r="C120" t="s">
        <v>126</v>
      </c>
      <c r="E120" s="2" t="s">
        <v>182</v>
      </c>
      <c r="F120">
        <f t="shared" si="5"/>
        <v>8</v>
      </c>
      <c r="L120" t="s">
        <v>89</v>
      </c>
      <c r="O120" t="s">
        <v>89</v>
      </c>
      <c r="R120" t="s">
        <v>89</v>
      </c>
      <c r="V120" t="s">
        <v>89</v>
      </c>
      <c r="AA120" t="s">
        <v>89</v>
      </c>
      <c r="AJ120" t="s">
        <v>89</v>
      </c>
      <c r="AN120" t="s">
        <v>89</v>
      </c>
      <c r="AV120" t="s">
        <v>89</v>
      </c>
    </row>
    <row r="123" spans="1:48" x14ac:dyDescent="0.25">
      <c r="A123">
        <v>0</v>
      </c>
      <c r="B123">
        <f>SUM(F125)</f>
        <v>0</v>
      </c>
      <c r="C123" s="23" t="s">
        <v>183</v>
      </c>
      <c r="D123" s="23"/>
      <c r="E123" s="23"/>
    </row>
    <row r="125" spans="1:48" x14ac:dyDescent="0.25">
      <c r="C125" t="s">
        <v>126</v>
      </c>
      <c r="E125" t="s">
        <v>184</v>
      </c>
      <c r="F125">
        <f>COUNTIF(G125:DF125,"da")</f>
        <v>0</v>
      </c>
    </row>
    <row r="128" spans="1:48" x14ac:dyDescent="0.25">
      <c r="A128">
        <f>ROUND(B128/(SUM(B10:B150))*100,2)</f>
        <v>0.25</v>
      </c>
      <c r="B128">
        <f>SUM(F130:F131)</f>
        <v>1</v>
      </c>
      <c r="C128" s="24" t="s">
        <v>185</v>
      </c>
      <c r="D128" s="24"/>
      <c r="E128" s="24"/>
    </row>
    <row r="130" spans="1:67" x14ac:dyDescent="0.25">
      <c r="C130" t="s">
        <v>251</v>
      </c>
      <c r="E130" s="12" t="s">
        <v>186</v>
      </c>
      <c r="F130">
        <f>COUNTIF(G130:DF130,"da")</f>
        <v>0</v>
      </c>
    </row>
    <row r="131" spans="1:67" x14ac:dyDescent="0.25">
      <c r="C131" t="s">
        <v>251</v>
      </c>
      <c r="E131" t="s">
        <v>187</v>
      </c>
      <c r="F131">
        <f t="shared" si="5"/>
        <v>1</v>
      </c>
      <c r="K131" t="s">
        <v>89</v>
      </c>
    </row>
    <row r="134" spans="1:67" x14ac:dyDescent="0.25">
      <c r="A134">
        <f>ROUND(B134/(SUM(B10:B150))*100,2)</f>
        <v>5.32</v>
      </c>
      <c r="B134">
        <f>SUM(F136:F139)</f>
        <v>21</v>
      </c>
      <c r="C134" s="22" t="s">
        <v>188</v>
      </c>
      <c r="D134" s="22"/>
      <c r="E134" s="22"/>
    </row>
    <row r="136" spans="1:67" x14ac:dyDescent="0.25">
      <c r="C136" t="s">
        <v>95</v>
      </c>
      <c r="E136" t="s">
        <v>189</v>
      </c>
      <c r="F136">
        <f t="shared" si="5"/>
        <v>1</v>
      </c>
      <c r="AE136" t="s">
        <v>89</v>
      </c>
    </row>
    <row r="138" spans="1:67" x14ac:dyDescent="0.25">
      <c r="C138" t="s">
        <v>126</v>
      </c>
      <c r="E138" t="s">
        <v>190</v>
      </c>
      <c r="F138">
        <f t="shared" si="5"/>
        <v>2</v>
      </c>
      <c r="P138" t="s">
        <v>89</v>
      </c>
      <c r="AD138" t="s">
        <v>89</v>
      </c>
    </row>
    <row r="139" spans="1:67" x14ac:dyDescent="0.25">
      <c r="E139" t="s">
        <v>191</v>
      </c>
      <c r="F139">
        <f t="shared" si="5"/>
        <v>18</v>
      </c>
      <c r="P139" t="s">
        <v>89</v>
      </c>
      <c r="Q139" t="s">
        <v>89</v>
      </c>
      <c r="S139" t="s">
        <v>89</v>
      </c>
      <c r="U139" t="s">
        <v>89</v>
      </c>
      <c r="W139" t="s">
        <v>89</v>
      </c>
      <c r="X139" t="s">
        <v>89</v>
      </c>
      <c r="AA139" t="s">
        <v>89</v>
      </c>
      <c r="AB139" t="s">
        <v>89</v>
      </c>
      <c r="AG139" t="s">
        <v>89</v>
      </c>
      <c r="AH139" t="s">
        <v>89</v>
      </c>
      <c r="AL139" t="s">
        <v>89</v>
      </c>
      <c r="AS139" t="s">
        <v>89</v>
      </c>
      <c r="BB139" t="s">
        <v>89</v>
      </c>
      <c r="BI139" t="s">
        <v>89</v>
      </c>
      <c r="BL139" t="s">
        <v>89</v>
      </c>
      <c r="BM139" t="s">
        <v>89</v>
      </c>
      <c r="BN139" t="s">
        <v>89</v>
      </c>
      <c r="BO139" t="s">
        <v>89</v>
      </c>
    </row>
  </sheetData>
  <mergeCells count="8">
    <mergeCell ref="C134:E134"/>
    <mergeCell ref="C123:E123"/>
    <mergeCell ref="C128:E128"/>
    <mergeCell ref="C10:E10"/>
    <mergeCell ref="C68:E68"/>
    <mergeCell ref="C85:E85"/>
    <mergeCell ref="C90:E90"/>
    <mergeCell ref="C118:E118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FF41-329F-4302-807C-28192EFA8C38}">
  <dimension ref="A1:CK141"/>
  <sheetViews>
    <sheetView tabSelected="1" zoomScale="130" zoomScaleNormal="130" workbookViewId="0">
      <pane xSplit="5" ySplit="9" topLeftCell="F10" activePane="bottomRight" state="frozen"/>
      <selection pane="topRight" activeCell="G1" sqref="G1"/>
      <selection pane="bottomLeft" activeCell="A10" sqref="A10"/>
      <selection pane="bottomRight" activeCell="J11" sqref="J11"/>
    </sheetView>
  </sheetViews>
  <sheetFormatPr defaultRowHeight="15" x14ac:dyDescent="0.25"/>
  <cols>
    <col min="1" max="1" width="4.42578125" customWidth="1"/>
    <col min="3" max="3" width="4.42578125" customWidth="1"/>
    <col min="4" max="4" width="18" customWidth="1"/>
    <col min="5" max="5" width="13.42578125" customWidth="1"/>
    <col min="6" max="6" width="11.42578125" customWidth="1"/>
    <col min="7" max="7" width="11.140625" bestFit="1" customWidth="1"/>
    <col min="8" max="8" width="11.85546875" customWidth="1"/>
    <col min="9" max="9" width="10.28515625" customWidth="1"/>
    <col min="10" max="81" width="11.140625" bestFit="1" customWidth="1"/>
  </cols>
  <sheetData>
    <row r="1" spans="1:89" x14ac:dyDescent="0.25">
      <c r="B1">
        <f>COUNT(E:E)</f>
        <v>51</v>
      </c>
    </row>
    <row r="2" spans="1:89" x14ac:dyDescent="0.25">
      <c r="B2" t="s">
        <v>192</v>
      </c>
      <c r="C2" t="s">
        <v>193</v>
      </c>
      <c r="D2">
        <f>COUNTIF(E12:E95, "&gt;9")</f>
        <v>9</v>
      </c>
    </row>
    <row r="6" spans="1:89" x14ac:dyDescent="0.25">
      <c r="C6" t="s">
        <v>14</v>
      </c>
      <c r="D6">
        <f>SUM(E12:E95)</f>
        <v>229</v>
      </c>
      <c r="N6" t="s">
        <v>194</v>
      </c>
      <c r="U6" t="s">
        <v>195</v>
      </c>
      <c r="Y6" t="s">
        <v>196</v>
      </c>
      <c r="AC6" t="s">
        <v>197</v>
      </c>
    </row>
    <row r="7" spans="1:89" s="8" customFormat="1" x14ac:dyDescent="0.25">
      <c r="F7" s="8">
        <v>45202</v>
      </c>
      <c r="G7" s="8">
        <v>45204</v>
      </c>
      <c r="H7" s="8">
        <v>45209</v>
      </c>
      <c r="I7" s="8">
        <v>45211</v>
      </c>
      <c r="J7" s="8">
        <v>45216</v>
      </c>
      <c r="K7" s="8">
        <v>45218</v>
      </c>
      <c r="L7" s="8">
        <v>45223</v>
      </c>
      <c r="M7" s="8">
        <v>45225</v>
      </c>
      <c r="N7" s="8">
        <v>45230</v>
      </c>
      <c r="O7" s="8">
        <v>45232</v>
      </c>
      <c r="P7" s="8">
        <v>45237</v>
      </c>
      <c r="Q7" s="8">
        <v>45239</v>
      </c>
      <c r="R7" s="8">
        <v>45244</v>
      </c>
      <c r="S7" s="8">
        <v>45246</v>
      </c>
      <c r="T7" s="8">
        <v>45251</v>
      </c>
      <c r="U7" s="8">
        <v>45253</v>
      </c>
      <c r="V7" s="8">
        <v>45258</v>
      </c>
      <c r="W7" s="8">
        <v>45260</v>
      </c>
      <c r="X7" s="8">
        <v>45265</v>
      </c>
      <c r="Y7" s="8">
        <v>45267</v>
      </c>
      <c r="Z7" s="8">
        <v>45272</v>
      </c>
      <c r="AA7" s="8">
        <v>45274</v>
      </c>
      <c r="AB7" s="8">
        <v>45279</v>
      </c>
      <c r="AC7" s="8">
        <v>45281</v>
      </c>
      <c r="AD7" s="8">
        <v>45286</v>
      </c>
      <c r="AE7" s="8">
        <v>45288</v>
      </c>
      <c r="AF7" s="8">
        <v>45293</v>
      </c>
      <c r="AG7" s="8">
        <v>45295</v>
      </c>
      <c r="AH7" s="8">
        <v>45300</v>
      </c>
      <c r="AI7" s="8">
        <v>45302</v>
      </c>
      <c r="AJ7" s="8">
        <v>45307</v>
      </c>
      <c r="AK7" s="8">
        <v>45309</v>
      </c>
      <c r="AL7" s="8">
        <v>45314</v>
      </c>
      <c r="AM7" s="8">
        <v>45316</v>
      </c>
      <c r="AN7" s="8">
        <v>45321</v>
      </c>
      <c r="AO7" s="8">
        <v>45323</v>
      </c>
      <c r="AP7" s="8">
        <v>45328</v>
      </c>
      <c r="AQ7" s="8">
        <v>45330</v>
      </c>
      <c r="AR7" s="8">
        <v>45335</v>
      </c>
      <c r="AS7" s="8">
        <v>45337</v>
      </c>
      <c r="AT7" s="8">
        <v>45342</v>
      </c>
      <c r="AU7" s="8">
        <v>45344</v>
      </c>
      <c r="AV7" s="8">
        <v>45349</v>
      </c>
      <c r="AW7" s="8">
        <v>45351</v>
      </c>
      <c r="AX7" s="8">
        <v>45356</v>
      </c>
      <c r="AY7" s="8">
        <v>45358</v>
      </c>
      <c r="AZ7" s="8">
        <v>45363</v>
      </c>
      <c r="BA7" s="8">
        <v>45365</v>
      </c>
      <c r="BB7" s="8">
        <v>45370</v>
      </c>
      <c r="BC7" s="8">
        <v>45372</v>
      </c>
      <c r="BD7" s="8">
        <v>45377</v>
      </c>
      <c r="BE7" s="8">
        <v>45379</v>
      </c>
      <c r="BF7" s="8">
        <v>45384</v>
      </c>
      <c r="BG7" s="8">
        <v>45386</v>
      </c>
      <c r="BH7" s="8">
        <v>45391</v>
      </c>
      <c r="BI7" s="8">
        <v>45393</v>
      </c>
      <c r="BJ7" s="8">
        <v>45398</v>
      </c>
      <c r="BK7" s="8">
        <v>45400</v>
      </c>
      <c r="BL7" s="8">
        <v>45405</v>
      </c>
      <c r="BM7" s="8">
        <v>45407</v>
      </c>
      <c r="BN7" s="8">
        <v>45412</v>
      </c>
      <c r="BO7" s="8">
        <v>45414</v>
      </c>
      <c r="BP7" s="8">
        <v>45419</v>
      </c>
      <c r="BQ7" s="8">
        <v>45421</v>
      </c>
      <c r="BR7" s="8">
        <v>45426</v>
      </c>
      <c r="BS7" s="8">
        <v>45428</v>
      </c>
      <c r="BT7" s="8">
        <v>45433</v>
      </c>
      <c r="BU7" s="8">
        <v>45435</v>
      </c>
      <c r="BV7" s="8">
        <v>45440</v>
      </c>
      <c r="BW7" s="8">
        <v>45442</v>
      </c>
      <c r="BX7" s="8">
        <v>45447</v>
      </c>
      <c r="BY7" s="8">
        <v>45449</v>
      </c>
      <c r="BZ7" s="8">
        <v>45454</v>
      </c>
      <c r="CA7" s="8">
        <v>45456</v>
      </c>
      <c r="CB7" s="8">
        <v>45461</v>
      </c>
      <c r="CC7" s="8">
        <v>45463</v>
      </c>
    </row>
    <row r="8" spans="1:89" x14ac:dyDescent="0.25">
      <c r="E8" t="s">
        <v>84</v>
      </c>
      <c r="F8" s="14">
        <f t="shared" ref="F8:M8" si="0">COUNTIF(F12:F130,"da")</f>
        <v>3</v>
      </c>
      <c r="G8" s="14">
        <f t="shared" si="0"/>
        <v>2</v>
      </c>
      <c r="H8" s="14">
        <f t="shared" si="0"/>
        <v>4</v>
      </c>
      <c r="I8" s="14">
        <f t="shared" si="0"/>
        <v>6</v>
      </c>
      <c r="J8" s="14">
        <f t="shared" si="0"/>
        <v>5</v>
      </c>
      <c r="K8" s="14">
        <f t="shared" si="0"/>
        <v>6</v>
      </c>
      <c r="L8" s="14">
        <f t="shared" si="0"/>
        <v>1</v>
      </c>
      <c r="M8" s="14">
        <f t="shared" si="0"/>
        <v>4</v>
      </c>
      <c r="N8" s="13" t="s">
        <v>198</v>
      </c>
      <c r="O8" s="14">
        <f t="shared" ref="O8:AB8" si="1">COUNTIF(O12:O130,"da")</f>
        <v>3</v>
      </c>
      <c r="P8" s="14">
        <f t="shared" si="1"/>
        <v>6</v>
      </c>
      <c r="Q8" s="14">
        <f t="shared" si="1"/>
        <v>4</v>
      </c>
      <c r="R8" s="14">
        <f t="shared" si="1"/>
        <v>4</v>
      </c>
      <c r="S8" s="14">
        <f t="shared" si="1"/>
        <v>7</v>
      </c>
      <c r="T8" s="14">
        <f t="shared" si="1"/>
        <v>4</v>
      </c>
      <c r="U8" s="14">
        <f t="shared" si="1"/>
        <v>2</v>
      </c>
      <c r="V8" s="14">
        <f t="shared" si="1"/>
        <v>6</v>
      </c>
      <c r="W8" s="14">
        <f t="shared" si="1"/>
        <v>6</v>
      </c>
      <c r="X8" s="14">
        <f t="shared" si="1"/>
        <v>3</v>
      </c>
      <c r="Y8" s="14">
        <f t="shared" si="1"/>
        <v>2</v>
      </c>
      <c r="Z8" s="14">
        <f t="shared" si="1"/>
        <v>4</v>
      </c>
      <c r="AA8" s="14">
        <f t="shared" si="1"/>
        <v>3</v>
      </c>
      <c r="AB8" s="14">
        <f t="shared" si="1"/>
        <v>3</v>
      </c>
      <c r="AC8" s="13" t="s">
        <v>198</v>
      </c>
      <c r="AD8" s="13" t="s">
        <v>198</v>
      </c>
      <c r="AE8" s="13" t="s">
        <v>198</v>
      </c>
      <c r="AF8" s="13" t="s">
        <v>198</v>
      </c>
      <c r="AG8" s="13" t="s">
        <v>198</v>
      </c>
      <c r="AH8" s="14">
        <f t="shared" ref="AH8:AS8" si="2">COUNTIF(AH12:AH130,"da")</f>
        <v>2</v>
      </c>
      <c r="AI8" s="14">
        <f t="shared" si="2"/>
        <v>6</v>
      </c>
      <c r="AJ8" s="14">
        <f t="shared" si="2"/>
        <v>3</v>
      </c>
      <c r="AK8" s="14">
        <f t="shared" si="2"/>
        <v>4</v>
      </c>
      <c r="AL8" s="14">
        <f t="shared" si="2"/>
        <v>5</v>
      </c>
      <c r="AM8" s="14">
        <f t="shared" si="2"/>
        <v>4</v>
      </c>
      <c r="AN8" s="14">
        <f t="shared" si="2"/>
        <v>3</v>
      </c>
      <c r="AO8" s="14">
        <f t="shared" si="2"/>
        <v>7</v>
      </c>
      <c r="AP8" s="14">
        <f t="shared" si="2"/>
        <v>3</v>
      </c>
      <c r="AQ8" s="14">
        <f t="shared" si="2"/>
        <v>4</v>
      </c>
      <c r="AR8" s="14">
        <f t="shared" si="2"/>
        <v>3</v>
      </c>
      <c r="AS8" s="14">
        <f t="shared" si="2"/>
        <v>3</v>
      </c>
      <c r="AT8" s="13" t="s">
        <v>198</v>
      </c>
      <c r="AU8" s="13" t="s">
        <v>198</v>
      </c>
      <c r="AV8" s="14">
        <f t="shared" ref="AV8:BD8" si="3">COUNTIF(AV12:AV130,"da")</f>
        <v>3</v>
      </c>
      <c r="AW8" s="14">
        <f t="shared" si="3"/>
        <v>0</v>
      </c>
      <c r="AX8" s="14">
        <f t="shared" si="3"/>
        <v>2</v>
      </c>
      <c r="AY8" s="14">
        <f t="shared" si="3"/>
        <v>2</v>
      </c>
      <c r="AZ8" s="14">
        <f t="shared" si="3"/>
        <v>4</v>
      </c>
      <c r="BA8" s="14">
        <f t="shared" si="3"/>
        <v>3</v>
      </c>
      <c r="BB8" s="14">
        <f t="shared" si="3"/>
        <v>3</v>
      </c>
      <c r="BC8" s="14">
        <f t="shared" si="3"/>
        <v>3</v>
      </c>
      <c r="BD8" s="14">
        <f t="shared" si="3"/>
        <v>3</v>
      </c>
      <c r="BE8" s="13" t="s">
        <v>198</v>
      </c>
      <c r="BF8" s="13" t="s">
        <v>198</v>
      </c>
      <c r="BG8" s="13" t="s">
        <v>198</v>
      </c>
      <c r="BH8" s="14">
        <f t="shared" ref="BH8:BV8" si="4">COUNTIF(BH12:BH130,"da")</f>
        <v>5</v>
      </c>
      <c r="BI8" s="14">
        <f t="shared" si="4"/>
        <v>6</v>
      </c>
      <c r="BJ8" s="14">
        <f t="shared" si="4"/>
        <v>7</v>
      </c>
      <c r="BK8" s="14">
        <f t="shared" si="4"/>
        <v>4</v>
      </c>
      <c r="BL8" s="14">
        <f t="shared" si="4"/>
        <v>2</v>
      </c>
      <c r="BM8" s="14">
        <f t="shared" si="4"/>
        <v>5</v>
      </c>
      <c r="BN8" s="14">
        <f t="shared" si="4"/>
        <v>3</v>
      </c>
      <c r="BO8" s="14">
        <f t="shared" si="4"/>
        <v>0</v>
      </c>
      <c r="BP8" s="14">
        <f t="shared" si="4"/>
        <v>4</v>
      </c>
      <c r="BQ8" s="14">
        <f t="shared" si="4"/>
        <v>0</v>
      </c>
      <c r="BR8" s="14">
        <f t="shared" si="4"/>
        <v>3</v>
      </c>
      <c r="BS8" s="14">
        <f t="shared" si="4"/>
        <v>3</v>
      </c>
      <c r="BT8" s="14">
        <f t="shared" si="4"/>
        <v>4</v>
      </c>
      <c r="BU8" s="14">
        <f t="shared" si="4"/>
        <v>4</v>
      </c>
      <c r="BV8" s="14">
        <f t="shared" si="4"/>
        <v>5</v>
      </c>
      <c r="BW8" s="13" t="s">
        <v>198</v>
      </c>
      <c r="BX8" s="14">
        <f>COUNTIF(BX12:BX130,"da")</f>
        <v>3</v>
      </c>
      <c r="BY8" s="14">
        <f>COUNTIF(BY12:BY130,"da")</f>
        <v>2</v>
      </c>
      <c r="BZ8" s="14">
        <f>COUNTIF(BZ12:BZ130,"da")</f>
        <v>5</v>
      </c>
      <c r="CA8" s="14">
        <f>COUNTIF(CA12:CA130,"da")</f>
        <v>5</v>
      </c>
      <c r="CB8" s="14">
        <f>COUNTIF(CB12:CB130,"da")</f>
        <v>1</v>
      </c>
      <c r="CC8" s="13" t="s">
        <v>198</v>
      </c>
    </row>
    <row r="9" spans="1:89" x14ac:dyDescent="0.25">
      <c r="E9" t="s">
        <v>85</v>
      </c>
      <c r="F9" s="14">
        <v>3</v>
      </c>
      <c r="G9" s="14">
        <v>5</v>
      </c>
      <c r="H9" s="14">
        <v>6</v>
      </c>
      <c r="I9" s="14">
        <v>10</v>
      </c>
      <c r="J9" s="14">
        <v>7</v>
      </c>
      <c r="K9" s="14">
        <v>7</v>
      </c>
      <c r="L9" s="14">
        <v>5</v>
      </c>
      <c r="M9" s="14">
        <v>4</v>
      </c>
      <c r="N9" s="13" t="s">
        <v>198</v>
      </c>
      <c r="O9" s="14">
        <v>4</v>
      </c>
      <c r="P9" s="14">
        <v>11</v>
      </c>
      <c r="Q9" s="14">
        <v>7</v>
      </c>
      <c r="R9" s="14">
        <v>10</v>
      </c>
      <c r="S9" s="14">
        <v>9</v>
      </c>
      <c r="T9" s="14">
        <v>7</v>
      </c>
      <c r="U9" s="14">
        <v>6</v>
      </c>
      <c r="V9" s="14">
        <v>6</v>
      </c>
      <c r="W9" s="14">
        <v>7</v>
      </c>
      <c r="X9" s="14">
        <v>6</v>
      </c>
      <c r="Y9" s="14">
        <v>4</v>
      </c>
      <c r="Z9" s="14">
        <v>3</v>
      </c>
      <c r="AA9" s="14">
        <v>7</v>
      </c>
      <c r="AB9" s="14">
        <v>4</v>
      </c>
      <c r="AC9" s="13" t="s">
        <v>198</v>
      </c>
      <c r="AD9" s="13" t="s">
        <v>198</v>
      </c>
      <c r="AE9" s="13" t="s">
        <v>198</v>
      </c>
      <c r="AF9" s="13" t="s">
        <v>198</v>
      </c>
      <c r="AG9" s="13" t="s">
        <v>198</v>
      </c>
      <c r="AH9" s="14">
        <v>2</v>
      </c>
      <c r="AI9" s="14">
        <v>8</v>
      </c>
      <c r="AJ9" s="14">
        <v>2</v>
      </c>
      <c r="AK9" s="14">
        <v>5</v>
      </c>
      <c r="AL9" s="14">
        <v>7</v>
      </c>
      <c r="AM9" s="14">
        <v>6</v>
      </c>
      <c r="AN9" s="14">
        <v>6</v>
      </c>
      <c r="AO9" s="14">
        <v>2</v>
      </c>
      <c r="AP9" s="14">
        <v>7</v>
      </c>
      <c r="AQ9" s="14">
        <v>5</v>
      </c>
      <c r="AR9" s="14">
        <v>4</v>
      </c>
      <c r="AS9" s="14">
        <v>3</v>
      </c>
      <c r="AT9" s="13" t="s">
        <v>198</v>
      </c>
      <c r="AU9" s="13" t="s">
        <v>198</v>
      </c>
      <c r="AV9" s="14">
        <v>3</v>
      </c>
      <c r="AW9" s="14">
        <v>0</v>
      </c>
      <c r="AX9" s="14">
        <v>1</v>
      </c>
      <c r="AY9" s="14">
        <v>2</v>
      </c>
      <c r="AZ9" s="14">
        <v>6</v>
      </c>
      <c r="BA9" s="14">
        <v>2</v>
      </c>
      <c r="BB9" s="14">
        <v>3</v>
      </c>
      <c r="BC9" s="14">
        <v>5</v>
      </c>
      <c r="BD9" s="14">
        <v>3</v>
      </c>
      <c r="BE9" s="13" t="s">
        <v>198</v>
      </c>
      <c r="BF9" s="13" t="s">
        <v>198</v>
      </c>
      <c r="BG9" s="13" t="s">
        <v>198</v>
      </c>
      <c r="BH9">
        <v>5</v>
      </c>
      <c r="BI9">
        <v>5</v>
      </c>
      <c r="BJ9">
        <v>8</v>
      </c>
      <c r="BK9">
        <v>6</v>
      </c>
      <c r="BL9">
        <v>4</v>
      </c>
      <c r="BM9">
        <v>4</v>
      </c>
      <c r="BN9">
        <v>5</v>
      </c>
      <c r="BO9">
        <v>0</v>
      </c>
      <c r="BP9">
        <v>5</v>
      </c>
      <c r="BQ9">
        <v>0</v>
      </c>
      <c r="BR9">
        <v>7</v>
      </c>
      <c r="BS9">
        <v>3</v>
      </c>
      <c r="BT9">
        <v>4</v>
      </c>
      <c r="BU9">
        <v>4</v>
      </c>
      <c r="BV9">
        <v>5</v>
      </c>
      <c r="BW9" s="13" t="s">
        <v>198</v>
      </c>
      <c r="BX9">
        <v>3</v>
      </c>
      <c r="BY9">
        <v>3</v>
      </c>
      <c r="BZ9">
        <v>5</v>
      </c>
      <c r="CA9">
        <v>2</v>
      </c>
      <c r="CB9">
        <v>1</v>
      </c>
      <c r="CC9" s="13" t="s">
        <v>198</v>
      </c>
    </row>
    <row r="10" spans="1:89" x14ac:dyDescent="0.25">
      <c r="A10">
        <f>SUM(E12:E40)</f>
        <v>139</v>
      </c>
      <c r="B10" s="25" t="s">
        <v>86</v>
      </c>
      <c r="C10" s="25"/>
      <c r="D10" s="2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5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</row>
    <row r="11" spans="1:89" x14ac:dyDescent="0.25"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5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</row>
    <row r="12" spans="1:89" x14ac:dyDescent="0.25">
      <c r="B12" t="s">
        <v>87</v>
      </c>
      <c r="D12" t="s">
        <v>199</v>
      </c>
      <c r="E12" s="14">
        <f>COUNTIF(F12:ZZ12,"da")</f>
        <v>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5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</row>
    <row r="13" spans="1:89" x14ac:dyDescent="0.25"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5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</row>
    <row r="14" spans="1:89" x14ac:dyDescent="0.25">
      <c r="B14" s="17" t="s">
        <v>95</v>
      </c>
      <c r="C14" s="17"/>
      <c r="D14" s="17" t="s">
        <v>200</v>
      </c>
      <c r="E14" s="14">
        <f t="shared" ref="E14:E21" si="5">COUNTIF(F14:ZZ14,"da")</f>
        <v>15</v>
      </c>
      <c r="F14" s="14"/>
      <c r="G14" s="14" t="s">
        <v>89</v>
      </c>
      <c r="H14" s="14"/>
      <c r="I14" s="14" t="s">
        <v>89</v>
      </c>
      <c r="J14" s="14"/>
      <c r="K14" s="14" t="s">
        <v>89</v>
      </c>
      <c r="L14" s="14"/>
      <c r="M14" s="14"/>
      <c r="N14" s="14"/>
      <c r="O14" s="14" t="s">
        <v>89</v>
      </c>
      <c r="P14" s="14"/>
      <c r="Q14" s="14" t="s">
        <v>89</v>
      </c>
      <c r="R14" s="14"/>
      <c r="S14" s="14" t="s">
        <v>89</v>
      </c>
      <c r="T14" s="14"/>
      <c r="U14" s="14"/>
      <c r="V14" s="14" t="s">
        <v>89</v>
      </c>
      <c r="W14" s="14" t="s">
        <v>89</v>
      </c>
      <c r="X14" s="14"/>
      <c r="Y14" s="14"/>
      <c r="Z14" s="14" t="s">
        <v>89</v>
      </c>
      <c r="AA14" s="14"/>
      <c r="AB14" s="14"/>
      <c r="AC14" s="14"/>
      <c r="AD14" s="14"/>
      <c r="AE14" s="14"/>
      <c r="AF14" s="14"/>
      <c r="AG14" s="14"/>
      <c r="AH14" s="14"/>
      <c r="AI14" s="14" t="s">
        <v>89</v>
      </c>
      <c r="AJ14" s="14"/>
      <c r="AK14" s="14" t="s">
        <v>89</v>
      </c>
      <c r="AL14" s="14"/>
      <c r="AM14" s="14" t="s">
        <v>89</v>
      </c>
      <c r="AN14" s="14"/>
      <c r="AO14" s="15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 t="s">
        <v>89</v>
      </c>
      <c r="BD14" s="14"/>
      <c r="BE14" s="14"/>
      <c r="BF14" s="14"/>
      <c r="BG14" s="14"/>
      <c r="BH14" s="14"/>
      <c r="BI14" s="14"/>
      <c r="BJ14" s="14"/>
      <c r="BK14" s="14"/>
      <c r="BL14" s="14"/>
      <c r="BM14" s="14" t="s">
        <v>89</v>
      </c>
      <c r="BN14" s="14"/>
      <c r="BO14" s="14"/>
      <c r="BP14" s="14"/>
      <c r="BQ14" s="14"/>
      <c r="BR14" s="15"/>
      <c r="BS14" s="15"/>
      <c r="BT14" s="15"/>
      <c r="BU14" s="15" t="s">
        <v>89</v>
      </c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</row>
    <row r="15" spans="1:89" x14ac:dyDescent="0.25">
      <c r="B15" s="17"/>
      <c r="C15" s="17"/>
      <c r="D15" s="17" t="s">
        <v>201</v>
      </c>
      <c r="E15" s="14">
        <f t="shared" si="5"/>
        <v>20</v>
      </c>
      <c r="F15" s="14"/>
      <c r="G15" s="14" t="s">
        <v>89</v>
      </c>
      <c r="H15" s="14"/>
      <c r="I15" s="14" t="s">
        <v>89</v>
      </c>
      <c r="J15" s="14"/>
      <c r="K15" s="14" t="s">
        <v>89</v>
      </c>
      <c r="L15" s="14"/>
      <c r="M15" s="14"/>
      <c r="N15" s="14"/>
      <c r="O15" s="14" t="s">
        <v>89</v>
      </c>
      <c r="P15" s="14"/>
      <c r="Q15" s="14"/>
      <c r="R15" s="14"/>
      <c r="S15" s="14" t="s">
        <v>89</v>
      </c>
      <c r="T15" s="14"/>
      <c r="U15" s="14" t="s">
        <v>89</v>
      </c>
      <c r="V15" s="14"/>
      <c r="W15" s="14"/>
      <c r="X15" s="14"/>
      <c r="Y15" s="14" t="s">
        <v>89</v>
      </c>
      <c r="Z15" s="14"/>
      <c r="AA15" s="14" t="s">
        <v>89</v>
      </c>
      <c r="AB15" s="14"/>
      <c r="AC15" s="14"/>
      <c r="AD15" s="14"/>
      <c r="AE15" s="14"/>
      <c r="AF15" s="14"/>
      <c r="AG15" s="14"/>
      <c r="AH15" s="14"/>
      <c r="AI15" s="14" t="s">
        <v>89</v>
      </c>
      <c r="AJ15" s="14"/>
      <c r="AK15" s="14"/>
      <c r="AL15" s="14"/>
      <c r="AM15" s="14"/>
      <c r="AN15" s="14"/>
      <c r="AO15" s="15" t="s">
        <v>89</v>
      </c>
      <c r="AP15" s="14"/>
      <c r="AQ15" s="14" t="s">
        <v>89</v>
      </c>
      <c r="AR15" s="14"/>
      <c r="AS15" s="14"/>
      <c r="AT15" s="14"/>
      <c r="AU15" s="14"/>
      <c r="AV15" s="14"/>
      <c r="AW15" s="14"/>
      <c r="AX15" s="14"/>
      <c r="AY15" s="14"/>
      <c r="AZ15" s="14" t="s">
        <v>89</v>
      </c>
      <c r="BA15" s="14"/>
      <c r="BB15" s="14"/>
      <c r="BC15" s="14"/>
      <c r="BD15" s="14"/>
      <c r="BE15" s="14"/>
      <c r="BF15" s="14"/>
      <c r="BG15" s="14"/>
      <c r="BH15" s="14"/>
      <c r="BI15" s="14" t="s">
        <v>89</v>
      </c>
      <c r="BJ15" s="14" t="s">
        <v>89</v>
      </c>
      <c r="BK15" s="14" t="s">
        <v>89</v>
      </c>
      <c r="BL15" s="14"/>
      <c r="BM15" s="14" t="s">
        <v>89</v>
      </c>
      <c r="BN15" s="14" t="s">
        <v>89</v>
      </c>
      <c r="BO15" s="14"/>
      <c r="BP15" s="14"/>
      <c r="BQ15" s="14"/>
      <c r="BR15" s="15"/>
      <c r="BS15" s="15" t="s">
        <v>89</v>
      </c>
      <c r="BT15" s="15"/>
      <c r="BU15" s="15"/>
      <c r="BV15" s="15"/>
      <c r="BW15" s="15"/>
      <c r="BX15" s="15"/>
      <c r="BY15" s="15" t="s">
        <v>89</v>
      </c>
      <c r="BZ15" s="15"/>
      <c r="CA15" s="15" t="s">
        <v>89</v>
      </c>
      <c r="CB15" s="15"/>
      <c r="CC15" s="15"/>
      <c r="CD15" s="15"/>
      <c r="CE15" s="15"/>
      <c r="CF15" s="15"/>
      <c r="CG15" s="15"/>
      <c r="CH15" s="15"/>
      <c r="CI15" s="15"/>
      <c r="CJ15" s="15"/>
      <c r="CK15" s="15"/>
    </row>
    <row r="16" spans="1:89" x14ac:dyDescent="0.25">
      <c r="B16" s="17"/>
      <c r="C16" s="17"/>
      <c r="D16" s="17" t="s">
        <v>202</v>
      </c>
      <c r="E16" s="14">
        <f t="shared" si="5"/>
        <v>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5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</row>
    <row r="17" spans="2:89" x14ac:dyDescent="0.25">
      <c r="B17" s="17"/>
      <c r="C17" s="17"/>
      <c r="D17" s="10" t="s">
        <v>203</v>
      </c>
      <c r="E17" s="14">
        <f t="shared" si="5"/>
        <v>0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5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</row>
    <row r="18" spans="2:89" x14ac:dyDescent="0.25">
      <c r="B18" s="17"/>
      <c r="C18" s="17"/>
      <c r="D18" s="18" t="s">
        <v>204</v>
      </c>
      <c r="E18" s="14">
        <f t="shared" si="5"/>
        <v>13</v>
      </c>
      <c r="F18" s="14" t="s">
        <v>89</v>
      </c>
      <c r="G18" s="14"/>
      <c r="H18" s="14"/>
      <c r="I18" s="14" t="s">
        <v>89</v>
      </c>
      <c r="J18" s="14" t="s">
        <v>89</v>
      </c>
      <c r="K18" s="14" t="s">
        <v>89</v>
      </c>
      <c r="L18" s="14" t="s">
        <v>89</v>
      </c>
      <c r="M18" s="14" t="s">
        <v>89</v>
      </c>
      <c r="N18" s="14"/>
      <c r="O18" s="14"/>
      <c r="P18" s="14"/>
      <c r="Q18" s="14"/>
      <c r="R18" s="14"/>
      <c r="S18" s="14"/>
      <c r="T18" s="14"/>
      <c r="U18" s="14"/>
      <c r="V18" s="14" t="s">
        <v>89</v>
      </c>
      <c r="W18" s="14" t="s">
        <v>89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 t="s">
        <v>89</v>
      </c>
      <c r="AJ18" s="14"/>
      <c r="AK18" s="14" t="s">
        <v>89</v>
      </c>
      <c r="AL18" s="14"/>
      <c r="AM18" s="14"/>
      <c r="AN18" s="14" t="s">
        <v>89</v>
      </c>
      <c r="AO18" s="15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 t="s">
        <v>89</v>
      </c>
      <c r="BJ18" s="14"/>
      <c r="BK18" s="14"/>
      <c r="BL18" s="14"/>
      <c r="BM18" s="14"/>
      <c r="BN18" s="14"/>
      <c r="BO18" s="14"/>
      <c r="BP18" s="14" t="s">
        <v>89</v>
      </c>
      <c r="BQ18" s="14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</row>
    <row r="19" spans="2:89" x14ac:dyDescent="0.25">
      <c r="B19" s="17"/>
      <c r="C19" s="17"/>
      <c r="D19" s="18" t="s">
        <v>205</v>
      </c>
      <c r="E19" s="14">
        <f t="shared" si="5"/>
        <v>15</v>
      </c>
      <c r="F19" s="14" t="s">
        <v>89</v>
      </c>
      <c r="G19" s="14"/>
      <c r="H19" s="14"/>
      <c r="I19" s="14"/>
      <c r="J19" s="14" t="s">
        <v>89</v>
      </c>
      <c r="K19" s="14" t="s">
        <v>89</v>
      </c>
      <c r="L19" s="14"/>
      <c r="M19" s="14"/>
      <c r="N19" s="14"/>
      <c r="O19" s="14"/>
      <c r="P19" s="14"/>
      <c r="Q19" s="14"/>
      <c r="R19" s="14"/>
      <c r="S19" s="14" t="s">
        <v>89</v>
      </c>
      <c r="T19" s="14" t="s">
        <v>89</v>
      </c>
      <c r="U19" s="14"/>
      <c r="V19" s="14"/>
      <c r="W19" s="14" t="s">
        <v>89</v>
      </c>
      <c r="X19" s="14" t="s">
        <v>89</v>
      </c>
      <c r="Y19" s="14"/>
      <c r="Z19" s="14"/>
      <c r="AA19" s="14"/>
      <c r="AB19" s="14" t="s">
        <v>89</v>
      </c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5" t="s">
        <v>89</v>
      </c>
      <c r="AP19" s="14" t="s">
        <v>89</v>
      </c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 t="s">
        <v>89</v>
      </c>
      <c r="BE19" s="14"/>
      <c r="BF19" s="14"/>
      <c r="BG19" s="14"/>
      <c r="BH19" s="14" t="s">
        <v>89</v>
      </c>
      <c r="BI19" s="14" t="s">
        <v>89</v>
      </c>
      <c r="BJ19" s="14"/>
      <c r="BK19" s="14"/>
      <c r="BL19" s="14"/>
      <c r="BM19" s="14"/>
      <c r="BN19" s="14"/>
      <c r="BO19" s="14"/>
      <c r="BP19" s="14"/>
      <c r="BQ19" s="14"/>
      <c r="BR19" s="15"/>
      <c r="BS19" s="15"/>
      <c r="BT19" s="15"/>
      <c r="BU19" s="15"/>
      <c r="BV19" s="15" t="s">
        <v>89</v>
      </c>
      <c r="BW19" s="15"/>
      <c r="BX19" s="15"/>
      <c r="BY19" s="15"/>
      <c r="BZ19" s="15"/>
      <c r="CA19" s="15"/>
      <c r="CB19" s="15" t="s">
        <v>89</v>
      </c>
      <c r="CC19" s="15"/>
      <c r="CD19" s="15"/>
      <c r="CE19" s="15"/>
      <c r="CF19" s="15"/>
      <c r="CG19" s="15"/>
      <c r="CH19" s="15"/>
      <c r="CI19" s="15"/>
      <c r="CJ19" s="15"/>
      <c r="CK19" s="15"/>
    </row>
    <row r="20" spans="2:89" x14ac:dyDescent="0.25">
      <c r="B20" s="17"/>
      <c r="C20" s="17"/>
      <c r="D20" s="17" t="s">
        <v>108</v>
      </c>
      <c r="E20" s="14">
        <f t="shared" si="5"/>
        <v>21</v>
      </c>
      <c r="F20" s="14"/>
      <c r="G20" s="14"/>
      <c r="H20" s="14" t="s">
        <v>89</v>
      </c>
      <c r="I20" s="14" t="s">
        <v>89</v>
      </c>
      <c r="J20" s="14"/>
      <c r="K20" s="14"/>
      <c r="L20" s="14"/>
      <c r="M20" s="14"/>
      <c r="N20" s="14"/>
      <c r="O20" s="14"/>
      <c r="P20" s="14" t="s">
        <v>89</v>
      </c>
      <c r="Q20" s="14"/>
      <c r="R20" s="14" t="s">
        <v>89</v>
      </c>
      <c r="S20" s="14" t="s">
        <v>89</v>
      </c>
      <c r="T20" s="14" t="s">
        <v>89</v>
      </c>
      <c r="U20" s="14"/>
      <c r="V20" s="14" t="s">
        <v>89</v>
      </c>
      <c r="W20" s="14" t="s">
        <v>89</v>
      </c>
      <c r="X20" s="14"/>
      <c r="Y20" s="14" t="s">
        <v>89</v>
      </c>
      <c r="Z20" s="14" t="s">
        <v>89</v>
      </c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 t="s">
        <v>89</v>
      </c>
      <c r="AL20" s="14" t="s">
        <v>89</v>
      </c>
      <c r="AM20" s="14" t="s">
        <v>89</v>
      </c>
      <c r="AN20" s="14"/>
      <c r="AO20" s="15" t="s">
        <v>89</v>
      </c>
      <c r="AP20" s="14"/>
      <c r="AQ20" s="14"/>
      <c r="AR20" s="14" t="s">
        <v>89</v>
      </c>
      <c r="AS20" s="14" t="s">
        <v>89</v>
      </c>
      <c r="AT20" s="14"/>
      <c r="AU20" s="14"/>
      <c r="AV20" s="14" t="s">
        <v>89</v>
      </c>
      <c r="AW20" s="14"/>
      <c r="AX20" s="14"/>
      <c r="AY20" s="14"/>
      <c r="AZ20" s="14"/>
      <c r="BA20" s="14"/>
      <c r="BB20" s="14" t="s">
        <v>89</v>
      </c>
      <c r="BC20" s="14"/>
      <c r="BD20" s="14"/>
      <c r="BE20" s="14"/>
      <c r="BF20" s="14"/>
      <c r="BG20" s="14"/>
      <c r="BH20" s="14"/>
      <c r="BI20" s="14"/>
      <c r="BJ20" s="14" t="s">
        <v>89</v>
      </c>
      <c r="BK20" s="14"/>
      <c r="BL20" s="14"/>
      <c r="BM20" s="14" t="s">
        <v>89</v>
      </c>
      <c r="BN20" s="14"/>
      <c r="BO20" s="14"/>
      <c r="BP20" s="14"/>
      <c r="BQ20" s="14"/>
      <c r="BR20" s="15"/>
      <c r="BS20" s="15"/>
      <c r="BT20" s="15"/>
      <c r="BU20" s="15" t="s">
        <v>89</v>
      </c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</row>
    <row r="21" spans="2:89" x14ac:dyDescent="0.25">
      <c r="B21" s="17"/>
      <c r="C21" s="17"/>
      <c r="D21" s="17" t="s">
        <v>206</v>
      </c>
      <c r="E21" s="14">
        <f t="shared" si="5"/>
        <v>18</v>
      </c>
      <c r="F21" s="14" t="s">
        <v>89</v>
      </c>
      <c r="G21" s="14"/>
      <c r="H21" s="14"/>
      <c r="I21" s="14"/>
      <c r="J21" s="14" t="s">
        <v>89</v>
      </c>
      <c r="K21" s="14"/>
      <c r="L21" s="14"/>
      <c r="M21" s="14" t="s">
        <v>89</v>
      </c>
      <c r="N21" s="14"/>
      <c r="O21" s="14"/>
      <c r="P21" s="14" t="s">
        <v>89</v>
      </c>
      <c r="Q21" s="14"/>
      <c r="R21" s="14" t="s">
        <v>89</v>
      </c>
      <c r="S21" s="14"/>
      <c r="T21" s="14" t="s">
        <v>89</v>
      </c>
      <c r="U21" s="14"/>
      <c r="V21" s="14" t="s">
        <v>89</v>
      </c>
      <c r="W21" s="14"/>
      <c r="X21" s="14" t="s">
        <v>89</v>
      </c>
      <c r="Y21" s="14"/>
      <c r="Z21" s="14"/>
      <c r="AA21" s="14"/>
      <c r="AB21" s="14" t="s">
        <v>89</v>
      </c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5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 t="s">
        <v>89</v>
      </c>
      <c r="BE21" s="14"/>
      <c r="BF21" s="14"/>
      <c r="BG21" s="14"/>
      <c r="BH21" s="14" t="s">
        <v>89</v>
      </c>
      <c r="BI21" s="14" t="s">
        <v>89</v>
      </c>
      <c r="BJ21" s="14" t="s">
        <v>89</v>
      </c>
      <c r="BK21" s="14"/>
      <c r="BL21" s="14" t="s">
        <v>89</v>
      </c>
      <c r="BM21" s="14"/>
      <c r="BN21" s="14"/>
      <c r="BO21" s="14"/>
      <c r="BP21" s="14" t="s">
        <v>89</v>
      </c>
      <c r="BQ21" s="14"/>
      <c r="BR21" s="15" t="s">
        <v>89</v>
      </c>
      <c r="BS21" s="15"/>
      <c r="BT21" s="15" t="s">
        <v>89</v>
      </c>
      <c r="BU21" s="15"/>
      <c r="BV21" s="15" t="s">
        <v>89</v>
      </c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</row>
    <row r="22" spans="2:89" x14ac:dyDescent="0.25">
      <c r="B22" s="17"/>
      <c r="C22" s="17"/>
      <c r="D22" s="17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5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</row>
    <row r="23" spans="2:89" x14ac:dyDescent="0.25">
      <c r="B23" s="17" t="s">
        <v>113</v>
      </c>
      <c r="C23" s="17"/>
      <c r="D23" s="17" t="s">
        <v>207</v>
      </c>
      <c r="E23" s="14">
        <f t="shared" ref="E23:E30" si="6">COUNTIF(F23:ZZ23,"da")</f>
        <v>6</v>
      </c>
      <c r="F23" s="14"/>
      <c r="G23" s="14"/>
      <c r="H23" s="14"/>
      <c r="I23" s="14"/>
      <c r="J23" s="14"/>
      <c r="K23" s="14"/>
      <c r="L23" s="14"/>
      <c r="M23" s="14"/>
      <c r="N23" s="14"/>
      <c r="O23" s="14" t="s">
        <v>89</v>
      </c>
      <c r="P23" s="14"/>
      <c r="Q23" s="14"/>
      <c r="R23" s="14"/>
      <c r="S23" s="14" t="s">
        <v>89</v>
      </c>
      <c r="T23" s="14"/>
      <c r="U23" s="14"/>
      <c r="V23" s="14" t="s">
        <v>89</v>
      </c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 t="s">
        <v>89</v>
      </c>
      <c r="AM23" s="14"/>
      <c r="AN23" s="14"/>
      <c r="AO23" s="15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5"/>
      <c r="BS23" s="15"/>
      <c r="BT23" s="15"/>
      <c r="BU23" s="15"/>
      <c r="BV23" s="15" t="s">
        <v>89</v>
      </c>
      <c r="BW23" s="15"/>
      <c r="BX23" s="15"/>
      <c r="BY23" s="15"/>
      <c r="BZ23" s="15" t="s">
        <v>89</v>
      </c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</row>
    <row r="24" spans="2:89" x14ac:dyDescent="0.25">
      <c r="B24" s="17"/>
      <c r="C24" s="17"/>
      <c r="D24" s="17" t="s">
        <v>208</v>
      </c>
      <c r="E24" s="14">
        <f t="shared" si="6"/>
        <v>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5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</row>
    <row r="25" spans="2:89" x14ac:dyDescent="0.25">
      <c r="B25" s="17"/>
      <c r="C25" s="17"/>
      <c r="D25" s="17" t="s">
        <v>209</v>
      </c>
      <c r="E25" s="14">
        <f t="shared" si="6"/>
        <v>4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5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5"/>
      <c r="BS25" s="15"/>
      <c r="BT25" s="15"/>
      <c r="BU25" s="15"/>
      <c r="BV25" s="15" t="s">
        <v>89</v>
      </c>
      <c r="BW25" s="15"/>
      <c r="BX25" s="15"/>
      <c r="BY25" s="15" t="s">
        <v>89</v>
      </c>
      <c r="BZ25" s="15" t="s">
        <v>89</v>
      </c>
      <c r="CA25" s="15" t="s">
        <v>89</v>
      </c>
      <c r="CB25" s="15"/>
      <c r="CC25" s="15"/>
      <c r="CD25" s="15"/>
      <c r="CE25" s="15"/>
      <c r="CF25" s="15"/>
      <c r="CG25" s="15"/>
      <c r="CH25" s="15"/>
      <c r="CI25" s="15"/>
      <c r="CJ25" s="15"/>
      <c r="CK25" s="15"/>
    </row>
    <row r="26" spans="2:89" x14ac:dyDescent="0.25">
      <c r="B26" s="17"/>
      <c r="C26" s="17"/>
      <c r="D26" s="17" t="s">
        <v>210</v>
      </c>
      <c r="E26" s="14">
        <f t="shared" si="6"/>
        <v>1</v>
      </c>
      <c r="F26" s="14"/>
      <c r="G26" s="14"/>
      <c r="H26" s="14" t="s">
        <v>89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5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</row>
    <row r="27" spans="2:89" x14ac:dyDescent="0.25">
      <c r="B27" s="17"/>
      <c r="C27" s="17"/>
      <c r="D27" s="17" t="s">
        <v>211</v>
      </c>
      <c r="E27" s="14">
        <f t="shared" si="6"/>
        <v>0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5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</row>
    <row r="28" spans="2:89" x14ac:dyDescent="0.25">
      <c r="B28" s="17"/>
      <c r="C28" s="17"/>
      <c r="D28" s="9" t="s">
        <v>212</v>
      </c>
      <c r="E28" s="14">
        <f t="shared" si="6"/>
        <v>2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 t="s">
        <v>89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5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 t="s">
        <v>89</v>
      </c>
      <c r="BL28" s="14"/>
      <c r="BM28" s="14"/>
      <c r="BN28" s="14"/>
      <c r="BO28" s="14"/>
      <c r="BP28" s="14"/>
      <c r="BQ28" s="14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</row>
    <row r="29" spans="2:89" x14ac:dyDescent="0.25">
      <c r="B29" s="17"/>
      <c r="C29" s="17"/>
      <c r="D29" s="9" t="s">
        <v>213</v>
      </c>
      <c r="E29" s="14">
        <f t="shared" si="6"/>
        <v>0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5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</row>
    <row r="30" spans="2:89" x14ac:dyDescent="0.25">
      <c r="B30" s="17"/>
      <c r="C30" s="17"/>
      <c r="D30" s="9" t="s">
        <v>214</v>
      </c>
      <c r="E30" s="14">
        <f t="shared" si="6"/>
        <v>0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5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</row>
    <row r="31" spans="2:89" x14ac:dyDescent="0.25">
      <c r="B31" s="17"/>
      <c r="C31" s="17"/>
      <c r="D31" s="9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5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</row>
    <row r="32" spans="2:89" x14ac:dyDescent="0.25">
      <c r="B32" s="17" t="s">
        <v>126</v>
      </c>
      <c r="C32" s="17"/>
      <c r="D32" s="17" t="s">
        <v>215</v>
      </c>
      <c r="E32" s="14">
        <f t="shared" ref="E32:E40" si="7">COUNTIF(F32:ZZ32,"da")</f>
        <v>6</v>
      </c>
      <c r="F32" s="14"/>
      <c r="G32" s="14"/>
      <c r="H32" s="14"/>
      <c r="I32" s="14" t="s">
        <v>89</v>
      </c>
      <c r="J32" s="14"/>
      <c r="K32" s="14" t="s">
        <v>89</v>
      </c>
      <c r="L32" s="14"/>
      <c r="M32" s="14" t="s">
        <v>89</v>
      </c>
      <c r="N32" s="14"/>
      <c r="O32" s="14"/>
      <c r="P32" s="14"/>
      <c r="Q32" s="14" t="s">
        <v>89</v>
      </c>
      <c r="R32" s="14"/>
      <c r="S32" s="14"/>
      <c r="T32" s="14"/>
      <c r="U32" s="14"/>
      <c r="V32" s="14"/>
      <c r="W32" s="14" t="s">
        <v>89</v>
      </c>
      <c r="X32" s="14"/>
      <c r="Y32" s="14"/>
      <c r="Z32" s="14"/>
      <c r="AA32" s="14" t="s">
        <v>89</v>
      </c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5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</row>
    <row r="33" spans="1:89" x14ac:dyDescent="0.25">
      <c r="B33" s="17"/>
      <c r="C33" s="17"/>
      <c r="D33" s="17" t="s">
        <v>216</v>
      </c>
      <c r="E33" s="14">
        <f t="shared" si="7"/>
        <v>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5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</row>
    <row r="34" spans="1:89" x14ac:dyDescent="0.25">
      <c r="B34" s="17"/>
      <c r="C34" s="17"/>
      <c r="D34" s="17" t="s">
        <v>217</v>
      </c>
      <c r="E34" s="14">
        <f t="shared" si="7"/>
        <v>4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 t="s">
        <v>89</v>
      </c>
      <c r="Q34" s="14"/>
      <c r="R34" s="14" t="s">
        <v>89</v>
      </c>
      <c r="S34" s="14"/>
      <c r="T34" s="14"/>
      <c r="U34" s="14" t="s">
        <v>89</v>
      </c>
      <c r="V34" s="14" t="s">
        <v>89</v>
      </c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5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</row>
    <row r="35" spans="1:89" x14ac:dyDescent="0.25">
      <c r="B35" s="17"/>
      <c r="C35" s="17"/>
      <c r="D35" s="18" t="s">
        <v>218</v>
      </c>
      <c r="E35" s="14">
        <f t="shared" si="7"/>
        <v>5</v>
      </c>
      <c r="F35" s="14"/>
      <c r="G35" s="14"/>
      <c r="H35" s="14"/>
      <c r="I35" s="14"/>
      <c r="J35" s="14" t="s">
        <v>89</v>
      </c>
      <c r="K35" s="14" t="s">
        <v>89</v>
      </c>
      <c r="L35" s="14"/>
      <c r="M35" s="14"/>
      <c r="N35" s="14"/>
      <c r="O35" s="14"/>
      <c r="P35" s="14"/>
      <c r="Q35" s="14" t="s">
        <v>89</v>
      </c>
      <c r="R35" s="14"/>
      <c r="S35" s="14"/>
      <c r="T35" s="14"/>
      <c r="U35" s="14"/>
      <c r="V35" s="14"/>
      <c r="W35" s="14"/>
      <c r="X35" s="14"/>
      <c r="Y35" s="14"/>
      <c r="Z35" s="14"/>
      <c r="AA35" s="14" t="s">
        <v>89</v>
      </c>
      <c r="AB35" s="14"/>
      <c r="AC35" s="14"/>
      <c r="AD35" s="14"/>
      <c r="AE35" s="14"/>
      <c r="AF35" s="14"/>
      <c r="AG35" s="14"/>
      <c r="AH35" s="14"/>
      <c r="AI35" s="14" t="s">
        <v>89</v>
      </c>
      <c r="AJ35" s="14"/>
      <c r="AK35" s="14"/>
      <c r="AL35" s="14"/>
      <c r="AM35" s="14"/>
      <c r="AN35" s="14"/>
      <c r="AO35" s="15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</row>
    <row r="36" spans="1:89" x14ac:dyDescent="0.25">
      <c r="B36" s="17"/>
      <c r="C36" s="17"/>
      <c r="D36" s="18" t="s">
        <v>219</v>
      </c>
      <c r="E36" s="14">
        <f t="shared" si="7"/>
        <v>5</v>
      </c>
      <c r="F36" s="14"/>
      <c r="G36" s="14"/>
      <c r="H36" s="14"/>
      <c r="I36" s="14" t="s">
        <v>89</v>
      </c>
      <c r="J36" s="14"/>
      <c r="K36" s="14"/>
      <c r="L36" s="14"/>
      <c r="M36" s="14" t="s">
        <v>89</v>
      </c>
      <c r="N36" s="14"/>
      <c r="O36" s="14"/>
      <c r="P36" s="14"/>
      <c r="Q36" s="14" t="s">
        <v>89</v>
      </c>
      <c r="R36" s="14"/>
      <c r="S36" s="14"/>
      <c r="T36" s="14"/>
      <c r="U36" s="14"/>
      <c r="V36" s="14"/>
      <c r="W36" s="14" t="s">
        <v>89</v>
      </c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 t="s">
        <v>89</v>
      </c>
      <c r="AM36" s="14"/>
      <c r="AN36" s="14"/>
      <c r="AO36" s="15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</row>
    <row r="37" spans="1:89" x14ac:dyDescent="0.25">
      <c r="B37" s="17"/>
      <c r="C37" s="17"/>
      <c r="D37" s="17" t="s">
        <v>220</v>
      </c>
      <c r="E37" s="14">
        <f t="shared" si="7"/>
        <v>1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 t="s">
        <v>89</v>
      </c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5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</row>
    <row r="38" spans="1:89" x14ac:dyDescent="0.25">
      <c r="B38" s="17"/>
      <c r="C38" s="17"/>
      <c r="D38" s="17" t="s">
        <v>221</v>
      </c>
      <c r="E38" s="14">
        <f t="shared" si="7"/>
        <v>2</v>
      </c>
      <c r="F38" s="14"/>
      <c r="G38" s="14"/>
      <c r="H38" s="14" t="s">
        <v>89</v>
      </c>
      <c r="I38" s="14"/>
      <c r="J38" s="14"/>
      <c r="K38" s="14"/>
      <c r="L38" s="14"/>
      <c r="M38" s="14"/>
      <c r="N38" s="14"/>
      <c r="O38" s="14"/>
      <c r="P38" s="14" t="s">
        <v>89</v>
      </c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5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</row>
    <row r="39" spans="1:89" x14ac:dyDescent="0.25">
      <c r="B39" s="17"/>
      <c r="C39" s="17"/>
      <c r="D39" s="10" t="s">
        <v>222</v>
      </c>
      <c r="E39" s="14">
        <f t="shared" si="7"/>
        <v>0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5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</row>
    <row r="40" spans="1:89" x14ac:dyDescent="0.25">
      <c r="B40" s="17"/>
      <c r="C40" s="17"/>
      <c r="D40" s="17" t="s">
        <v>223</v>
      </c>
      <c r="E40" s="14">
        <f t="shared" si="7"/>
        <v>1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 t="s">
        <v>89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5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</row>
    <row r="41" spans="1:89" x14ac:dyDescent="0.25">
      <c r="B41" s="17"/>
      <c r="C41" s="17"/>
      <c r="D41" s="17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5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</row>
    <row r="42" spans="1:89" x14ac:dyDescent="0.25">
      <c r="B42" s="17"/>
      <c r="C42" s="17"/>
      <c r="D42" s="17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5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</row>
    <row r="43" spans="1:89" x14ac:dyDescent="0.25">
      <c r="B43" s="17"/>
      <c r="C43" s="17"/>
      <c r="D43" s="19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5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</row>
    <row r="44" spans="1:89" x14ac:dyDescent="0.25">
      <c r="A44">
        <f>SUM(E46)</f>
        <v>0</v>
      </c>
      <c r="B44" s="30" t="s">
        <v>224</v>
      </c>
      <c r="C44" s="30"/>
      <c r="D44" s="30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5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</row>
    <row r="45" spans="1:89" x14ac:dyDescent="0.25">
      <c r="B45" s="17"/>
      <c r="C45" s="17"/>
      <c r="D45" s="17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5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</row>
    <row r="46" spans="1:89" x14ac:dyDescent="0.25">
      <c r="B46" s="17" t="s">
        <v>126</v>
      </c>
      <c r="C46" s="17"/>
      <c r="D46" s="17" t="s">
        <v>225</v>
      </c>
      <c r="E46" s="14">
        <f>COUNTIF(F46:ZZ46,"da")</f>
        <v>0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5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</row>
    <row r="47" spans="1:89" x14ac:dyDescent="0.25">
      <c r="B47" s="17"/>
      <c r="C47" s="17"/>
      <c r="D47" s="17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5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</row>
    <row r="48" spans="1:89" x14ac:dyDescent="0.25">
      <c r="B48" s="17"/>
      <c r="C48" s="17"/>
      <c r="D48" s="17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5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</row>
    <row r="49" spans="1:89" x14ac:dyDescent="0.25">
      <c r="B49" s="17"/>
      <c r="C49" s="17"/>
      <c r="D49" s="17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5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</row>
    <row r="50" spans="1:89" x14ac:dyDescent="0.25">
      <c r="A50">
        <f>SUM(E52:E59)</f>
        <v>4</v>
      </c>
      <c r="B50" s="31" t="s">
        <v>145</v>
      </c>
      <c r="C50" s="31"/>
      <c r="D50" s="31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5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</row>
    <row r="51" spans="1:89" x14ac:dyDescent="0.25">
      <c r="B51" s="17"/>
      <c r="C51" s="17"/>
      <c r="D51" s="17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5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</row>
    <row r="52" spans="1:89" x14ac:dyDescent="0.25">
      <c r="B52" s="17" t="s">
        <v>87</v>
      </c>
      <c r="C52" s="17"/>
      <c r="D52" s="17" t="s">
        <v>226</v>
      </c>
      <c r="E52" s="14">
        <f>COUNTIF(F52:ZZ52,"da")</f>
        <v>0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5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</row>
    <row r="53" spans="1:89" x14ac:dyDescent="0.25">
      <c r="B53" s="17"/>
      <c r="C53" s="17"/>
      <c r="D53" s="17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5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</row>
    <row r="54" spans="1:89" x14ac:dyDescent="0.25">
      <c r="B54" s="17" t="s">
        <v>95</v>
      </c>
      <c r="C54" s="17"/>
      <c r="D54" s="17" t="s">
        <v>227</v>
      </c>
      <c r="E54" s="14">
        <f>COUNTIF(F54:ZZ54,"da")</f>
        <v>0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5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</row>
    <row r="55" spans="1:89" x14ac:dyDescent="0.25">
      <c r="B55" s="17"/>
      <c r="C55" s="17"/>
      <c r="D55" s="17" t="s">
        <v>228</v>
      </c>
      <c r="E55" s="14">
        <f>COUNTIF(F55:ZZ55,"da")</f>
        <v>0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5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</row>
    <row r="56" spans="1:89" x14ac:dyDescent="0.25">
      <c r="B56" s="17"/>
      <c r="C56" s="17"/>
      <c r="D56" s="17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5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</row>
    <row r="57" spans="1:89" x14ac:dyDescent="0.25">
      <c r="B57" s="17" t="s">
        <v>113</v>
      </c>
      <c r="C57" s="17"/>
      <c r="D57" s="17" t="s">
        <v>229</v>
      </c>
      <c r="E57" s="14">
        <f>COUNTIF(F57:ZZ57,"da")</f>
        <v>2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 t="s">
        <v>89</v>
      </c>
      <c r="Q57" s="14"/>
      <c r="R57" s="14"/>
      <c r="S57" s="14" t="s">
        <v>89</v>
      </c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5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</row>
    <row r="58" spans="1:89" x14ac:dyDescent="0.25">
      <c r="B58" s="17"/>
      <c r="C58" s="17"/>
      <c r="D58" s="17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5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</row>
    <row r="59" spans="1:89" x14ac:dyDescent="0.25">
      <c r="B59" s="17" t="s">
        <v>126</v>
      </c>
      <c r="C59" s="17"/>
      <c r="D59" s="17" t="s">
        <v>230</v>
      </c>
      <c r="E59" s="14">
        <f>COUNTIF(F59:ZZ59,"da")</f>
        <v>2</v>
      </c>
      <c r="F59" s="14"/>
      <c r="G59" s="14"/>
      <c r="H59" s="14" t="s">
        <v>89</v>
      </c>
      <c r="I59" s="14"/>
      <c r="J59" s="14" t="s">
        <v>89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5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</row>
    <row r="60" spans="1:89" x14ac:dyDescent="0.25">
      <c r="B60" s="17"/>
      <c r="C60" s="17"/>
      <c r="D60" s="17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5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</row>
    <row r="61" spans="1:89" x14ac:dyDescent="0.25">
      <c r="B61" s="17"/>
      <c r="C61" s="17"/>
      <c r="D61" s="17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5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</row>
    <row r="62" spans="1:89" x14ac:dyDescent="0.25">
      <c r="B62" s="17"/>
      <c r="C62" s="17"/>
      <c r="D62" s="17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5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</row>
    <row r="63" spans="1:89" ht="14.45" customHeight="1" x14ac:dyDescent="0.25">
      <c r="A63">
        <f>SUM(E65:E66)</f>
        <v>0</v>
      </c>
      <c r="B63" s="30" t="s">
        <v>231</v>
      </c>
      <c r="C63" s="30"/>
      <c r="D63" s="30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5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</row>
    <row r="64" spans="1:89" x14ac:dyDescent="0.25">
      <c r="B64" s="17"/>
      <c r="C64" s="17"/>
      <c r="D64" s="17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5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</row>
    <row r="65" spans="1:89" x14ac:dyDescent="0.25">
      <c r="B65" s="17" t="s">
        <v>126</v>
      </c>
      <c r="C65" s="17"/>
      <c r="D65" s="17" t="s">
        <v>232</v>
      </c>
      <c r="E65" s="14">
        <f>COUNTIF(F65:ZZ65,"da")</f>
        <v>0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5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</row>
    <row r="66" spans="1:89" x14ac:dyDescent="0.25">
      <c r="B66" s="17"/>
      <c r="C66" s="17"/>
      <c r="D66" s="17" t="s">
        <v>233</v>
      </c>
      <c r="E66" s="14">
        <f>COUNTIF(F66:ZZ66,"da")</f>
        <v>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5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</row>
    <row r="67" spans="1:89" x14ac:dyDescent="0.25">
      <c r="B67" s="17"/>
      <c r="C67" s="17"/>
      <c r="D67" s="17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5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</row>
    <row r="68" spans="1:89" ht="14.45" customHeight="1" x14ac:dyDescent="0.25">
      <c r="B68" s="10"/>
      <c r="C68" s="10"/>
      <c r="D68" s="10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5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</row>
    <row r="69" spans="1:89" ht="14.45" customHeight="1" x14ac:dyDescent="0.25">
      <c r="B69" s="10"/>
      <c r="C69" s="10"/>
      <c r="D69" s="10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5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</row>
    <row r="70" spans="1:89" ht="14.45" customHeight="1" x14ac:dyDescent="0.25">
      <c r="A70">
        <f>SUM(E72:E75)</f>
        <v>17</v>
      </c>
      <c r="B70" s="31" t="s">
        <v>188</v>
      </c>
      <c r="C70" s="31"/>
      <c r="D70" s="31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5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</row>
    <row r="71" spans="1:89" ht="14.45" customHeight="1" x14ac:dyDescent="0.25">
      <c r="B71" s="10"/>
      <c r="C71" s="10"/>
      <c r="D71" s="10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5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</row>
    <row r="72" spans="1:89" ht="14.45" customHeight="1" x14ac:dyDescent="0.25">
      <c r="B72" s="10" t="s">
        <v>95</v>
      </c>
      <c r="C72" s="10"/>
      <c r="D72" s="10" t="s">
        <v>234</v>
      </c>
      <c r="E72" s="14">
        <f>COUNTIF(F72:ZZ72,"da")</f>
        <v>17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 t="s">
        <v>89</v>
      </c>
      <c r="U72" s="14"/>
      <c r="V72" s="14"/>
      <c r="W72" s="14"/>
      <c r="X72" s="14" t="s">
        <v>89</v>
      </c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 t="s">
        <v>89</v>
      </c>
      <c r="AK72" s="14" t="s">
        <v>89</v>
      </c>
      <c r="AL72" s="14"/>
      <c r="AM72" s="14"/>
      <c r="AN72" s="14"/>
      <c r="AO72" s="15" t="s">
        <v>89</v>
      </c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 t="s">
        <v>89</v>
      </c>
      <c r="BA72" s="14"/>
      <c r="BB72" s="14"/>
      <c r="BC72" s="14"/>
      <c r="BD72" s="14" t="s">
        <v>89</v>
      </c>
      <c r="BE72" s="14"/>
      <c r="BF72" s="14"/>
      <c r="BG72" s="14"/>
      <c r="BH72" s="14" t="s">
        <v>89</v>
      </c>
      <c r="BI72" s="14" t="s">
        <v>89</v>
      </c>
      <c r="BJ72" s="14" t="s">
        <v>89</v>
      </c>
      <c r="BK72" s="14"/>
      <c r="BL72" s="14" t="s">
        <v>89</v>
      </c>
      <c r="BM72" s="14" t="s">
        <v>89</v>
      </c>
      <c r="BN72" s="14"/>
      <c r="BO72" s="14"/>
      <c r="BP72" s="14" t="s">
        <v>89</v>
      </c>
      <c r="BQ72" s="14"/>
      <c r="BR72" s="15"/>
      <c r="BS72" s="15"/>
      <c r="BT72" s="15" t="s">
        <v>89</v>
      </c>
      <c r="BU72" s="15" t="s">
        <v>89</v>
      </c>
      <c r="BV72" s="15"/>
      <c r="BW72" s="15"/>
      <c r="BX72" s="15" t="s">
        <v>89</v>
      </c>
      <c r="BY72" s="15"/>
      <c r="BZ72" s="15"/>
      <c r="CA72" s="15" t="s">
        <v>89</v>
      </c>
      <c r="CB72" s="15"/>
      <c r="CC72" s="15"/>
      <c r="CD72" s="15"/>
      <c r="CE72" s="15"/>
      <c r="CF72" s="15"/>
      <c r="CG72" s="15"/>
      <c r="CH72" s="15"/>
      <c r="CI72" s="15"/>
      <c r="CJ72" s="15"/>
      <c r="CK72" s="15"/>
    </row>
    <row r="73" spans="1:89" ht="14.45" customHeight="1" x14ac:dyDescent="0.25">
      <c r="B73" s="10"/>
      <c r="C73" s="10"/>
      <c r="D73" s="10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5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</row>
    <row r="74" spans="1:89" ht="14.45" customHeight="1" x14ac:dyDescent="0.25">
      <c r="B74" s="10" t="s">
        <v>113</v>
      </c>
      <c r="C74" s="10"/>
      <c r="D74" s="10" t="s">
        <v>235</v>
      </c>
      <c r="E74" s="14">
        <f>COUNTIF(F74:ZZ74,"da")</f>
        <v>0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5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</row>
    <row r="75" spans="1:89" ht="14.45" customHeight="1" x14ac:dyDescent="0.25">
      <c r="B75" s="10"/>
      <c r="C75" s="10"/>
      <c r="D75" s="10" t="s">
        <v>236</v>
      </c>
      <c r="E75" s="14">
        <f>COUNTIF(F75:ZZ75,"da")</f>
        <v>0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5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</row>
    <row r="76" spans="1:89" ht="14.45" customHeight="1" x14ac:dyDescent="0.25">
      <c r="B76" s="10"/>
      <c r="C76" s="10"/>
      <c r="D76" s="10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5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</row>
    <row r="77" spans="1:89" ht="14.45" customHeight="1" x14ac:dyDescent="0.25">
      <c r="B77" s="10"/>
      <c r="C77" s="10"/>
      <c r="D77" s="10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5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</row>
    <row r="78" spans="1:89" x14ac:dyDescent="0.25">
      <c r="B78" s="17"/>
      <c r="C78" s="17"/>
      <c r="D78" s="17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5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</row>
    <row r="79" spans="1:89" ht="14.45" customHeight="1" x14ac:dyDescent="0.25">
      <c r="A79">
        <f>SUM(E81:E95)</f>
        <v>69</v>
      </c>
      <c r="B79" s="30" t="s">
        <v>159</v>
      </c>
      <c r="C79" s="30"/>
      <c r="D79" s="30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5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</row>
    <row r="80" spans="1:89" x14ac:dyDescent="0.25">
      <c r="B80" s="17"/>
      <c r="C80" s="17"/>
      <c r="D80" s="17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5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</row>
    <row r="81" spans="2:89" x14ac:dyDescent="0.25">
      <c r="B81" s="17" t="s">
        <v>87</v>
      </c>
      <c r="C81" s="17"/>
      <c r="D81" s="17" t="s">
        <v>237</v>
      </c>
      <c r="E81" s="14">
        <f t="shared" ref="E81:E87" si="8">COUNTIF(F81:ZZ81,"da")</f>
        <v>0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5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</row>
    <row r="82" spans="2:89" ht="14.45" customHeight="1" x14ac:dyDescent="0.25">
      <c r="B82" s="10"/>
      <c r="C82" s="10"/>
      <c r="D82" s="10" t="s">
        <v>238</v>
      </c>
      <c r="E82" s="14">
        <f t="shared" si="8"/>
        <v>35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 t="s">
        <v>89</v>
      </c>
      <c r="AA82" s="14"/>
      <c r="AB82" s="14" t="s">
        <v>89</v>
      </c>
      <c r="AC82" s="14"/>
      <c r="AD82" s="14"/>
      <c r="AE82" s="14"/>
      <c r="AF82" s="14"/>
      <c r="AG82" s="14"/>
      <c r="AH82" s="14" t="s">
        <v>89</v>
      </c>
      <c r="AI82" s="14" t="s">
        <v>89</v>
      </c>
      <c r="AJ82" s="14" t="s">
        <v>89</v>
      </c>
      <c r="AK82" s="14"/>
      <c r="AL82" s="14" t="s">
        <v>89</v>
      </c>
      <c r="AM82" s="14" t="s">
        <v>89</v>
      </c>
      <c r="AN82" s="14" t="s">
        <v>89</v>
      </c>
      <c r="AO82" s="15" t="s">
        <v>89</v>
      </c>
      <c r="AP82" s="14" t="s">
        <v>89</v>
      </c>
      <c r="AQ82" s="14" t="s">
        <v>89</v>
      </c>
      <c r="AR82" s="14" t="s">
        <v>89</v>
      </c>
      <c r="AS82" s="14" t="s">
        <v>89</v>
      </c>
      <c r="AT82" s="14"/>
      <c r="AU82" s="14"/>
      <c r="AV82" s="14" t="s">
        <v>89</v>
      </c>
      <c r="AW82" s="14"/>
      <c r="AX82" s="14" t="s">
        <v>89</v>
      </c>
      <c r="AY82" s="14" t="s">
        <v>89</v>
      </c>
      <c r="AZ82" s="14" t="s">
        <v>89</v>
      </c>
      <c r="BA82" s="14" t="s">
        <v>89</v>
      </c>
      <c r="BB82" s="14" t="s">
        <v>89</v>
      </c>
      <c r="BC82" s="14" t="s">
        <v>89</v>
      </c>
      <c r="BD82" s="14"/>
      <c r="BE82" s="14"/>
      <c r="BF82" s="14"/>
      <c r="BG82" s="14"/>
      <c r="BH82" s="14" t="s">
        <v>89</v>
      </c>
      <c r="BI82" s="14" t="s">
        <v>89</v>
      </c>
      <c r="BJ82" s="14" t="s">
        <v>89</v>
      </c>
      <c r="BK82" s="14" t="s">
        <v>89</v>
      </c>
      <c r="BL82" s="14"/>
      <c r="BM82" s="14" t="s">
        <v>89</v>
      </c>
      <c r="BN82" s="14" t="s">
        <v>89</v>
      </c>
      <c r="BO82" s="14"/>
      <c r="BP82" s="14" t="s">
        <v>89</v>
      </c>
      <c r="BQ82" s="14"/>
      <c r="BR82" s="15" t="s">
        <v>89</v>
      </c>
      <c r="BS82" s="15" t="s">
        <v>89</v>
      </c>
      <c r="BT82" s="15" t="s">
        <v>89</v>
      </c>
      <c r="BU82" s="15" t="s">
        <v>89</v>
      </c>
      <c r="BV82" s="15" t="s">
        <v>89</v>
      </c>
      <c r="BW82" s="15"/>
      <c r="BX82" s="15" t="s">
        <v>89</v>
      </c>
      <c r="BY82" s="15"/>
      <c r="BZ82" s="15" t="s">
        <v>89</v>
      </c>
      <c r="CA82" s="15" t="s">
        <v>89</v>
      </c>
      <c r="CB82" s="15"/>
      <c r="CC82" s="15"/>
      <c r="CD82" s="15"/>
      <c r="CE82" s="15"/>
      <c r="CF82" s="15"/>
      <c r="CG82" s="15"/>
      <c r="CH82" s="15"/>
      <c r="CI82" s="15"/>
      <c r="CJ82" s="15"/>
      <c r="CK82" s="15"/>
    </row>
    <row r="83" spans="2:89" ht="14.45" customHeight="1" x14ac:dyDescent="0.25">
      <c r="B83" s="10"/>
      <c r="C83" s="10"/>
      <c r="D83" s="10" t="s">
        <v>239</v>
      </c>
      <c r="E83" s="14">
        <f t="shared" si="8"/>
        <v>0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5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</row>
    <row r="84" spans="2:89" ht="14.45" customHeight="1" x14ac:dyDescent="0.25">
      <c r="B84" s="10"/>
      <c r="C84" s="10"/>
      <c r="D84" s="10" t="s">
        <v>240</v>
      </c>
      <c r="E84" s="14">
        <f t="shared" si="8"/>
        <v>28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 t="s">
        <v>89</v>
      </c>
      <c r="AA84" s="14"/>
      <c r="AB84" s="14"/>
      <c r="AC84" s="14"/>
      <c r="AD84" s="14"/>
      <c r="AE84" s="14"/>
      <c r="AF84" s="14"/>
      <c r="AG84" s="14"/>
      <c r="AH84" s="14" t="s">
        <v>89</v>
      </c>
      <c r="AI84" s="14" t="s">
        <v>89</v>
      </c>
      <c r="AJ84" s="14" t="s">
        <v>89</v>
      </c>
      <c r="AK84" s="14"/>
      <c r="AL84" s="14" t="s">
        <v>89</v>
      </c>
      <c r="AM84" s="14" t="s">
        <v>89</v>
      </c>
      <c r="AN84" s="14" t="s">
        <v>89</v>
      </c>
      <c r="AO84" s="15" t="s">
        <v>89</v>
      </c>
      <c r="AP84" s="14" t="s">
        <v>89</v>
      </c>
      <c r="AQ84" s="14" t="s">
        <v>89</v>
      </c>
      <c r="AR84" s="14" t="s">
        <v>89</v>
      </c>
      <c r="AS84" s="14"/>
      <c r="AT84" s="14"/>
      <c r="AU84" s="14"/>
      <c r="AV84" s="14" t="s">
        <v>89</v>
      </c>
      <c r="AW84" s="14"/>
      <c r="AX84" s="14" t="s">
        <v>89</v>
      </c>
      <c r="AY84" s="14" t="s">
        <v>89</v>
      </c>
      <c r="AZ84" s="14" t="s">
        <v>89</v>
      </c>
      <c r="BA84" s="14" t="s">
        <v>89</v>
      </c>
      <c r="BB84" s="14" t="s">
        <v>89</v>
      </c>
      <c r="BC84" s="14" t="s">
        <v>89</v>
      </c>
      <c r="BD84" s="14"/>
      <c r="BE84" s="14"/>
      <c r="BF84" s="14"/>
      <c r="BG84" s="14"/>
      <c r="BH84" s="14" t="s">
        <v>89</v>
      </c>
      <c r="BI84" s="14"/>
      <c r="BJ84" s="14" t="s">
        <v>89</v>
      </c>
      <c r="BK84" s="14" t="s">
        <v>89</v>
      </c>
      <c r="BL84" s="14"/>
      <c r="BM84" s="14"/>
      <c r="BN84" s="14" t="s">
        <v>89</v>
      </c>
      <c r="BO84" s="14"/>
      <c r="BP84" s="14"/>
      <c r="BQ84" s="14"/>
      <c r="BR84" s="15" t="s">
        <v>89</v>
      </c>
      <c r="BS84" s="15" t="s">
        <v>89</v>
      </c>
      <c r="BT84" s="15" t="s">
        <v>89</v>
      </c>
      <c r="BU84" s="15"/>
      <c r="BV84" s="15"/>
      <c r="BW84" s="15"/>
      <c r="BX84" s="15" t="s">
        <v>89</v>
      </c>
      <c r="BY84" s="15"/>
      <c r="BZ84" s="15" t="s">
        <v>89</v>
      </c>
      <c r="CA84" s="15" t="s">
        <v>89</v>
      </c>
      <c r="CB84" s="15"/>
      <c r="CC84" s="15"/>
      <c r="CD84" s="15"/>
      <c r="CE84" s="15"/>
      <c r="CF84" s="15"/>
      <c r="CG84" s="15"/>
      <c r="CH84" s="15"/>
      <c r="CI84" s="15"/>
      <c r="CJ84" s="15"/>
      <c r="CK84" s="15"/>
    </row>
    <row r="85" spans="2:89" ht="14.45" customHeight="1" x14ac:dyDescent="0.25">
      <c r="B85" s="10"/>
      <c r="C85" s="10"/>
      <c r="D85" s="10" t="s">
        <v>241</v>
      </c>
      <c r="E85" s="14">
        <f t="shared" si="8"/>
        <v>0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5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</row>
    <row r="86" spans="2:89" x14ac:dyDescent="0.25">
      <c r="B86" s="17"/>
      <c r="C86" s="17"/>
      <c r="D86" s="10" t="s">
        <v>242</v>
      </c>
      <c r="E86" s="14">
        <f t="shared" si="8"/>
        <v>6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5" t="s">
        <v>89</v>
      </c>
      <c r="AP86" s="14"/>
      <c r="AQ86" s="14" t="s">
        <v>89</v>
      </c>
      <c r="AR86" s="14"/>
      <c r="AS86" s="14" t="s">
        <v>89</v>
      </c>
      <c r="AT86" s="14"/>
      <c r="AU86" s="14"/>
      <c r="AV86" s="14"/>
      <c r="AW86" s="14"/>
      <c r="AX86" s="14"/>
      <c r="AY86" s="14"/>
      <c r="AZ86" s="14"/>
      <c r="BA86" s="14" t="s">
        <v>89</v>
      </c>
      <c r="BB86" s="14"/>
      <c r="BC86" s="14"/>
      <c r="BD86" s="14"/>
      <c r="BE86" s="14"/>
      <c r="BF86" s="14"/>
      <c r="BG86" s="14"/>
      <c r="BH86" s="14"/>
      <c r="BI86" s="14"/>
      <c r="BJ86" s="14" t="s">
        <v>89</v>
      </c>
      <c r="BK86" s="14"/>
      <c r="BL86" s="14"/>
      <c r="BM86" s="14"/>
      <c r="BN86" s="14"/>
      <c r="BO86" s="14"/>
      <c r="BP86" s="14"/>
      <c r="BQ86" s="14"/>
      <c r="BR86" s="15"/>
      <c r="BS86" s="15"/>
      <c r="BT86" s="15"/>
      <c r="BU86" s="15"/>
      <c r="BV86" s="15"/>
      <c r="BW86" s="15"/>
      <c r="BX86" s="15"/>
      <c r="BY86" s="15"/>
      <c r="BZ86" s="15" t="s">
        <v>89</v>
      </c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</row>
    <row r="87" spans="2:89" x14ac:dyDescent="0.25">
      <c r="B87" s="17"/>
      <c r="C87" s="17"/>
      <c r="D87" s="10" t="s">
        <v>243</v>
      </c>
      <c r="E87" s="14">
        <f t="shared" si="8"/>
        <v>0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5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</row>
    <row r="88" spans="2:89" x14ac:dyDescent="0.25">
      <c r="B88" s="17"/>
      <c r="C88" s="17"/>
      <c r="D88" s="10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5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</row>
    <row r="89" spans="2:89" x14ac:dyDescent="0.25">
      <c r="B89" s="17" t="s">
        <v>113</v>
      </c>
      <c r="C89" s="17"/>
      <c r="D89" s="17" t="s">
        <v>244</v>
      </c>
      <c r="E89" s="14">
        <f t="shared" ref="E89:E95" si="9">COUNTIF(F89:ZZ89,"da")</f>
        <v>0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5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</row>
    <row r="90" spans="2:89" x14ac:dyDescent="0.25">
      <c r="B90" s="17"/>
      <c r="C90" s="17"/>
      <c r="D90" s="17" t="s">
        <v>245</v>
      </c>
      <c r="E90" s="14">
        <f t="shared" si="9"/>
        <v>0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5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</row>
    <row r="91" spans="2:89" x14ac:dyDescent="0.25">
      <c r="B91" s="17"/>
      <c r="C91" s="17"/>
      <c r="D91" s="17" t="s">
        <v>246</v>
      </c>
      <c r="E91" s="14">
        <f t="shared" si="9"/>
        <v>0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5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</row>
    <row r="92" spans="2:89" x14ac:dyDescent="0.25">
      <c r="B92" s="17"/>
      <c r="C92" s="17"/>
      <c r="D92" s="17" t="s">
        <v>247</v>
      </c>
      <c r="E92" s="14">
        <f t="shared" si="9"/>
        <v>0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5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</row>
    <row r="93" spans="2:89" x14ac:dyDescent="0.25">
      <c r="B93" s="17"/>
      <c r="C93" s="17"/>
      <c r="D93" s="17" t="s">
        <v>248</v>
      </c>
      <c r="E93" s="14">
        <f t="shared" si="9"/>
        <v>0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5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</row>
    <row r="94" spans="2:89" x14ac:dyDescent="0.25">
      <c r="B94" s="17"/>
      <c r="C94" s="17"/>
      <c r="D94" s="17" t="s">
        <v>249</v>
      </c>
      <c r="E94" s="14">
        <f t="shared" si="9"/>
        <v>0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5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</row>
    <row r="95" spans="2:89" x14ac:dyDescent="0.25">
      <c r="B95" s="17"/>
      <c r="C95" s="17"/>
      <c r="D95" s="17" t="s">
        <v>250</v>
      </c>
      <c r="E95" s="14">
        <f t="shared" si="9"/>
        <v>0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5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</row>
    <row r="96" spans="2:89" x14ac:dyDescent="0.25">
      <c r="CD96" s="15"/>
      <c r="CE96" s="15"/>
      <c r="CF96" s="15"/>
      <c r="CG96" s="15"/>
      <c r="CH96" s="15"/>
      <c r="CI96" s="15"/>
      <c r="CJ96" s="15"/>
      <c r="CK96" s="15"/>
    </row>
    <row r="97" spans="2:89" x14ac:dyDescent="0.25">
      <c r="CD97" s="15"/>
      <c r="CE97" s="15"/>
      <c r="CF97" s="15"/>
      <c r="CG97" s="15"/>
      <c r="CH97" s="15"/>
      <c r="CI97" s="15"/>
      <c r="CJ97" s="15"/>
      <c r="CK97" s="15"/>
    </row>
    <row r="98" spans="2:89" x14ac:dyDescent="0.25">
      <c r="CD98" s="15"/>
      <c r="CE98" s="15"/>
      <c r="CF98" s="15"/>
      <c r="CG98" s="15"/>
      <c r="CH98" s="15"/>
      <c r="CI98" s="15"/>
      <c r="CJ98" s="15"/>
      <c r="CK98" s="15"/>
    </row>
    <row r="99" spans="2:89" x14ac:dyDescent="0.25">
      <c r="B99" s="17"/>
      <c r="C99" s="17"/>
      <c r="D99" s="17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5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</row>
    <row r="100" spans="2:89" x14ac:dyDescent="0.25">
      <c r="B100" s="17"/>
      <c r="C100" s="17"/>
      <c r="D100" s="17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5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</row>
    <row r="101" spans="2:89" x14ac:dyDescent="0.25">
      <c r="B101" s="17"/>
      <c r="C101" s="17"/>
      <c r="D101" s="17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5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</row>
    <row r="102" spans="2:89" x14ac:dyDescent="0.25">
      <c r="B102" s="17"/>
      <c r="C102" s="17"/>
      <c r="D102" s="17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5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</row>
    <row r="103" spans="2:89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5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</row>
    <row r="104" spans="2:89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5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</row>
    <row r="105" spans="2:89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5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</row>
    <row r="106" spans="2:89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5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</row>
    <row r="107" spans="2:8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5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</row>
    <row r="108" spans="2:8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5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</row>
    <row r="109" spans="2:8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5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</row>
    <row r="110" spans="2:8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5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</row>
    <row r="111" spans="2:89" x14ac:dyDescent="0.25"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5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</row>
    <row r="112" spans="2:8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5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</row>
    <row r="113" spans="6:8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5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</row>
    <row r="114" spans="6:8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5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</row>
    <row r="115" spans="6:8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5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</row>
    <row r="116" spans="6:8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5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</row>
    <row r="117" spans="6:89" x14ac:dyDescent="0.25"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5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</row>
    <row r="118" spans="6:89" x14ac:dyDescent="0.25"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5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</row>
    <row r="119" spans="6:89" x14ac:dyDescent="0.25"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5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</row>
    <row r="120" spans="6:8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5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</row>
    <row r="121" spans="6:8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</row>
    <row r="122" spans="6:8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</row>
    <row r="123" spans="6:8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</row>
    <row r="124" spans="6:8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</row>
    <row r="125" spans="6:89" x14ac:dyDescent="0.25"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</row>
    <row r="126" spans="6:89" x14ac:dyDescent="0.25"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</row>
    <row r="127" spans="6:89" x14ac:dyDescent="0.25"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</row>
    <row r="128" spans="6:8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</row>
    <row r="129" spans="6:8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</row>
    <row r="130" spans="6:8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</row>
    <row r="131" spans="6:8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</row>
    <row r="132" spans="6:8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</row>
    <row r="133" spans="6:89" x14ac:dyDescent="0.25"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</row>
    <row r="134" spans="6:89" x14ac:dyDescent="0.25"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</row>
    <row r="135" spans="6:89" x14ac:dyDescent="0.25"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</row>
    <row r="136" spans="6:8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</row>
    <row r="137" spans="6:8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</row>
    <row r="138" spans="6:8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</row>
    <row r="139" spans="6:8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</row>
    <row r="140" spans="6:8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</row>
    <row r="141" spans="6:89" x14ac:dyDescent="0.25"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</row>
  </sheetData>
  <sortState xmlns:xlrd2="http://schemas.microsoft.com/office/spreadsheetml/2017/richdata2" ref="D14:V21">
    <sortCondition ref="D14:D21"/>
  </sortState>
  <mergeCells count="6">
    <mergeCell ref="B79:D79"/>
    <mergeCell ref="B10:D10"/>
    <mergeCell ref="B44:D44"/>
    <mergeCell ref="B50:D50"/>
    <mergeCell ref="B63:D63"/>
    <mergeCell ref="B70:D70"/>
  </mergeCells>
  <phoneticPr fontId="3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raspored</vt:lpstr>
      <vt:lpstr>P</vt:lpstr>
      <vt:lpstr>J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38599</dc:creator>
  <cp:keywords/>
  <dc:description/>
  <cp:lastModifiedBy>Lobel Marunic</cp:lastModifiedBy>
  <cp:revision/>
  <dcterms:created xsi:type="dcterms:W3CDTF">2023-09-14T17:49:25Z</dcterms:created>
  <dcterms:modified xsi:type="dcterms:W3CDTF">2024-12-17T23:31:18Z</dcterms:modified>
  <cp:category/>
  <cp:contentStatus/>
</cp:coreProperties>
</file>