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A:\Proyectos Front end\Delivery App\src\assets\images\"/>
    </mc:Choice>
  </mc:AlternateContent>
  <xr:revisionPtr revIDLastSave="0" documentId="13_ncr:1_{7AF8D9EE-8E67-4281-8BF8-09D84FA2F52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anilla" sheetId="2" r:id="rId1"/>
    <sheet name="Total por mes" sheetId="3" r:id="rId2"/>
    <sheet name="Recogido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1" i="2" l="1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30" i="2"/>
  <c r="K429" i="2"/>
  <c r="O5" i="4" l="1"/>
  <c r="K401" i="2" l="1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398" i="2"/>
  <c r="K399" i="2"/>
  <c r="K400" i="2"/>
  <c r="Q5" i="4" l="1"/>
  <c r="K370" i="2" l="1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69" i="2"/>
  <c r="K368" i="2"/>
  <c r="K339" i="2" l="1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38" i="2"/>
  <c r="K337" i="2"/>
  <c r="K326" i="2" l="1"/>
  <c r="K327" i="2"/>
  <c r="K328" i="2"/>
  <c r="K329" i="2"/>
  <c r="K330" i="2"/>
  <c r="K331" i="2"/>
  <c r="K332" i="2"/>
  <c r="K333" i="2"/>
  <c r="K334" i="2"/>
  <c r="K335" i="2"/>
  <c r="K336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07" i="2"/>
  <c r="I5" i="4" l="1"/>
  <c r="K286" i="2" l="1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278" i="2"/>
  <c r="K279" i="2"/>
  <c r="K280" i="2"/>
  <c r="K281" i="2"/>
  <c r="K282" i="2"/>
  <c r="K283" i="2"/>
  <c r="K284" i="2"/>
  <c r="K285" i="2"/>
  <c r="K277" i="2"/>
  <c r="K276" i="2"/>
  <c r="E43" i="2" l="1"/>
  <c r="K247" i="2" l="1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46" i="2"/>
  <c r="K245" i="2"/>
  <c r="H5" i="4"/>
  <c r="K220" i="2" l="1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16" i="2"/>
  <c r="K217" i="2"/>
  <c r="K218" i="2"/>
  <c r="K219" i="2"/>
  <c r="K215" i="2"/>
  <c r="C5" i="4" l="1"/>
  <c r="D5" i="4"/>
  <c r="K186" i="2" l="1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185" i="2"/>
  <c r="K184" i="2"/>
  <c r="E153" i="2"/>
  <c r="F5" i="4"/>
  <c r="E5" i="4"/>
  <c r="G5" i="4"/>
  <c r="J5" i="4"/>
  <c r="K5" i="4"/>
  <c r="L5" i="4"/>
  <c r="M5" i="4"/>
  <c r="N5" i="4"/>
  <c r="K145" i="2"/>
  <c r="K146" i="2"/>
  <c r="K147" i="2"/>
  <c r="K148" i="2"/>
  <c r="K149" i="2"/>
  <c r="K150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55" i="2"/>
  <c r="K156" i="2"/>
  <c r="K154" i="2"/>
  <c r="K121" i="2"/>
  <c r="K120" i="2"/>
  <c r="K122" i="2"/>
  <c r="E46" i="2" l="1"/>
  <c r="K82" i="2"/>
  <c r="K83" i="2"/>
  <c r="K139" i="2"/>
  <c r="K140" i="2"/>
  <c r="K141" i="2"/>
  <c r="K142" i="2"/>
  <c r="K143" i="2"/>
  <c r="K144" i="2"/>
  <c r="K151" i="2"/>
  <c r="K152" i="2"/>
  <c r="K15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63" i="2"/>
  <c r="K53" i="2"/>
  <c r="K54" i="2"/>
  <c r="K55" i="2"/>
  <c r="K56" i="2"/>
  <c r="K57" i="2"/>
  <c r="K58" i="2"/>
  <c r="K59" i="2"/>
  <c r="K60" i="2"/>
  <c r="K61" i="2"/>
  <c r="K62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34" i="2"/>
  <c r="K33" i="2"/>
  <c r="K28" i="2"/>
  <c r="K29" i="2"/>
  <c r="K30" i="2"/>
  <c r="K31" i="2"/>
  <c r="K32" i="2"/>
  <c r="K23" i="2"/>
  <c r="K24" i="2"/>
  <c r="K25" i="2"/>
  <c r="K26" i="2"/>
  <c r="K27" i="2"/>
  <c r="K11" i="2"/>
  <c r="K12" i="2"/>
  <c r="K13" i="2"/>
  <c r="K14" i="2"/>
  <c r="K15" i="2"/>
  <c r="K16" i="2"/>
  <c r="K17" i="2"/>
  <c r="K18" i="2"/>
  <c r="K19" i="2"/>
  <c r="K20" i="2"/>
  <c r="K21" i="2"/>
  <c r="K22" i="2"/>
  <c r="K10" i="2"/>
  <c r="K9" i="2"/>
  <c r="K8" i="2"/>
  <c r="K7" i="2"/>
  <c r="K6" i="2"/>
  <c r="K5" i="2"/>
  <c r="K2" i="2"/>
  <c r="K3" i="2"/>
  <c r="K4" i="2"/>
  <c r="L2" i="2" l="1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l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l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</author>
    <author>Marii</author>
  </authors>
  <commentList>
    <comment ref="G2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1,590,000 De cuota y 100,000 de Administracion
</t>
        </r>
      </text>
    </comment>
    <comment ref="G35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SALUD ALBEIRO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43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Cumpleaños Diego
</t>
        </r>
      </text>
    </comment>
    <comment ref="G46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 xml:space="preserve">150 DEBE ALBEIRO.
</t>
        </r>
      </text>
    </comment>
    <comment ref="G60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Ajuste para cancelar deuda COPICOL
</t>
        </r>
      </text>
    </comment>
    <comment ref="G74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Don Dario
</t>
        </r>
      </text>
    </comment>
    <comment ref="G83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Uñas
</t>
        </r>
      </text>
    </comment>
    <comment ref="G85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Compra de materiales
para calle
</t>
        </r>
      </text>
    </comment>
    <comment ref="G87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- 1,300,000 Cuota Ene
- 150,000 Salud Alb
- 100,000 Arreglo Carro
- 250,000 Arreglo Calle
- 100,000 Adm Febrero
</t>
        </r>
      </text>
    </comment>
    <comment ref="G95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rifa
</t>
        </r>
      </text>
    </comment>
    <comment ref="G99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ceja
</t>
        </r>
      </text>
    </comment>
    <comment ref="G100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Aceite
</t>
        </r>
      </text>
    </comment>
    <comment ref="G10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 xml:space="preserve">Mariana:
Gas y vueltas fredy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04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flamingo
</t>
        </r>
      </text>
    </comment>
    <comment ref="G112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cumpleaños Claudia
</t>
        </r>
      </text>
    </comment>
    <comment ref="G113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Arreglo Closs
</t>
        </r>
      </text>
    </comment>
    <comment ref="G115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Arreglos mientras paro del 22
</t>
        </r>
      </text>
    </comment>
    <comment ref="D116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paro taxistas
</t>
        </r>
      </text>
    </comment>
    <comment ref="G119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misa sabaneta
</t>
        </r>
      </text>
    </comment>
    <comment ref="G121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JFK - Feb
</t>
        </r>
      </text>
    </comment>
    <comment ref="G125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150 Salud Albeiro
112 Administracion Marz
</t>
        </r>
      </text>
    </comment>
    <comment ref="G126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Cambio de pastas
</t>
        </r>
      </text>
    </comment>
    <comment ref="G129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Sensor
</t>
        </r>
      </text>
    </comment>
    <comment ref="G130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cita nutricionista
</t>
        </r>
      </text>
    </comment>
    <comment ref="G134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Aceite
</t>
        </r>
      </text>
    </comment>
    <comment ref="G148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Reunion donde Mariela
</t>
        </r>
      </text>
    </comment>
    <comment ref="G152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Cuota JFK - Marzo
</t>
        </r>
      </text>
    </comment>
    <comment ref="G153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-140 salud Albeiro
-110 administracion Abril</t>
        </r>
      </text>
    </comment>
    <comment ref="G157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Mariana:</t>
        </r>
        <r>
          <rPr>
            <sz val="9"/>
            <color indexed="81"/>
            <rFont val="Tahoma"/>
            <family val="2"/>
          </rPr>
          <t xml:space="preserve">
Arreglo del troquer
</t>
        </r>
      </text>
    </comment>
    <comment ref="G160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Sudadera Hedison
</t>
        </r>
      </text>
    </comment>
    <comment ref="G170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Ropa Hedison
</t>
        </r>
      </text>
    </comment>
    <comment ref="G171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Gas
</t>
        </r>
      </text>
    </comment>
    <comment ref="G172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Aceite</t>
        </r>
      </text>
    </comment>
    <comment ref="G173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Closs</t>
        </r>
      </text>
    </comment>
    <comment ref="G177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Tornillos
</t>
        </r>
      </text>
    </comment>
    <comment ref="G180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Cuota JFK Abril</t>
        </r>
      </text>
    </comment>
    <comment ref="G181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-150 salud Albeiro
-110 administracion Mayo</t>
        </r>
      </text>
    </comment>
    <comment ref="G183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Tensionada</t>
        </r>
      </text>
    </comment>
    <comment ref="G189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Reparación de Tijera</t>
        </r>
      </text>
    </comment>
    <comment ref="G191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Ajuste de Closs
</t>
        </r>
      </text>
    </comment>
    <comment ref="G196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Dia de madres
</t>
        </r>
      </text>
    </comment>
    <comment ref="G199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Arreglo bobinas y troque
</t>
        </r>
      </text>
    </comment>
    <comment ref="G208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Juego de escubillo</t>
        </r>
      </text>
    </comment>
    <comment ref="G211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Peregrinacion
</t>
        </r>
      </text>
    </comment>
    <comment ref="G214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1,300 JFK Mayo
140 Salud Albeiro
110 Administracion Junio
70 Aceite
</t>
        </r>
      </text>
    </comment>
    <comment ref="G22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Pasajes cumpleaños Papito</t>
        </r>
      </text>
    </comment>
    <comment ref="G226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G232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Mariana:</t>
        </r>
        <r>
          <rPr>
            <sz val="9"/>
            <color indexed="81"/>
            <rFont val="Tahoma"/>
            <family val="2"/>
          </rPr>
          <t xml:space="preserve">
Dia del padre
</t>
        </r>
      </text>
    </comment>
    <comment ref="G238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Comida Lulu</t>
        </r>
      </text>
    </comment>
    <comment ref="G240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Cambio buje selectora
</t>
        </r>
      </text>
    </comment>
    <comment ref="G241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Compra carne
</t>
        </r>
      </text>
    </comment>
    <comment ref="G24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Cuota JFK Junio
</t>
        </r>
      </text>
    </comment>
    <comment ref="G245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150 Salud Albeiro
112 Administracion Julio
80 Aceite</t>
        </r>
      </text>
    </comment>
    <comment ref="G248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Taller
</t>
        </r>
      </text>
    </comment>
    <comment ref="G255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4k Llanta
</t>
        </r>
      </text>
    </comment>
    <comment ref="G258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Taller</t>
        </r>
      </text>
    </comment>
    <comment ref="G265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Desincrustante 8k</t>
        </r>
      </text>
    </comment>
    <comment ref="G266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Cosas del Almuerzo
</t>
        </r>
      </text>
    </comment>
    <comment ref="G269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70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Pasajes
</t>
        </r>
      </text>
    </comment>
    <comment ref="G271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1.3 Cuota JFK Julio
140 salud Albeiro
</t>
        </r>
      </text>
    </comment>
    <comment ref="G275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100: Abono / Carro seguro
112: Admin Agosto
70: Aceite</t>
        </r>
      </text>
    </comment>
    <comment ref="G279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Tecnomecanica
</t>
        </r>
      </text>
    </comment>
    <comment ref="G280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Taller - Herney
</t>
        </r>
      </text>
    </comment>
    <comment ref="G281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70: Fiesta Dulce Maria
50: Vueltas centro</t>
        </r>
      </text>
    </comment>
    <comment ref="G283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Cita medica
</t>
        </r>
      </text>
    </comment>
    <comment ref="G284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20 Refrigerante
20 NS</t>
        </r>
      </text>
    </comment>
    <comment ref="G285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Seguro
</t>
        </r>
      </text>
    </comment>
    <comment ref="G28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6k Parchada llanta
</t>
        </r>
      </text>
    </comment>
    <comment ref="G288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Mariana:
Peluqeria</t>
        </r>
      </text>
    </comment>
    <comment ref="G289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 xml:space="preserve">Mariana:
pasajes
</t>
        </r>
      </text>
    </comment>
    <comment ref="G290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 xml:space="preserve">Mariana:
pasajes
</t>
        </r>
      </text>
    </comment>
    <comment ref="G292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Ajuste Servicios
</t>
        </r>
      </text>
    </comment>
    <comment ref="G294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 xml:space="preserve">Mariana:
Salida central
</t>
        </r>
      </text>
    </comment>
    <comment ref="G297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 xml:space="preserve">Mariana:
Crema para manchas
</t>
        </r>
      </text>
    </comment>
    <comment ref="G299" authorId="1" shapeId="0" xr:uid="{00000000-0006-0000-0000-00004C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40 Regalo Juan
50 cita medica
20 desayuno colegiatura</t>
        </r>
      </text>
    </comment>
    <comment ref="G300" authorId="1" shapeId="0" xr:uid="{00000000-0006-0000-0000-00004D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12 Tensionada</t>
        </r>
      </text>
    </comment>
    <comment ref="G305" authorId="1" shapeId="0" xr:uid="{00000000-0006-0000-0000-00004E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1,300: JFK Agosto
150: Salud Albeiro
</t>
        </r>
      </text>
    </comment>
    <comment ref="G307" authorId="1" shapeId="0" xr:uid="{00000000-0006-0000-0000-00004F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112: Administracion
80: Aceite
</t>
        </r>
      </text>
    </comment>
    <comment ref="G309" authorId="1" shapeId="0" xr:uid="{00000000-0006-0000-0000-000050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Abono / Carro seguro</t>
        </r>
      </text>
    </comment>
    <comment ref="G312" authorId="1" shapeId="0" xr:uid="{00000000-0006-0000-0000-000051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Servicios Tigo</t>
        </r>
      </text>
    </comment>
    <comment ref="G315" authorId="1" shapeId="0" xr:uid="{00000000-0006-0000-0000-000052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G322" authorId="1" shapeId="0" xr:uid="{00000000-0006-0000-0000-000053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Lona invernal Gris</t>
        </r>
      </text>
    </comment>
    <comment ref="G327" authorId="1" shapeId="0" xr:uid="{00000000-0006-0000-0000-000054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Limpiador de contactos electricos y Borne Bateria BC normal</t>
        </r>
      </text>
    </comment>
    <comment ref="G328" authorId="1" shapeId="0" xr:uid="{00000000-0006-0000-0000-000055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Cirugia Hedison
</t>
        </r>
      </text>
    </comment>
    <comment ref="G329" authorId="1" shapeId="0" xr:uid="{00000000-0006-0000-0000-000056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4k llanta</t>
        </r>
      </text>
    </comment>
    <comment ref="G332" authorId="1" shapeId="0" xr:uid="{00000000-0006-0000-0000-000057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Desayuno Colegiatura</t>
        </r>
      </text>
    </comment>
    <comment ref="G335" authorId="1" shapeId="0" xr:uid="{00000000-0006-0000-0000-000058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1.300: JFK Septiembre
100: Abono / Carro Seguro</t>
        </r>
      </text>
    </comment>
    <comment ref="G336" authorId="1" shapeId="0" xr:uid="{00000000-0006-0000-0000-000059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140: Salud Albeiro</t>
        </r>
      </text>
    </comment>
    <comment ref="G337" authorId="1" shapeId="0" xr:uid="{00000000-0006-0000-0000-00005A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Barada</t>
        </r>
      </text>
    </comment>
    <comment ref="G338" authorId="1" shapeId="0" xr:uid="{00000000-0006-0000-0000-00005B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Administracion Octubre</t>
        </r>
      </text>
    </comment>
    <comment ref="G344" authorId="1" shapeId="0" xr:uid="{00000000-0006-0000-0000-00005C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Lulu</t>
        </r>
      </text>
    </comment>
    <comment ref="G346" authorId="1" shapeId="0" xr:uid="{00000000-0006-0000-0000-00005D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DIAN</t>
        </r>
      </text>
    </comment>
    <comment ref="G353" authorId="1" shapeId="0" xr:uid="{00000000-0006-0000-0000-00005E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Aceite
</t>
        </r>
      </text>
    </comment>
    <comment ref="G354" authorId="1" shapeId="0" xr:uid="{00000000-0006-0000-0000-00005F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Ropa arreglada</t>
        </r>
      </text>
    </comment>
    <comment ref="G355" authorId="1" shapeId="0" xr:uid="{00000000-0006-0000-0000-000060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Bateria
</t>
        </r>
      </text>
    </comment>
    <comment ref="G364" authorId="1" shapeId="0" xr:uid="{00000000-0006-0000-0000-000061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Cumpleaños Hedison
</t>
        </r>
      </text>
    </comment>
    <comment ref="G365" authorId="1" shapeId="0" xr:uid="{00000000-0006-0000-0000-000062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JFK Octubre
</t>
        </r>
      </text>
    </comment>
    <comment ref="G367" authorId="1" shapeId="0" xr:uid="{00000000-0006-0000-0000-000063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100: Abono / Carro Seguro
150: Salud Albeiro
112: Administracion
160: Pago que se debia a prestamo por barada del 1 de octubre
</t>
        </r>
      </text>
    </comment>
    <comment ref="G368" authorId="1" shapeId="0" xr:uid="{00000000-0006-0000-0000-000064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Compra de plumillas</t>
        </r>
      </text>
    </comment>
    <comment ref="G372" authorId="1" shapeId="0" xr:uid="{00000000-0006-0000-0000-000065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Ida donde la tia estela
</t>
        </r>
      </text>
    </comment>
    <comment ref="G373" authorId="1" shapeId="0" xr:uid="{00000000-0006-0000-0000-000066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Daño del closs
</t>
        </r>
      </text>
    </comment>
    <comment ref="G378" authorId="1" shapeId="0" xr:uid="{00000000-0006-0000-0000-000067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Ida donde Papito
</t>
        </r>
      </text>
    </comment>
    <comment ref="G380" authorId="1" shapeId="0" xr:uid="{00000000-0006-0000-0000-000068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Para ajustar zapatos
</t>
        </r>
      </text>
    </comment>
    <comment ref="G384" authorId="1" shapeId="0" xr:uid="{00000000-0006-0000-0000-000069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6k: Tensionada de emergencia</t>
        </r>
      </text>
    </comment>
    <comment ref="G388" authorId="1" shapeId="0" xr:uid="{00000000-0006-0000-0000-00006A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Aceite</t>
        </r>
      </text>
    </comment>
    <comment ref="G392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Marii:</t>
        </r>
        <r>
          <rPr>
            <sz val="9"/>
            <color indexed="81"/>
            <rFont val="Tahoma"/>
            <family val="2"/>
          </rPr>
          <t xml:space="preserve">
Pasajes Sabado Cole
</t>
        </r>
      </text>
    </comment>
    <comment ref="G394" authorId="1" shapeId="0" xr:uid="{00000000-0006-0000-0000-00006C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10: Bombillo Haloge
4: Socket Unidad</t>
        </r>
      </text>
    </comment>
    <comment ref="G397" authorId="1" shapeId="0" xr:uid="{00000000-0006-0000-0000-00006D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1.300: JFK Noviembre
110: Administracion
100: Abono / Seguro Carro
150: Salud Albeiro</t>
        </r>
      </text>
    </comment>
    <comment ref="G400" authorId="1" shapeId="0" xr:uid="{00000000-0006-0000-0000-00006E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Bono Taximetro</t>
        </r>
      </text>
    </comment>
    <comment ref="G401" authorId="1" shapeId="0" xr:uid="{00000000-0006-0000-0000-00006F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Recarga del extintor</t>
        </r>
      </text>
    </comment>
    <comment ref="G402" authorId="1" shapeId="0" xr:uid="{00000000-0006-0000-0000-000070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63: Taximetro</t>
        </r>
      </text>
    </comment>
    <comment ref="G405" authorId="1" shapeId="0" xr:uid="{00000000-0006-0000-0000-000071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Pastar el Closs</t>
        </r>
      </text>
    </comment>
    <comment ref="G406" authorId="1" shapeId="0" xr:uid="{00000000-0006-0000-0000-000072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Ida donde Don Dario</t>
        </r>
      </text>
    </comment>
    <comment ref="G415" authorId="1" shapeId="0" xr:uid="{00000000-0006-0000-0000-000073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Llantas
</t>
        </r>
      </text>
    </comment>
    <comment ref="G416" authorId="1" shapeId="0" xr:uid="{00000000-0006-0000-0000-000074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Llantas
</t>
        </r>
      </text>
    </comment>
    <comment ref="G417" authorId="1" shapeId="0" xr:uid="{00000000-0006-0000-0000-000075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Ajuste de servicios EPM</t>
        </r>
      </text>
    </comment>
    <comment ref="G418" authorId="1" shapeId="0" xr:uid="{00000000-0006-0000-0000-000076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15: Bugias
80: Aceite</t>
        </r>
      </text>
    </comment>
    <comment ref="G425" authorId="1" shapeId="0" xr:uid="{00000000-0006-0000-0000-000077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EB SURTIDO CABL</t>
        </r>
      </text>
    </comment>
    <comment ref="G426" authorId="1" shapeId="0" xr:uid="{00000000-0006-0000-0000-000078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1,300: JFK Diciembre
100: Abono / Seguro Carro</t>
        </r>
      </text>
    </comment>
    <comment ref="D437" authorId="1" shapeId="0" xr:uid="{00000000-0006-0000-0000-000079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Albeiro acompaño a la urgencia de Hedison, Clínica Soma e INCODOL. </t>
        </r>
      </text>
    </comment>
    <comment ref="G438" authorId="1" shapeId="0" xr:uid="{00000000-0006-0000-0000-00007A000000}">
      <text>
        <r>
          <rPr>
            <b/>
            <sz val="9"/>
            <color indexed="81"/>
            <rFont val="Tahoma"/>
            <charset val="1"/>
          </rPr>
          <t>PASTA PARA FRENOS</t>
        </r>
      </text>
    </comment>
    <comment ref="G439" authorId="1" shapeId="0" xr:uid="{00000000-0006-0000-0000-00007B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PINTURA DEL CARRO</t>
        </r>
      </text>
    </comment>
    <comment ref="G440" authorId="1" shapeId="0" xr:uid="{00000000-0006-0000-0000-00007C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POLLO ASADO.HEDISON CLÍNICA. </t>
        </r>
      </text>
    </comment>
    <comment ref="G441" authorId="1" shapeId="0" xr:uid="{00000000-0006-0000-0000-00007D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CIEN MIL PARA LA CARNE Y 5O MIL PARA PINTURA TAPA TRASERA. </t>
        </r>
      </text>
    </comment>
    <comment ref="G442" authorId="1" shapeId="0" xr:uid="{00000000-0006-0000-0000-00007E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Administración</t>
        </r>
      </text>
    </comment>
    <comment ref="G443" authorId="1" shapeId="0" xr:uid="{00000000-0006-0000-0000-00007F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BOMBA DEL CARRO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</author>
    <author>Marii</author>
  </authors>
  <commentList>
    <comment ref="C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Mariana:</t>
        </r>
        <r>
          <rPr>
            <sz val="9"/>
            <color indexed="81"/>
            <rFont val="Tahoma"/>
            <family val="2"/>
          </rPr>
          <t xml:space="preserve">
CAJA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Mariana:</t>
        </r>
        <r>
          <rPr>
            <sz val="9"/>
            <color indexed="81"/>
            <rFont val="Tahoma"/>
            <family val="2"/>
          </rPr>
          <t xml:space="preserve">
CAJA
</t>
        </r>
      </text>
    </comment>
    <comment ref="E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Mariana:</t>
        </r>
        <r>
          <rPr>
            <sz val="9"/>
            <color indexed="81"/>
            <rFont val="Tahoma"/>
            <family val="2"/>
          </rPr>
          <t xml:space="preserve">
CAJA
</t>
        </r>
      </text>
    </comment>
    <comment ref="F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Mariana:</t>
        </r>
        <r>
          <rPr>
            <sz val="9"/>
            <color indexed="81"/>
            <rFont val="Tahoma"/>
            <family val="2"/>
          </rPr>
          <t xml:space="preserve">
CAJA
</t>
        </r>
      </text>
    </comment>
    <comment ref="G4" authorId="1" shapeId="0" xr:uid="{00000000-0006-0000-0200-000005000000}">
      <text>
        <r>
          <rPr>
            <b/>
            <sz val="9"/>
            <color indexed="81"/>
            <rFont val="Tahoma"/>
            <charset val="1"/>
          </rPr>
          <t>Marii:</t>
        </r>
        <r>
          <rPr>
            <sz val="9"/>
            <color indexed="81"/>
            <rFont val="Tahoma"/>
            <charset val="1"/>
          </rPr>
          <t xml:space="preserve">
330: Mariana Fondo Epm</t>
        </r>
      </text>
    </comment>
    <comment ref="H4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600: Carro seguro
100: Licuadora Manual
300: Beatriz</t>
        </r>
      </text>
    </comment>
    <comment ref="Q4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Mariana:</t>
        </r>
        <r>
          <rPr>
            <sz val="9"/>
            <color indexed="81"/>
            <rFont val="Tahoma"/>
            <charset val="1"/>
          </rPr>
          <t xml:space="preserve">
Abono
</t>
        </r>
      </text>
    </comment>
  </commentList>
</comments>
</file>

<file path=xl/sharedStrings.xml><?xml version="1.0" encoding="utf-8"?>
<sst xmlns="http://schemas.openxmlformats.org/spreadsheetml/2006/main" count="1791" uniqueCount="58">
  <si>
    <t>LIQUIDA</t>
  </si>
  <si>
    <t>DÍA</t>
  </si>
  <si>
    <t>MES</t>
  </si>
  <si>
    <t>AÑO</t>
  </si>
  <si>
    <t>ADICIONAL</t>
  </si>
  <si>
    <t>Total general</t>
  </si>
  <si>
    <t>Día</t>
  </si>
  <si>
    <t>Meses</t>
  </si>
  <si>
    <t>NOVEDAD</t>
  </si>
  <si>
    <t>TOTAL LIQUIDADO DIA</t>
  </si>
  <si>
    <t>TOTAL EN CAJA</t>
  </si>
  <si>
    <t>-Total Liquidado Dia-</t>
  </si>
  <si>
    <t>CONDUCTOR</t>
  </si>
  <si>
    <t>RETIRO</t>
  </si>
  <si>
    <t>PERSONA QUE RETIRA</t>
  </si>
  <si>
    <t>CAUSAL DEL RETIRO</t>
  </si>
  <si>
    <t>ALBEIRO</t>
  </si>
  <si>
    <t>NA</t>
  </si>
  <si>
    <t>HEDISON/ALBEIRO</t>
  </si>
  <si>
    <t>BEATRIZ</t>
  </si>
  <si>
    <t>PRESTAMO</t>
  </si>
  <si>
    <t>HEDISON</t>
  </si>
  <si>
    <t>PICO Y PLACA</t>
  </si>
  <si>
    <t>HERNEY</t>
  </si>
  <si>
    <t>MARIANA</t>
  </si>
  <si>
    <t>PAGOS</t>
  </si>
  <si>
    <t xml:space="preserve">ARREGLOS </t>
  </si>
  <si>
    <t>ALBEIRO/HEDISON</t>
  </si>
  <si>
    <t>TAXIMETRO</t>
  </si>
  <si>
    <t>HERNEY/HEDISON</t>
  </si>
  <si>
    <t>ENFERMEDAD</t>
  </si>
  <si>
    <t>ARREGLOS</t>
  </si>
  <si>
    <t>DAÑOS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</si>
  <si>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</si>
  <si>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</si>
  <si>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</si>
  <si>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</si>
  <si>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</si>
  <si>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</si>
  <si>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</si>
  <si>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</si>
  <si>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</si>
  <si>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</si>
  <si>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</si>
  <si>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</si>
  <si>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</si>
  <si>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COMPRAS</t>
  </si>
  <si>
    <t>CLAUDIA</t>
  </si>
  <si>
    <t>PRIMAS</t>
  </si>
  <si>
    <t xml:space="preserve"> </t>
  </si>
  <si>
    <t>DOMINGO</t>
  </si>
  <si>
    <t>FESTIVO</t>
  </si>
  <si>
    <t>PARO DE TAXIS</t>
  </si>
  <si>
    <t>CITA MED ALB</t>
  </si>
  <si>
    <t>Salud de Albeiro</t>
  </si>
  <si>
    <t xml:space="preserve">ALBEIRO </t>
  </si>
  <si>
    <t xml:space="preserve">HEDISON INCODOL </t>
  </si>
  <si>
    <t>NO LABORÓ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</si>
</sst>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2" borderId="9" xfId="0" applyFont="1" applyFill="1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5" fontId="1" fillId="2" borderId="1" xfId="0" applyNumberFormat="1" applyFont="1" applyFill="1" applyBorder="1"/>
    <xf numFmtId="0" fontId="1" fillId="2" borderId="11" xfId="0" applyFont="1" applyFill="1" applyBorder="1"/>
    <xf numFmtId="164" fontId="0" fillId="0" borderId="12" xfId="0" applyNumberFormat="1" applyBorder="1" applyAlignment="1">
      <alignment horizontal="center"/>
    </xf>
    <xf numFmtId="164" fontId="0" fillId="0" borderId="0" xfId="0" applyNumberFormat="1"/>
    <xf numFmtId="164" fontId="0" fillId="0" borderId="13" xfId="0" applyNumberFormat="1" applyBorder="1"/>
    <xf numFmtId="164" fontId="8" fillId="3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3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4" tint="-0.24994659260841701"/>
      </font>
      <fill>
        <patternFill>
          <fgColor auto="1"/>
          <bgColor theme="8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660066"/>
      </font>
      <fill>
        <patternFill>
          <bgColor rgb="FFBF95DF"/>
        </patternFill>
      </fill>
    </dxf>
    <dxf>
      <font>
        <color rgb="FF660066"/>
      </font>
      <fill>
        <patternFill>
          <bgColor rgb="FFFF99C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fgColor auto="1"/>
          <bgColor theme="8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660066"/>
      </font>
      <fill>
        <patternFill>
          <bgColor rgb="FFBF95DF"/>
        </patternFill>
      </fill>
    </dxf>
    <dxf>
      <font>
        <color rgb="FF660066"/>
      </font>
      <fill>
        <patternFill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fgColor auto="1"/>
          <bgColor theme="8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660066"/>
      </font>
      <fill>
        <patternFill>
          <bgColor rgb="FFBF95DF"/>
        </patternFill>
      </fill>
    </dxf>
    <dxf>
      <font>
        <color rgb="FF660066"/>
      </font>
      <fill>
        <patternFill>
          <bgColor rgb="FFFF99C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660066"/>
      </font>
      <fill>
        <patternFill>
          <bgColor rgb="FFFF99CC"/>
        </patternFill>
      </fill>
    </dxf>
    <dxf>
      <font>
        <color rgb="FF660066"/>
      </font>
      <fill>
        <patternFill>
          <bgColor rgb="FFBF95D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fgColor auto="1"/>
          <bgColor theme="8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660066"/>
      </font>
      <fill>
        <patternFill>
          <bgColor rgb="FFFF99CC"/>
        </patternFill>
      </fill>
    </dxf>
    <dxf>
      <font>
        <color rgb="FF660066"/>
      </font>
      <fill>
        <patternFill>
          <bgColor rgb="FFBF95D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fgColor auto="1"/>
          <bgColor theme="8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indexed="64"/>
        </left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numFmt numFmtId="0" formatCode="General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&quot;$&quot;\ * #,##0.00_-;\-&quot;$&quot;\ * #,##0.00_-;_-&quot;$&quot;\ * &quot;-&quot;??_-;_-@_-"/>
    </dxf>
    <dxf>
      <font>
        <color theme="0"/>
      </font>
    </dxf>
    <dxf>
      <fill>
        <patternFill patternType="solid">
          <bgColor rgb="FF00206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color rgb="FF00206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numFmt numFmtId="0" formatCode="General"/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CC"/>
      <color rgb="FF660066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i" refreshedDate="45294.731999884258" createdVersion="8" refreshedVersion="6" minRefreshableVersion="3" recordCount="427" xr:uid="{00000000-000A-0000-FFFF-FFFF00000000}">
  <cacheSource type="worksheet">
    <worksheetSource name="Tabla1"/>
  </cacheSource>
  <cacheFields count="12">
    <cacheField name="LIQUIDA" numFmtId="164">
      <sharedItems containsSemiMixedTypes="0" containsString="0" containsNumber="1" containsInteger="1" minValue="0" maxValue="100000"/>
    </cacheField>
    <cacheField name="ADICIONAL" numFmtId="164">
      <sharedItems containsSemiMixedTypes="0" containsString="0" containsNumber="1" containsInteger="1" minValue="0" maxValue="40000"/>
    </cacheField>
    <cacheField name="CONDUCTOR" numFmtId="164">
      <sharedItems/>
    </cacheField>
    <cacheField name="NOVEDAD" numFmtId="164">
      <sharedItems containsBlank="1" count="13">
        <s v="NA"/>
        <s v="PICO Y PLACA"/>
        <s v="ARREGLOS"/>
        <s v="TAXIMETRO"/>
        <s v="ENFERMEDAD"/>
        <s v="DAÑOS"/>
        <s v="COMPRAS"/>
        <s v="DOMINGO"/>
        <s v="FESTIVO"/>
        <s v="PARO DE TAXIS"/>
        <s v="CITA MED ALB"/>
        <m u="1"/>
        <s v="DESCANSO" u="1"/>
      </sharedItems>
    </cacheField>
    <cacheField name="RETIRO" numFmtId="164">
      <sharedItems containsString="0" containsBlank="1" containsNumber="1" containsInteger="1" minValue="0" maxValue="1900000"/>
    </cacheField>
    <cacheField name="PERSONA QUE RETIRA" numFmtId="164">
      <sharedItems containsBlank="1"/>
    </cacheField>
    <cacheField name="CAUSAL DEL RETIRO" numFmtId="164">
      <sharedItems containsBlank="1"/>
    </cacheField>
    <cacheField name="DÍA" numFmtId="0">
      <sharedItems containsSemiMixedTypes="0" containsString="0" containsNumber="1" containsInteger="1" minValue="1" maxValue="31" count="31">
        <n v="31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MES" numFmtId="1">
      <sharedItems containsSemiMixedTypes="0" containsString="0" containsNumber="1" containsInteger="1" minValue="1" maxValue="12" count="12">
        <n v="10"/>
        <n v="11"/>
        <n v="12"/>
        <n v="1"/>
        <n v="2"/>
        <n v="3"/>
        <n v="4"/>
        <n v="5"/>
        <n v="6"/>
        <n v="7"/>
        <n v="8"/>
        <n v="9"/>
      </sharedItems>
    </cacheField>
    <cacheField name="AÑO" numFmtId="0">
      <sharedItems containsSemiMixedTypes="0" containsString="0" containsNumber="1" containsInteger="1" minValue="2022" maxValue="2023" count="2">
        <n v="2022"/>
        <n v="2023"/>
      </sharedItems>
    </cacheField>
    <cacheField name="TOTAL LIQUIDADO DIA" numFmtId="164">
      <sharedItems containsSemiMixedTypes="0" containsString="0" containsNumber="1" containsInteger="1" minValue="0" maxValue="130000"/>
    </cacheField>
    <cacheField name="TOTAL EN CAJA" numFmtId="164">
      <sharedItems containsSemiMixedTypes="0" containsString="0" containsNumber="1" containsInteger="1" minValue="30000" maxValue="34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7">
  <r>
    <n v="30000"/>
    <n v="0"/>
    <s v="ALBEIRO"/>
    <x v="0"/>
    <n v="0"/>
    <s v="NA"/>
    <s v="NA"/>
    <x v="0"/>
    <x v="0"/>
    <x v="0"/>
    <n v="30000"/>
    <n v="30000"/>
  </r>
  <r>
    <n v="90000"/>
    <n v="0"/>
    <s v="ALBEIRO"/>
    <x v="0"/>
    <n v="0"/>
    <s v="NA"/>
    <s v="NA"/>
    <x v="1"/>
    <x v="1"/>
    <x v="0"/>
    <n v="90000"/>
    <n v="120000"/>
  </r>
  <r>
    <n v="90000"/>
    <n v="20000"/>
    <s v="HEDISON/ALBEIRO"/>
    <x v="0"/>
    <n v="0"/>
    <s v="NA"/>
    <s v="NA"/>
    <x v="2"/>
    <x v="1"/>
    <x v="0"/>
    <n v="110000"/>
    <n v="230000"/>
  </r>
  <r>
    <n v="90000"/>
    <n v="0"/>
    <s v="ALBEIRO"/>
    <x v="0"/>
    <n v="0"/>
    <s v="NA"/>
    <s v="NA"/>
    <x v="3"/>
    <x v="1"/>
    <x v="0"/>
    <n v="90000"/>
    <n v="320000"/>
  </r>
  <r>
    <n v="50000"/>
    <n v="0"/>
    <s v="HEDISON"/>
    <x v="1"/>
    <n v="0"/>
    <s v="NA"/>
    <s v="NA"/>
    <x v="4"/>
    <x v="1"/>
    <x v="0"/>
    <n v="50000"/>
    <n v="370000"/>
  </r>
  <r>
    <n v="90000"/>
    <n v="0"/>
    <s v="ALBEIRO"/>
    <x v="0"/>
    <n v="0"/>
    <s v="NA"/>
    <s v="NA"/>
    <x v="5"/>
    <x v="1"/>
    <x v="0"/>
    <n v="90000"/>
    <n v="460000"/>
  </r>
  <r>
    <n v="90000"/>
    <n v="0"/>
    <s v="HEDISON"/>
    <x v="0"/>
    <n v="0"/>
    <s v="NA"/>
    <s v="NA"/>
    <x v="6"/>
    <x v="1"/>
    <x v="0"/>
    <n v="90000"/>
    <n v="550000"/>
  </r>
  <r>
    <n v="90000"/>
    <n v="0"/>
    <s v="ALBEIRO"/>
    <x v="0"/>
    <n v="0"/>
    <s v="NA"/>
    <s v="NA"/>
    <x v="7"/>
    <x v="1"/>
    <x v="0"/>
    <n v="90000"/>
    <n v="640000"/>
  </r>
  <r>
    <n v="90000"/>
    <n v="0"/>
    <s v="ALBEIRO"/>
    <x v="0"/>
    <n v="0"/>
    <s v="NA"/>
    <s v="NA"/>
    <x v="8"/>
    <x v="1"/>
    <x v="0"/>
    <n v="90000"/>
    <n v="730000"/>
  </r>
  <r>
    <n v="90000"/>
    <n v="0"/>
    <s v="ALBEIRO"/>
    <x v="0"/>
    <n v="0"/>
    <s v="NA"/>
    <s v="NA"/>
    <x v="9"/>
    <x v="1"/>
    <x v="0"/>
    <n v="90000"/>
    <n v="820000"/>
  </r>
  <r>
    <n v="90000"/>
    <n v="0"/>
    <s v="ALBEIRO"/>
    <x v="0"/>
    <n v="0"/>
    <s v="NA"/>
    <s v="NA"/>
    <x v="10"/>
    <x v="1"/>
    <x v="0"/>
    <n v="90000"/>
    <n v="910000"/>
  </r>
  <r>
    <n v="90000"/>
    <n v="0"/>
    <s v="ALBEIRO"/>
    <x v="0"/>
    <n v="0"/>
    <s v="NA"/>
    <s v="NA"/>
    <x v="11"/>
    <x v="1"/>
    <x v="0"/>
    <n v="90000"/>
    <n v="1000000"/>
  </r>
  <r>
    <n v="90000"/>
    <n v="0"/>
    <s v="ALBEIRO"/>
    <x v="0"/>
    <n v="0"/>
    <s v="NA"/>
    <s v="NA"/>
    <x v="12"/>
    <x v="1"/>
    <x v="0"/>
    <n v="90000"/>
    <n v="1090000"/>
  </r>
  <r>
    <n v="90000"/>
    <n v="0"/>
    <s v="HEDISON"/>
    <x v="0"/>
    <n v="0"/>
    <s v="NA"/>
    <s v="NA"/>
    <x v="13"/>
    <x v="1"/>
    <x v="0"/>
    <n v="90000"/>
    <n v="1180000"/>
  </r>
  <r>
    <n v="90000"/>
    <n v="0"/>
    <s v="ALBEIRO"/>
    <x v="0"/>
    <n v="0"/>
    <s v="NA"/>
    <s v="NA"/>
    <x v="14"/>
    <x v="1"/>
    <x v="0"/>
    <n v="90000"/>
    <n v="1270000"/>
  </r>
  <r>
    <n v="90000"/>
    <n v="0"/>
    <s v="ALBEIRO"/>
    <x v="0"/>
    <n v="0"/>
    <s v="NA"/>
    <s v="NA"/>
    <x v="15"/>
    <x v="1"/>
    <x v="0"/>
    <n v="90000"/>
    <n v="1360000"/>
  </r>
  <r>
    <n v="90000"/>
    <n v="0"/>
    <s v="ALBEIRO"/>
    <x v="0"/>
    <n v="0"/>
    <s v="NA"/>
    <s v="NA"/>
    <x v="16"/>
    <x v="1"/>
    <x v="0"/>
    <n v="90000"/>
    <n v="1450000"/>
  </r>
  <r>
    <n v="90000"/>
    <n v="0"/>
    <s v="ALBEIRO"/>
    <x v="0"/>
    <n v="0"/>
    <s v="NA"/>
    <s v="NA"/>
    <x v="17"/>
    <x v="1"/>
    <x v="0"/>
    <n v="90000"/>
    <n v="1540000"/>
  </r>
  <r>
    <n v="90000"/>
    <n v="0"/>
    <s v="ALBEIRO"/>
    <x v="0"/>
    <n v="0"/>
    <s v="NA"/>
    <s v="NA"/>
    <x v="18"/>
    <x v="1"/>
    <x v="0"/>
    <n v="90000"/>
    <n v="1630000"/>
  </r>
  <r>
    <n v="90000"/>
    <n v="0"/>
    <s v="ALBEIRO"/>
    <x v="0"/>
    <n v="0"/>
    <s v="NA"/>
    <s v="NA"/>
    <x v="19"/>
    <x v="1"/>
    <x v="0"/>
    <n v="90000"/>
    <n v="1720000"/>
  </r>
  <r>
    <n v="90000"/>
    <n v="0"/>
    <s v="HERNEY"/>
    <x v="0"/>
    <n v="0"/>
    <s v="NA"/>
    <s v="NA"/>
    <x v="20"/>
    <x v="1"/>
    <x v="0"/>
    <n v="90000"/>
    <n v="1810000"/>
  </r>
  <r>
    <n v="90000"/>
    <n v="0"/>
    <s v="ALBEIRO"/>
    <x v="0"/>
    <n v="0"/>
    <s v="NA"/>
    <s v="NA"/>
    <x v="21"/>
    <x v="1"/>
    <x v="0"/>
    <n v="90000"/>
    <n v="1900000"/>
  </r>
  <r>
    <n v="90000"/>
    <n v="0"/>
    <s v="ALBEIRO"/>
    <x v="0"/>
    <n v="0"/>
    <s v="NA"/>
    <s v="NA"/>
    <x v="22"/>
    <x v="1"/>
    <x v="0"/>
    <n v="90000"/>
    <n v="1990000"/>
  </r>
  <r>
    <n v="90000"/>
    <n v="0"/>
    <s v="ALBEIRO"/>
    <x v="0"/>
    <n v="90000"/>
    <s v="ALBEIRO"/>
    <s v="ARREGLOS "/>
    <x v="23"/>
    <x v="1"/>
    <x v="0"/>
    <n v="90000"/>
    <n v="1990000"/>
  </r>
  <r>
    <n v="90000"/>
    <n v="0"/>
    <s v="ALBEIRO"/>
    <x v="0"/>
    <n v="1690000"/>
    <s v="MARIANA"/>
    <s v="PAGOS"/>
    <x v="24"/>
    <x v="1"/>
    <x v="0"/>
    <n v="90000"/>
    <n v="390000"/>
  </r>
  <r>
    <n v="90000"/>
    <n v="0"/>
    <s v="HEDISON"/>
    <x v="0"/>
    <n v="0"/>
    <s v="NA"/>
    <s v="NA"/>
    <x v="25"/>
    <x v="1"/>
    <x v="0"/>
    <n v="90000"/>
    <n v="480000"/>
  </r>
  <r>
    <n v="90000"/>
    <n v="0"/>
    <s v="ALBEIRO"/>
    <x v="0"/>
    <n v="0"/>
    <s v="NA"/>
    <s v="NA"/>
    <x v="26"/>
    <x v="1"/>
    <x v="0"/>
    <n v="90000"/>
    <n v="570000"/>
  </r>
  <r>
    <n v="90000"/>
    <n v="0"/>
    <s v="HERNEY"/>
    <x v="0"/>
    <n v="0"/>
    <s v="NA"/>
    <s v="NA"/>
    <x v="27"/>
    <x v="1"/>
    <x v="0"/>
    <n v="90000"/>
    <n v="660000"/>
  </r>
  <r>
    <n v="0"/>
    <n v="0"/>
    <s v="NA"/>
    <x v="1"/>
    <n v="0"/>
    <s v="NA"/>
    <s v="NA"/>
    <x v="28"/>
    <x v="1"/>
    <x v="0"/>
    <n v="0"/>
    <n v="660000"/>
  </r>
  <r>
    <n v="90000"/>
    <n v="0"/>
    <s v="ALBEIRO"/>
    <x v="0"/>
    <n v="0"/>
    <s v="NA"/>
    <s v="NA"/>
    <x v="29"/>
    <x v="1"/>
    <x v="0"/>
    <n v="90000"/>
    <n v="750000"/>
  </r>
  <r>
    <n v="90000"/>
    <n v="0"/>
    <s v="ALBEIRO"/>
    <x v="0"/>
    <n v="0"/>
    <s v="NA"/>
    <s v="NA"/>
    <x v="30"/>
    <x v="1"/>
    <x v="0"/>
    <n v="90000"/>
    <n v="840000"/>
  </r>
  <r>
    <n v="45000"/>
    <n v="0"/>
    <s v="ALBEIRO"/>
    <x v="2"/>
    <n v="0"/>
    <s v="NA"/>
    <s v="NA"/>
    <x v="1"/>
    <x v="2"/>
    <x v="0"/>
    <n v="45000"/>
    <n v="885000"/>
  </r>
  <r>
    <n v="90000"/>
    <n v="0"/>
    <s v="ALBEIRO"/>
    <x v="0"/>
    <n v="0"/>
    <s v="NA"/>
    <s v="NA"/>
    <x v="2"/>
    <x v="2"/>
    <x v="0"/>
    <n v="90000"/>
    <n v="975000"/>
  </r>
  <r>
    <n v="90000"/>
    <n v="0"/>
    <s v="HEDISON"/>
    <x v="0"/>
    <n v="125000"/>
    <s v="MARIANA"/>
    <s v="PAGOS"/>
    <x v="3"/>
    <x v="2"/>
    <x v="0"/>
    <n v="90000"/>
    <n v="940000"/>
  </r>
  <r>
    <n v="90000"/>
    <n v="0"/>
    <s v="HERNEY"/>
    <x v="0"/>
    <n v="0"/>
    <s v="NA"/>
    <s v="NA"/>
    <x v="4"/>
    <x v="2"/>
    <x v="0"/>
    <n v="90000"/>
    <n v="1030000"/>
  </r>
  <r>
    <n v="90000"/>
    <n v="0"/>
    <s v="ALBEIRO"/>
    <x v="0"/>
    <n v="0"/>
    <s v="NA"/>
    <s v="NA"/>
    <x v="5"/>
    <x v="2"/>
    <x v="0"/>
    <n v="90000"/>
    <n v="1120000"/>
  </r>
  <r>
    <n v="90000"/>
    <n v="0"/>
    <s v="HEDISON"/>
    <x v="0"/>
    <n v="0"/>
    <s v="NA"/>
    <s v="NA"/>
    <x v="6"/>
    <x v="2"/>
    <x v="0"/>
    <n v="90000"/>
    <n v="1210000"/>
  </r>
  <r>
    <n v="90000"/>
    <n v="0"/>
    <s v="ALBEIRO"/>
    <x v="0"/>
    <n v="0"/>
    <s v="NA"/>
    <s v="NA"/>
    <x v="7"/>
    <x v="2"/>
    <x v="0"/>
    <n v="90000"/>
    <n v="1300000"/>
  </r>
  <r>
    <n v="90000"/>
    <n v="0"/>
    <s v="ALBEIRO"/>
    <x v="0"/>
    <n v="0"/>
    <s v="NA"/>
    <s v="NA"/>
    <x v="8"/>
    <x v="2"/>
    <x v="0"/>
    <n v="90000"/>
    <n v="1390000"/>
  </r>
  <r>
    <n v="90000"/>
    <n v="0"/>
    <s v="ALBEIRO"/>
    <x v="0"/>
    <n v="0"/>
    <s v="NA"/>
    <s v="NA"/>
    <x v="9"/>
    <x v="2"/>
    <x v="0"/>
    <n v="90000"/>
    <n v="1480000"/>
  </r>
  <r>
    <n v="50000"/>
    <n v="0"/>
    <s v="ALBEIRO"/>
    <x v="2"/>
    <n v="0"/>
    <s v="NA"/>
    <s v="NA"/>
    <x v="10"/>
    <x v="2"/>
    <x v="0"/>
    <n v="50000"/>
    <n v="1530000"/>
  </r>
  <r>
    <n v="90000"/>
    <n v="0"/>
    <s v="HERNEY"/>
    <x v="0"/>
    <n v="110000"/>
    <s v="BEATRIZ"/>
    <s v="PAGOS"/>
    <x v="11"/>
    <x v="2"/>
    <x v="0"/>
    <n v="90000"/>
    <n v="1510000"/>
  </r>
  <r>
    <n v="90000"/>
    <n v="0"/>
    <s v="ALBEIRO"/>
    <x v="0"/>
    <n v="0"/>
    <s v="NA"/>
    <s v="NA"/>
    <x v="12"/>
    <x v="2"/>
    <x v="0"/>
    <n v="90000"/>
    <n v="1600000"/>
  </r>
  <r>
    <n v="30000"/>
    <n v="0"/>
    <s v="ALBEIRO"/>
    <x v="1"/>
    <n v="0"/>
    <s v="NA"/>
    <s v="NA"/>
    <x v="13"/>
    <x v="2"/>
    <x v="0"/>
    <n v="30000"/>
    <n v="1630000"/>
  </r>
  <r>
    <n v="90000"/>
    <n v="0"/>
    <s v="ALBEIRO"/>
    <x v="0"/>
    <n v="150000"/>
    <s v="ALBEIRO"/>
    <s v="ARREGLOS "/>
    <x v="14"/>
    <x v="2"/>
    <x v="0"/>
    <n v="90000"/>
    <n v="1570000"/>
  </r>
  <r>
    <n v="90000"/>
    <n v="0"/>
    <s v="HEDISON"/>
    <x v="0"/>
    <n v="0"/>
    <s v="NA"/>
    <s v="NA"/>
    <x v="15"/>
    <x v="2"/>
    <x v="0"/>
    <n v="90000"/>
    <n v="1660000"/>
  </r>
  <r>
    <n v="90000"/>
    <n v="20000"/>
    <s v="HEDISON"/>
    <x v="0"/>
    <n v="0"/>
    <s v="NA"/>
    <s v="NA"/>
    <x v="16"/>
    <x v="2"/>
    <x v="0"/>
    <n v="110000"/>
    <n v="1770000"/>
  </r>
  <r>
    <n v="90000"/>
    <n v="0"/>
    <s v="HERNEY"/>
    <x v="0"/>
    <n v="0"/>
    <s v="NA"/>
    <s v="NA"/>
    <x v="17"/>
    <x v="2"/>
    <x v="0"/>
    <n v="90000"/>
    <n v="1860000"/>
  </r>
  <r>
    <n v="90000"/>
    <n v="0"/>
    <s v="HERNEY"/>
    <x v="0"/>
    <n v="0"/>
    <s v="NA"/>
    <s v="NA"/>
    <x v="18"/>
    <x v="2"/>
    <x v="0"/>
    <n v="90000"/>
    <n v="1950000"/>
  </r>
  <r>
    <n v="90000"/>
    <n v="0"/>
    <s v="ALBEIRO"/>
    <x v="0"/>
    <n v="0"/>
    <s v="NA"/>
    <s v="NA"/>
    <x v="19"/>
    <x v="2"/>
    <x v="0"/>
    <n v="90000"/>
    <n v="2040000"/>
  </r>
  <r>
    <n v="90000"/>
    <n v="0"/>
    <s v="ALBEIRO"/>
    <x v="0"/>
    <n v="0"/>
    <s v="NA"/>
    <s v="NA"/>
    <x v="20"/>
    <x v="2"/>
    <x v="0"/>
    <n v="90000"/>
    <n v="2130000"/>
  </r>
  <r>
    <n v="45000"/>
    <n v="0"/>
    <s v="ALBEIRO"/>
    <x v="2"/>
    <n v="0"/>
    <s v="NA"/>
    <s v="NA"/>
    <x v="21"/>
    <x v="2"/>
    <x v="0"/>
    <n v="45000"/>
    <n v="2175000"/>
  </r>
  <r>
    <n v="90000"/>
    <n v="0"/>
    <s v="ALBEIRO"/>
    <x v="0"/>
    <n v="0"/>
    <s v="NA"/>
    <s v="NA"/>
    <x v="22"/>
    <x v="2"/>
    <x v="0"/>
    <n v="90000"/>
    <n v="2265000"/>
  </r>
  <r>
    <n v="90000"/>
    <n v="30000"/>
    <s v="ALBEIRO/HEDISON"/>
    <x v="0"/>
    <n v="0"/>
    <s v="NA"/>
    <s v="NA"/>
    <x v="23"/>
    <x v="2"/>
    <x v="0"/>
    <n v="120000"/>
    <n v="2385000"/>
  </r>
  <r>
    <n v="70000"/>
    <n v="0"/>
    <s v="HEDISON"/>
    <x v="2"/>
    <n v="0"/>
    <s v="NA"/>
    <s v="NA"/>
    <x v="24"/>
    <x v="2"/>
    <x v="0"/>
    <n v="70000"/>
    <n v="2455000"/>
  </r>
  <r>
    <n v="90000"/>
    <n v="0"/>
    <s v="HERNEY"/>
    <x v="0"/>
    <n v="0"/>
    <s v="NA"/>
    <s v="NA"/>
    <x v="25"/>
    <x v="2"/>
    <x v="0"/>
    <n v="90000"/>
    <n v="2545000"/>
  </r>
  <r>
    <n v="80000"/>
    <n v="0"/>
    <s v="ALBEIRO"/>
    <x v="3"/>
    <n v="0"/>
    <s v="NA"/>
    <s v="NA"/>
    <x v="26"/>
    <x v="2"/>
    <x v="0"/>
    <n v="80000"/>
    <n v="2625000"/>
  </r>
  <r>
    <n v="90000"/>
    <n v="0"/>
    <s v="ALBEIRO"/>
    <x v="0"/>
    <n v="0"/>
    <s v="NA"/>
    <s v="NA"/>
    <x v="27"/>
    <x v="2"/>
    <x v="0"/>
    <n v="90000"/>
    <n v="2715000"/>
  </r>
  <r>
    <n v="90000"/>
    <n v="0"/>
    <s v="ALBEIRO"/>
    <x v="0"/>
    <n v="1500000"/>
    <s v="HEDISON"/>
    <s v="PAGOS"/>
    <x v="28"/>
    <x v="2"/>
    <x v="0"/>
    <n v="90000"/>
    <n v="1305000"/>
  </r>
  <r>
    <n v="90000"/>
    <n v="30000"/>
    <s v="ALBEIRO/HEDISON"/>
    <x v="0"/>
    <n v="0"/>
    <s v="NA"/>
    <s v="NA"/>
    <x v="29"/>
    <x v="2"/>
    <x v="0"/>
    <n v="120000"/>
    <n v="1425000"/>
  </r>
  <r>
    <n v="90000"/>
    <n v="40000"/>
    <s v="ALBEIRO/HEDISON"/>
    <x v="0"/>
    <n v="0"/>
    <s v="NA"/>
    <s v="NA"/>
    <x v="30"/>
    <x v="2"/>
    <x v="0"/>
    <n v="130000"/>
    <n v="1555000"/>
  </r>
  <r>
    <n v="90000"/>
    <n v="0"/>
    <s v="ALBEIRO"/>
    <x v="0"/>
    <n v="0"/>
    <s v="NA"/>
    <s v="NA"/>
    <x v="0"/>
    <x v="2"/>
    <x v="0"/>
    <n v="90000"/>
    <n v="1645000"/>
  </r>
  <r>
    <n v="90000"/>
    <n v="0"/>
    <s v="HERNEY"/>
    <x v="0"/>
    <n v="0"/>
    <s v="NA"/>
    <s v="NA"/>
    <x v="1"/>
    <x v="3"/>
    <x v="1"/>
    <n v="90000"/>
    <n v="1735000"/>
  </r>
  <r>
    <n v="70000"/>
    <n v="0"/>
    <s v="ALBEIRO"/>
    <x v="2"/>
    <n v="0"/>
    <s v="NA"/>
    <s v="NA"/>
    <x v="2"/>
    <x v="3"/>
    <x v="1"/>
    <n v="70000"/>
    <n v="1805000"/>
  </r>
  <r>
    <n v="90000"/>
    <n v="0"/>
    <s v="ALBEIRO"/>
    <x v="0"/>
    <n v="0"/>
    <s v="NA"/>
    <s v="NA"/>
    <x v="3"/>
    <x v="3"/>
    <x v="1"/>
    <n v="90000"/>
    <n v="1895000"/>
  </r>
  <r>
    <n v="70000"/>
    <n v="0"/>
    <s v="ALBEIRO"/>
    <x v="2"/>
    <n v="0"/>
    <s v="NA"/>
    <s v="NA"/>
    <x v="4"/>
    <x v="3"/>
    <x v="1"/>
    <n v="70000"/>
    <n v="1965000"/>
  </r>
  <r>
    <n v="85000"/>
    <n v="0"/>
    <s v="ALBEIRO"/>
    <x v="2"/>
    <n v="0"/>
    <s v="NA"/>
    <s v="NA"/>
    <x v="5"/>
    <x v="3"/>
    <x v="1"/>
    <n v="85000"/>
    <n v="2050000"/>
  </r>
  <r>
    <n v="90000"/>
    <n v="0"/>
    <s v="ALBEIRO"/>
    <x v="0"/>
    <n v="0"/>
    <s v="NA"/>
    <s v="NA"/>
    <x v="6"/>
    <x v="3"/>
    <x v="1"/>
    <n v="90000"/>
    <n v="2140000"/>
  </r>
  <r>
    <n v="90000"/>
    <n v="0"/>
    <s v="ALBEIRO"/>
    <x v="0"/>
    <n v="0"/>
    <s v="NA"/>
    <s v="NA"/>
    <x v="7"/>
    <x v="3"/>
    <x v="1"/>
    <n v="90000"/>
    <n v="2230000"/>
  </r>
  <r>
    <n v="90000"/>
    <n v="0"/>
    <s v="HERNEY"/>
    <x v="0"/>
    <n v="0"/>
    <s v="NA"/>
    <s v="NA"/>
    <x v="8"/>
    <x v="3"/>
    <x v="1"/>
    <n v="90000"/>
    <n v="2320000"/>
  </r>
  <r>
    <n v="90000"/>
    <n v="0"/>
    <s v="ALBEIRO"/>
    <x v="0"/>
    <n v="0"/>
    <s v="NA"/>
    <s v="NA"/>
    <x v="9"/>
    <x v="3"/>
    <x v="1"/>
    <n v="90000"/>
    <n v="2410000"/>
  </r>
  <r>
    <n v="80000"/>
    <n v="0"/>
    <s v="ALBEIRO"/>
    <x v="2"/>
    <n v="0"/>
    <s v="NA"/>
    <s v="NA"/>
    <x v="10"/>
    <x v="3"/>
    <x v="1"/>
    <n v="80000"/>
    <n v="2490000"/>
  </r>
  <r>
    <n v="90000"/>
    <n v="0"/>
    <s v="ALBEIRO"/>
    <x v="0"/>
    <n v="10000"/>
    <s v="BEATRIZ"/>
    <s v="PRESTAMO"/>
    <x v="11"/>
    <x v="3"/>
    <x v="1"/>
    <n v="90000"/>
    <n v="2570000"/>
  </r>
  <r>
    <n v="80000"/>
    <n v="0"/>
    <s v="ALBEIRO"/>
    <x v="2"/>
    <n v="0"/>
    <s v="NA"/>
    <s v="NA"/>
    <x v="12"/>
    <x v="3"/>
    <x v="1"/>
    <n v="80000"/>
    <n v="2650000"/>
  </r>
  <r>
    <n v="90000"/>
    <n v="0"/>
    <s v="ALBEIRO"/>
    <x v="0"/>
    <n v="0"/>
    <s v="NA"/>
    <s v="NA"/>
    <x v="13"/>
    <x v="3"/>
    <x v="1"/>
    <n v="90000"/>
    <n v="2740000"/>
  </r>
  <r>
    <n v="90000"/>
    <n v="0"/>
    <s v="ALBEIRO"/>
    <x v="0"/>
    <n v="0"/>
    <s v="NA"/>
    <s v="NA"/>
    <x v="14"/>
    <x v="3"/>
    <x v="1"/>
    <n v="90000"/>
    <n v="2830000"/>
  </r>
  <r>
    <n v="90000"/>
    <n v="0"/>
    <s v="ALBEIRO"/>
    <x v="0"/>
    <n v="0"/>
    <s v="NA"/>
    <s v="NA"/>
    <x v="15"/>
    <x v="3"/>
    <x v="1"/>
    <n v="90000"/>
    <n v="2920000"/>
  </r>
  <r>
    <n v="90000"/>
    <n v="0"/>
    <s v="ALBEIRO"/>
    <x v="0"/>
    <n v="0"/>
    <s v="NA"/>
    <s v="NA"/>
    <x v="16"/>
    <x v="3"/>
    <x v="1"/>
    <n v="90000"/>
    <n v="3010000"/>
  </r>
  <r>
    <n v="90000"/>
    <n v="0"/>
    <s v="ALBEIRO"/>
    <x v="0"/>
    <n v="0"/>
    <s v="NA"/>
    <s v="NA"/>
    <x v="17"/>
    <x v="3"/>
    <x v="1"/>
    <n v="90000"/>
    <n v="3100000"/>
  </r>
  <r>
    <n v="90000"/>
    <n v="0"/>
    <s v="ALBEIRO"/>
    <x v="0"/>
    <n v="0"/>
    <s v="NA"/>
    <s v="NA"/>
    <x v="18"/>
    <x v="3"/>
    <x v="1"/>
    <n v="90000"/>
    <n v="3190000"/>
  </r>
  <r>
    <n v="90000"/>
    <n v="0"/>
    <s v="ALBEIRO"/>
    <x v="0"/>
    <n v="0"/>
    <s v="NA"/>
    <s v="NA"/>
    <x v="19"/>
    <x v="3"/>
    <x v="1"/>
    <n v="90000"/>
    <n v="3280000"/>
  </r>
  <r>
    <n v="90000"/>
    <n v="0"/>
    <s v="ALBEIRO"/>
    <x v="0"/>
    <n v="20000"/>
    <s v="BEATRIZ"/>
    <s v="PRESTAMO"/>
    <x v="20"/>
    <x v="3"/>
    <x v="1"/>
    <n v="90000"/>
    <n v="3350000"/>
  </r>
  <r>
    <n v="90000"/>
    <n v="0"/>
    <s v="ALBEIRO"/>
    <x v="0"/>
    <n v="0"/>
    <s v="NA"/>
    <s v="NA"/>
    <x v="21"/>
    <x v="3"/>
    <x v="1"/>
    <n v="90000"/>
    <n v="3440000"/>
  </r>
  <r>
    <n v="90000"/>
    <n v="0"/>
    <s v="ALBEIRO"/>
    <x v="0"/>
    <n v="250000"/>
    <s v="HEDISON"/>
    <s v="PAGOS"/>
    <x v="22"/>
    <x v="3"/>
    <x v="1"/>
    <n v="90000"/>
    <n v="3280000"/>
  </r>
  <r>
    <n v="90000"/>
    <n v="0"/>
    <s v="ALBEIRO"/>
    <x v="0"/>
    <n v="0"/>
    <s v="NA"/>
    <s v="NA"/>
    <x v="23"/>
    <x v="3"/>
    <x v="1"/>
    <n v="90000"/>
    <n v="3370000"/>
  </r>
  <r>
    <n v="90000"/>
    <n v="0"/>
    <s v="ALBEIRO"/>
    <x v="0"/>
    <n v="1900000"/>
    <s v="HEDISON"/>
    <s v="PAGOS"/>
    <x v="24"/>
    <x v="3"/>
    <x v="1"/>
    <n v="90000"/>
    <n v="1560000"/>
  </r>
  <r>
    <n v="0"/>
    <n v="0"/>
    <s v="NA"/>
    <x v="1"/>
    <n v="0"/>
    <s v="NA"/>
    <s v="NA"/>
    <x v="25"/>
    <x v="3"/>
    <x v="1"/>
    <n v="0"/>
    <n v="1560000"/>
  </r>
  <r>
    <n v="90000"/>
    <n v="0"/>
    <s v="ALBEIRO"/>
    <x v="0"/>
    <n v="0"/>
    <s v="NA"/>
    <s v="NA"/>
    <x v="26"/>
    <x v="3"/>
    <x v="1"/>
    <n v="90000"/>
    <n v="1650000"/>
  </r>
  <r>
    <n v="90000"/>
    <n v="0"/>
    <s v="ALBEIRO"/>
    <x v="0"/>
    <n v="0"/>
    <s v="NA"/>
    <s v="NA"/>
    <x v="27"/>
    <x v="3"/>
    <x v="1"/>
    <n v="90000"/>
    <n v="1740000"/>
  </r>
  <r>
    <n v="90000"/>
    <n v="0"/>
    <s v="ALBEIRO"/>
    <x v="0"/>
    <n v="0"/>
    <s v="NA"/>
    <s v="NA"/>
    <x v="28"/>
    <x v="3"/>
    <x v="1"/>
    <n v="90000"/>
    <n v="1830000"/>
  </r>
  <r>
    <n v="90000"/>
    <n v="0"/>
    <s v="HERNEY/HEDISON"/>
    <x v="4"/>
    <n v="0"/>
    <s v="NA"/>
    <s v="NA"/>
    <x v="29"/>
    <x v="3"/>
    <x v="1"/>
    <n v="90000"/>
    <n v="1920000"/>
  </r>
  <r>
    <n v="90000"/>
    <n v="0"/>
    <s v="ALBEIRO"/>
    <x v="0"/>
    <n v="0"/>
    <s v="NA"/>
    <s v="NA"/>
    <x v="30"/>
    <x v="3"/>
    <x v="1"/>
    <n v="90000"/>
    <n v="2010000"/>
  </r>
  <r>
    <n v="80000"/>
    <n v="0"/>
    <s v="ALBEIRO"/>
    <x v="2"/>
    <n v="0"/>
    <s v="NA"/>
    <s v="NA"/>
    <x v="0"/>
    <x v="3"/>
    <x v="1"/>
    <n v="80000"/>
    <n v="2090000"/>
  </r>
  <r>
    <n v="90000"/>
    <n v="0"/>
    <s v="ALBEIRO"/>
    <x v="0"/>
    <n v="10000"/>
    <s v="BEATRIZ"/>
    <s v="PRESTAMO"/>
    <x v="1"/>
    <x v="4"/>
    <x v="1"/>
    <n v="90000"/>
    <n v="2170000"/>
  </r>
  <r>
    <n v="90000"/>
    <n v="0"/>
    <s v="ALBEIRO"/>
    <x v="0"/>
    <n v="0"/>
    <s v="NA"/>
    <s v="NA"/>
    <x v="2"/>
    <x v="4"/>
    <x v="1"/>
    <n v="90000"/>
    <n v="2260000"/>
  </r>
  <r>
    <n v="90000"/>
    <n v="0"/>
    <s v="ALBEIRO"/>
    <x v="0"/>
    <n v="0"/>
    <s v="NA"/>
    <s v="NA"/>
    <x v="3"/>
    <x v="4"/>
    <x v="1"/>
    <n v="90000"/>
    <n v="2350000"/>
  </r>
  <r>
    <n v="90000"/>
    <n v="0"/>
    <s v="ALBEIRO"/>
    <x v="0"/>
    <n v="70000"/>
    <s v="MARIANA"/>
    <s v="PAGOS"/>
    <x v="4"/>
    <x v="4"/>
    <x v="1"/>
    <n v="90000"/>
    <n v="2370000"/>
  </r>
  <r>
    <n v="90000"/>
    <n v="0"/>
    <s v="HERNEY"/>
    <x v="0"/>
    <n v="100000"/>
    <s v="BEATRIZ"/>
    <s v="PAGOS"/>
    <x v="5"/>
    <x v="4"/>
    <x v="1"/>
    <n v="90000"/>
    <n v="2360000"/>
  </r>
  <r>
    <n v="80000"/>
    <n v="0"/>
    <s v="ALBEIRO"/>
    <x v="2"/>
    <n v="100000"/>
    <s v="HEDISON"/>
    <s v="PAGOS"/>
    <x v="6"/>
    <x v="4"/>
    <x v="1"/>
    <n v="80000"/>
    <n v="2340000"/>
  </r>
  <r>
    <n v="80000"/>
    <n v="0"/>
    <s v="ALBEIRO"/>
    <x v="2"/>
    <n v="690000"/>
    <s v="HEDISON"/>
    <s v="PAGOS"/>
    <x v="7"/>
    <x v="4"/>
    <x v="1"/>
    <n v="80000"/>
    <n v="1730000"/>
  </r>
  <r>
    <n v="0"/>
    <n v="0"/>
    <s v="NA"/>
    <x v="2"/>
    <n v="0"/>
    <s v="NA"/>
    <s v="NA"/>
    <x v="8"/>
    <x v="4"/>
    <x v="1"/>
    <n v="0"/>
    <n v="1730000"/>
  </r>
  <r>
    <n v="0"/>
    <n v="0"/>
    <s v="NA"/>
    <x v="1"/>
    <n v="0"/>
    <s v="NA"/>
    <s v="NA"/>
    <x v="9"/>
    <x v="4"/>
    <x v="1"/>
    <n v="0"/>
    <n v="1730000"/>
  </r>
  <r>
    <n v="80000"/>
    <n v="0"/>
    <s v="ALBEIRO"/>
    <x v="2"/>
    <n v="70000"/>
    <s v="BEATRIZ"/>
    <s v="PRESTAMO"/>
    <x v="10"/>
    <x v="4"/>
    <x v="1"/>
    <n v="80000"/>
    <n v="1740000"/>
  </r>
  <r>
    <n v="90000"/>
    <n v="0"/>
    <s v="ALBEIRO"/>
    <x v="0"/>
    <n v="0"/>
    <s v="NA"/>
    <s v="NA"/>
    <x v="11"/>
    <x v="4"/>
    <x v="1"/>
    <n v="90000"/>
    <n v="1830000"/>
  </r>
  <r>
    <n v="80000"/>
    <n v="0"/>
    <s v="HERNEY"/>
    <x v="0"/>
    <n v="0"/>
    <s v="NA"/>
    <s v="NA"/>
    <x v="12"/>
    <x v="4"/>
    <x v="1"/>
    <n v="80000"/>
    <n v="1910000"/>
  </r>
  <r>
    <n v="80000"/>
    <n v="0"/>
    <s v="ALBEIRO/HEDISON"/>
    <x v="0"/>
    <n v="0"/>
    <s v="NA"/>
    <s v="NA"/>
    <x v="13"/>
    <x v="4"/>
    <x v="1"/>
    <n v="80000"/>
    <n v="1990000"/>
  </r>
  <r>
    <n v="80000"/>
    <n v="0"/>
    <s v="ALBEIRO"/>
    <x v="0"/>
    <n v="0"/>
    <s v="NA"/>
    <s v="NA"/>
    <x v="14"/>
    <x v="4"/>
    <x v="1"/>
    <n v="80000"/>
    <n v="2070000"/>
  </r>
  <r>
    <n v="80000"/>
    <n v="0"/>
    <s v="ALBEIRO"/>
    <x v="0"/>
    <n v="0"/>
    <s v="NA"/>
    <s v="NA"/>
    <x v="15"/>
    <x v="4"/>
    <x v="1"/>
    <n v="80000"/>
    <n v="2150000"/>
  </r>
  <r>
    <n v="80000"/>
    <n v="0"/>
    <s v="ALBEIRO"/>
    <x v="0"/>
    <n v="0"/>
    <s v="NA"/>
    <s v="NA"/>
    <x v="16"/>
    <x v="4"/>
    <x v="1"/>
    <n v="80000"/>
    <n v="2230000"/>
  </r>
  <r>
    <n v="80000"/>
    <n v="0"/>
    <s v="ALBEIRO"/>
    <x v="0"/>
    <n v="0"/>
    <s v="NA"/>
    <s v="NA"/>
    <x v="17"/>
    <x v="4"/>
    <x v="1"/>
    <n v="80000"/>
    <n v="2310000"/>
  </r>
  <r>
    <n v="80000"/>
    <n v="0"/>
    <s v="ALBEIRO"/>
    <x v="0"/>
    <n v="100000"/>
    <s v="BEATRIZ"/>
    <s v="PRESTAMO"/>
    <x v="18"/>
    <x v="4"/>
    <x v="1"/>
    <n v="80000"/>
    <n v="2290000"/>
  </r>
  <r>
    <n v="60000"/>
    <n v="0"/>
    <s v="HERNEY"/>
    <x v="5"/>
    <n v="710000"/>
    <s v="MARIANA"/>
    <s v="ARREGLOS "/>
    <x v="19"/>
    <x v="4"/>
    <x v="1"/>
    <n v="60000"/>
    <n v="1640000"/>
  </r>
  <r>
    <n v="0"/>
    <n v="0"/>
    <s v="NA"/>
    <x v="5"/>
    <n v="0"/>
    <s v="NA"/>
    <s v="NA"/>
    <x v="20"/>
    <x v="4"/>
    <x v="1"/>
    <n v="0"/>
    <n v="1640000"/>
  </r>
  <r>
    <n v="80000"/>
    <n v="0"/>
    <s v="ALBEIRO"/>
    <x v="0"/>
    <n v="240000"/>
    <s v="MARIANA"/>
    <s v="ARREGLOS "/>
    <x v="21"/>
    <x v="4"/>
    <x v="1"/>
    <n v="80000"/>
    <n v="1480000"/>
  </r>
  <r>
    <n v="0"/>
    <n v="0"/>
    <s v="NA"/>
    <x v="5"/>
    <n v="0"/>
    <s v="NA"/>
    <s v="NA"/>
    <x v="22"/>
    <x v="4"/>
    <x v="1"/>
    <n v="0"/>
    <n v="1480000"/>
  </r>
  <r>
    <n v="0"/>
    <n v="0"/>
    <s v="NA"/>
    <x v="1"/>
    <n v="0"/>
    <s v="NA"/>
    <s v="NA"/>
    <x v="23"/>
    <x v="4"/>
    <x v="1"/>
    <n v="0"/>
    <n v="1480000"/>
  </r>
  <r>
    <n v="80000"/>
    <n v="0"/>
    <s v="HERNEY"/>
    <x v="0"/>
    <n v="0"/>
    <s v="NA"/>
    <s v="NA"/>
    <x v="24"/>
    <x v="4"/>
    <x v="1"/>
    <n v="80000"/>
    <n v="1560000"/>
  </r>
  <r>
    <n v="80000"/>
    <n v="0"/>
    <s v="HERNEY"/>
    <x v="0"/>
    <n v="20000"/>
    <s v="BEATRIZ"/>
    <s v="PRESTAMO"/>
    <x v="25"/>
    <x v="4"/>
    <x v="1"/>
    <n v="80000"/>
    <n v="1620000"/>
  </r>
  <r>
    <n v="80000"/>
    <n v="0"/>
    <s v="HERNEY"/>
    <x v="0"/>
    <n v="0"/>
    <s v="NA"/>
    <s v="NA"/>
    <x v="26"/>
    <x v="4"/>
    <x v="1"/>
    <n v="80000"/>
    <n v="1700000"/>
  </r>
  <r>
    <n v="80000"/>
    <n v="0"/>
    <s v="ALBEIRO"/>
    <x v="0"/>
    <n v="1300000"/>
    <s v="MARIANA"/>
    <s v="PAGOS"/>
    <x v="27"/>
    <x v="4"/>
    <x v="1"/>
    <n v="80000"/>
    <n v="480000"/>
  </r>
  <r>
    <n v="80000"/>
    <n v="0"/>
    <s v="ALBEIRO"/>
    <x v="0"/>
    <n v="0"/>
    <s v="NA"/>
    <s v="NA"/>
    <x v="28"/>
    <x v="4"/>
    <x v="1"/>
    <n v="80000"/>
    <n v="560000"/>
  </r>
  <r>
    <n v="80000"/>
    <n v="0"/>
    <s v="ALBEIRO"/>
    <x v="0"/>
    <n v="0"/>
    <s v="NA"/>
    <s v="NA"/>
    <x v="1"/>
    <x v="5"/>
    <x v="1"/>
    <n v="80000"/>
    <n v="640000"/>
  </r>
  <r>
    <n v="80000"/>
    <n v="0"/>
    <s v="ALBEIRO"/>
    <x v="0"/>
    <n v="0"/>
    <s v="NA"/>
    <s v="NA"/>
    <x v="2"/>
    <x v="5"/>
    <x v="1"/>
    <n v="80000"/>
    <n v="720000"/>
  </r>
  <r>
    <n v="80000"/>
    <n v="0"/>
    <s v="ALBEIRO"/>
    <x v="0"/>
    <n v="262000"/>
    <s v="MARIANA"/>
    <s v="PAGOS"/>
    <x v="3"/>
    <x v="5"/>
    <x v="1"/>
    <n v="80000"/>
    <n v="538000"/>
  </r>
  <r>
    <n v="80000"/>
    <n v="0"/>
    <s v="ALBEIRO"/>
    <x v="0"/>
    <n v="80000"/>
    <s v="ALBEIRO"/>
    <s v="ARREGLOS "/>
    <x v="4"/>
    <x v="5"/>
    <x v="1"/>
    <n v="80000"/>
    <n v="538000"/>
  </r>
  <r>
    <n v="80000"/>
    <n v="0"/>
    <s v="HERNEY"/>
    <x v="0"/>
    <n v="0"/>
    <s v="NA"/>
    <s v="NA"/>
    <x v="5"/>
    <x v="5"/>
    <x v="1"/>
    <n v="80000"/>
    <n v="618000"/>
  </r>
  <r>
    <n v="80000"/>
    <n v="0"/>
    <s v="ALBEIRO"/>
    <x v="0"/>
    <n v="0"/>
    <s v="NA"/>
    <s v="NA"/>
    <x v="6"/>
    <x v="5"/>
    <x v="1"/>
    <n v="80000"/>
    <n v="698000"/>
  </r>
  <r>
    <n v="80000"/>
    <n v="0"/>
    <s v="ALBEIRO"/>
    <x v="5"/>
    <n v="220000"/>
    <s v="HEDISON"/>
    <s v="ARREGLOS "/>
    <x v="7"/>
    <x v="5"/>
    <x v="1"/>
    <n v="80000"/>
    <n v="558000"/>
  </r>
  <r>
    <n v="55000"/>
    <n v="0"/>
    <s v="ALBEIRO"/>
    <x v="5"/>
    <n v="15000"/>
    <s v="BEATRIZ"/>
    <s v="PRESTAMO"/>
    <x v="8"/>
    <x v="5"/>
    <x v="1"/>
    <n v="55000"/>
    <n v="598000"/>
  </r>
  <r>
    <n v="90000"/>
    <n v="0"/>
    <s v="ALBEIRO"/>
    <x v="0"/>
    <n v="0"/>
    <s v="NA"/>
    <s v="NA"/>
    <x v="9"/>
    <x v="5"/>
    <x v="1"/>
    <n v="90000"/>
    <n v="688000"/>
  </r>
  <r>
    <n v="35000"/>
    <n v="0"/>
    <s v="HEDISON"/>
    <x v="1"/>
    <n v="0"/>
    <s v="NA"/>
    <s v="NA"/>
    <x v="10"/>
    <x v="5"/>
    <x v="1"/>
    <n v="35000"/>
    <n v="723000"/>
  </r>
  <r>
    <n v="90000"/>
    <n v="0"/>
    <s v="ALBEIRO"/>
    <x v="0"/>
    <n v="0"/>
    <s v="NA"/>
    <s v="NA"/>
    <x v="11"/>
    <x v="5"/>
    <x v="1"/>
    <n v="90000"/>
    <n v="813000"/>
  </r>
  <r>
    <n v="90000"/>
    <n v="0"/>
    <s v="HERNEY"/>
    <x v="0"/>
    <n v="78000"/>
    <s v="ALBEIRO"/>
    <s v="PAGOS"/>
    <x v="12"/>
    <x v="5"/>
    <x v="1"/>
    <n v="90000"/>
    <n v="825000"/>
  </r>
  <r>
    <n v="90000"/>
    <n v="0"/>
    <s v="ALBEIRO"/>
    <x v="0"/>
    <n v="0"/>
    <s v="NA"/>
    <s v="NA"/>
    <x v="13"/>
    <x v="5"/>
    <x v="1"/>
    <n v="90000"/>
    <n v="915000"/>
  </r>
  <r>
    <n v="90000"/>
    <n v="0"/>
    <s v="ALBEIRO"/>
    <x v="0"/>
    <n v="0"/>
    <s v="NA"/>
    <s v="NA"/>
    <x v="14"/>
    <x v="5"/>
    <x v="1"/>
    <n v="90000"/>
    <n v="1005000"/>
  </r>
  <r>
    <n v="90000"/>
    <n v="0"/>
    <s v="ALBEIRO"/>
    <x v="0"/>
    <n v="0"/>
    <s v="NA"/>
    <s v="NA"/>
    <x v="15"/>
    <x v="5"/>
    <x v="1"/>
    <n v="90000"/>
    <n v="1095000"/>
  </r>
  <r>
    <n v="80000"/>
    <n v="0"/>
    <s v="ALBEIRO"/>
    <x v="0"/>
    <n v="0"/>
    <s v="NA"/>
    <s v="NA"/>
    <x v="16"/>
    <x v="5"/>
    <x v="1"/>
    <n v="80000"/>
    <n v="1175000"/>
  </r>
  <r>
    <n v="80000"/>
    <n v="0"/>
    <s v="ALBEIRO"/>
    <x v="0"/>
    <n v="0"/>
    <s v="NA"/>
    <s v="NA"/>
    <x v="17"/>
    <x v="5"/>
    <x v="1"/>
    <n v="80000"/>
    <n v="1255000"/>
  </r>
  <r>
    <n v="80000"/>
    <n v="0"/>
    <s v="ALBEIRO"/>
    <x v="0"/>
    <n v="0"/>
    <s v="NA"/>
    <s v="NA"/>
    <x v="18"/>
    <x v="5"/>
    <x v="1"/>
    <n v="80000"/>
    <n v="1335000"/>
  </r>
  <r>
    <n v="80000"/>
    <n v="0"/>
    <s v="HERNEY"/>
    <x v="0"/>
    <n v="0"/>
    <s v="NA"/>
    <s v="NA"/>
    <x v="19"/>
    <x v="5"/>
    <x v="1"/>
    <n v="80000"/>
    <n v="1415000"/>
  </r>
  <r>
    <n v="80000"/>
    <n v="0"/>
    <s v="ALBEIRO"/>
    <x v="0"/>
    <n v="0"/>
    <s v="NA"/>
    <s v="NA"/>
    <x v="20"/>
    <x v="5"/>
    <x v="1"/>
    <n v="80000"/>
    <n v="1495000"/>
  </r>
  <r>
    <n v="80000"/>
    <n v="0"/>
    <s v="ALBEIRO"/>
    <x v="0"/>
    <n v="0"/>
    <s v="NA"/>
    <s v="NA"/>
    <x v="21"/>
    <x v="5"/>
    <x v="1"/>
    <n v="80000"/>
    <n v="1575000"/>
  </r>
  <r>
    <n v="80000"/>
    <n v="0"/>
    <s v="ALBEIRO"/>
    <x v="0"/>
    <n v="0"/>
    <s v="NA"/>
    <s v="NA"/>
    <x v="22"/>
    <x v="5"/>
    <x v="1"/>
    <n v="80000"/>
    <n v="1655000"/>
  </r>
  <r>
    <n v="80000"/>
    <n v="0"/>
    <s v="ALBEIRO"/>
    <x v="0"/>
    <n v="0"/>
    <s v="NA"/>
    <s v="NA"/>
    <x v="23"/>
    <x v="5"/>
    <x v="1"/>
    <n v="80000"/>
    <n v="1735000"/>
  </r>
  <r>
    <n v="0"/>
    <n v="0"/>
    <s v="NA"/>
    <x v="1"/>
    <n v="0"/>
    <s v="NA"/>
    <s v="NA"/>
    <x v="24"/>
    <x v="5"/>
    <x v="1"/>
    <n v="0"/>
    <n v="1735000"/>
  </r>
  <r>
    <n v="80000"/>
    <n v="0"/>
    <s v="ALBEIRO"/>
    <x v="0"/>
    <n v="0"/>
    <s v="NA"/>
    <s v="NA"/>
    <x v="25"/>
    <x v="5"/>
    <x v="1"/>
    <n v="80000"/>
    <n v="1815000"/>
  </r>
  <r>
    <n v="80000"/>
    <n v="0"/>
    <s v="HERNEY"/>
    <x v="0"/>
    <n v="45000"/>
    <s v="BEATRIZ"/>
    <s v="PRESTAMO"/>
    <x v="26"/>
    <x v="5"/>
    <x v="1"/>
    <n v="80000"/>
    <n v="1850000"/>
  </r>
  <r>
    <n v="80000"/>
    <n v="0"/>
    <s v="ALBEIRO"/>
    <x v="0"/>
    <n v="0"/>
    <s v="NA"/>
    <s v="NA"/>
    <x v="27"/>
    <x v="5"/>
    <x v="1"/>
    <n v="80000"/>
    <n v="1930000"/>
  </r>
  <r>
    <n v="0"/>
    <n v="0"/>
    <s v="ALBEIRO"/>
    <x v="5"/>
    <n v="0"/>
    <s v="NA"/>
    <s v="NA"/>
    <x v="28"/>
    <x v="5"/>
    <x v="1"/>
    <n v="0"/>
    <n v="1930000"/>
  </r>
  <r>
    <n v="80000"/>
    <n v="0"/>
    <s v="ALBEIRO"/>
    <x v="0"/>
    <n v="0"/>
    <s v="NA"/>
    <s v="NA"/>
    <x v="29"/>
    <x v="5"/>
    <x v="1"/>
    <n v="80000"/>
    <n v="2010000"/>
  </r>
  <r>
    <n v="80000"/>
    <n v="0"/>
    <s v="ALBEIRO"/>
    <x v="0"/>
    <n v="1300000"/>
    <s v="MARIANA"/>
    <s v="PAGOS"/>
    <x v="30"/>
    <x v="5"/>
    <x v="1"/>
    <n v="80000"/>
    <n v="790000"/>
  </r>
  <r>
    <n v="80000"/>
    <n v="0"/>
    <s v="ALBEIRO"/>
    <x v="0"/>
    <n v="250000"/>
    <s v="MARIANA"/>
    <s v="PAGOS"/>
    <x v="0"/>
    <x v="5"/>
    <x v="1"/>
    <n v="80000"/>
    <n v="620000"/>
  </r>
  <r>
    <n v="80000"/>
    <n v="0"/>
    <s v="ALBEIRO"/>
    <x v="6"/>
    <n v="0"/>
    <s v="NA"/>
    <s v="NA"/>
    <x v="1"/>
    <x v="6"/>
    <x v="1"/>
    <n v="80000"/>
    <n v="700000"/>
  </r>
  <r>
    <n v="80000"/>
    <n v="0"/>
    <s v="HERNEY"/>
    <x v="0"/>
    <n v="0"/>
    <s v="NA"/>
    <s v="NA"/>
    <x v="2"/>
    <x v="6"/>
    <x v="1"/>
    <n v="80000"/>
    <n v="780000"/>
  </r>
  <r>
    <n v="0"/>
    <n v="0"/>
    <s v="NA"/>
    <x v="1"/>
    <n v="0"/>
    <s v="NA"/>
    <s v="NA"/>
    <x v="3"/>
    <x v="6"/>
    <x v="1"/>
    <n v="0"/>
    <n v="780000"/>
  </r>
  <r>
    <n v="80000"/>
    <n v="0"/>
    <s v="ALBEIRO"/>
    <x v="0"/>
    <n v="150000"/>
    <s v="MARIANA"/>
    <s v="ARREGLOS "/>
    <x v="4"/>
    <x v="6"/>
    <x v="1"/>
    <n v="80000"/>
    <n v="710000"/>
  </r>
  <r>
    <n v="80000"/>
    <n v="0"/>
    <s v="ALBEIRO"/>
    <x v="0"/>
    <n v="0"/>
    <s v="NA"/>
    <s v="NA"/>
    <x v="5"/>
    <x v="6"/>
    <x v="1"/>
    <n v="80000"/>
    <n v="790000"/>
  </r>
  <r>
    <n v="80000"/>
    <n v="0"/>
    <s v="ALBEIRO"/>
    <x v="0"/>
    <n v="0"/>
    <s v="NA"/>
    <s v="NA"/>
    <x v="6"/>
    <x v="6"/>
    <x v="1"/>
    <n v="80000"/>
    <n v="870000"/>
  </r>
  <r>
    <n v="80000"/>
    <n v="0"/>
    <s v="ALBEIRO"/>
    <x v="0"/>
    <n v="60000"/>
    <s v="BEATRIZ"/>
    <s v="PAGOS"/>
    <x v="7"/>
    <x v="6"/>
    <x v="1"/>
    <n v="80000"/>
    <n v="890000"/>
  </r>
  <r>
    <n v="70000"/>
    <n v="0"/>
    <s v="ALBEIRO"/>
    <x v="5"/>
    <n v="0"/>
    <s v="NA"/>
    <s v="NA"/>
    <x v="8"/>
    <x v="6"/>
    <x v="1"/>
    <n v="70000"/>
    <n v="960000"/>
  </r>
  <r>
    <n v="90000"/>
    <n v="0"/>
    <s v="HERNEY"/>
    <x v="0"/>
    <n v="0"/>
    <s v="NA"/>
    <s v="NA"/>
    <x v="9"/>
    <x v="6"/>
    <x v="1"/>
    <n v="90000"/>
    <n v="1050000"/>
  </r>
  <r>
    <n v="90000"/>
    <n v="0"/>
    <s v="ALBEIRO"/>
    <x v="0"/>
    <n v="0"/>
    <s v="NA"/>
    <s v="NA"/>
    <x v="10"/>
    <x v="6"/>
    <x v="1"/>
    <n v="90000"/>
    <n v="1140000"/>
  </r>
  <r>
    <n v="90000"/>
    <n v="0"/>
    <s v="ALBEIRO"/>
    <x v="0"/>
    <n v="0"/>
    <s v="NA"/>
    <s v="NA"/>
    <x v="11"/>
    <x v="6"/>
    <x v="1"/>
    <n v="90000"/>
    <n v="1230000"/>
  </r>
  <r>
    <n v="90000"/>
    <n v="0"/>
    <s v="ALBEIRO"/>
    <x v="0"/>
    <n v="0"/>
    <s v="NA"/>
    <s v="NA"/>
    <x v="12"/>
    <x v="6"/>
    <x v="1"/>
    <n v="90000"/>
    <n v="1320000"/>
  </r>
  <r>
    <n v="90000"/>
    <n v="0"/>
    <s v="ALBEIRO"/>
    <x v="0"/>
    <n v="0"/>
    <s v="NA"/>
    <s v="NA"/>
    <x v="13"/>
    <x v="6"/>
    <x v="1"/>
    <n v="90000"/>
    <n v="1410000"/>
  </r>
  <r>
    <n v="90000"/>
    <n v="0"/>
    <s v="HERNEY"/>
    <x v="0"/>
    <n v="0"/>
    <s v="NA"/>
    <s v="NA"/>
    <x v="14"/>
    <x v="6"/>
    <x v="1"/>
    <n v="90000"/>
    <n v="1500000"/>
  </r>
  <r>
    <n v="80000"/>
    <n v="0"/>
    <s v="HERNEY"/>
    <x v="0"/>
    <n v="0"/>
    <s v="NA"/>
    <s v="NA"/>
    <x v="15"/>
    <x v="6"/>
    <x v="1"/>
    <n v="80000"/>
    <n v="1580000"/>
  </r>
  <r>
    <n v="80000"/>
    <n v="0"/>
    <s v="HERNEY"/>
    <x v="0"/>
    <n v="0"/>
    <s v="NA"/>
    <s v="NA"/>
    <x v="16"/>
    <x v="6"/>
    <x v="1"/>
    <n v="80000"/>
    <n v="1660000"/>
  </r>
  <r>
    <n v="0"/>
    <n v="0"/>
    <s v="NA"/>
    <x v="1"/>
    <n v="40000"/>
    <s v="BEATRIZ"/>
    <s v="PRESTAMO"/>
    <x v="17"/>
    <x v="6"/>
    <x v="1"/>
    <n v="0"/>
    <n v="1620000"/>
  </r>
  <r>
    <n v="90000"/>
    <n v="20000"/>
    <s v="HEDISON"/>
    <x v="0"/>
    <n v="80000"/>
    <s v="MARIANA"/>
    <s v="ARREGLOS "/>
    <x v="18"/>
    <x v="6"/>
    <x v="1"/>
    <n v="110000"/>
    <n v="1650000"/>
  </r>
  <r>
    <n v="80000"/>
    <n v="0"/>
    <s v="ALBEIRO"/>
    <x v="0"/>
    <n v="70000"/>
    <s v="HEDISON"/>
    <s v="PAGOS"/>
    <x v="19"/>
    <x v="6"/>
    <x v="1"/>
    <n v="80000"/>
    <n v="1660000"/>
  </r>
  <r>
    <n v="80000"/>
    <n v="0"/>
    <s v="ALBEIRO"/>
    <x v="0"/>
    <n v="60000"/>
    <s v="HEDISON"/>
    <s v="ARREGLOS "/>
    <x v="20"/>
    <x v="6"/>
    <x v="1"/>
    <n v="80000"/>
    <n v="1680000"/>
  </r>
  <r>
    <n v="80000"/>
    <n v="0"/>
    <s v="ALBEIRO"/>
    <x v="0"/>
    <n v="0"/>
    <s v="NA"/>
    <s v="NA"/>
    <x v="21"/>
    <x v="6"/>
    <x v="1"/>
    <n v="80000"/>
    <n v="1760000"/>
  </r>
  <r>
    <n v="80000"/>
    <n v="0"/>
    <s v="ALBEIRO"/>
    <x v="0"/>
    <n v="0"/>
    <s v="NA"/>
    <s v="NA"/>
    <x v="22"/>
    <x v="6"/>
    <x v="1"/>
    <n v="80000"/>
    <n v="1840000"/>
  </r>
  <r>
    <n v="80000"/>
    <n v="0"/>
    <s v="HERNEY"/>
    <x v="0"/>
    <n v="20000"/>
    <s v="MARIANA"/>
    <s v="PAGOS"/>
    <x v="23"/>
    <x v="6"/>
    <x v="1"/>
    <n v="80000"/>
    <n v="1900000"/>
  </r>
  <r>
    <n v="60000"/>
    <n v="0"/>
    <s v="ALBEIRO"/>
    <x v="5"/>
    <n v="100000"/>
    <s v="HEDISON"/>
    <s v="ARREGLOS "/>
    <x v="24"/>
    <x v="6"/>
    <x v="1"/>
    <n v="60000"/>
    <n v="1860000"/>
  </r>
  <r>
    <n v="80000"/>
    <n v="0"/>
    <s v="HEDISON"/>
    <x v="0"/>
    <n v="0"/>
    <s v="NA"/>
    <s v="NA"/>
    <x v="25"/>
    <x v="6"/>
    <x v="1"/>
    <n v="80000"/>
    <n v="1940000"/>
  </r>
  <r>
    <n v="80000"/>
    <n v="0"/>
    <s v="ALBEIRO"/>
    <x v="0"/>
    <n v="0"/>
    <s v="NA"/>
    <s v="NA"/>
    <x v="26"/>
    <x v="6"/>
    <x v="1"/>
    <n v="80000"/>
    <n v="2020000"/>
  </r>
  <r>
    <n v="80000"/>
    <n v="0"/>
    <s v="ALBEIRO"/>
    <x v="0"/>
    <n v="1300000"/>
    <s v="MARIANA"/>
    <s v="PAGOS"/>
    <x v="27"/>
    <x v="6"/>
    <x v="1"/>
    <n v="80000"/>
    <n v="800000"/>
  </r>
  <r>
    <n v="80000"/>
    <n v="0"/>
    <s v="ALBEIRO"/>
    <x v="0"/>
    <n v="260000"/>
    <s v="MARIANA"/>
    <s v="PAGOS"/>
    <x v="28"/>
    <x v="6"/>
    <x v="1"/>
    <n v="80000"/>
    <n v="620000"/>
  </r>
  <r>
    <n v="80000"/>
    <n v="0"/>
    <s v="ALBEIRO"/>
    <x v="0"/>
    <n v="25000"/>
    <s v="MARIANA"/>
    <s v="PAGOS"/>
    <x v="29"/>
    <x v="6"/>
    <x v="1"/>
    <n v="80000"/>
    <n v="675000"/>
  </r>
  <r>
    <n v="80000"/>
    <n v="0"/>
    <s v="HERNEY"/>
    <x v="0"/>
    <n v="10000"/>
    <s v="ALBEIRO"/>
    <s v="ARREGLOS "/>
    <x v="30"/>
    <x v="6"/>
    <x v="1"/>
    <n v="80000"/>
    <n v="745000"/>
  </r>
  <r>
    <n v="80000"/>
    <n v="0"/>
    <s v="ALBEIRO"/>
    <x v="0"/>
    <n v="0"/>
    <s v="NA"/>
    <s v="NA"/>
    <x v="1"/>
    <x v="7"/>
    <x v="1"/>
    <n v="80000"/>
    <n v="825000"/>
  </r>
  <r>
    <n v="70000"/>
    <n v="0"/>
    <s v="HEDISON/ALBEIRO"/>
    <x v="1"/>
    <n v="0"/>
    <s v="NA"/>
    <s v="NA"/>
    <x v="2"/>
    <x v="7"/>
    <x v="1"/>
    <n v="70000"/>
    <n v="895000"/>
  </r>
  <r>
    <n v="80000"/>
    <n v="0"/>
    <s v="ALBEIRO"/>
    <x v="0"/>
    <n v="0"/>
    <s v="NA"/>
    <s v="NA"/>
    <x v="3"/>
    <x v="7"/>
    <x v="1"/>
    <n v="80000"/>
    <n v="975000"/>
  </r>
  <r>
    <n v="80000"/>
    <n v="0"/>
    <s v="ALBEIRO"/>
    <x v="0"/>
    <n v="0"/>
    <s v="NA"/>
    <s v="NA"/>
    <x v="4"/>
    <x v="7"/>
    <x v="1"/>
    <n v="80000"/>
    <n v="1055000"/>
  </r>
  <r>
    <n v="0"/>
    <n v="0"/>
    <s v="ALBEIRO"/>
    <x v="5"/>
    <n v="0"/>
    <s v="NA"/>
    <s v="NA"/>
    <x v="5"/>
    <x v="7"/>
    <x v="1"/>
    <n v="0"/>
    <n v="1055000"/>
  </r>
  <r>
    <n v="0"/>
    <n v="0"/>
    <s v="ALBEIRO"/>
    <x v="5"/>
    <n v="180000"/>
    <s v="HEDISON"/>
    <s v="ARREGLOS "/>
    <x v="6"/>
    <x v="7"/>
    <x v="1"/>
    <n v="0"/>
    <n v="875000"/>
  </r>
  <r>
    <n v="80000"/>
    <n v="0"/>
    <s v="HERNEY"/>
    <x v="0"/>
    <n v="0"/>
    <s v="NA"/>
    <s v="NA"/>
    <x v="7"/>
    <x v="7"/>
    <x v="1"/>
    <n v="80000"/>
    <n v="955000"/>
  </r>
  <r>
    <n v="80000"/>
    <n v="0"/>
    <s v="ALBEIRO"/>
    <x v="0"/>
    <n v="40000"/>
    <s v="HEDISON"/>
    <s v="ARREGLOS "/>
    <x v="8"/>
    <x v="7"/>
    <x v="1"/>
    <n v="80000"/>
    <n v="995000"/>
  </r>
  <r>
    <n v="0"/>
    <n v="0"/>
    <s v="ALBEIRO"/>
    <x v="5"/>
    <n v="0"/>
    <s v="NA"/>
    <s v="NA"/>
    <x v="9"/>
    <x v="7"/>
    <x v="1"/>
    <n v="0"/>
    <n v="995000"/>
  </r>
  <r>
    <n v="90000"/>
    <n v="0"/>
    <s v="ALBEIRO"/>
    <x v="0"/>
    <n v="0"/>
    <s v="NA"/>
    <s v="NA"/>
    <x v="10"/>
    <x v="7"/>
    <x v="1"/>
    <n v="90000"/>
    <n v="1085000"/>
  </r>
  <r>
    <n v="90000"/>
    <n v="0"/>
    <s v="ALBEIRO"/>
    <x v="0"/>
    <n v="0"/>
    <s v="NA"/>
    <s v="NA"/>
    <x v="11"/>
    <x v="7"/>
    <x v="1"/>
    <n v="90000"/>
    <n v="1175000"/>
  </r>
  <r>
    <n v="90000"/>
    <n v="0"/>
    <s v="ALBEIRO"/>
    <x v="0"/>
    <n v="0"/>
    <s v="NA"/>
    <s v="NA"/>
    <x v="12"/>
    <x v="7"/>
    <x v="1"/>
    <n v="90000"/>
    <n v="1265000"/>
  </r>
  <r>
    <n v="90000"/>
    <n v="0"/>
    <s v="ALBEIRO"/>
    <x v="0"/>
    <n v="90000"/>
    <s v="BEATRIZ"/>
    <s v="PRESTAMO"/>
    <x v="13"/>
    <x v="7"/>
    <x v="1"/>
    <n v="90000"/>
    <n v="1265000"/>
  </r>
  <r>
    <n v="90000"/>
    <n v="0"/>
    <s v="ALBEIRO"/>
    <x v="0"/>
    <n v="0"/>
    <s v="NA"/>
    <s v="NA"/>
    <x v="14"/>
    <x v="7"/>
    <x v="1"/>
    <n v="90000"/>
    <n v="1355000"/>
  </r>
  <r>
    <n v="80000"/>
    <n v="0"/>
    <s v="ALBEIRO"/>
    <x v="0"/>
    <n v="0"/>
    <s v="NA"/>
    <s v="NA"/>
    <x v="15"/>
    <x v="7"/>
    <x v="1"/>
    <n v="80000"/>
    <n v="1435000"/>
  </r>
  <r>
    <n v="50000"/>
    <n v="0"/>
    <s v="ALBEIRO"/>
    <x v="5"/>
    <n v="180000"/>
    <s v="HEDISON"/>
    <s v="ARREGLOS "/>
    <x v="16"/>
    <x v="7"/>
    <x v="1"/>
    <n v="50000"/>
    <n v="1305000"/>
  </r>
  <r>
    <n v="80000"/>
    <n v="0"/>
    <s v="ALBEIRO"/>
    <x v="0"/>
    <n v="0"/>
    <s v="NA"/>
    <s v="NA"/>
    <x v="17"/>
    <x v="7"/>
    <x v="1"/>
    <n v="80000"/>
    <n v="1385000"/>
  </r>
  <r>
    <n v="80000"/>
    <n v="0"/>
    <s v="ALBEIRO"/>
    <x v="0"/>
    <n v="0"/>
    <s v="NA"/>
    <s v="NA"/>
    <x v="18"/>
    <x v="7"/>
    <x v="1"/>
    <n v="80000"/>
    <n v="1465000"/>
  </r>
  <r>
    <n v="80000"/>
    <n v="0"/>
    <s v="ALBEIRO/HEDISON"/>
    <x v="0"/>
    <n v="0"/>
    <s v="NA"/>
    <s v="NA"/>
    <x v="19"/>
    <x v="7"/>
    <x v="1"/>
    <n v="80000"/>
    <n v="1545000"/>
  </r>
  <r>
    <n v="80000"/>
    <n v="0"/>
    <s v="HEDISON"/>
    <x v="0"/>
    <n v="0"/>
    <s v="NA"/>
    <s v="NA"/>
    <x v="20"/>
    <x v="7"/>
    <x v="1"/>
    <n v="80000"/>
    <n v="1625000"/>
  </r>
  <r>
    <n v="80000"/>
    <n v="0"/>
    <s v="HERNEY"/>
    <x v="0"/>
    <n v="0"/>
    <s v="NA"/>
    <s v="NA"/>
    <x v="21"/>
    <x v="7"/>
    <x v="1"/>
    <n v="80000"/>
    <n v="1705000"/>
  </r>
  <r>
    <n v="80000"/>
    <n v="0"/>
    <s v="HERNEY"/>
    <x v="0"/>
    <n v="0"/>
    <s v="NA"/>
    <s v="NA"/>
    <x v="22"/>
    <x v="7"/>
    <x v="1"/>
    <n v="80000"/>
    <n v="1785000"/>
  </r>
  <r>
    <n v="80000"/>
    <n v="0"/>
    <s v="ALBEIRO"/>
    <x v="0"/>
    <n v="0"/>
    <s v="NA"/>
    <s v="NA"/>
    <x v="23"/>
    <x v="7"/>
    <x v="1"/>
    <n v="80000"/>
    <n v="1865000"/>
  </r>
  <r>
    <n v="80000"/>
    <n v="0"/>
    <s v="ALBEIRO"/>
    <x v="0"/>
    <n v="0"/>
    <s v="NA"/>
    <s v="NA"/>
    <x v="24"/>
    <x v="7"/>
    <x v="1"/>
    <n v="80000"/>
    <n v="1945000"/>
  </r>
  <r>
    <n v="80000"/>
    <n v="0"/>
    <s v="ALBEIRO/HEDISON"/>
    <x v="0"/>
    <n v="220000"/>
    <s v="HEDISON"/>
    <s v="ARREGLOS "/>
    <x v="25"/>
    <x v="7"/>
    <x v="1"/>
    <n v="80000"/>
    <n v="1805000"/>
  </r>
  <r>
    <n v="80000"/>
    <n v="0"/>
    <s v="HEDISON"/>
    <x v="0"/>
    <n v="0"/>
    <s v="NA"/>
    <s v="NA"/>
    <x v="26"/>
    <x v="7"/>
    <x v="1"/>
    <n v="80000"/>
    <n v="1885000"/>
  </r>
  <r>
    <n v="80000"/>
    <n v="0"/>
    <s v="ALBEIRO"/>
    <x v="0"/>
    <n v="0"/>
    <s v="NA"/>
    <s v="NA"/>
    <x v="27"/>
    <x v="7"/>
    <x v="1"/>
    <n v="80000"/>
    <n v="1965000"/>
  </r>
  <r>
    <n v="70000"/>
    <n v="0"/>
    <s v="HERNEY"/>
    <x v="7"/>
    <n v="20000"/>
    <s v="BEATRIZ"/>
    <s v="PRESTAMO"/>
    <x v="28"/>
    <x v="7"/>
    <x v="1"/>
    <n v="70000"/>
    <n v="2015000"/>
  </r>
  <r>
    <n v="80000"/>
    <n v="0"/>
    <s v="ALBEIRO"/>
    <x v="0"/>
    <n v="0"/>
    <s v="NA"/>
    <s v="NA"/>
    <x v="29"/>
    <x v="7"/>
    <x v="1"/>
    <n v="80000"/>
    <n v="2095000"/>
  </r>
  <r>
    <n v="0"/>
    <n v="0"/>
    <s v="NA"/>
    <x v="2"/>
    <n v="0"/>
    <s v="NA"/>
    <s v="NA"/>
    <x v="30"/>
    <x v="7"/>
    <x v="1"/>
    <n v="0"/>
    <n v="2095000"/>
  </r>
  <r>
    <n v="80000"/>
    <n v="0"/>
    <s v="ALBEIRO"/>
    <x v="2"/>
    <n v="1620000"/>
    <s v="MARIANA"/>
    <s v="PAGOS"/>
    <x v="0"/>
    <x v="7"/>
    <x v="1"/>
    <n v="80000"/>
    <n v="555000"/>
  </r>
  <r>
    <n v="80000"/>
    <n v="0"/>
    <s v="ALBEIRO"/>
    <x v="0"/>
    <n v="0"/>
    <s v="NA"/>
    <s v="NA"/>
    <x v="1"/>
    <x v="8"/>
    <x v="1"/>
    <n v="80000"/>
    <n v="635000"/>
  </r>
  <r>
    <n v="0"/>
    <n v="0"/>
    <s v="NA"/>
    <x v="2"/>
    <n v="0"/>
    <s v="NA"/>
    <s v="NA"/>
    <x v="2"/>
    <x v="8"/>
    <x v="1"/>
    <n v="0"/>
    <n v="635000"/>
  </r>
  <r>
    <n v="30000"/>
    <n v="0"/>
    <s v="NA"/>
    <x v="2"/>
    <n v="0"/>
    <s v="NA"/>
    <s v="NA"/>
    <x v="3"/>
    <x v="8"/>
    <x v="1"/>
    <n v="30000"/>
    <n v="665000"/>
  </r>
  <r>
    <n v="70000"/>
    <n v="0"/>
    <s v="HERNEY"/>
    <x v="7"/>
    <n v="0"/>
    <s v="NA"/>
    <s v="NA"/>
    <x v="4"/>
    <x v="8"/>
    <x v="1"/>
    <n v="70000"/>
    <n v="735000"/>
  </r>
  <r>
    <n v="80000"/>
    <n v="0"/>
    <s v="ALBEIRO"/>
    <x v="0"/>
    <n v="0"/>
    <s v="NA"/>
    <s v="NA"/>
    <x v="5"/>
    <x v="8"/>
    <x v="1"/>
    <n v="80000"/>
    <n v="815000"/>
  </r>
  <r>
    <n v="80000"/>
    <n v="0"/>
    <s v="ALBEIRO"/>
    <x v="0"/>
    <n v="0"/>
    <s v="NA"/>
    <s v="NA"/>
    <x v="6"/>
    <x v="8"/>
    <x v="1"/>
    <n v="80000"/>
    <n v="895000"/>
  </r>
  <r>
    <n v="80000"/>
    <n v="0"/>
    <s v="ALBEIRO"/>
    <x v="0"/>
    <n v="0"/>
    <s v="NA"/>
    <s v="NA"/>
    <x v="7"/>
    <x v="8"/>
    <x v="1"/>
    <n v="80000"/>
    <n v="975000"/>
  </r>
  <r>
    <n v="80000"/>
    <n v="0"/>
    <s v="ALBEIRO"/>
    <x v="0"/>
    <n v="0"/>
    <s v="NA"/>
    <s v="NA"/>
    <x v="8"/>
    <x v="8"/>
    <x v="1"/>
    <n v="80000"/>
    <n v="1055000"/>
  </r>
  <r>
    <n v="80000"/>
    <n v="0"/>
    <s v="ALBEIRO"/>
    <x v="0"/>
    <n v="0"/>
    <s v="NA"/>
    <s v="NA"/>
    <x v="9"/>
    <x v="8"/>
    <x v="1"/>
    <n v="80000"/>
    <n v="1135000"/>
  </r>
  <r>
    <n v="90000"/>
    <n v="0"/>
    <s v="ALBEIRO"/>
    <x v="0"/>
    <n v="50000"/>
    <s v="CLAUDIA"/>
    <s v="PRESTAMO"/>
    <x v="10"/>
    <x v="8"/>
    <x v="1"/>
    <n v="90000"/>
    <n v="1175000"/>
  </r>
  <r>
    <n v="70000"/>
    <n v="0"/>
    <s v="HERNEY"/>
    <x v="7"/>
    <n v="0"/>
    <s v="NA"/>
    <s v="NA"/>
    <x v="11"/>
    <x v="8"/>
    <x v="1"/>
    <n v="70000"/>
    <n v="1245000"/>
  </r>
  <r>
    <n v="70000"/>
    <n v="0"/>
    <s v="ALBEIRO"/>
    <x v="8"/>
    <n v="20000"/>
    <s v="BEATRIZ"/>
    <s v="PRESTAMO"/>
    <x v="12"/>
    <x v="8"/>
    <x v="1"/>
    <n v="70000"/>
    <n v="1295000"/>
  </r>
  <r>
    <n v="80000"/>
    <n v="0"/>
    <s v="ALBEIRO"/>
    <x v="2"/>
    <n v="0"/>
    <s v="NA"/>
    <s v="NA"/>
    <x v="13"/>
    <x v="8"/>
    <x v="1"/>
    <n v="80000"/>
    <n v="1375000"/>
  </r>
  <r>
    <n v="90000"/>
    <n v="0"/>
    <s v="ALBEIRO"/>
    <x v="1"/>
    <n v="0"/>
    <s v="NA"/>
    <s v="NA"/>
    <x v="14"/>
    <x v="8"/>
    <x v="1"/>
    <n v="90000"/>
    <n v="1465000"/>
  </r>
  <r>
    <n v="85000"/>
    <n v="0"/>
    <s v="ALBEIRO"/>
    <x v="2"/>
    <n v="0"/>
    <s v="NA"/>
    <s v="NA"/>
    <x v="15"/>
    <x v="8"/>
    <x v="1"/>
    <n v="85000"/>
    <n v="1550000"/>
  </r>
  <r>
    <n v="80000"/>
    <n v="0"/>
    <s v="ALBEIRO"/>
    <x v="0"/>
    <n v="0"/>
    <s v="NA"/>
    <s v="NA"/>
    <x v="16"/>
    <x v="8"/>
    <x v="1"/>
    <n v="80000"/>
    <n v="1630000"/>
  </r>
  <r>
    <n v="80000"/>
    <n v="0"/>
    <s v="ALBEIRO"/>
    <x v="0"/>
    <n v="0"/>
    <s v="NA"/>
    <s v="NA"/>
    <x v="17"/>
    <x v="8"/>
    <x v="1"/>
    <n v="80000"/>
    <n v="1710000"/>
  </r>
  <r>
    <n v="80000"/>
    <n v="0"/>
    <s v="HERNEY"/>
    <x v="7"/>
    <n v="210000"/>
    <s v="BEATRIZ"/>
    <s v="PRESTAMO"/>
    <x v="18"/>
    <x v="8"/>
    <x v="1"/>
    <n v="80000"/>
    <n v="1580000"/>
  </r>
  <r>
    <n v="0"/>
    <n v="0"/>
    <s v="NA"/>
    <x v="5"/>
    <n v="0"/>
    <s v="NA"/>
    <s v="NA"/>
    <x v="19"/>
    <x v="8"/>
    <x v="1"/>
    <n v="0"/>
    <n v="1580000"/>
  </r>
  <r>
    <n v="80000"/>
    <n v="0"/>
    <s v="ALBEIRO"/>
    <x v="0"/>
    <n v="0"/>
    <s v="NA"/>
    <s v="NA"/>
    <x v="20"/>
    <x v="8"/>
    <x v="1"/>
    <n v="80000"/>
    <n v="1660000"/>
  </r>
  <r>
    <n v="80000"/>
    <n v="0"/>
    <s v="ALBEIRO"/>
    <x v="0"/>
    <n v="0"/>
    <s v="NA"/>
    <s v="NA"/>
    <x v="21"/>
    <x v="8"/>
    <x v="1"/>
    <n v="80000"/>
    <n v="1740000"/>
  </r>
  <r>
    <n v="80000"/>
    <n v="0"/>
    <s v="ALBEIRO"/>
    <x v="0"/>
    <n v="0"/>
    <s v="NA"/>
    <s v="NA"/>
    <x v="22"/>
    <x v="8"/>
    <x v="1"/>
    <n v="80000"/>
    <n v="1820000"/>
  </r>
  <r>
    <n v="80000"/>
    <n v="0"/>
    <s v="ALBEIRO"/>
    <x v="0"/>
    <n v="0"/>
    <s v="NA"/>
    <s v="NA"/>
    <x v="23"/>
    <x v="8"/>
    <x v="1"/>
    <n v="80000"/>
    <n v="1900000"/>
  </r>
  <r>
    <n v="80000"/>
    <n v="0"/>
    <s v="ALBEIRO"/>
    <x v="0"/>
    <n v="10000"/>
    <s v="MARIANA"/>
    <s v="PAGOS"/>
    <x v="24"/>
    <x v="8"/>
    <x v="1"/>
    <n v="80000"/>
    <n v="1970000"/>
  </r>
  <r>
    <n v="80000"/>
    <n v="0"/>
    <s v="HERNEY"/>
    <x v="7"/>
    <n v="0"/>
    <s v="NA"/>
    <s v="NA"/>
    <x v="25"/>
    <x v="8"/>
    <x v="1"/>
    <n v="80000"/>
    <n v="2050000"/>
  </r>
  <r>
    <n v="80000"/>
    <n v="0"/>
    <s v="ALBEIRO"/>
    <x v="5"/>
    <n v="60000"/>
    <s v="ALBEIRO"/>
    <s v="ARREGLOS "/>
    <x v="26"/>
    <x v="8"/>
    <x v="1"/>
    <n v="80000"/>
    <n v="2070000"/>
  </r>
  <r>
    <n v="80000"/>
    <n v="0"/>
    <s v="ALBEIRO"/>
    <x v="0"/>
    <n v="50000"/>
    <s v="HEDISON"/>
    <s v="PAGOS"/>
    <x v="27"/>
    <x v="8"/>
    <x v="1"/>
    <n v="80000"/>
    <n v="2100000"/>
  </r>
  <r>
    <n v="80000"/>
    <n v="0"/>
    <s v="ALBEIRO"/>
    <x v="0"/>
    <n v="1300000"/>
    <s v="MARIANA"/>
    <s v="PAGOS"/>
    <x v="28"/>
    <x v="8"/>
    <x v="1"/>
    <n v="80000"/>
    <n v="880000"/>
  </r>
  <r>
    <n v="80000"/>
    <n v="0"/>
    <s v="ALBEIRO"/>
    <x v="0"/>
    <n v="0"/>
    <s v="NA"/>
    <s v="NA"/>
    <x v="29"/>
    <x v="8"/>
    <x v="1"/>
    <n v="80000"/>
    <n v="960000"/>
  </r>
  <r>
    <n v="80000"/>
    <n v="0"/>
    <s v="ALBEIRO"/>
    <x v="0"/>
    <n v="0"/>
    <s v="NA"/>
    <s v="NA"/>
    <x v="30"/>
    <x v="8"/>
    <x v="1"/>
    <n v="80000"/>
    <n v="1040000"/>
  </r>
  <r>
    <n v="80000"/>
    <n v="0"/>
    <s v="HERNEY"/>
    <x v="0"/>
    <n v="350000"/>
    <s v="MARIANA"/>
    <s v="PAGOS"/>
    <x v="1"/>
    <x v="9"/>
    <x v="1"/>
    <n v="80000"/>
    <n v="770000"/>
  </r>
  <r>
    <n v="70000"/>
    <n v="0"/>
    <s v="HERNEY"/>
    <x v="7"/>
    <n v="0"/>
    <s v="NA"/>
    <s v="NA"/>
    <x v="2"/>
    <x v="9"/>
    <x v="1"/>
    <n v="70000"/>
    <n v="840000"/>
  </r>
  <r>
    <n v="70000"/>
    <n v="0"/>
    <s v="HERNEY"/>
    <x v="8"/>
    <n v="0"/>
    <s v="NA"/>
    <s v="NA"/>
    <x v="3"/>
    <x v="9"/>
    <x v="1"/>
    <n v="70000"/>
    <n v="910000"/>
  </r>
  <r>
    <n v="80000"/>
    <n v="0"/>
    <s v="ALBEIRO"/>
    <x v="0"/>
    <n v="20000"/>
    <s v="ALBEIRO"/>
    <s v="ARREGLOS "/>
    <x v="4"/>
    <x v="9"/>
    <x v="1"/>
    <n v="80000"/>
    <n v="970000"/>
  </r>
  <r>
    <n v="80000"/>
    <n v="0"/>
    <s v="ALBEIRO"/>
    <x v="0"/>
    <n v="0"/>
    <s v="NA"/>
    <s v="NA"/>
    <x v="5"/>
    <x v="9"/>
    <x v="1"/>
    <n v="80000"/>
    <n v="1050000"/>
  </r>
  <r>
    <n v="80000"/>
    <n v="0"/>
    <s v="ALBEIRO"/>
    <x v="0"/>
    <n v="0"/>
    <s v="NA"/>
    <s v="NA"/>
    <x v="6"/>
    <x v="9"/>
    <x v="1"/>
    <n v="80000"/>
    <n v="1130000"/>
  </r>
  <r>
    <n v="80000"/>
    <n v="0"/>
    <s v="ALBEIRO"/>
    <x v="0"/>
    <n v="0"/>
    <s v="NA"/>
    <s v="NA"/>
    <x v="7"/>
    <x v="9"/>
    <x v="1"/>
    <n v="80000"/>
    <n v="1210000"/>
  </r>
  <r>
    <n v="80000"/>
    <n v="0"/>
    <s v="ALBEIRO"/>
    <x v="0"/>
    <n v="0"/>
    <s v="NA"/>
    <s v="NA"/>
    <x v="8"/>
    <x v="9"/>
    <x v="1"/>
    <n v="80000"/>
    <n v="1290000"/>
  </r>
  <r>
    <n v="70000"/>
    <n v="0"/>
    <s v="HERNEY"/>
    <x v="7"/>
    <n v="0"/>
    <s v="NA"/>
    <s v="NA"/>
    <x v="9"/>
    <x v="9"/>
    <x v="1"/>
    <n v="70000"/>
    <n v="1360000"/>
  </r>
  <r>
    <n v="80000"/>
    <n v="0"/>
    <s v="ALBEIRO"/>
    <x v="0"/>
    <n v="0"/>
    <s v="NA"/>
    <s v="NA"/>
    <x v="10"/>
    <x v="9"/>
    <x v="1"/>
    <n v="80000"/>
    <n v="1440000"/>
  </r>
  <r>
    <n v="90000"/>
    <n v="0"/>
    <s v="ALBEIRO"/>
    <x v="0"/>
    <n v="10000"/>
    <s v="ALBEIRO"/>
    <s v="ARREGLOS "/>
    <x v="11"/>
    <x v="9"/>
    <x v="1"/>
    <n v="90000"/>
    <n v="1520000"/>
  </r>
  <r>
    <n v="80000"/>
    <n v="0"/>
    <s v="ALBEIRO"/>
    <x v="0"/>
    <n v="0"/>
    <s v="NA"/>
    <s v="NA"/>
    <x v="12"/>
    <x v="9"/>
    <x v="1"/>
    <n v="80000"/>
    <n v="1600000"/>
  </r>
  <r>
    <n v="80000"/>
    <n v="0"/>
    <s v="ALBEIRO"/>
    <x v="0"/>
    <n v="0"/>
    <s v="NA"/>
    <s v="NA"/>
    <x v="13"/>
    <x v="9"/>
    <x v="1"/>
    <n v="80000"/>
    <n v="1680000"/>
  </r>
  <r>
    <n v="80000"/>
    <n v="0"/>
    <s v="ALBEIRO"/>
    <x v="0"/>
    <n v="630000"/>
    <s v="MARIANA"/>
    <s v="ARREGLOS "/>
    <x v="14"/>
    <x v="9"/>
    <x v="1"/>
    <n v="80000"/>
    <n v="1130000"/>
  </r>
  <r>
    <n v="80000"/>
    <n v="0"/>
    <s v="ALBEIRO"/>
    <x v="0"/>
    <n v="0"/>
    <s v="NA"/>
    <s v="NA"/>
    <x v="15"/>
    <x v="9"/>
    <x v="1"/>
    <n v="80000"/>
    <n v="1210000"/>
  </r>
  <r>
    <n v="80000"/>
    <n v="0"/>
    <s v="HERNEY"/>
    <x v="7"/>
    <n v="0"/>
    <s v="NA"/>
    <s v="NA"/>
    <x v="16"/>
    <x v="9"/>
    <x v="1"/>
    <n v="80000"/>
    <n v="1290000"/>
  </r>
  <r>
    <n v="80000"/>
    <n v="0"/>
    <s v="ALBEIRO"/>
    <x v="0"/>
    <n v="0"/>
    <s v="NA"/>
    <s v="NA"/>
    <x v="17"/>
    <x v="9"/>
    <x v="1"/>
    <n v="80000"/>
    <n v="1370000"/>
  </r>
  <r>
    <n v="80000"/>
    <n v="0"/>
    <s v="ALBEIRO"/>
    <x v="0"/>
    <n v="0"/>
    <s v="NA"/>
    <s v="NA"/>
    <x v="18"/>
    <x v="9"/>
    <x v="1"/>
    <n v="80000"/>
    <n v="1450000"/>
  </r>
  <r>
    <n v="80000"/>
    <n v="0"/>
    <s v="ALBEIRO"/>
    <x v="0"/>
    <n v="0"/>
    <s v="NA"/>
    <s v="NA"/>
    <x v="19"/>
    <x v="9"/>
    <x v="1"/>
    <n v="80000"/>
    <n v="1530000"/>
  </r>
  <r>
    <n v="70000"/>
    <n v="0"/>
    <s v="ALBEIRO"/>
    <x v="8"/>
    <n v="0"/>
    <s v="NA"/>
    <s v="NA"/>
    <x v="20"/>
    <x v="9"/>
    <x v="1"/>
    <n v="70000"/>
    <n v="1600000"/>
  </r>
  <r>
    <n v="80000"/>
    <n v="0"/>
    <s v="ALBEIRO"/>
    <x v="0"/>
    <n v="10000"/>
    <s v="ALBEIRO"/>
    <s v="ARREGLOS "/>
    <x v="21"/>
    <x v="9"/>
    <x v="1"/>
    <n v="80000"/>
    <n v="1670000"/>
  </r>
  <r>
    <n v="80000"/>
    <n v="0"/>
    <s v="ALBEIRO"/>
    <x v="0"/>
    <n v="10000"/>
    <s v="BEATRIZ"/>
    <s v="PAGOS"/>
    <x v="22"/>
    <x v="9"/>
    <x v="1"/>
    <n v="80000"/>
    <n v="1740000"/>
  </r>
  <r>
    <n v="70000"/>
    <n v="0"/>
    <s v="HERNEY"/>
    <x v="7"/>
    <n v="0"/>
    <s v="NA"/>
    <s v="NA"/>
    <x v="23"/>
    <x v="9"/>
    <x v="1"/>
    <n v="70000"/>
    <n v="1810000"/>
  </r>
  <r>
    <n v="80000"/>
    <n v="0"/>
    <s v="ALBEIRO"/>
    <x v="0"/>
    <n v="0"/>
    <s v="NA"/>
    <s v="NA"/>
    <x v="24"/>
    <x v="9"/>
    <x v="1"/>
    <n v="80000"/>
    <n v="1890000"/>
  </r>
  <r>
    <n v="80000"/>
    <n v="0"/>
    <s v="ALBEIRO"/>
    <x v="0"/>
    <n v="10000"/>
    <s v="MARIANA"/>
    <s v="PAGOS"/>
    <x v="25"/>
    <x v="9"/>
    <x v="1"/>
    <n v="80000"/>
    <n v="1960000"/>
  </r>
  <r>
    <n v="80000"/>
    <n v="0"/>
    <s v="ALBEIRO"/>
    <x v="0"/>
    <n v="30000"/>
    <s v="BEATRIZ"/>
    <s v="PRESTAMO"/>
    <x v="26"/>
    <x v="9"/>
    <x v="1"/>
    <n v="80000"/>
    <n v="2010000"/>
  </r>
  <r>
    <n v="80000"/>
    <n v="0"/>
    <s v="ALBEIRO"/>
    <x v="0"/>
    <n v="1440000"/>
    <s v="MARIANA"/>
    <s v="PAGOS"/>
    <x v="27"/>
    <x v="9"/>
    <x v="1"/>
    <n v="80000"/>
    <n v="650000"/>
  </r>
  <r>
    <n v="80000"/>
    <n v="0"/>
    <s v="ALBEIRO"/>
    <x v="0"/>
    <n v="0"/>
    <s v="NA"/>
    <s v="NA"/>
    <x v="28"/>
    <x v="9"/>
    <x v="1"/>
    <n v="80000"/>
    <n v="730000"/>
  </r>
  <r>
    <n v="80000"/>
    <n v="0"/>
    <s v="HERNEY"/>
    <x v="0"/>
    <n v="0"/>
    <s v="NA"/>
    <s v="NA"/>
    <x v="29"/>
    <x v="9"/>
    <x v="1"/>
    <n v="80000"/>
    <n v="810000"/>
  </r>
  <r>
    <n v="70000"/>
    <n v="0"/>
    <s v="HERNEY"/>
    <x v="7"/>
    <n v="0"/>
    <s v="NA"/>
    <s v="NA"/>
    <x v="30"/>
    <x v="9"/>
    <x v="1"/>
    <n v="70000"/>
    <n v="880000"/>
  </r>
  <r>
    <n v="80000"/>
    <n v="0"/>
    <s v="ALBEIRO"/>
    <x v="0"/>
    <n v="290000"/>
    <s v="MARIANA"/>
    <s v="PAGOS"/>
    <x v="0"/>
    <x v="9"/>
    <x v="1"/>
    <n v="80000"/>
    <n v="670000"/>
  </r>
  <r>
    <n v="80000"/>
    <n v="0"/>
    <s v="ALBEIRO"/>
    <x v="0"/>
    <n v="0"/>
    <s v="NA"/>
    <s v="NA"/>
    <x v="1"/>
    <x v="10"/>
    <x v="1"/>
    <n v="80000"/>
    <n v="750000"/>
  </r>
  <r>
    <n v="80000"/>
    <n v="0"/>
    <s v="ALBEIRO"/>
    <x v="0"/>
    <n v="0"/>
    <s v="NA"/>
    <s v="NA"/>
    <x v="2"/>
    <x v="10"/>
    <x v="1"/>
    <n v="80000"/>
    <n v="830000"/>
  </r>
  <r>
    <n v="80000"/>
    <n v="0"/>
    <s v="ALBEIRO"/>
    <x v="0"/>
    <n v="0"/>
    <s v="NA"/>
    <s v="NA"/>
    <x v="3"/>
    <x v="10"/>
    <x v="1"/>
    <n v="80000"/>
    <n v="910000"/>
  </r>
  <r>
    <n v="80000"/>
    <n v="0"/>
    <s v="ALBEIRO"/>
    <x v="0"/>
    <n v="260000"/>
    <s v="MARIANA"/>
    <s v="PAGOS"/>
    <x v="4"/>
    <x v="10"/>
    <x v="1"/>
    <n v="80000"/>
    <n v="730000"/>
  </r>
  <r>
    <n v="70000"/>
    <n v="0"/>
    <s v="HERNEY"/>
    <x v="2"/>
    <n v="190000"/>
    <s v="MARIANA"/>
    <s v="ARREGLOS "/>
    <x v="5"/>
    <x v="10"/>
    <x v="1"/>
    <n v="70000"/>
    <n v="610000"/>
  </r>
  <r>
    <n v="70000"/>
    <n v="0"/>
    <s v="HERNEY"/>
    <x v="7"/>
    <n v="120000"/>
    <s v="BEATRIZ"/>
    <s v="PRESTAMO"/>
    <x v="6"/>
    <x v="10"/>
    <x v="1"/>
    <n v="70000"/>
    <n v="560000"/>
  </r>
  <r>
    <n v="70000"/>
    <n v="0"/>
    <s v="HERNEY"/>
    <x v="8"/>
    <n v="0"/>
    <s v="NA"/>
    <s v="NA"/>
    <x v="7"/>
    <x v="10"/>
    <x v="1"/>
    <n v="70000"/>
    <n v="630000"/>
  </r>
  <r>
    <n v="80000"/>
    <n v="0"/>
    <s v="ALBEIRO"/>
    <x v="0"/>
    <n v="20000"/>
    <s v="BEATRIZ"/>
    <s v="PRESTAMO"/>
    <x v="8"/>
    <x v="10"/>
    <x v="1"/>
    <n v="80000"/>
    <n v="690000"/>
  </r>
  <r>
    <n v="0"/>
    <n v="0"/>
    <s v="NA"/>
    <x v="9"/>
    <n v="40000"/>
    <s v="ALBEIRO"/>
    <s v="ARREGLOS "/>
    <x v="9"/>
    <x v="10"/>
    <x v="1"/>
    <n v="0"/>
    <n v="650000"/>
  </r>
  <r>
    <n v="80000"/>
    <n v="0"/>
    <s v="ALBEIRO"/>
    <x v="0"/>
    <n v="300000"/>
    <s v="MARIANA"/>
    <s v="PAGOS"/>
    <x v="10"/>
    <x v="10"/>
    <x v="1"/>
    <n v="80000"/>
    <n v="430000"/>
  </r>
  <r>
    <n v="80000"/>
    <n v="0"/>
    <s v="ALBEIRO"/>
    <x v="0"/>
    <n v="10000"/>
    <s v="ALBEIRO"/>
    <s v="ARREGLOS "/>
    <x v="11"/>
    <x v="10"/>
    <x v="1"/>
    <n v="80000"/>
    <n v="500000"/>
  </r>
  <r>
    <n v="80000"/>
    <n v="0"/>
    <s v="ALBEIRO"/>
    <x v="0"/>
    <n v="0"/>
    <s v="NA"/>
    <s v="NA"/>
    <x v="12"/>
    <x v="10"/>
    <x v="1"/>
    <n v="80000"/>
    <n v="580000"/>
  </r>
  <r>
    <n v="70000"/>
    <n v="0"/>
    <s v="HERNEY"/>
    <x v="7"/>
    <n v="30000"/>
    <s v="BEATRIZ"/>
    <s v="PRESTAMO"/>
    <x v="13"/>
    <x v="10"/>
    <x v="1"/>
    <n v="70000"/>
    <n v="620000"/>
  </r>
  <r>
    <n v="80000"/>
    <n v="0"/>
    <s v="ALBEIRO"/>
    <x v="0"/>
    <n v="40000"/>
    <s v="BEATRIZ"/>
    <s v="PRESTAMO"/>
    <x v="14"/>
    <x v="10"/>
    <x v="1"/>
    <n v="80000"/>
    <n v="660000"/>
  </r>
  <r>
    <n v="80000"/>
    <n v="0"/>
    <s v="ALBEIRO"/>
    <x v="0"/>
    <n v="20000"/>
    <s v="BEATRIZ"/>
    <s v="PRESTAMO"/>
    <x v="15"/>
    <x v="10"/>
    <x v="1"/>
    <n v="80000"/>
    <n v="720000"/>
  </r>
  <r>
    <n v="80000"/>
    <n v="0"/>
    <s v="ALBEIRO"/>
    <x v="0"/>
    <n v="0"/>
    <s v="NA"/>
    <s v="NA"/>
    <x v="16"/>
    <x v="10"/>
    <x v="1"/>
    <n v="80000"/>
    <n v="800000"/>
  </r>
  <r>
    <n v="80000"/>
    <n v="0"/>
    <s v="ALBEIRO"/>
    <x v="0"/>
    <n v="20000"/>
    <s v="MARIANA"/>
    <s v="PAGOS"/>
    <x v="17"/>
    <x v="10"/>
    <x v="1"/>
    <n v="80000"/>
    <n v="860000"/>
  </r>
  <r>
    <n v="80000"/>
    <n v="0"/>
    <s v="ALBEIRO"/>
    <x v="0"/>
    <n v="0"/>
    <s v="NA"/>
    <s v="NA"/>
    <x v="18"/>
    <x v="10"/>
    <x v="1"/>
    <n v="80000"/>
    <n v="940000"/>
  </r>
  <r>
    <n v="80000"/>
    <n v="0"/>
    <s v="HERNEY"/>
    <x v="0"/>
    <n v="180000"/>
    <s v="BEATRIZ"/>
    <s v="PRESTAMO"/>
    <x v="19"/>
    <x v="10"/>
    <x v="1"/>
    <n v="80000"/>
    <n v="840000"/>
  </r>
  <r>
    <n v="70000"/>
    <n v="0"/>
    <s v="HERNEY"/>
    <x v="7"/>
    <n v="0"/>
    <s v="NA"/>
    <s v="NA"/>
    <x v="20"/>
    <x v="10"/>
    <x v="1"/>
    <n v="70000"/>
    <n v="910000"/>
  </r>
  <r>
    <n v="70000"/>
    <n v="0"/>
    <s v="ALBEIRO"/>
    <x v="8"/>
    <n v="0"/>
    <s v="NA"/>
    <s v="NA"/>
    <x v="21"/>
    <x v="10"/>
    <x v="1"/>
    <n v="70000"/>
    <n v="980000"/>
  </r>
  <r>
    <n v="80000"/>
    <n v="0"/>
    <s v="ALBEIRO"/>
    <x v="0"/>
    <n v="20000"/>
    <s v="BEATRIZ"/>
    <s v="PRESTAMO"/>
    <x v="22"/>
    <x v="10"/>
    <x v="1"/>
    <n v="80000"/>
    <n v="1040000"/>
  </r>
  <r>
    <n v="80000"/>
    <n v="0"/>
    <s v="ALBEIRO"/>
    <x v="0"/>
    <n v="0"/>
    <s v="NA"/>
    <s v="NA"/>
    <x v="23"/>
    <x v="10"/>
    <x v="1"/>
    <n v="80000"/>
    <n v="1120000"/>
  </r>
  <r>
    <n v="80000"/>
    <n v="0"/>
    <s v="ALBEIRO"/>
    <x v="0"/>
    <n v="110000"/>
    <s v="BEATRIZ"/>
    <s v="PRESTAMO"/>
    <x v="24"/>
    <x v="10"/>
    <x v="1"/>
    <n v="80000"/>
    <n v="1090000"/>
  </r>
  <r>
    <n v="80000"/>
    <n v="0"/>
    <s v="ALBEIRO"/>
    <x v="0"/>
    <n v="20000"/>
    <s v="ALBEIRO"/>
    <s v="ARREGLOS "/>
    <x v="25"/>
    <x v="10"/>
    <x v="1"/>
    <n v="80000"/>
    <n v="1150000"/>
  </r>
  <r>
    <n v="80000"/>
    <n v="0"/>
    <s v="HERNEY"/>
    <x v="0"/>
    <n v="0"/>
    <s v="NA"/>
    <s v="NA"/>
    <x v="26"/>
    <x v="10"/>
    <x v="1"/>
    <n v="80000"/>
    <n v="1230000"/>
  </r>
  <r>
    <n v="70000"/>
    <n v="0"/>
    <s v="HERNEY"/>
    <x v="0"/>
    <n v="0"/>
    <s v="NA"/>
    <s v="NA"/>
    <x v="27"/>
    <x v="10"/>
    <x v="1"/>
    <n v="70000"/>
    <n v="1300000"/>
  </r>
  <r>
    <n v="80000"/>
    <n v="0"/>
    <s v="ALBEIRO"/>
    <x v="0"/>
    <n v="0"/>
    <s v="NA"/>
    <s v="NA"/>
    <x v="28"/>
    <x v="10"/>
    <x v="1"/>
    <n v="80000"/>
    <n v="1380000"/>
  </r>
  <r>
    <n v="80000"/>
    <n v="0"/>
    <s v="ALBEIRO"/>
    <x v="0"/>
    <n v="0"/>
    <s v="NA"/>
    <s v="NA"/>
    <x v="29"/>
    <x v="10"/>
    <x v="1"/>
    <n v="80000"/>
    <n v="1460000"/>
  </r>
  <r>
    <n v="80000"/>
    <n v="0"/>
    <s v="ALBEIRO"/>
    <x v="0"/>
    <n v="1450000"/>
    <s v="MARIANA"/>
    <s v="PAGOS"/>
    <x v="30"/>
    <x v="10"/>
    <x v="1"/>
    <n v="80000"/>
    <n v="90000"/>
  </r>
  <r>
    <n v="80000"/>
    <n v="0"/>
    <s v="ALBEIRO"/>
    <x v="0"/>
    <n v="0"/>
    <s v="NA"/>
    <s v="NA"/>
    <x v="0"/>
    <x v="10"/>
    <x v="1"/>
    <n v="80000"/>
    <n v="170000"/>
  </r>
  <r>
    <n v="80000"/>
    <n v="0"/>
    <s v="ALBEIRO"/>
    <x v="0"/>
    <n v="200000"/>
    <s v="MARIANA"/>
    <s v="PAGOS"/>
    <x v="1"/>
    <x v="11"/>
    <x v="1"/>
    <n v="80000"/>
    <n v="50000"/>
  </r>
  <r>
    <n v="80000"/>
    <n v="0"/>
    <s v="ALBEIRO"/>
    <x v="0"/>
    <n v="0"/>
    <s v="NA"/>
    <s v="NA"/>
    <x v="2"/>
    <x v="11"/>
    <x v="1"/>
    <n v="80000"/>
    <n v="130000"/>
  </r>
  <r>
    <n v="70000"/>
    <n v="0"/>
    <s v="HERNEY"/>
    <x v="7"/>
    <n v="100000"/>
    <s v="MARIANA"/>
    <s v="PAGOS"/>
    <x v="3"/>
    <x v="11"/>
    <x v="1"/>
    <n v="70000"/>
    <n v="100000"/>
  </r>
  <r>
    <n v="80000"/>
    <n v="0"/>
    <s v="ALBEIRO"/>
    <x v="0"/>
    <n v="0"/>
    <s v="NA"/>
    <s v="NA"/>
    <x v="4"/>
    <x v="11"/>
    <x v="1"/>
    <n v="80000"/>
    <n v="180000"/>
  </r>
  <r>
    <n v="80000"/>
    <n v="0"/>
    <s v="ALBEIRO"/>
    <x v="0"/>
    <n v="0"/>
    <s v="NA"/>
    <s v="NA"/>
    <x v="5"/>
    <x v="11"/>
    <x v="1"/>
    <n v="80000"/>
    <n v="260000"/>
  </r>
  <r>
    <n v="80000"/>
    <n v="0"/>
    <s v="ALBEIRO"/>
    <x v="0"/>
    <n v="10000"/>
    <s v="MARIANA"/>
    <s v="PAGOS"/>
    <x v="6"/>
    <x v="11"/>
    <x v="1"/>
    <n v="80000"/>
    <n v="330000"/>
  </r>
  <r>
    <n v="80000"/>
    <n v="0"/>
    <s v="ALBEIRO"/>
    <x v="0"/>
    <n v="0"/>
    <s v="NA"/>
    <s v="NA"/>
    <x v="7"/>
    <x v="11"/>
    <x v="1"/>
    <n v="80000"/>
    <n v="410000"/>
  </r>
  <r>
    <n v="80000"/>
    <n v="0"/>
    <s v="ALBEIRO"/>
    <x v="0"/>
    <n v="0"/>
    <s v="NA"/>
    <s v="NA"/>
    <x v="8"/>
    <x v="11"/>
    <x v="1"/>
    <n v="80000"/>
    <n v="490000"/>
  </r>
  <r>
    <n v="80000"/>
    <n v="0"/>
    <s v="HERNEY"/>
    <x v="0"/>
    <n v="20000"/>
    <s v="BEATRIZ"/>
    <s v="PRESTAMO"/>
    <x v="9"/>
    <x v="11"/>
    <x v="1"/>
    <n v="80000"/>
    <n v="550000"/>
  </r>
  <r>
    <n v="70000"/>
    <n v="0"/>
    <s v="HERNEY"/>
    <x v="7"/>
    <n v="0"/>
    <s v="NA"/>
    <s v="NA"/>
    <x v="10"/>
    <x v="11"/>
    <x v="1"/>
    <n v="70000"/>
    <n v="620000"/>
  </r>
  <r>
    <n v="80000"/>
    <n v="0"/>
    <s v="ALBEIRO"/>
    <x v="0"/>
    <n v="0"/>
    <s v="NA"/>
    <s v="NA"/>
    <x v="11"/>
    <x v="11"/>
    <x v="1"/>
    <n v="80000"/>
    <n v="700000"/>
  </r>
  <r>
    <n v="80000"/>
    <n v="0"/>
    <s v="ALBEIRO"/>
    <x v="0"/>
    <n v="0"/>
    <s v="NA"/>
    <s v="NA"/>
    <x v="12"/>
    <x v="11"/>
    <x v="1"/>
    <n v="80000"/>
    <n v="780000"/>
  </r>
  <r>
    <n v="80000"/>
    <n v="0"/>
    <s v="ALBEIRO"/>
    <x v="0"/>
    <n v="0"/>
    <s v="NA"/>
    <s v="NA"/>
    <x v="13"/>
    <x v="11"/>
    <x v="1"/>
    <n v="80000"/>
    <n v="860000"/>
  </r>
  <r>
    <n v="80000"/>
    <n v="0"/>
    <s v="ALBEIRO"/>
    <x v="0"/>
    <n v="0"/>
    <s v="NA"/>
    <s v="NA"/>
    <x v="14"/>
    <x v="11"/>
    <x v="1"/>
    <n v="80000"/>
    <n v="940000"/>
  </r>
  <r>
    <n v="80000"/>
    <n v="0"/>
    <s v="ALBEIRO"/>
    <x v="0"/>
    <n v="0"/>
    <s v="NA"/>
    <s v="NA"/>
    <x v="15"/>
    <x v="11"/>
    <x v="1"/>
    <n v="80000"/>
    <n v="1020000"/>
  </r>
  <r>
    <n v="80000"/>
    <n v="0"/>
    <s v="HERNEY"/>
    <x v="0"/>
    <n v="20000"/>
    <s v="ALBEIRO"/>
    <s v="ARREGLOS "/>
    <x v="16"/>
    <x v="11"/>
    <x v="1"/>
    <n v="80000"/>
    <n v="1080000"/>
  </r>
  <r>
    <n v="70000"/>
    <n v="0"/>
    <s v="HERNEY"/>
    <x v="7"/>
    <n v="0"/>
    <s v="NA"/>
    <s v="NA"/>
    <x v="17"/>
    <x v="11"/>
    <x v="1"/>
    <n v="70000"/>
    <n v="1150000"/>
  </r>
  <r>
    <n v="80000"/>
    <n v="0"/>
    <s v="ALBEIRO"/>
    <x v="0"/>
    <n v="0"/>
    <s v="NA"/>
    <s v="NA"/>
    <x v="18"/>
    <x v="11"/>
    <x v="1"/>
    <n v="80000"/>
    <n v="1230000"/>
  </r>
  <r>
    <n v="80000"/>
    <n v="0"/>
    <s v="ALBEIRO"/>
    <x v="0"/>
    <n v="0"/>
    <s v="NA"/>
    <s v="NA"/>
    <x v="19"/>
    <x v="11"/>
    <x v="1"/>
    <n v="80000"/>
    <n v="1310000"/>
  </r>
  <r>
    <n v="80000"/>
    <n v="0"/>
    <s v="ALBEIRO"/>
    <x v="0"/>
    <n v="0"/>
    <s v="NA"/>
    <s v="NA"/>
    <x v="20"/>
    <x v="11"/>
    <x v="1"/>
    <n v="80000"/>
    <n v="1390000"/>
  </r>
  <r>
    <n v="80000"/>
    <n v="0"/>
    <s v="ALBEIRO"/>
    <x v="0"/>
    <n v="20000"/>
    <s v="ALBEIRO"/>
    <s v="ARREGLOS "/>
    <x v="21"/>
    <x v="11"/>
    <x v="1"/>
    <n v="80000"/>
    <n v="1450000"/>
  </r>
  <r>
    <n v="80000"/>
    <n v="0"/>
    <s v="ALBEIRO"/>
    <x v="0"/>
    <n v="20000"/>
    <s v="BEATRIZ"/>
    <s v="PAGOS"/>
    <x v="22"/>
    <x v="11"/>
    <x v="1"/>
    <n v="80000"/>
    <n v="1510000"/>
  </r>
  <r>
    <n v="80000"/>
    <n v="0"/>
    <s v="ALBEIRO"/>
    <x v="0"/>
    <n v="10000"/>
    <s v="ALBEIRO"/>
    <s v="ARREGLOS "/>
    <x v="23"/>
    <x v="11"/>
    <x v="1"/>
    <n v="80000"/>
    <n v="1580000"/>
  </r>
  <r>
    <n v="70000"/>
    <n v="0"/>
    <s v="HERNEY"/>
    <x v="7"/>
    <n v="0"/>
    <s v="NA"/>
    <s v="NA"/>
    <x v="24"/>
    <x v="11"/>
    <x v="1"/>
    <n v="70000"/>
    <n v="1650000"/>
  </r>
  <r>
    <n v="80000"/>
    <n v="0"/>
    <s v="ALBEIRO"/>
    <x v="0"/>
    <n v="0"/>
    <s v="NA"/>
    <s v="NA"/>
    <x v="25"/>
    <x v="11"/>
    <x v="1"/>
    <n v="80000"/>
    <n v="1730000"/>
  </r>
  <r>
    <n v="80000"/>
    <n v="0"/>
    <s v="ALBEIRO"/>
    <x v="0"/>
    <n v="20000"/>
    <s v="BEATRIZ"/>
    <s v="PRESTAMO"/>
    <x v="26"/>
    <x v="11"/>
    <x v="1"/>
    <n v="80000"/>
    <n v="1790000"/>
  </r>
  <r>
    <n v="80000"/>
    <n v="0"/>
    <s v="ALBEIRO"/>
    <x v="0"/>
    <n v="0"/>
    <s v="NA"/>
    <s v="NA"/>
    <x v="27"/>
    <x v="11"/>
    <x v="1"/>
    <n v="80000"/>
    <n v="1870000"/>
  </r>
  <r>
    <n v="80000"/>
    <n v="0"/>
    <s v="ALBEIRO"/>
    <x v="0"/>
    <n v="0"/>
    <s v="NA"/>
    <s v="NA"/>
    <x v="28"/>
    <x v="11"/>
    <x v="1"/>
    <n v="80000"/>
    <n v="1950000"/>
  </r>
  <r>
    <n v="80000"/>
    <n v="0"/>
    <s v="HERNEY"/>
    <x v="0"/>
    <n v="1400000"/>
    <s v="MARIANA"/>
    <s v="PAGOS"/>
    <x v="29"/>
    <x v="11"/>
    <x v="1"/>
    <n v="80000"/>
    <n v="630000"/>
  </r>
  <r>
    <n v="80000"/>
    <n v="0"/>
    <s v="HERNEY"/>
    <x v="0"/>
    <n v="140000"/>
    <s v="BEATRIZ"/>
    <s v="PAGOS"/>
    <x v="30"/>
    <x v="11"/>
    <x v="1"/>
    <n v="80000"/>
    <n v="570000"/>
  </r>
  <r>
    <n v="70000"/>
    <n v="0"/>
    <s v="HERNEY"/>
    <x v="7"/>
    <n v="280000"/>
    <s v="HEDISON"/>
    <s v="ARREGLOS "/>
    <x v="1"/>
    <x v="0"/>
    <x v="1"/>
    <n v="70000"/>
    <n v="360000"/>
  </r>
  <r>
    <n v="70000"/>
    <n v="0"/>
    <s v="ALBEIRO"/>
    <x v="5"/>
    <n v="110000"/>
    <s v="ALBEIRO"/>
    <s v="PAGOS"/>
    <x v="2"/>
    <x v="0"/>
    <x v="1"/>
    <n v="70000"/>
    <n v="320000"/>
  </r>
  <r>
    <n v="80000"/>
    <n v="0"/>
    <s v="ALBEIRO"/>
    <x v="0"/>
    <n v="0"/>
    <s v="NA"/>
    <s v="NA"/>
    <x v="3"/>
    <x v="0"/>
    <x v="1"/>
    <n v="80000"/>
    <n v="400000"/>
  </r>
  <r>
    <n v="80000"/>
    <n v="0"/>
    <s v="ALBEIRO"/>
    <x v="0"/>
    <n v="0"/>
    <s v="NA"/>
    <s v="NA"/>
    <x v="4"/>
    <x v="0"/>
    <x v="1"/>
    <n v="80000"/>
    <n v="480000"/>
  </r>
  <r>
    <n v="80000"/>
    <n v="0"/>
    <s v="ALBEIRO"/>
    <x v="0"/>
    <n v="0"/>
    <s v="NA"/>
    <s v="NA"/>
    <x v="5"/>
    <x v="0"/>
    <x v="1"/>
    <n v="80000"/>
    <n v="560000"/>
  </r>
  <r>
    <n v="80000"/>
    <n v="0"/>
    <s v="ALBEIRO"/>
    <x v="0"/>
    <n v="0"/>
    <s v="NA"/>
    <s v="NA"/>
    <x v="6"/>
    <x v="0"/>
    <x v="1"/>
    <n v="80000"/>
    <n v="640000"/>
  </r>
  <r>
    <n v="80000"/>
    <n v="0"/>
    <s v="HERNEY"/>
    <x v="0"/>
    <n v="0"/>
    <s v="NA"/>
    <s v="NA"/>
    <x v="7"/>
    <x v="0"/>
    <x v="1"/>
    <n v="80000"/>
    <n v="720000"/>
  </r>
  <r>
    <n v="70000"/>
    <n v="0"/>
    <s v="HERNEY"/>
    <x v="7"/>
    <n v="100000"/>
    <s v="MARIANA"/>
    <s v="PAGOS"/>
    <x v="8"/>
    <x v="0"/>
    <x v="1"/>
    <n v="70000"/>
    <n v="690000"/>
  </r>
  <r>
    <n v="80000"/>
    <n v="0"/>
    <s v="ALBEIRO"/>
    <x v="0"/>
    <n v="0"/>
    <s v="NA"/>
    <s v="NA"/>
    <x v="9"/>
    <x v="0"/>
    <x v="1"/>
    <n v="80000"/>
    <n v="770000"/>
  </r>
  <r>
    <n v="80000"/>
    <n v="0"/>
    <s v="ALBEIRO"/>
    <x v="0"/>
    <n v="20000"/>
    <s v="BEATRIZ"/>
    <s v="PRESTAMO"/>
    <x v="10"/>
    <x v="0"/>
    <x v="1"/>
    <n v="80000"/>
    <n v="830000"/>
  </r>
  <r>
    <n v="80000"/>
    <n v="0"/>
    <s v="ALBEIRO"/>
    <x v="0"/>
    <n v="0"/>
    <s v="NA"/>
    <s v="NA"/>
    <x v="11"/>
    <x v="0"/>
    <x v="1"/>
    <n v="80000"/>
    <n v="910000"/>
  </r>
  <r>
    <n v="80000"/>
    <n v="0"/>
    <s v="ALBEIRO"/>
    <x v="0"/>
    <n v="0"/>
    <s v="NA"/>
    <s v="NA"/>
    <x v="12"/>
    <x v="0"/>
    <x v="1"/>
    <n v="80000"/>
    <n v="990000"/>
  </r>
  <r>
    <n v="80000"/>
    <n v="0"/>
    <s v="ALBEIRO"/>
    <x v="0"/>
    <n v="0"/>
    <s v="NA"/>
    <s v="NA"/>
    <x v="13"/>
    <x v="0"/>
    <x v="1"/>
    <n v="80000"/>
    <n v="1070000"/>
  </r>
  <r>
    <n v="80000"/>
    <n v="0"/>
    <s v="HERNEY"/>
    <x v="0"/>
    <n v="0"/>
    <s v="NA"/>
    <s v="NA"/>
    <x v="14"/>
    <x v="0"/>
    <x v="1"/>
    <n v="80000"/>
    <n v="1150000"/>
  </r>
  <r>
    <n v="70000"/>
    <n v="0"/>
    <s v="HERNEY"/>
    <x v="7"/>
    <n v="0"/>
    <s v="NA"/>
    <s v="NA"/>
    <x v="15"/>
    <x v="0"/>
    <x v="1"/>
    <n v="70000"/>
    <n v="1220000"/>
  </r>
  <r>
    <n v="70000"/>
    <n v="0"/>
    <s v="ALBEIRO"/>
    <x v="8"/>
    <n v="0"/>
    <s v="NA"/>
    <s v="NA"/>
    <x v="16"/>
    <x v="0"/>
    <x v="1"/>
    <n v="70000"/>
    <n v="1290000"/>
  </r>
  <r>
    <n v="60000"/>
    <n v="0"/>
    <s v="ALBEIRO"/>
    <x v="5"/>
    <n v="80000"/>
    <s v="ALBEIRO"/>
    <s v="PAGOS"/>
    <x v="17"/>
    <x v="0"/>
    <x v="1"/>
    <n v="60000"/>
    <n v="1270000"/>
  </r>
  <r>
    <n v="80000"/>
    <n v="0"/>
    <s v="ALBEIRO"/>
    <x v="0"/>
    <n v="20000"/>
    <s v="BEATRIZ"/>
    <s v="PRESTAMO"/>
    <x v="18"/>
    <x v="0"/>
    <x v="1"/>
    <n v="80000"/>
    <n v="1330000"/>
  </r>
  <r>
    <n v="50000"/>
    <n v="0"/>
    <s v="ALBEIRO"/>
    <x v="5"/>
    <n v="210000"/>
    <s v="HEDISON"/>
    <s v="ARREGLOS "/>
    <x v="19"/>
    <x v="0"/>
    <x v="1"/>
    <n v="50000"/>
    <n v="1170000"/>
  </r>
  <r>
    <n v="80000"/>
    <n v="0"/>
    <s v="ALBEIRO"/>
    <x v="0"/>
    <n v="0"/>
    <s v="NA"/>
    <s v="NA"/>
    <x v="20"/>
    <x v="0"/>
    <x v="1"/>
    <n v="80000"/>
    <n v="1250000"/>
  </r>
  <r>
    <n v="80000"/>
    <n v="0"/>
    <s v="HERNEY"/>
    <x v="0"/>
    <n v="0"/>
    <s v="NA"/>
    <s v="NA"/>
    <x v="21"/>
    <x v="0"/>
    <x v="1"/>
    <n v="80000"/>
    <n v="1330000"/>
  </r>
  <r>
    <n v="70000"/>
    <n v="0"/>
    <s v="HERNEY"/>
    <x v="7"/>
    <n v="0"/>
    <s v="NA"/>
    <s v="NA"/>
    <x v="22"/>
    <x v="0"/>
    <x v="1"/>
    <n v="70000"/>
    <n v="1400000"/>
  </r>
  <r>
    <n v="80000"/>
    <n v="0"/>
    <s v="ALBEIRO"/>
    <x v="0"/>
    <n v="0"/>
    <s v="NA"/>
    <s v="NA"/>
    <x v="23"/>
    <x v="0"/>
    <x v="1"/>
    <n v="80000"/>
    <n v="1480000"/>
  </r>
  <r>
    <n v="80000"/>
    <n v="0"/>
    <s v="ALBEIRO"/>
    <x v="0"/>
    <n v="0"/>
    <s v="NA"/>
    <s v="NA"/>
    <x v="24"/>
    <x v="0"/>
    <x v="1"/>
    <n v="80000"/>
    <n v="1560000"/>
  </r>
  <r>
    <n v="80000"/>
    <n v="0"/>
    <s v="ALBEIRO"/>
    <x v="0"/>
    <n v="30000"/>
    <s v="BEATRIZ"/>
    <s v="PRESTAMO"/>
    <x v="25"/>
    <x v="0"/>
    <x v="1"/>
    <n v="80000"/>
    <n v="1610000"/>
  </r>
  <r>
    <n v="80000"/>
    <n v="0"/>
    <s v="ALBEIRO"/>
    <x v="0"/>
    <n v="0"/>
    <s v="NA"/>
    <s v="NA"/>
    <x v="26"/>
    <x v="0"/>
    <x v="1"/>
    <n v="80000"/>
    <n v="1690000"/>
  </r>
  <r>
    <n v="80000"/>
    <n v="0"/>
    <s v="ALBEIRO"/>
    <x v="0"/>
    <n v="0"/>
    <s v="NA"/>
    <s v="NA"/>
    <x v="27"/>
    <x v="0"/>
    <x v="1"/>
    <n v="80000"/>
    <n v="1770000"/>
  </r>
  <r>
    <n v="80000"/>
    <n v="0"/>
    <s v="HERNEY"/>
    <x v="0"/>
    <n v="20000"/>
    <s v="BEATRIZ"/>
    <s v="PRESTAMO"/>
    <x v="28"/>
    <x v="0"/>
    <x v="1"/>
    <n v="80000"/>
    <n v="1830000"/>
  </r>
  <r>
    <n v="70000"/>
    <n v="0"/>
    <s v="HERNEY"/>
    <x v="7"/>
    <n v="1300000"/>
    <s v="MARIANA"/>
    <s v="PAGOS"/>
    <x v="29"/>
    <x v="0"/>
    <x v="1"/>
    <n v="70000"/>
    <n v="600000"/>
  </r>
  <r>
    <n v="50000"/>
    <n v="0"/>
    <s v="ALBEIRO"/>
    <x v="2"/>
    <n v="0"/>
    <s v="NA"/>
    <s v="NA"/>
    <x v="30"/>
    <x v="0"/>
    <x v="1"/>
    <n v="50000"/>
    <n v="650000"/>
  </r>
  <r>
    <n v="80000"/>
    <n v="0"/>
    <s v="ALBEIRO"/>
    <x v="0"/>
    <n v="530000"/>
    <s v="MARIANA"/>
    <s v="PAGOS"/>
    <x v="0"/>
    <x v="0"/>
    <x v="1"/>
    <n v="80000"/>
    <n v="200000"/>
  </r>
  <r>
    <n v="80000"/>
    <n v="0"/>
    <s v="ALBEIRO"/>
    <x v="0"/>
    <n v="40000"/>
    <s v="ALBEIRO"/>
    <s v="ARREGLOS "/>
    <x v="1"/>
    <x v="1"/>
    <x v="1"/>
    <n v="80000"/>
    <n v="240000"/>
  </r>
  <r>
    <n v="80000"/>
    <n v="0"/>
    <s v="ALBEIRO"/>
    <x v="0"/>
    <n v="0"/>
    <s v="NA"/>
    <s v="NA"/>
    <x v="2"/>
    <x v="1"/>
    <x v="1"/>
    <n v="80000"/>
    <n v="320000"/>
  </r>
  <r>
    <n v="80000"/>
    <n v="0"/>
    <s v="ALBEIRO"/>
    <x v="0"/>
    <n v="0"/>
    <s v="NA"/>
    <s v="NA"/>
    <x v="3"/>
    <x v="1"/>
    <x v="1"/>
    <n v="80000"/>
    <n v="400000"/>
  </r>
  <r>
    <n v="80000"/>
    <n v="0"/>
    <s v="HERNEY"/>
    <x v="0"/>
    <n v="0"/>
    <s v="NA"/>
    <s v="NA"/>
    <x v="4"/>
    <x v="1"/>
    <x v="1"/>
    <n v="80000"/>
    <n v="480000"/>
  </r>
  <r>
    <n v="70000"/>
    <n v="0"/>
    <s v="HERNEY"/>
    <x v="7"/>
    <n v="40000"/>
    <s v="BEATRIZ"/>
    <s v="PRESTAMO"/>
    <x v="5"/>
    <x v="1"/>
    <x v="1"/>
    <n v="70000"/>
    <n v="510000"/>
  </r>
  <r>
    <n v="0"/>
    <n v="0"/>
    <s v="NA"/>
    <x v="5"/>
    <n v="230000"/>
    <s v="HEDISON"/>
    <s v="ARREGLOS "/>
    <x v="6"/>
    <x v="1"/>
    <x v="1"/>
    <n v="0"/>
    <n v="280000"/>
  </r>
  <r>
    <n v="80000"/>
    <n v="0"/>
    <s v="ALBEIRO"/>
    <x v="0"/>
    <n v="0"/>
    <s v="NA"/>
    <s v="NA"/>
    <x v="7"/>
    <x v="1"/>
    <x v="1"/>
    <n v="80000"/>
    <n v="360000"/>
  </r>
  <r>
    <n v="80000"/>
    <n v="0"/>
    <s v="ALBEIRO"/>
    <x v="0"/>
    <n v="0"/>
    <s v="NA"/>
    <s v="NA"/>
    <x v="8"/>
    <x v="1"/>
    <x v="1"/>
    <n v="80000"/>
    <n v="440000"/>
  </r>
  <r>
    <n v="80000"/>
    <n v="0"/>
    <s v="ALBEIRO"/>
    <x v="0"/>
    <n v="0"/>
    <s v="NA"/>
    <s v="NA"/>
    <x v="9"/>
    <x v="1"/>
    <x v="1"/>
    <n v="80000"/>
    <n v="520000"/>
  </r>
  <r>
    <n v="80000"/>
    <n v="0"/>
    <s v="ALBEIRO"/>
    <x v="0"/>
    <n v="0"/>
    <s v="NA"/>
    <s v="NA"/>
    <x v="10"/>
    <x v="1"/>
    <x v="1"/>
    <n v="80000"/>
    <n v="600000"/>
  </r>
  <r>
    <n v="80000"/>
    <n v="0"/>
    <s v="ALBEIRO"/>
    <x v="0"/>
    <n v="20000"/>
    <s v="BEATRIZ"/>
    <s v="PRESTAMO"/>
    <x v="11"/>
    <x v="1"/>
    <x v="1"/>
    <n v="80000"/>
    <n v="660000"/>
  </r>
  <r>
    <n v="70000"/>
    <n v="0"/>
    <s v="HERNEY"/>
    <x v="7"/>
    <n v="0"/>
    <s v="NA"/>
    <s v="NA"/>
    <x v="12"/>
    <x v="1"/>
    <x v="1"/>
    <n v="70000"/>
    <n v="730000"/>
  </r>
  <r>
    <n v="70000"/>
    <n v="0"/>
    <s v="ALBEIRO"/>
    <x v="8"/>
    <n v="80000"/>
    <s v="HEDISON"/>
    <s v="PAGOS"/>
    <x v="13"/>
    <x v="1"/>
    <x v="1"/>
    <n v="70000"/>
    <n v="720000"/>
  </r>
  <r>
    <n v="80000"/>
    <n v="0"/>
    <s v="ALBEIRO"/>
    <x v="0"/>
    <n v="0"/>
    <s v="NA"/>
    <s v="NA"/>
    <x v="14"/>
    <x v="1"/>
    <x v="1"/>
    <n v="80000"/>
    <n v="800000"/>
  </r>
  <r>
    <n v="80000"/>
    <n v="0"/>
    <s v="ALBEIRO"/>
    <x v="0"/>
    <n v="0"/>
    <s v="NA"/>
    <s v="NA"/>
    <x v="15"/>
    <x v="1"/>
    <x v="1"/>
    <n v="80000"/>
    <n v="880000"/>
  </r>
  <r>
    <n v="80000"/>
    <n v="0"/>
    <s v="ALBEIRO"/>
    <x v="0"/>
    <n v="0"/>
    <s v="NA"/>
    <s v="NA"/>
    <x v="16"/>
    <x v="1"/>
    <x v="1"/>
    <n v="80000"/>
    <n v="960000"/>
  </r>
  <r>
    <n v="80000"/>
    <n v="0"/>
    <s v="ALBEIRO"/>
    <x v="0"/>
    <n v="10000"/>
    <s v="ALBEIRO"/>
    <s v="ARREGLOS "/>
    <x v="17"/>
    <x v="1"/>
    <x v="1"/>
    <n v="80000"/>
    <n v="1030000"/>
  </r>
  <r>
    <n v="80000"/>
    <n v="0"/>
    <s v="HERNEY"/>
    <x v="0"/>
    <n v="0"/>
    <s v="NA"/>
    <s v="NA"/>
    <x v="18"/>
    <x v="1"/>
    <x v="1"/>
    <n v="80000"/>
    <n v="1110000"/>
  </r>
  <r>
    <n v="70000"/>
    <n v="0"/>
    <s v="HERNEY"/>
    <x v="7"/>
    <n v="0"/>
    <s v="NA"/>
    <s v="NA"/>
    <x v="19"/>
    <x v="1"/>
    <x v="1"/>
    <n v="70000"/>
    <n v="1180000"/>
  </r>
  <r>
    <n v="80000"/>
    <n v="0"/>
    <s v="ALBEIRO"/>
    <x v="0"/>
    <n v="0"/>
    <s v="NA"/>
    <s v="NA"/>
    <x v="20"/>
    <x v="1"/>
    <x v="1"/>
    <n v="80000"/>
    <n v="1260000"/>
  </r>
  <r>
    <n v="80000"/>
    <n v="0"/>
    <s v="ALBEIRO"/>
    <x v="0"/>
    <n v="80000"/>
    <s v="ALBEIRO"/>
    <s v="PAGOS"/>
    <x v="21"/>
    <x v="1"/>
    <x v="1"/>
    <n v="80000"/>
    <n v="1260000"/>
  </r>
  <r>
    <n v="70000"/>
    <n v="0"/>
    <s v="ALBEIRO"/>
    <x v="10"/>
    <n v="0"/>
    <s v="NA"/>
    <s v="NA"/>
    <x v="22"/>
    <x v="1"/>
    <x v="1"/>
    <n v="70000"/>
    <n v="1330000"/>
  </r>
  <r>
    <n v="80000"/>
    <n v="0"/>
    <s v="ALBEIRO"/>
    <x v="0"/>
    <n v="0"/>
    <s v="NA"/>
    <s v="NA"/>
    <x v="23"/>
    <x v="1"/>
    <x v="1"/>
    <n v="80000"/>
    <n v="1410000"/>
  </r>
  <r>
    <n v="80000"/>
    <n v="0"/>
    <s v="ALBEIRO"/>
    <x v="0"/>
    <n v="0"/>
    <s v="NA"/>
    <s v="NA"/>
    <x v="24"/>
    <x v="1"/>
    <x v="1"/>
    <n v="80000"/>
    <n v="1490000"/>
  </r>
  <r>
    <n v="80000"/>
    <n v="0"/>
    <s v="HERNEY"/>
    <x v="0"/>
    <n v="130000"/>
    <s v="BEATRIZ"/>
    <s v="PRESTAMO"/>
    <x v="25"/>
    <x v="1"/>
    <x v="1"/>
    <n v="80000"/>
    <n v="1440000"/>
  </r>
  <r>
    <n v="70000"/>
    <n v="0"/>
    <s v="HERNEY"/>
    <x v="7"/>
    <n v="0"/>
    <s v="NA"/>
    <s v="NA"/>
    <x v="26"/>
    <x v="1"/>
    <x v="1"/>
    <n v="70000"/>
    <n v="1510000"/>
  </r>
  <r>
    <n v="80000"/>
    <n v="0"/>
    <s v="ALBEIRO"/>
    <x v="0"/>
    <n v="20000"/>
    <s v="ALBEIRO"/>
    <s v="ARREGLOS "/>
    <x v="27"/>
    <x v="1"/>
    <x v="1"/>
    <n v="80000"/>
    <n v="1570000"/>
  </r>
  <r>
    <n v="80000"/>
    <n v="0"/>
    <s v="ALBEIRO"/>
    <x v="0"/>
    <n v="0"/>
    <s v="NA"/>
    <s v="NA"/>
    <x v="28"/>
    <x v="1"/>
    <x v="1"/>
    <n v="80000"/>
    <n v="1650000"/>
  </r>
  <r>
    <n v="80000"/>
    <n v="0"/>
    <s v="ALBEIRO"/>
    <x v="0"/>
    <n v="0"/>
    <s v="NA"/>
    <s v="NA"/>
    <x v="29"/>
    <x v="1"/>
    <x v="1"/>
    <n v="80000"/>
    <n v="1730000"/>
  </r>
  <r>
    <n v="80000"/>
    <n v="0"/>
    <s v="ALBEIRO"/>
    <x v="0"/>
    <n v="1660000"/>
    <s v="MARIANA"/>
    <s v="PAGOS"/>
    <x v="30"/>
    <x v="1"/>
    <x v="1"/>
    <n v="80000"/>
    <n v="150000"/>
  </r>
  <r>
    <n v="80000"/>
    <n v="0"/>
    <s v="ALBEIRO"/>
    <x v="0"/>
    <n v="0"/>
    <s v="NA"/>
    <s v="NA"/>
    <x v="1"/>
    <x v="2"/>
    <x v="1"/>
    <n v="80000"/>
    <n v="230000"/>
  </r>
  <r>
    <n v="80000"/>
    <n v="0"/>
    <s v="HERNEY"/>
    <x v="0"/>
    <n v="0"/>
    <s v="NA"/>
    <s v="NA"/>
    <x v="2"/>
    <x v="2"/>
    <x v="1"/>
    <n v="80000"/>
    <n v="310000"/>
  </r>
  <r>
    <n v="80000"/>
    <n v="0"/>
    <s v="HERNEY"/>
    <x v="7"/>
    <n v="120000"/>
    <s v="HEDISON"/>
    <s v="PAGOS"/>
    <x v="3"/>
    <x v="2"/>
    <x v="1"/>
    <n v="80000"/>
    <n v="270000"/>
  </r>
  <r>
    <n v="80000"/>
    <n v="0"/>
    <s v="ALBEIRO"/>
    <x v="0"/>
    <n v="10000"/>
    <s v="ALBEIRO"/>
    <s v="ARREGLOS "/>
    <x v="4"/>
    <x v="2"/>
    <x v="1"/>
    <n v="80000"/>
    <n v="340000"/>
  </r>
  <r>
    <n v="80000"/>
    <n v="0"/>
    <s v="ALBEIRO"/>
    <x v="0"/>
    <n v="70000"/>
    <s v="ALBEIRO"/>
    <s v="PAGOS"/>
    <x v="5"/>
    <x v="2"/>
    <x v="1"/>
    <n v="80000"/>
    <n v="350000"/>
  </r>
  <r>
    <n v="85000"/>
    <n v="0"/>
    <s v="ALBEIRO"/>
    <x v="0"/>
    <n v="0"/>
    <s v="NA"/>
    <s v="NA"/>
    <x v="6"/>
    <x v="2"/>
    <x v="1"/>
    <n v="85000"/>
    <n v="435000"/>
  </r>
  <r>
    <n v="100000"/>
    <n v="0"/>
    <s v="ALBEIRO"/>
    <x v="0"/>
    <n v="0"/>
    <s v="NA"/>
    <s v="NA"/>
    <x v="7"/>
    <x v="2"/>
    <x v="1"/>
    <n v="100000"/>
    <n v="535000"/>
  </r>
  <r>
    <n v="85000"/>
    <n v="0"/>
    <s v="ALBEIRO"/>
    <x v="0"/>
    <n v="60000"/>
    <s v="HEDISON"/>
    <s v="ARREGLOS "/>
    <x v="8"/>
    <x v="2"/>
    <x v="1"/>
    <n v="85000"/>
    <n v="560000"/>
  </r>
  <r>
    <n v="85000"/>
    <n v="0"/>
    <s v="HERNEY"/>
    <x v="0"/>
    <n v="30000"/>
    <s v="MARIANA"/>
    <s v="PAGOS"/>
    <x v="9"/>
    <x v="2"/>
    <x v="1"/>
    <n v="85000"/>
    <n v="615000"/>
  </r>
  <r>
    <n v="80000"/>
    <n v="0"/>
    <s v="HERNEY"/>
    <x v="7"/>
    <n v="0"/>
    <s v="NA"/>
    <s v="NA"/>
    <x v="10"/>
    <x v="2"/>
    <x v="1"/>
    <n v="80000"/>
    <n v="695000"/>
  </r>
  <r>
    <n v="90000"/>
    <n v="0"/>
    <s v="ALBEIRO"/>
    <x v="0"/>
    <m/>
    <m/>
    <m/>
    <x v="11"/>
    <x v="2"/>
    <x v="1"/>
    <n v="90000"/>
    <n v="785000"/>
  </r>
  <r>
    <n v="85000"/>
    <n v="0"/>
    <s v="ALBEIRO"/>
    <x v="0"/>
    <n v="0"/>
    <s v="NA"/>
    <s v="NA"/>
    <x v="12"/>
    <x v="2"/>
    <x v="1"/>
    <n v="85000"/>
    <n v="870000"/>
  </r>
  <r>
    <n v="85000"/>
    <n v="0"/>
    <s v="ALBEIRO"/>
    <x v="0"/>
    <n v="0"/>
    <s v="NA"/>
    <s v="NA"/>
    <x v="13"/>
    <x v="2"/>
    <x v="1"/>
    <n v="85000"/>
    <n v="955000"/>
  </r>
  <r>
    <n v="85000"/>
    <n v="0"/>
    <s v="ALBEIRO"/>
    <x v="0"/>
    <n v="0"/>
    <s v="NA"/>
    <s v="NA"/>
    <x v="14"/>
    <x v="2"/>
    <x v="1"/>
    <n v="85000"/>
    <n v="1040000"/>
  </r>
  <r>
    <n v="90000"/>
    <n v="0"/>
    <s v="ALBEIRO"/>
    <x v="0"/>
    <n v="0"/>
    <s v="NA"/>
    <s v="NA"/>
    <x v="15"/>
    <x v="2"/>
    <x v="1"/>
    <n v="90000"/>
    <n v="1130000"/>
  </r>
  <r>
    <n v="85000"/>
    <n v="0"/>
    <s v="HERNEY"/>
    <x v="0"/>
    <n v="0"/>
    <s v="NA"/>
    <s v="NA"/>
    <x v="16"/>
    <x v="2"/>
    <x v="1"/>
    <n v="85000"/>
    <n v="1215000"/>
  </r>
  <r>
    <n v="80000"/>
    <n v="0"/>
    <s v="HERNEY"/>
    <x v="7"/>
    <n v="0"/>
    <s v="NA"/>
    <s v="NA"/>
    <x v="17"/>
    <x v="2"/>
    <x v="1"/>
    <n v="80000"/>
    <n v="1295000"/>
  </r>
  <r>
    <n v="85000"/>
    <n v="0"/>
    <s v="ALBEIRO"/>
    <x v="0"/>
    <n v="260000"/>
    <s v="HEDISON"/>
    <s v="ARREGLOS "/>
    <x v="18"/>
    <x v="2"/>
    <x v="1"/>
    <n v="85000"/>
    <n v="1120000"/>
  </r>
  <r>
    <n v="85000"/>
    <n v="0"/>
    <s v="ALBEIRO"/>
    <x v="0"/>
    <n v="90000"/>
    <s v="ALBEIRO"/>
    <s v="ARREGLOS "/>
    <x v="19"/>
    <x v="2"/>
    <x v="1"/>
    <n v="85000"/>
    <n v="1115000"/>
  </r>
  <r>
    <n v="90000"/>
    <n v="0"/>
    <s v="ALBEIRO"/>
    <x v="0"/>
    <n v="20000"/>
    <s v="MARIANA"/>
    <s v="PAGOS"/>
    <x v="20"/>
    <x v="2"/>
    <x v="1"/>
    <n v="90000"/>
    <n v="1185000"/>
  </r>
  <r>
    <n v="85000"/>
    <n v="0"/>
    <s v="ALBEIRO"/>
    <x v="0"/>
    <n v="95000"/>
    <s v="ALBEIRO"/>
    <s v="ARREGLOS "/>
    <x v="21"/>
    <x v="2"/>
    <x v="1"/>
    <n v="85000"/>
    <n v="1175000"/>
  </r>
  <r>
    <n v="85000"/>
    <n v="0"/>
    <s v="ALBEIRO"/>
    <x v="0"/>
    <n v="0"/>
    <s v="NA"/>
    <s v="NA"/>
    <x v="22"/>
    <x v="2"/>
    <x v="1"/>
    <n v="85000"/>
    <n v="1260000"/>
  </r>
  <r>
    <n v="85000"/>
    <n v="0"/>
    <s v="ALBEIRO"/>
    <x v="0"/>
    <n v="0"/>
    <s v="NA"/>
    <s v="NA"/>
    <x v="23"/>
    <x v="2"/>
    <x v="1"/>
    <n v="85000"/>
    <n v="1345000"/>
  </r>
  <r>
    <n v="80000"/>
    <n v="0"/>
    <s v="HERNEY"/>
    <x v="7"/>
    <n v="0"/>
    <s v="NA"/>
    <s v="NA"/>
    <x v="24"/>
    <x v="2"/>
    <x v="1"/>
    <n v="80000"/>
    <n v="1425000"/>
  </r>
  <r>
    <n v="80000"/>
    <n v="0"/>
    <s v="ALBEIRO"/>
    <x v="8"/>
    <n v="0"/>
    <s v="NA"/>
    <s v="NA"/>
    <x v="25"/>
    <x v="2"/>
    <x v="1"/>
    <n v="80000"/>
    <n v="1505000"/>
  </r>
  <r>
    <n v="85000"/>
    <n v="0"/>
    <s v="ALBEIRO"/>
    <x v="0"/>
    <n v="5000"/>
    <s v="MARIANA"/>
    <s v="PAGOS"/>
    <x v="26"/>
    <x v="2"/>
    <x v="1"/>
    <n v="85000"/>
    <n v="1585000"/>
  </r>
  <r>
    <n v="85000"/>
    <n v="0"/>
    <s v="ALBEIRO"/>
    <x v="0"/>
    <n v="40000"/>
    <s v="BEATRIZ"/>
    <s v="PRESTAMO"/>
    <x v="27"/>
    <x v="2"/>
    <x v="1"/>
    <n v="85000"/>
    <n v="1630000"/>
  </r>
  <r>
    <n v="85000"/>
    <n v="0"/>
    <s v="ALBEIRO"/>
    <x v="0"/>
    <n v="40000"/>
    <s v="ALBEIRO"/>
    <s v="PAGOS"/>
    <x v="28"/>
    <x v="2"/>
    <x v="1"/>
    <n v="85000"/>
    <n v="1675000"/>
  </r>
  <r>
    <n v="85000"/>
    <n v="0"/>
    <s v="ALBEIRO"/>
    <x v="0"/>
    <n v="1400000"/>
    <s v="MARIANA"/>
    <s v="PAGOS"/>
    <x v="29"/>
    <x v="2"/>
    <x v="1"/>
    <n v="85000"/>
    <n v="360000"/>
  </r>
  <r>
    <n v="90000"/>
    <n v="0"/>
    <s v="HERNEY"/>
    <x v="0"/>
    <n v="30000"/>
    <s v="BEATRIZ"/>
    <s v="PRESTAMO"/>
    <x v="30"/>
    <x v="2"/>
    <x v="1"/>
    <n v="90000"/>
    <n v="420000"/>
  </r>
  <r>
    <n v="75000"/>
    <n v="0"/>
    <s v="HERNEY"/>
    <x v="7"/>
    <m/>
    <m/>
    <m/>
    <x v="0"/>
    <x v="2"/>
    <x v="1"/>
    <n v="75000"/>
    <n v="49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8" indent="0" outline="1" outlineData="1" multipleFieldFilters="0" rowHeaderCaption="Día" colHeaderCaption="Meses">
  <location ref="B4:Q38" firstHeaderRow="1" firstDataRow="3" firstDataCol="1"/>
  <pivotFields count="12">
    <pivotField numFmtId="164" showAll="0"/>
    <pivotField numFmtId="164" showAll="0"/>
    <pivotField showAll="0"/>
    <pivotField outline="0" showAll="0" defaultSubtotal="0">
      <items count="13">
        <item m="1" x="11"/>
        <item x="0"/>
        <item x="1"/>
        <item x="5"/>
        <item x="3"/>
        <item x="4"/>
        <item x="2"/>
        <item m="1" x="12"/>
        <item x="6"/>
        <item x="7"/>
        <item x="8"/>
        <item x="9"/>
        <item x="10"/>
      </items>
    </pivotField>
    <pivotField numFmtId="164" showAll="0"/>
    <pivotField showAll="0"/>
    <pivotField showAll="0"/>
    <pivotField axis="axisRow" outline="0" showAll="0" defaultSubtotal="0">
      <items count="3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 sortType="ascending" defaultSubtotal="0">
      <items count="2">
        <item x="0"/>
        <item x="1"/>
      </items>
    </pivotField>
    <pivotField dataField="1" numFmtId="164" showAll="0"/>
    <pivotField numFmtId="164" showAll="0"/>
  </pivotFields>
  <rowFields count="1">
    <field x="7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2">
    <field x="9"/>
    <field x="8"/>
  </colFields>
  <colItems count="15">
    <i>
      <x/>
      <x/>
    </i>
    <i r="1">
      <x v="1"/>
    </i>
    <i r="1">
      <x v="2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colItems>
  <dataFields count="1">
    <dataField name="-Total Liquidado Dia-" fld="10" baseField="7" baseItem="0"/>
  </dataFields>
  <formats count="66">
    <format dxfId="117">
      <pivotArea outline="0" collapsedLevelsAreSubtotals="1" fieldPosition="0"/>
    </format>
    <format dxfId="116">
      <pivotArea field="8" type="button" dataOnly="0" labelOnly="1" outline="0" axis="axisCol" fieldPosition="1"/>
    </format>
    <format dxfId="115">
      <pivotArea type="topRight" dataOnly="0" labelOnly="1" outline="0" fieldPosition="0"/>
    </format>
    <format dxfId="114">
      <pivotArea dataOnly="0" labelOnly="1" grandCol="1" outline="0" fieldPosition="0"/>
    </format>
    <format dxfId="113">
      <pivotArea dataOnly="0" labelOnly="1" fieldPosition="0">
        <references count="1">
          <reference field="8" count="0"/>
        </references>
      </pivotArea>
    </format>
    <format dxfId="112">
      <pivotArea grandRow="1" outline="0" collapsedLevelsAreSubtotals="1" fieldPosition="0"/>
    </format>
    <format dxfId="111">
      <pivotArea dataOnly="0" labelOnly="1" grandRow="1" outline="0" fieldPosition="0"/>
    </format>
    <format dxfId="110">
      <pivotArea grandRow="1" outline="0" collapsedLevelsAreSubtotals="1" fieldPosition="0"/>
    </format>
    <format dxfId="109">
      <pivotArea dataOnly="0" labelOnly="1" grandRow="1" outline="0" fieldPosition="0"/>
    </format>
    <format dxfId="108">
      <pivotArea outline="0" collapsedLevelsAreSubtotals="1" fieldPosition="0"/>
    </format>
    <format dxfId="107">
      <pivotArea field="7" type="button" dataOnly="0" labelOnly="1" outline="0" axis="axisRow" fieldPosition="0"/>
    </format>
    <format dxfId="106">
      <pivotArea dataOnly="0" labelOnly="1" fieldPosition="0">
        <references count="1">
          <reference field="7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1">
          <reference field="8" count="0"/>
        </references>
      </pivotArea>
    </format>
    <format dxfId="103">
      <pivotArea dataOnly="0" labelOnly="1" grandCol="1" outline="0" fieldPosition="0"/>
    </format>
    <format dxfId="102">
      <pivotArea dataOnly="0" labelOnly="1" fieldPosition="0">
        <references count="1">
          <reference field="8" count="0"/>
        </references>
      </pivotArea>
    </format>
    <format dxfId="101">
      <pivotArea dataOnly="0" labelOnly="1" grandCol="1" outline="0" fieldPosition="0"/>
    </format>
    <format dxfId="100">
      <pivotArea dataOnly="0" labelOnly="1" fieldPosition="0">
        <references count="1">
          <reference field="8" count="0"/>
        </references>
      </pivotArea>
    </format>
    <format dxfId="99">
      <pivotArea dataOnly="0" labelOnly="1" grandCol="1" outline="0" fieldPosition="0"/>
    </format>
    <format dxfId="98">
      <pivotArea dataOnly="0" labelOnly="1" fieldPosition="0">
        <references count="1">
          <reference field="8" count="0"/>
        </references>
      </pivotArea>
    </format>
    <format dxfId="97">
      <pivotArea dataOnly="0" labelOnly="1" grandCol="1" outline="0" fieldPosition="0"/>
    </format>
    <format dxfId="96">
      <pivotArea field="7" type="button" dataOnly="0" labelOnly="1" outline="0" axis="axisRow" fieldPosition="0"/>
    </format>
    <format dxfId="95">
      <pivotArea field="7" type="button" dataOnly="0" labelOnly="1" outline="0" axis="axisRow" fieldPosition="0"/>
    </format>
    <format dxfId="94">
      <pivotArea field="8" type="button" dataOnly="0" labelOnly="1" outline="0" axis="axisCol" fieldPosition="1"/>
    </format>
    <format dxfId="93">
      <pivotArea field="8" type="button" dataOnly="0" labelOnly="1" outline="0" axis="axisCol" fieldPosition="1"/>
    </format>
    <format dxfId="92">
      <pivotArea type="origin" dataOnly="0" labelOnly="1" outline="0" fieldPosition="0"/>
    </format>
    <format dxfId="91">
      <pivotArea field="8" type="button" dataOnly="0" labelOnly="1" outline="0" axis="axisCol" fieldPosition="1"/>
    </format>
    <format dxfId="90">
      <pivotArea type="topRight" dataOnly="0" labelOnly="1" outline="0" fieldPosition="0"/>
    </format>
    <format dxfId="89">
      <pivotArea type="origin" dataOnly="0" labelOnly="1" outline="0" fieldPosition="0"/>
    </format>
    <format dxfId="88">
      <pivotArea type="origin" dataOnly="0" labelOnly="1" outline="0" fieldPosition="0"/>
    </format>
    <format dxfId="87">
      <pivotArea field="8" type="button" dataOnly="0" labelOnly="1" outline="0" axis="axisCol" fieldPosition="1"/>
    </format>
    <format dxfId="86">
      <pivotArea type="topRight" dataOnly="0" labelOnly="1" outline="0" fieldPosition="0"/>
    </format>
    <format dxfId="85">
      <pivotArea type="origin" dataOnly="0" labelOnly="1" outline="0" fieldPosition="0"/>
    </format>
    <format dxfId="84">
      <pivotArea field="7" type="button" dataOnly="0" labelOnly="1" outline="0" axis="axisRow" fieldPosition="0"/>
    </format>
    <format dxfId="83">
      <pivotArea dataOnly="0" labelOnly="1" fieldPosition="0">
        <references count="1">
          <reference field="7" count="0"/>
        </references>
      </pivotArea>
    </format>
    <format dxfId="82">
      <pivotArea dataOnly="0" labelOnly="1" grandRow="1" outline="0" fieldPosition="0"/>
    </format>
    <format dxfId="81">
      <pivotArea field="3" type="button" dataOnly="0" labelOnly="1" outline="0"/>
    </format>
    <format dxfId="80">
      <pivotArea field="3" type="button" dataOnly="0" labelOnly="1" outline="0"/>
    </format>
    <format dxfId="79">
      <pivotArea field="3" type="button" dataOnly="0" labelOnly="1" outline="0"/>
    </format>
    <format dxfId="78">
      <pivotArea field="-2" type="button" dataOnly="0" labelOnly="1" outline="0" axis="axisValues" fieldPosition="0"/>
    </format>
    <format dxfId="77">
      <pivotArea outline="0" collapsedLevelsAreSubtotals="1" fieldPosition="0">
        <references count="2">
          <reference field="4294967294" count="1" selected="0">
            <x v="0"/>
          </reference>
          <reference field="8" count="0" selected="0"/>
        </references>
      </pivotArea>
    </format>
    <format dxfId="76">
      <pivotArea field="8" type="button" dataOnly="0" labelOnly="1" outline="0" axis="axisCol" fieldPosition="1"/>
    </format>
    <format dxfId="75">
      <pivotArea field="-2" type="button" dataOnly="0" labelOnly="1" outline="0" axis="axisValues" fieldPosition="0"/>
    </format>
    <format dxfId="74">
      <pivotArea type="topRight" dataOnly="0" labelOnly="1" outline="0" fieldPosition="0"/>
    </format>
    <format dxfId="73">
      <pivotArea dataOnly="0" labelOnly="1" fieldPosition="0">
        <references count="1">
          <reference field="8" count="0"/>
        </references>
      </pivotArea>
    </format>
    <format dxfId="72">
      <pivotArea dataOnly="0" labelOnly="1" outline="0" fieldPosition="0">
        <references count="2">
          <reference field="4294967294" count="1">
            <x v="0"/>
          </reference>
          <reference field="8" count="1" selected="0">
            <x v="0"/>
          </reference>
        </references>
      </pivotArea>
    </format>
    <format dxfId="71">
      <pivotArea dataOnly="0" labelOnly="1" outline="0" fieldPosition="0">
        <references count="2">
          <reference field="4294967294" count="1">
            <x v="0"/>
          </reference>
          <reference field="8" count="1" selected="0">
            <x v="1"/>
          </reference>
        </references>
      </pivotArea>
    </format>
    <format dxfId="70">
      <pivotArea dataOnly="0" labelOnly="1" outline="0" fieldPosition="0">
        <references count="2">
          <reference field="4294967294" count="1">
            <x v="0"/>
          </reference>
          <reference field="8" count="1" selected="0">
            <x v="2"/>
          </reference>
        </references>
      </pivotArea>
    </format>
    <format dxfId="69">
      <pivotArea dataOnly="0" labelOnly="1" outline="0" fieldPosition="0">
        <references count="2">
          <reference field="4294967294" count="1">
            <x v="0"/>
          </reference>
          <reference field="8" count="1" selected="0">
            <x v="0"/>
          </reference>
        </references>
      </pivotArea>
    </format>
    <format dxfId="68">
      <pivotArea dataOnly="0" labelOnly="1" outline="0" fieldPosition="0">
        <references count="2">
          <reference field="4294967294" count="1">
            <x v="0"/>
          </reference>
          <reference field="8" count="1" selected="0">
            <x v="1"/>
          </reference>
        </references>
      </pivotArea>
    </format>
    <format dxfId="67">
      <pivotArea dataOnly="0" labelOnly="1" outline="0" fieldPosition="0">
        <references count="2">
          <reference field="4294967294" count="1">
            <x v="0"/>
          </reference>
          <reference field="8" count="1" selected="0">
            <x v="2"/>
          </reference>
        </references>
      </pivotArea>
    </format>
    <format dxfId="66">
      <pivotArea field="8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65">
      <pivotArea dataOnly="0" labelOnly="1" outline="0" fieldPosition="0">
        <references count="2">
          <reference field="4294967294" count="1">
            <x v="0"/>
          </reference>
          <reference field="8" count="1" selected="0">
            <x v="0"/>
          </reference>
        </references>
      </pivotArea>
    </format>
    <format dxfId="64">
      <pivotArea dataOnly="0" labelOnly="1" outline="0" fieldPosition="0">
        <references count="2">
          <reference field="4294967294" count="1">
            <x v="0"/>
          </reference>
          <reference field="8" count="1" selected="0">
            <x v="1"/>
          </reference>
        </references>
      </pivotArea>
    </format>
    <format dxfId="63">
      <pivotArea dataOnly="0" labelOnly="1" outline="0" fieldPosition="0">
        <references count="2">
          <reference field="4294967294" count="1">
            <x v="0"/>
          </reference>
          <reference field="8" count="1" selected="0">
            <x v="2"/>
          </reference>
        </references>
      </pivotArea>
    </format>
    <format dxfId="62">
      <pivotArea dataOnly="0" labelOnly="1" fieldPosition="0">
        <references count="1">
          <reference field="8" count="1">
            <x v="0"/>
          </reference>
        </references>
      </pivotArea>
    </format>
    <format dxfId="61">
      <pivotArea field="-2" type="button" dataOnly="0" labelOnly="1" outline="0" axis="axisValues" fieldPosition="0"/>
    </format>
    <format dxfId="60">
      <pivotArea field="-2" type="button" dataOnly="0" labelOnly="1" outline="0" axis="axisValues" fieldPosition="0"/>
    </format>
    <format dxfId="59">
      <pivotArea dataOnly="0" labelOnly="1" fieldPosition="0">
        <references count="1">
          <reference field="9" count="0"/>
        </references>
      </pivotArea>
    </format>
    <format dxfId="58">
      <pivotArea dataOnly="0" labelOnly="1" fieldPosition="0">
        <references count="1">
          <reference field="9" count="0"/>
        </references>
      </pivotArea>
    </format>
    <format dxfId="57">
      <pivotArea field="9" type="button" dataOnly="0" labelOnly="1" outline="0" axis="axisCol" fieldPosition="0"/>
    </format>
    <format dxfId="56">
      <pivotArea field="9" type="button" dataOnly="0" labelOnly="1" outline="0" axis="axisCol" fieldPosition="0"/>
    </format>
    <format dxfId="55">
      <pivotArea field="9" type="button" dataOnly="0" labelOnly="1" outline="0" axis="axisCol" fieldPosition="0"/>
    </format>
    <format dxfId="54">
      <pivotArea field="8" type="button" dataOnly="0" labelOnly="1" outline="0" axis="axisCol" fieldPosition="1"/>
    </format>
    <format dxfId="53">
      <pivotArea type="topRight" dataOnly="0" labelOnly="1" outline="0" fieldPosition="0"/>
    </format>
    <format dxfId="52">
      <pivotArea dataOnly="0" labelOnly="1" offset="A256" fieldPosition="0">
        <references count="1">
          <reference field="9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L459" totalsRowShown="0" headerRowDxfId="132" dataDxfId="131" tableBorderDxfId="130">
  <autoFilter ref="A1:L459" xr:uid="{00000000-0009-0000-0100-000001000000}"/>
  <tableColumns count="12">
    <tableColumn id="1" xr3:uid="{00000000-0010-0000-0000-000001000000}" name="LIQUIDA" dataDxfId="129"/>
    <tableColumn id="9" xr3:uid="{00000000-0010-0000-0000-000009000000}" name="ADICIONAL" dataDxfId="128"/>
    <tableColumn id="2" xr3:uid="{00000000-0010-0000-0000-000002000000}" name="CONDUCTOR" dataDxfId="127"/>
    <tableColumn id="8" xr3:uid="{00000000-0010-0000-0000-000008000000}" name="NOVEDAD" dataDxfId="126"/>
    <tableColumn id="3" xr3:uid="{00000000-0010-0000-0000-000003000000}" name="RETIRO" dataDxfId="125"/>
    <tableColumn id="10" xr3:uid="{00000000-0010-0000-0000-00000A000000}" name="PERSONA QUE RETIRA" dataDxfId="124"/>
    <tableColumn id="11" xr3:uid="{00000000-0010-0000-0000-00000B000000}" name="CAUSAL DEL RETIRO" dataDxfId="123"/>
    <tableColumn id="4" xr3:uid="{00000000-0010-0000-0000-000004000000}" name="DÍA" dataDxfId="122"/>
    <tableColumn id="5" xr3:uid="{00000000-0010-0000-0000-000005000000}" name="MES" dataDxfId="121"/>
    <tableColumn id="6" xr3:uid="{00000000-0010-0000-0000-000006000000}" name="AÑO" dataDxfId="120"/>
    <tableColumn id="7" xr3:uid="{00000000-0010-0000-0000-000007000000}" name="TOTAL LIQUIDADO DIA" dataDxfId="119">
      <calculatedColumnFormula>A2+B2</calculatedColumnFormula>
    </tableColumn>
    <tableColumn id="12" xr3:uid="{00000000-0010-0000-0000-00000C000000}" name="TOTAL EN CAJA" dataDxfId="118">
      <calculatedColumnFormula>IFERROR((Tabla1[[#This Row],[TOTAL LIQUIDADO DIA]]+L1)-Tabla1[[#This Row],[RETIRO]],Tabla1[[#This Row],[TOTAL LIQUIDADO DIA]])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9"/>
  <sheetViews>
    <sheetView tabSelected="1" zoomScaleNormal="100" workbookViewId="0">
      <pane ySplit="1" topLeftCell="A329" activePane="bottomLeft" state="frozen"/>
      <selection pane="bottomLeft" activeCell="G340" sqref="G340"/>
    </sheetView>
  </sheetViews>
  <sheetFormatPr baseColWidth="10" defaultRowHeight="15" x14ac:dyDescent="0.25"/>
  <cols>
    <col min="1" max="1" width="14.42578125" style="1" bestFit="1" customWidth="1"/>
    <col min="2" max="2" width="14.42578125" style="1" customWidth="1"/>
    <col min="3" max="3" width="18.85546875" style="4" bestFit="1" customWidth="1"/>
    <col min="4" max="4" width="16" style="4" bestFit="1" customWidth="1"/>
    <col min="5" max="5" width="15.5703125" style="4" bestFit="1" customWidth="1"/>
    <col min="6" max="6" width="26.5703125" style="4" bestFit="1" customWidth="1"/>
    <col min="7" max="7" width="24.42578125" style="4" bestFit="1" customWidth="1"/>
    <col min="8" max="8" width="8.7109375" style="4" bestFit="1" customWidth="1"/>
    <col min="9" max="9" width="9.7109375" style="33" bestFit="1" customWidth="1"/>
    <col min="10" max="10" width="9.7109375" style="1" bestFit="1" customWidth="1"/>
    <col min="11" max="11" width="27" style="1" bestFit="1" customWidth="1"/>
    <col min="12" max="12" width="20.28515625" style="4" bestFit="1" customWidth="1"/>
    <col min="13" max="16384" width="11.42578125" style="1"/>
  </cols>
  <sheetData>
    <row r="1" spans="1:12" x14ac:dyDescent="0.25">
      <c r="A1" s="10" t="s">
        <v>0</v>
      </c>
      <c r="B1" s="10" t="s">
        <v>4</v>
      </c>
      <c r="C1" s="11" t="s">
        <v>12</v>
      </c>
      <c r="D1" s="11" t="s">
        <v>8</v>
      </c>
      <c r="E1" s="12" t="s">
        <v>13</v>
      </c>
      <c r="F1" s="11" t="s">
        <v>14</v>
      </c>
      <c r="G1" s="11" t="s">
        <v>15</v>
      </c>
      <c r="H1" s="13" t="s">
        <v>1</v>
      </c>
      <c r="I1" s="13" t="s">
        <v>2</v>
      </c>
      <c r="J1" s="13" t="s">
        <v>3</v>
      </c>
      <c r="K1" s="14" t="s">
        <v>9</v>
      </c>
      <c r="L1" s="11" t="s">
        <v>10</v>
      </c>
    </row>
    <row r="2" spans="1:12" x14ac:dyDescent="0.25">
      <c r="A2" s="8">
        <v>30000</v>
      </c>
      <c r="B2" s="8">
        <v>0</v>
      </c>
      <c r="C2" s="3" t="s">
        <v>16</v>
      </c>
      <c r="D2" s="3" t="s">
        <v>17</v>
      </c>
      <c r="E2" s="3">
        <v>0</v>
      </c>
      <c r="F2" s="3" t="s">
        <v>17</v>
      </c>
      <c r="G2" s="3" t="s">
        <v>17</v>
      </c>
      <c r="H2" s="2">
        <v>31</v>
      </c>
      <c r="I2" s="31">
        <v>10</v>
      </c>
      <c r="J2" s="2">
        <v>2022</v>
      </c>
      <c r="K2" s="9">
        <f t="shared" ref="K2:K4" si="0">A2+B2</f>
        <v>30000</v>
      </c>
      <c r="L2" s="3">
        <f>IFERROR((Tabla1[[#This Row],[TOTAL LIQUIDADO DIA]]+#REF!)-Tabla1[[#This Row],[RETIRO]],Tabla1[[#This Row],[TOTAL LIQUIDADO DIA]])</f>
        <v>30000</v>
      </c>
    </row>
    <row r="3" spans="1:12" x14ac:dyDescent="0.25">
      <c r="A3" s="8">
        <v>90000</v>
      </c>
      <c r="B3" s="8">
        <v>0</v>
      </c>
      <c r="C3" s="3" t="s">
        <v>16</v>
      </c>
      <c r="D3" s="3" t="s">
        <v>17</v>
      </c>
      <c r="E3" s="3">
        <v>0</v>
      </c>
      <c r="F3" s="3" t="s">
        <v>17</v>
      </c>
      <c r="G3" s="3" t="s">
        <v>17</v>
      </c>
      <c r="H3" s="2">
        <v>1</v>
      </c>
      <c r="I3" s="31">
        <v>11</v>
      </c>
      <c r="J3" s="2">
        <v>2022</v>
      </c>
      <c r="K3" s="9">
        <f t="shared" si="0"/>
        <v>90000</v>
      </c>
      <c r="L3" s="3">
        <f>IFERROR((Tabla1[[#This Row],[TOTAL LIQUIDADO DIA]]+L2)-Tabla1[[#This Row],[RETIRO]],Tabla1[[#This Row],[TOTAL LIQUIDADO DIA]])</f>
        <v>120000</v>
      </c>
    </row>
    <row r="4" spans="1:12" x14ac:dyDescent="0.25">
      <c r="A4" s="8">
        <v>90000</v>
      </c>
      <c r="B4" s="8">
        <v>20000</v>
      </c>
      <c r="C4" s="3" t="s">
        <v>18</v>
      </c>
      <c r="D4" s="3" t="s">
        <v>17</v>
      </c>
      <c r="E4" s="3">
        <v>0</v>
      </c>
      <c r="F4" s="3" t="s">
        <v>17</v>
      </c>
      <c r="G4" s="3" t="s">
        <v>17</v>
      </c>
      <c r="H4" s="2">
        <v>2</v>
      </c>
      <c r="I4" s="31">
        <v>11</v>
      </c>
      <c r="J4" s="2">
        <v>2022</v>
      </c>
      <c r="K4" s="9">
        <f t="shared" si="0"/>
        <v>110000</v>
      </c>
      <c r="L4" s="3">
        <f>IFERROR((Tabla1[[#This Row],[TOTAL LIQUIDADO DIA]]+L3)-Tabla1[[#This Row],[RETIRO]],Tabla1[[#This Row],[TOTAL LIQUIDADO DIA]])</f>
        <v>230000</v>
      </c>
    </row>
    <row r="5" spans="1:12" x14ac:dyDescent="0.25">
      <c r="A5" s="8">
        <v>90000</v>
      </c>
      <c r="B5" s="8">
        <v>0</v>
      </c>
      <c r="C5" s="3" t="s">
        <v>16</v>
      </c>
      <c r="D5" s="3" t="s">
        <v>17</v>
      </c>
      <c r="E5" s="3">
        <v>0</v>
      </c>
      <c r="F5" s="3" t="s">
        <v>17</v>
      </c>
      <c r="G5" s="3" t="s">
        <v>17</v>
      </c>
      <c r="H5" s="2">
        <v>3</v>
      </c>
      <c r="I5" s="31">
        <v>11</v>
      </c>
      <c r="J5" s="2">
        <v>2022</v>
      </c>
      <c r="K5" s="9">
        <f t="shared" ref="K5:K10" si="1">A5+B5</f>
        <v>90000</v>
      </c>
      <c r="L5" s="3">
        <f>IFERROR((Tabla1[[#This Row],[TOTAL LIQUIDADO DIA]]+L4)-Tabla1[[#This Row],[RETIRO]],Tabla1[[#This Row],[TOTAL LIQUIDADO DIA]])</f>
        <v>320000</v>
      </c>
    </row>
    <row r="6" spans="1:12" x14ac:dyDescent="0.25">
      <c r="A6" s="8">
        <v>50000</v>
      </c>
      <c r="B6" s="8">
        <v>0</v>
      </c>
      <c r="C6" s="3" t="s">
        <v>21</v>
      </c>
      <c r="D6" s="3" t="s">
        <v>22</v>
      </c>
      <c r="E6" s="3">
        <v>0</v>
      </c>
      <c r="F6" s="3" t="s">
        <v>17</v>
      </c>
      <c r="G6" s="3" t="s">
        <v>17</v>
      </c>
      <c r="H6" s="2">
        <v>4</v>
      </c>
      <c r="I6" s="31">
        <v>11</v>
      </c>
      <c r="J6" s="2">
        <v>2022</v>
      </c>
      <c r="K6" s="9">
        <f t="shared" si="1"/>
        <v>50000</v>
      </c>
      <c r="L6" s="3">
        <f>IFERROR((Tabla1[[#This Row],[TOTAL LIQUIDADO DIA]]+L5)-Tabla1[[#This Row],[RETIRO]],Tabla1[[#This Row],[TOTAL LIQUIDADO DIA]])</f>
        <v>370000</v>
      </c>
    </row>
    <row r="7" spans="1:12" x14ac:dyDescent="0.25">
      <c r="A7" s="8">
        <v>90000</v>
      </c>
      <c r="B7" s="8">
        <v>0</v>
      </c>
      <c r="C7" s="3" t="s">
        <v>16</v>
      </c>
      <c r="D7" s="3" t="s">
        <v>17</v>
      </c>
      <c r="E7" s="3">
        <v>0</v>
      </c>
      <c r="F7" s="3" t="s">
        <v>17</v>
      </c>
      <c r="G7" s="3" t="s">
        <v>17</v>
      </c>
      <c r="H7" s="2">
        <v>5</v>
      </c>
      <c r="I7" s="31">
        <v>11</v>
      </c>
      <c r="J7" s="2">
        <v>2022</v>
      </c>
      <c r="K7" s="9">
        <f t="shared" si="1"/>
        <v>90000</v>
      </c>
      <c r="L7" s="3">
        <f>IFERROR((Tabla1[[#This Row],[TOTAL LIQUIDADO DIA]]+L6)-Tabla1[[#This Row],[RETIRO]],Tabla1[[#This Row],[TOTAL LIQUIDADO DIA]])</f>
        <v>460000</v>
      </c>
    </row>
    <row r="8" spans="1:12" x14ac:dyDescent="0.25">
      <c r="A8" s="8">
        <v>90000</v>
      </c>
      <c r="B8" s="8">
        <v>0</v>
      </c>
      <c r="C8" s="3" t="s">
        <v>21</v>
      </c>
      <c r="D8" s="3" t="s">
        <v>17</v>
      </c>
      <c r="E8" s="3">
        <v>0</v>
      </c>
      <c r="F8" s="3" t="s">
        <v>17</v>
      </c>
      <c r="G8" s="3" t="s">
        <v>17</v>
      </c>
      <c r="H8" s="2">
        <v>6</v>
      </c>
      <c r="I8" s="31">
        <v>11</v>
      </c>
      <c r="J8" s="2">
        <v>2022</v>
      </c>
      <c r="K8" s="9">
        <f t="shared" si="1"/>
        <v>90000</v>
      </c>
      <c r="L8" s="3">
        <f>IFERROR((Tabla1[[#This Row],[TOTAL LIQUIDADO DIA]]+L7)-Tabla1[[#This Row],[RETIRO]],Tabla1[[#This Row],[TOTAL LIQUIDADO DIA]])</f>
        <v>550000</v>
      </c>
    </row>
    <row r="9" spans="1:12" x14ac:dyDescent="0.25">
      <c r="A9" s="8">
        <v>90000</v>
      </c>
      <c r="B9" s="8">
        <v>0</v>
      </c>
      <c r="C9" s="3" t="s">
        <v>16</v>
      </c>
      <c r="D9" s="3" t="s">
        <v>17</v>
      </c>
      <c r="E9" s="3">
        <v>0</v>
      </c>
      <c r="F9" s="3" t="s">
        <v>17</v>
      </c>
      <c r="G9" s="3" t="s">
        <v>17</v>
      </c>
      <c r="H9" s="2">
        <v>7</v>
      </c>
      <c r="I9" s="31">
        <v>11</v>
      </c>
      <c r="J9" s="2">
        <v>2022</v>
      </c>
      <c r="K9" s="9">
        <f t="shared" si="1"/>
        <v>90000</v>
      </c>
      <c r="L9" s="3">
        <f>IFERROR((Tabla1[[#This Row],[TOTAL LIQUIDADO DIA]]+L8)-Tabla1[[#This Row],[RETIRO]],Tabla1[[#This Row],[TOTAL LIQUIDADO DIA]])</f>
        <v>640000</v>
      </c>
    </row>
    <row r="10" spans="1:12" x14ac:dyDescent="0.25">
      <c r="A10" s="8">
        <v>90000</v>
      </c>
      <c r="B10" s="8">
        <v>0</v>
      </c>
      <c r="C10" s="3" t="s">
        <v>16</v>
      </c>
      <c r="D10" s="3" t="s">
        <v>17</v>
      </c>
      <c r="E10" s="3">
        <v>0</v>
      </c>
      <c r="F10" s="3" t="s">
        <v>17</v>
      </c>
      <c r="G10" s="3" t="s">
        <v>17</v>
      </c>
      <c r="H10" s="2">
        <v>8</v>
      </c>
      <c r="I10" s="31">
        <v>11</v>
      </c>
      <c r="J10" s="2">
        <v>2022</v>
      </c>
      <c r="K10" s="9">
        <f t="shared" si="1"/>
        <v>90000</v>
      </c>
      <c r="L10" s="3">
        <f>IFERROR((Tabla1[[#This Row],[TOTAL LIQUIDADO DIA]]+L9)-Tabla1[[#This Row],[RETIRO]],Tabla1[[#This Row],[TOTAL LIQUIDADO DIA]])</f>
        <v>730000</v>
      </c>
    </row>
    <row r="11" spans="1:12" x14ac:dyDescent="0.25">
      <c r="A11" s="8">
        <v>90000</v>
      </c>
      <c r="B11" s="8">
        <v>0</v>
      </c>
      <c r="C11" s="3" t="s">
        <v>16</v>
      </c>
      <c r="D11" s="3" t="s">
        <v>17</v>
      </c>
      <c r="E11" s="3">
        <v>0</v>
      </c>
      <c r="F11" s="3" t="s">
        <v>17</v>
      </c>
      <c r="G11" s="3" t="s">
        <v>17</v>
      </c>
      <c r="H11" s="2">
        <v>9</v>
      </c>
      <c r="I11" s="31">
        <v>11</v>
      </c>
      <c r="J11" s="2">
        <v>2022</v>
      </c>
      <c r="K11" s="9">
        <f t="shared" ref="K11:K22" si="2">A11+B11</f>
        <v>90000</v>
      </c>
      <c r="L11" s="3">
        <f>IFERROR((Tabla1[[#This Row],[TOTAL LIQUIDADO DIA]]+L10)-Tabla1[[#This Row],[RETIRO]],Tabla1[[#This Row],[TOTAL LIQUIDADO DIA]])</f>
        <v>820000</v>
      </c>
    </row>
    <row r="12" spans="1:12" x14ac:dyDescent="0.25">
      <c r="A12" s="8">
        <v>90000</v>
      </c>
      <c r="B12" s="8">
        <v>0</v>
      </c>
      <c r="C12" s="3" t="s">
        <v>16</v>
      </c>
      <c r="D12" s="3" t="s">
        <v>17</v>
      </c>
      <c r="E12" s="3">
        <v>0</v>
      </c>
      <c r="F12" s="3" t="s">
        <v>17</v>
      </c>
      <c r="G12" s="3" t="s">
        <v>17</v>
      </c>
      <c r="H12" s="2">
        <v>10</v>
      </c>
      <c r="I12" s="31">
        <v>11</v>
      </c>
      <c r="J12" s="2">
        <v>2022</v>
      </c>
      <c r="K12" s="9">
        <f t="shared" si="2"/>
        <v>90000</v>
      </c>
      <c r="L12" s="3">
        <f>IFERROR((Tabla1[[#This Row],[TOTAL LIQUIDADO DIA]]+L11)-Tabla1[[#This Row],[RETIRO]],Tabla1[[#This Row],[TOTAL LIQUIDADO DIA]])</f>
        <v>910000</v>
      </c>
    </row>
    <row r="13" spans="1:12" x14ac:dyDescent="0.25">
      <c r="A13" s="8">
        <v>90000</v>
      </c>
      <c r="B13" s="8">
        <v>0</v>
      </c>
      <c r="C13" s="3" t="s">
        <v>16</v>
      </c>
      <c r="D13" s="3" t="s">
        <v>17</v>
      </c>
      <c r="E13" s="3">
        <v>0</v>
      </c>
      <c r="F13" s="3" t="s">
        <v>17</v>
      </c>
      <c r="G13" s="3" t="s">
        <v>17</v>
      </c>
      <c r="H13" s="2">
        <v>11</v>
      </c>
      <c r="I13" s="31">
        <v>11</v>
      </c>
      <c r="J13" s="2">
        <v>2022</v>
      </c>
      <c r="K13" s="9">
        <f t="shared" si="2"/>
        <v>90000</v>
      </c>
      <c r="L13" s="3">
        <f>IFERROR((Tabla1[[#This Row],[TOTAL LIQUIDADO DIA]]+L12)-Tabla1[[#This Row],[RETIRO]],Tabla1[[#This Row],[TOTAL LIQUIDADO DIA]])</f>
        <v>1000000</v>
      </c>
    </row>
    <row r="14" spans="1:12" x14ac:dyDescent="0.25">
      <c r="A14" s="8">
        <v>90000</v>
      </c>
      <c r="B14" s="8">
        <v>0</v>
      </c>
      <c r="C14" s="3" t="s">
        <v>16</v>
      </c>
      <c r="D14" s="3" t="s">
        <v>17</v>
      </c>
      <c r="E14" s="3">
        <v>0</v>
      </c>
      <c r="F14" s="3" t="s">
        <v>17</v>
      </c>
      <c r="G14" s="3" t="s">
        <v>17</v>
      </c>
      <c r="H14" s="2">
        <v>12</v>
      </c>
      <c r="I14" s="31">
        <v>11</v>
      </c>
      <c r="J14" s="2">
        <v>2022</v>
      </c>
      <c r="K14" s="9">
        <f t="shared" si="2"/>
        <v>90000</v>
      </c>
      <c r="L14" s="3">
        <f>IFERROR((Tabla1[[#This Row],[TOTAL LIQUIDADO DIA]]+L13)-Tabla1[[#This Row],[RETIRO]],Tabla1[[#This Row],[TOTAL LIQUIDADO DIA]])</f>
        <v>1090000</v>
      </c>
    </row>
    <row r="15" spans="1:12" x14ac:dyDescent="0.25">
      <c r="A15" s="8">
        <v>90000</v>
      </c>
      <c r="B15" s="8">
        <v>0</v>
      </c>
      <c r="C15" s="3" t="s">
        <v>21</v>
      </c>
      <c r="D15" s="3" t="s">
        <v>17</v>
      </c>
      <c r="E15" s="3">
        <v>0</v>
      </c>
      <c r="F15" s="3" t="s">
        <v>17</v>
      </c>
      <c r="G15" s="3" t="s">
        <v>17</v>
      </c>
      <c r="H15" s="2">
        <v>13</v>
      </c>
      <c r="I15" s="31">
        <v>11</v>
      </c>
      <c r="J15" s="2">
        <v>2022</v>
      </c>
      <c r="K15" s="9">
        <f t="shared" si="2"/>
        <v>90000</v>
      </c>
      <c r="L15" s="3">
        <f>IFERROR((Tabla1[[#This Row],[TOTAL LIQUIDADO DIA]]+L14)-Tabla1[[#This Row],[RETIRO]],Tabla1[[#This Row],[TOTAL LIQUIDADO DIA]])</f>
        <v>1180000</v>
      </c>
    </row>
    <row r="16" spans="1:12" x14ac:dyDescent="0.25">
      <c r="A16" s="8">
        <v>90000</v>
      </c>
      <c r="B16" s="8">
        <v>0</v>
      </c>
      <c r="C16" s="3" t="s">
        <v>16</v>
      </c>
      <c r="D16" s="3" t="s">
        <v>17</v>
      </c>
      <c r="E16" s="3">
        <v>0</v>
      </c>
      <c r="F16" s="3" t="s">
        <v>17</v>
      </c>
      <c r="G16" s="3" t="s">
        <v>17</v>
      </c>
      <c r="H16" s="2">
        <v>14</v>
      </c>
      <c r="I16" s="31">
        <v>11</v>
      </c>
      <c r="J16" s="2">
        <v>2022</v>
      </c>
      <c r="K16" s="9">
        <f t="shared" si="2"/>
        <v>90000</v>
      </c>
      <c r="L16" s="3">
        <f>IFERROR((Tabla1[[#This Row],[TOTAL LIQUIDADO DIA]]+L15)-Tabla1[[#This Row],[RETIRO]],Tabla1[[#This Row],[TOTAL LIQUIDADO DIA]])</f>
        <v>1270000</v>
      </c>
    </row>
    <row r="17" spans="1:12" x14ac:dyDescent="0.25">
      <c r="A17" s="8">
        <v>90000</v>
      </c>
      <c r="B17" s="8">
        <v>0</v>
      </c>
      <c r="C17" s="3" t="s">
        <v>16</v>
      </c>
      <c r="D17" s="3" t="s">
        <v>17</v>
      </c>
      <c r="E17" s="3">
        <v>0</v>
      </c>
      <c r="F17" s="3" t="s">
        <v>17</v>
      </c>
      <c r="G17" s="3" t="s">
        <v>17</v>
      </c>
      <c r="H17" s="2">
        <v>15</v>
      </c>
      <c r="I17" s="31">
        <v>11</v>
      </c>
      <c r="J17" s="2">
        <v>2022</v>
      </c>
      <c r="K17" s="9">
        <f t="shared" si="2"/>
        <v>90000</v>
      </c>
      <c r="L17" s="3">
        <f>IFERROR((Tabla1[[#This Row],[TOTAL LIQUIDADO DIA]]+L16)-Tabla1[[#This Row],[RETIRO]],Tabla1[[#This Row],[TOTAL LIQUIDADO DIA]])</f>
        <v>1360000</v>
      </c>
    </row>
    <row r="18" spans="1:12" x14ac:dyDescent="0.25">
      <c r="A18" s="8">
        <v>90000</v>
      </c>
      <c r="B18" s="8">
        <v>0</v>
      </c>
      <c r="C18" s="3" t="s">
        <v>16</v>
      </c>
      <c r="D18" s="3" t="s">
        <v>17</v>
      </c>
      <c r="E18" s="3">
        <v>0</v>
      </c>
      <c r="F18" s="3" t="s">
        <v>17</v>
      </c>
      <c r="G18" s="3" t="s">
        <v>17</v>
      </c>
      <c r="H18" s="2">
        <v>16</v>
      </c>
      <c r="I18" s="31">
        <v>11</v>
      </c>
      <c r="J18" s="2">
        <v>2022</v>
      </c>
      <c r="K18" s="9">
        <f t="shared" si="2"/>
        <v>90000</v>
      </c>
      <c r="L18" s="3">
        <f>IFERROR((Tabla1[[#This Row],[TOTAL LIQUIDADO DIA]]+L17)-Tabla1[[#This Row],[RETIRO]],Tabla1[[#This Row],[TOTAL LIQUIDADO DIA]])</f>
        <v>1450000</v>
      </c>
    </row>
    <row r="19" spans="1:12" x14ac:dyDescent="0.25">
      <c r="A19" s="8">
        <v>90000</v>
      </c>
      <c r="B19" s="8">
        <v>0</v>
      </c>
      <c r="C19" s="3" t="s">
        <v>16</v>
      </c>
      <c r="D19" s="3" t="s">
        <v>17</v>
      </c>
      <c r="E19" s="3">
        <v>0</v>
      </c>
      <c r="F19" s="3" t="s">
        <v>17</v>
      </c>
      <c r="G19" s="3" t="s">
        <v>17</v>
      </c>
      <c r="H19" s="2">
        <v>17</v>
      </c>
      <c r="I19" s="31">
        <v>11</v>
      </c>
      <c r="J19" s="2">
        <v>2022</v>
      </c>
      <c r="K19" s="9">
        <f t="shared" si="2"/>
        <v>90000</v>
      </c>
      <c r="L19" s="3">
        <f>IFERROR((Tabla1[[#This Row],[TOTAL LIQUIDADO DIA]]+L18)-Tabla1[[#This Row],[RETIRO]],Tabla1[[#This Row],[TOTAL LIQUIDADO DIA]])</f>
        <v>1540000</v>
      </c>
    </row>
    <row r="20" spans="1:12" x14ac:dyDescent="0.25">
      <c r="A20" s="8">
        <v>90000</v>
      </c>
      <c r="B20" s="8">
        <v>0</v>
      </c>
      <c r="C20" s="3" t="s">
        <v>16</v>
      </c>
      <c r="D20" s="3" t="s">
        <v>17</v>
      </c>
      <c r="E20" s="3">
        <v>0</v>
      </c>
      <c r="F20" s="3" t="s">
        <v>17</v>
      </c>
      <c r="G20" s="3" t="s">
        <v>17</v>
      </c>
      <c r="H20" s="2">
        <v>18</v>
      </c>
      <c r="I20" s="31">
        <v>11</v>
      </c>
      <c r="J20" s="2">
        <v>2022</v>
      </c>
      <c r="K20" s="9">
        <f t="shared" si="2"/>
        <v>90000</v>
      </c>
      <c r="L20" s="3">
        <f>IFERROR((Tabla1[[#This Row],[TOTAL LIQUIDADO DIA]]+L19)-Tabla1[[#This Row],[RETIRO]],Tabla1[[#This Row],[TOTAL LIQUIDADO DIA]])</f>
        <v>1630000</v>
      </c>
    </row>
    <row r="21" spans="1:12" x14ac:dyDescent="0.25">
      <c r="A21" s="8">
        <v>90000</v>
      </c>
      <c r="B21" s="8">
        <v>0</v>
      </c>
      <c r="C21" s="3" t="s">
        <v>16</v>
      </c>
      <c r="D21" s="3" t="s">
        <v>17</v>
      </c>
      <c r="E21" s="3">
        <v>0</v>
      </c>
      <c r="F21" s="3" t="s">
        <v>17</v>
      </c>
      <c r="G21" s="3" t="s">
        <v>17</v>
      </c>
      <c r="H21" s="2">
        <v>19</v>
      </c>
      <c r="I21" s="31">
        <v>11</v>
      </c>
      <c r="J21" s="2">
        <v>2022</v>
      </c>
      <c r="K21" s="9">
        <f t="shared" si="2"/>
        <v>90000</v>
      </c>
      <c r="L21" s="3">
        <f>IFERROR((Tabla1[[#This Row],[TOTAL LIQUIDADO DIA]]+L20)-Tabla1[[#This Row],[RETIRO]],Tabla1[[#This Row],[TOTAL LIQUIDADO DIA]])</f>
        <v>1720000</v>
      </c>
    </row>
    <row r="22" spans="1:12" x14ac:dyDescent="0.25">
      <c r="A22" s="8">
        <v>90000</v>
      </c>
      <c r="B22" s="8">
        <v>0</v>
      </c>
      <c r="C22" s="3" t="s">
        <v>23</v>
      </c>
      <c r="D22" s="3" t="s">
        <v>17</v>
      </c>
      <c r="E22" s="3">
        <v>0</v>
      </c>
      <c r="F22" s="3" t="s">
        <v>17</v>
      </c>
      <c r="G22" s="3" t="s">
        <v>17</v>
      </c>
      <c r="H22" s="2">
        <v>20</v>
      </c>
      <c r="I22" s="31">
        <v>11</v>
      </c>
      <c r="J22" s="2">
        <v>2022</v>
      </c>
      <c r="K22" s="9">
        <f t="shared" si="2"/>
        <v>90000</v>
      </c>
      <c r="L22" s="3">
        <f>IFERROR((Tabla1[[#This Row],[TOTAL LIQUIDADO DIA]]+L21)-Tabla1[[#This Row],[RETIRO]],Tabla1[[#This Row],[TOTAL LIQUIDADO DIA]])</f>
        <v>1810000</v>
      </c>
    </row>
    <row r="23" spans="1:12" x14ac:dyDescent="0.25">
      <c r="A23" s="8">
        <v>90000</v>
      </c>
      <c r="B23" s="8">
        <v>0</v>
      </c>
      <c r="C23" s="3" t="s">
        <v>16</v>
      </c>
      <c r="D23" s="3" t="s">
        <v>17</v>
      </c>
      <c r="E23" s="3">
        <v>0</v>
      </c>
      <c r="F23" s="3" t="s">
        <v>17</v>
      </c>
      <c r="G23" s="3" t="s">
        <v>17</v>
      </c>
      <c r="H23" s="2">
        <v>21</v>
      </c>
      <c r="I23" s="31">
        <v>11</v>
      </c>
      <c r="J23" s="2">
        <v>2022</v>
      </c>
      <c r="K23" s="9">
        <f t="shared" ref="K23:K27" si="3">A23+B23</f>
        <v>90000</v>
      </c>
      <c r="L23" s="3">
        <f>IFERROR((Tabla1[[#This Row],[TOTAL LIQUIDADO DIA]]+L22)-Tabla1[[#This Row],[RETIRO]],Tabla1[[#This Row],[TOTAL LIQUIDADO DIA]])</f>
        <v>1900000</v>
      </c>
    </row>
    <row r="24" spans="1:12" x14ac:dyDescent="0.25">
      <c r="A24" s="8">
        <v>90000</v>
      </c>
      <c r="B24" s="8">
        <v>0</v>
      </c>
      <c r="C24" s="3" t="s">
        <v>16</v>
      </c>
      <c r="D24" s="3" t="s">
        <v>17</v>
      </c>
      <c r="E24" s="3">
        <v>0</v>
      </c>
      <c r="F24" s="3" t="s">
        <v>17</v>
      </c>
      <c r="G24" s="3" t="s">
        <v>17</v>
      </c>
      <c r="H24" s="2">
        <v>22</v>
      </c>
      <c r="I24" s="31">
        <v>11</v>
      </c>
      <c r="J24" s="2">
        <v>2022</v>
      </c>
      <c r="K24" s="9">
        <f t="shared" si="3"/>
        <v>90000</v>
      </c>
      <c r="L24" s="3">
        <f>IFERROR((Tabla1[[#This Row],[TOTAL LIQUIDADO DIA]]+L23)-Tabla1[[#This Row],[RETIRO]],Tabla1[[#This Row],[TOTAL LIQUIDADO DIA]])</f>
        <v>1990000</v>
      </c>
    </row>
    <row r="25" spans="1:12" x14ac:dyDescent="0.25">
      <c r="A25" s="8">
        <v>90000</v>
      </c>
      <c r="B25" s="8">
        <v>0</v>
      </c>
      <c r="C25" s="3" t="s">
        <v>16</v>
      </c>
      <c r="D25" s="3" t="s">
        <v>17</v>
      </c>
      <c r="E25" s="3">
        <v>90000</v>
      </c>
      <c r="F25" s="3" t="s">
        <v>16</v>
      </c>
      <c r="G25" s="3" t="s">
        <v>26</v>
      </c>
      <c r="H25" s="2">
        <v>23</v>
      </c>
      <c r="I25" s="31">
        <v>11</v>
      </c>
      <c r="J25" s="2">
        <v>2022</v>
      </c>
      <c r="K25" s="9">
        <f t="shared" si="3"/>
        <v>90000</v>
      </c>
      <c r="L25" s="3">
        <f>IFERROR((Tabla1[[#This Row],[TOTAL LIQUIDADO DIA]]+L24)-Tabla1[[#This Row],[RETIRO]],Tabla1[[#This Row],[TOTAL LIQUIDADO DIA]])</f>
        <v>1990000</v>
      </c>
    </row>
    <row r="26" spans="1:12" x14ac:dyDescent="0.25">
      <c r="A26" s="8">
        <v>90000</v>
      </c>
      <c r="B26" s="8">
        <v>0</v>
      </c>
      <c r="C26" s="3" t="s">
        <v>16</v>
      </c>
      <c r="D26" s="3" t="s">
        <v>17</v>
      </c>
      <c r="E26" s="3">
        <v>1690000</v>
      </c>
      <c r="F26" s="3" t="s">
        <v>24</v>
      </c>
      <c r="G26" s="3" t="s">
        <v>25</v>
      </c>
      <c r="H26" s="2">
        <v>24</v>
      </c>
      <c r="I26" s="31">
        <v>11</v>
      </c>
      <c r="J26" s="2">
        <v>2022</v>
      </c>
      <c r="K26" s="9">
        <f t="shared" si="3"/>
        <v>90000</v>
      </c>
      <c r="L26" s="3">
        <f>IFERROR((Tabla1[[#This Row],[TOTAL LIQUIDADO DIA]]+L25)-Tabla1[[#This Row],[RETIRO]],Tabla1[[#This Row],[TOTAL LIQUIDADO DIA]])</f>
        <v>390000</v>
      </c>
    </row>
    <row r="27" spans="1:12" x14ac:dyDescent="0.25">
      <c r="A27" s="8">
        <v>90000</v>
      </c>
      <c r="B27" s="8">
        <v>0</v>
      </c>
      <c r="C27" s="3" t="s">
        <v>21</v>
      </c>
      <c r="D27" s="3" t="s">
        <v>17</v>
      </c>
      <c r="E27" s="3">
        <v>0</v>
      </c>
      <c r="F27" s="3" t="s">
        <v>17</v>
      </c>
      <c r="G27" s="3" t="s">
        <v>17</v>
      </c>
      <c r="H27" s="2">
        <v>25</v>
      </c>
      <c r="I27" s="31">
        <v>11</v>
      </c>
      <c r="J27" s="2">
        <v>2022</v>
      </c>
      <c r="K27" s="9">
        <f t="shared" si="3"/>
        <v>90000</v>
      </c>
      <c r="L27" s="3">
        <f>IFERROR((Tabla1[[#This Row],[TOTAL LIQUIDADO DIA]]+L26)-Tabla1[[#This Row],[RETIRO]],Tabla1[[#This Row],[TOTAL LIQUIDADO DIA]])</f>
        <v>480000</v>
      </c>
    </row>
    <row r="28" spans="1:12" x14ac:dyDescent="0.25">
      <c r="A28" s="8">
        <v>90000</v>
      </c>
      <c r="B28" s="8">
        <v>0</v>
      </c>
      <c r="C28" s="3" t="s">
        <v>16</v>
      </c>
      <c r="D28" s="3" t="s">
        <v>17</v>
      </c>
      <c r="E28" s="3">
        <v>0</v>
      </c>
      <c r="F28" s="3" t="s">
        <v>17</v>
      </c>
      <c r="G28" s="3" t="s">
        <v>17</v>
      </c>
      <c r="H28" s="2">
        <v>26</v>
      </c>
      <c r="I28" s="31">
        <v>11</v>
      </c>
      <c r="J28" s="2">
        <v>2022</v>
      </c>
      <c r="K28" s="9">
        <f t="shared" ref="K28:K32" si="4">A28+B28</f>
        <v>90000</v>
      </c>
      <c r="L28" s="3">
        <f>IFERROR((Tabla1[[#This Row],[TOTAL LIQUIDADO DIA]]+L27)-Tabla1[[#This Row],[RETIRO]],Tabla1[[#This Row],[TOTAL LIQUIDADO DIA]])</f>
        <v>570000</v>
      </c>
    </row>
    <row r="29" spans="1:12" x14ac:dyDescent="0.25">
      <c r="A29" s="8">
        <v>90000</v>
      </c>
      <c r="B29" s="8">
        <v>0</v>
      </c>
      <c r="C29" s="3" t="s">
        <v>23</v>
      </c>
      <c r="D29" s="3" t="s">
        <v>17</v>
      </c>
      <c r="E29" s="3">
        <v>0</v>
      </c>
      <c r="F29" s="3" t="s">
        <v>17</v>
      </c>
      <c r="G29" s="3" t="s">
        <v>17</v>
      </c>
      <c r="H29" s="2">
        <v>27</v>
      </c>
      <c r="I29" s="31">
        <v>11</v>
      </c>
      <c r="J29" s="2">
        <v>2022</v>
      </c>
      <c r="K29" s="9">
        <f t="shared" si="4"/>
        <v>90000</v>
      </c>
      <c r="L29" s="3">
        <f>IFERROR((Tabla1[[#This Row],[TOTAL LIQUIDADO DIA]]+L28)-Tabla1[[#This Row],[RETIRO]],Tabla1[[#This Row],[TOTAL LIQUIDADO DIA]])</f>
        <v>660000</v>
      </c>
    </row>
    <row r="30" spans="1:12" x14ac:dyDescent="0.25">
      <c r="A30" s="8">
        <v>0</v>
      </c>
      <c r="B30" s="8">
        <v>0</v>
      </c>
      <c r="C30" s="3" t="s">
        <v>17</v>
      </c>
      <c r="D30" s="3" t="s">
        <v>22</v>
      </c>
      <c r="E30" s="3">
        <v>0</v>
      </c>
      <c r="F30" s="3" t="s">
        <v>17</v>
      </c>
      <c r="G30" s="3" t="s">
        <v>17</v>
      </c>
      <c r="H30" s="2">
        <v>28</v>
      </c>
      <c r="I30" s="31">
        <v>11</v>
      </c>
      <c r="J30" s="2">
        <v>2022</v>
      </c>
      <c r="K30" s="9">
        <f t="shared" si="4"/>
        <v>0</v>
      </c>
      <c r="L30" s="3">
        <f>IFERROR((Tabla1[[#This Row],[TOTAL LIQUIDADO DIA]]+L29)-Tabla1[[#This Row],[RETIRO]],Tabla1[[#This Row],[TOTAL LIQUIDADO DIA]])</f>
        <v>660000</v>
      </c>
    </row>
    <row r="31" spans="1:12" x14ac:dyDescent="0.25">
      <c r="A31" s="8">
        <v>90000</v>
      </c>
      <c r="B31" s="8">
        <v>0</v>
      </c>
      <c r="C31" s="3" t="s">
        <v>16</v>
      </c>
      <c r="D31" s="3" t="s">
        <v>17</v>
      </c>
      <c r="E31" s="3">
        <v>0</v>
      </c>
      <c r="F31" s="3" t="s">
        <v>17</v>
      </c>
      <c r="G31" s="3" t="s">
        <v>17</v>
      </c>
      <c r="H31" s="2">
        <v>29</v>
      </c>
      <c r="I31" s="31">
        <v>11</v>
      </c>
      <c r="J31" s="2">
        <v>2022</v>
      </c>
      <c r="K31" s="9">
        <f t="shared" si="4"/>
        <v>90000</v>
      </c>
      <c r="L31" s="3">
        <f>IFERROR((Tabla1[[#This Row],[TOTAL LIQUIDADO DIA]]+L30)-Tabla1[[#This Row],[RETIRO]],Tabla1[[#This Row],[TOTAL LIQUIDADO DIA]])</f>
        <v>750000</v>
      </c>
    </row>
    <row r="32" spans="1:12" x14ac:dyDescent="0.25">
      <c r="A32" s="8">
        <v>90000</v>
      </c>
      <c r="B32" s="8">
        <v>0</v>
      </c>
      <c r="C32" s="3" t="s">
        <v>16</v>
      </c>
      <c r="D32" s="3" t="s">
        <v>17</v>
      </c>
      <c r="E32" s="3">
        <v>0</v>
      </c>
      <c r="F32" s="3" t="s">
        <v>17</v>
      </c>
      <c r="G32" s="3" t="s">
        <v>17</v>
      </c>
      <c r="H32" s="2">
        <v>30</v>
      </c>
      <c r="I32" s="31">
        <v>11</v>
      </c>
      <c r="J32" s="2">
        <v>2022</v>
      </c>
      <c r="K32" s="9">
        <f t="shared" si="4"/>
        <v>90000</v>
      </c>
      <c r="L32" s="3">
        <f>IFERROR((Tabla1[[#This Row],[TOTAL LIQUIDADO DIA]]+L31)-Tabla1[[#This Row],[RETIRO]],Tabla1[[#This Row],[TOTAL LIQUIDADO DIA]])</f>
        <v>840000</v>
      </c>
    </row>
    <row r="33" spans="1:12" x14ac:dyDescent="0.25">
      <c r="A33" s="8">
        <v>45000</v>
      </c>
      <c r="B33" s="8">
        <v>0</v>
      </c>
      <c r="C33" s="3" t="s">
        <v>16</v>
      </c>
      <c r="D33" s="3" t="s">
        <v>31</v>
      </c>
      <c r="E33" s="3">
        <v>0</v>
      </c>
      <c r="F33" s="3" t="s">
        <v>17</v>
      </c>
      <c r="G33" s="3" t="s">
        <v>17</v>
      </c>
      <c r="H33" s="2">
        <v>1</v>
      </c>
      <c r="I33" s="31">
        <v>12</v>
      </c>
      <c r="J33" s="2">
        <v>2022</v>
      </c>
      <c r="K33" s="9">
        <f>A33+B33</f>
        <v>45000</v>
      </c>
      <c r="L33" s="3">
        <f>IFERROR((Tabla1[[#This Row],[TOTAL LIQUIDADO DIA]]+L32)-Tabla1[[#This Row],[RETIRO]],Tabla1[[#This Row],[TOTAL LIQUIDADO DIA]])</f>
        <v>885000</v>
      </c>
    </row>
    <row r="34" spans="1:12" x14ac:dyDescent="0.25">
      <c r="A34" s="8">
        <v>90000</v>
      </c>
      <c r="B34" s="8">
        <v>0</v>
      </c>
      <c r="C34" s="3" t="s">
        <v>16</v>
      </c>
      <c r="D34" s="3" t="s">
        <v>17</v>
      </c>
      <c r="E34" s="3">
        <v>0</v>
      </c>
      <c r="F34" s="3" t="s">
        <v>17</v>
      </c>
      <c r="G34" s="3" t="s">
        <v>17</v>
      </c>
      <c r="H34" s="2">
        <v>2</v>
      </c>
      <c r="I34" s="31">
        <v>12</v>
      </c>
      <c r="J34" s="2">
        <v>2022</v>
      </c>
      <c r="K34" s="9">
        <f>A34+B34</f>
        <v>90000</v>
      </c>
      <c r="L34" s="3">
        <f>IFERROR((Tabla1[[#This Row],[TOTAL LIQUIDADO DIA]]+L33)-Tabla1[[#This Row],[RETIRO]],Tabla1[[#This Row],[TOTAL LIQUIDADO DIA]])</f>
        <v>975000</v>
      </c>
    </row>
    <row r="35" spans="1:12" x14ac:dyDescent="0.25">
      <c r="A35" s="8">
        <v>90000</v>
      </c>
      <c r="B35" s="8">
        <v>0</v>
      </c>
      <c r="C35" s="3" t="s">
        <v>21</v>
      </c>
      <c r="D35" s="3" t="s">
        <v>17</v>
      </c>
      <c r="E35" s="3">
        <v>125000</v>
      </c>
      <c r="F35" s="3" t="s">
        <v>24</v>
      </c>
      <c r="G35" s="3" t="s">
        <v>25</v>
      </c>
      <c r="H35" s="2">
        <v>3</v>
      </c>
      <c r="I35" s="31">
        <v>12</v>
      </c>
      <c r="J35" s="2">
        <v>2022</v>
      </c>
      <c r="K35" s="9">
        <f t="shared" ref="K35:K52" si="5">A35+B35</f>
        <v>90000</v>
      </c>
      <c r="L35" s="3">
        <f>IFERROR((Tabla1[[#This Row],[TOTAL LIQUIDADO DIA]]+L34)-Tabla1[[#This Row],[RETIRO]],Tabla1[[#This Row],[TOTAL LIQUIDADO DIA]])</f>
        <v>940000</v>
      </c>
    </row>
    <row r="36" spans="1:12" x14ac:dyDescent="0.25">
      <c r="A36" s="8">
        <v>90000</v>
      </c>
      <c r="B36" s="8">
        <v>0</v>
      </c>
      <c r="C36" s="3" t="s">
        <v>23</v>
      </c>
      <c r="D36" s="3" t="s">
        <v>17</v>
      </c>
      <c r="E36" s="3">
        <v>0</v>
      </c>
      <c r="F36" s="3" t="s">
        <v>17</v>
      </c>
      <c r="G36" s="3" t="s">
        <v>17</v>
      </c>
      <c r="H36" s="2">
        <v>4</v>
      </c>
      <c r="I36" s="31">
        <v>12</v>
      </c>
      <c r="J36" s="2">
        <v>2022</v>
      </c>
      <c r="K36" s="9">
        <f t="shared" si="5"/>
        <v>90000</v>
      </c>
      <c r="L36" s="3">
        <f>IFERROR((Tabla1[[#This Row],[TOTAL LIQUIDADO DIA]]+L35)-Tabla1[[#This Row],[RETIRO]],Tabla1[[#This Row],[TOTAL LIQUIDADO DIA]])</f>
        <v>1030000</v>
      </c>
    </row>
    <row r="37" spans="1:12" x14ac:dyDescent="0.25">
      <c r="A37" s="8">
        <v>90000</v>
      </c>
      <c r="B37" s="8">
        <v>0</v>
      </c>
      <c r="C37" s="3" t="s">
        <v>16</v>
      </c>
      <c r="D37" s="3" t="s">
        <v>17</v>
      </c>
      <c r="E37" s="3">
        <v>0</v>
      </c>
      <c r="F37" s="3" t="s">
        <v>17</v>
      </c>
      <c r="G37" s="3" t="s">
        <v>17</v>
      </c>
      <c r="H37" s="2">
        <v>5</v>
      </c>
      <c r="I37" s="31">
        <v>12</v>
      </c>
      <c r="J37" s="2">
        <v>2022</v>
      </c>
      <c r="K37" s="9">
        <f t="shared" si="5"/>
        <v>90000</v>
      </c>
      <c r="L37" s="3">
        <f>IFERROR((Tabla1[[#This Row],[TOTAL LIQUIDADO DIA]]+L36)-Tabla1[[#This Row],[RETIRO]],Tabla1[[#This Row],[TOTAL LIQUIDADO DIA]])</f>
        <v>1120000</v>
      </c>
    </row>
    <row r="38" spans="1:12" x14ac:dyDescent="0.25">
      <c r="A38" s="8">
        <v>90000</v>
      </c>
      <c r="B38" s="8">
        <v>0</v>
      </c>
      <c r="C38" s="3" t="s">
        <v>21</v>
      </c>
      <c r="D38" s="3" t="s">
        <v>17</v>
      </c>
      <c r="E38" s="3">
        <v>0</v>
      </c>
      <c r="F38" s="3" t="s">
        <v>17</v>
      </c>
      <c r="G38" s="3" t="s">
        <v>17</v>
      </c>
      <c r="H38" s="2">
        <v>6</v>
      </c>
      <c r="I38" s="31">
        <v>12</v>
      </c>
      <c r="J38" s="2">
        <v>2022</v>
      </c>
      <c r="K38" s="9">
        <f t="shared" si="5"/>
        <v>90000</v>
      </c>
      <c r="L38" s="3">
        <f>IFERROR((Tabla1[[#This Row],[TOTAL LIQUIDADO DIA]]+L37)-Tabla1[[#This Row],[RETIRO]],Tabla1[[#This Row],[TOTAL LIQUIDADO DIA]])</f>
        <v>1210000</v>
      </c>
    </row>
    <row r="39" spans="1:12" x14ac:dyDescent="0.25">
      <c r="A39" s="8">
        <v>90000</v>
      </c>
      <c r="B39" s="8">
        <v>0</v>
      </c>
      <c r="C39" s="3" t="s">
        <v>16</v>
      </c>
      <c r="D39" s="3" t="s">
        <v>17</v>
      </c>
      <c r="E39" s="3">
        <v>0</v>
      </c>
      <c r="F39" s="3" t="s">
        <v>17</v>
      </c>
      <c r="G39" s="3" t="s">
        <v>17</v>
      </c>
      <c r="H39" s="2">
        <v>7</v>
      </c>
      <c r="I39" s="31">
        <v>12</v>
      </c>
      <c r="J39" s="2">
        <v>2022</v>
      </c>
      <c r="K39" s="9">
        <f t="shared" si="5"/>
        <v>90000</v>
      </c>
      <c r="L39" s="3">
        <f>IFERROR((Tabla1[[#This Row],[TOTAL LIQUIDADO DIA]]+L38)-Tabla1[[#This Row],[RETIRO]],Tabla1[[#This Row],[TOTAL LIQUIDADO DIA]])</f>
        <v>1300000</v>
      </c>
    </row>
    <row r="40" spans="1:12" x14ac:dyDescent="0.25">
      <c r="A40" s="8">
        <v>90000</v>
      </c>
      <c r="B40" s="8">
        <v>0</v>
      </c>
      <c r="C40" s="3" t="s">
        <v>16</v>
      </c>
      <c r="D40" s="3" t="s">
        <v>17</v>
      </c>
      <c r="E40" s="3">
        <v>0</v>
      </c>
      <c r="F40" s="3" t="s">
        <v>17</v>
      </c>
      <c r="G40" s="3" t="s">
        <v>17</v>
      </c>
      <c r="H40" s="2">
        <v>8</v>
      </c>
      <c r="I40" s="31">
        <v>12</v>
      </c>
      <c r="J40" s="2">
        <v>2022</v>
      </c>
      <c r="K40" s="9">
        <f t="shared" si="5"/>
        <v>90000</v>
      </c>
      <c r="L40" s="3">
        <f>IFERROR((Tabla1[[#This Row],[TOTAL LIQUIDADO DIA]]+L39)-Tabla1[[#This Row],[RETIRO]],Tabla1[[#This Row],[TOTAL LIQUIDADO DIA]])</f>
        <v>1390000</v>
      </c>
    </row>
    <row r="41" spans="1:12" x14ac:dyDescent="0.25">
      <c r="A41" s="8">
        <v>90000</v>
      </c>
      <c r="B41" s="8">
        <v>0</v>
      </c>
      <c r="C41" s="3" t="s">
        <v>16</v>
      </c>
      <c r="D41" s="3" t="s">
        <v>17</v>
      </c>
      <c r="E41" s="3">
        <v>0</v>
      </c>
      <c r="F41" s="3" t="s">
        <v>17</v>
      </c>
      <c r="G41" s="3" t="s">
        <v>17</v>
      </c>
      <c r="H41" s="2">
        <v>9</v>
      </c>
      <c r="I41" s="31">
        <v>12</v>
      </c>
      <c r="J41" s="2">
        <v>2022</v>
      </c>
      <c r="K41" s="9">
        <f t="shared" si="5"/>
        <v>90000</v>
      </c>
      <c r="L41" s="3">
        <f>IFERROR((Tabla1[[#This Row],[TOTAL LIQUIDADO DIA]]+L40)-Tabla1[[#This Row],[RETIRO]],Tabla1[[#This Row],[TOTAL LIQUIDADO DIA]])</f>
        <v>1480000</v>
      </c>
    </row>
    <row r="42" spans="1:12" x14ac:dyDescent="0.25">
      <c r="A42" s="8">
        <v>50000</v>
      </c>
      <c r="B42" s="8">
        <v>0</v>
      </c>
      <c r="C42" s="3" t="s">
        <v>16</v>
      </c>
      <c r="D42" s="3" t="s">
        <v>31</v>
      </c>
      <c r="E42" s="3">
        <v>0</v>
      </c>
      <c r="F42" s="3" t="s">
        <v>17</v>
      </c>
      <c r="G42" s="3" t="s">
        <v>17</v>
      </c>
      <c r="H42" s="2">
        <v>10</v>
      </c>
      <c r="I42" s="31">
        <v>12</v>
      </c>
      <c r="J42" s="2">
        <v>2022</v>
      </c>
      <c r="K42" s="9">
        <f t="shared" si="5"/>
        <v>50000</v>
      </c>
      <c r="L42" s="3">
        <f>IFERROR((Tabla1[[#This Row],[TOTAL LIQUIDADO DIA]]+L41)-Tabla1[[#This Row],[RETIRO]],Tabla1[[#This Row],[TOTAL LIQUIDADO DIA]])</f>
        <v>1530000</v>
      </c>
    </row>
    <row r="43" spans="1:12" x14ac:dyDescent="0.25">
      <c r="A43" s="8">
        <v>90000</v>
      </c>
      <c r="B43" s="8">
        <v>0</v>
      </c>
      <c r="C43" s="3" t="s">
        <v>23</v>
      </c>
      <c r="D43" s="3" t="s">
        <v>17</v>
      </c>
      <c r="E43" s="3">
        <f>110000</f>
        <v>110000</v>
      </c>
      <c r="F43" s="3" t="s">
        <v>19</v>
      </c>
      <c r="G43" s="3" t="s">
        <v>25</v>
      </c>
      <c r="H43" s="2">
        <v>11</v>
      </c>
      <c r="I43" s="31">
        <v>12</v>
      </c>
      <c r="J43" s="2">
        <v>2022</v>
      </c>
      <c r="K43" s="9">
        <f t="shared" si="5"/>
        <v>90000</v>
      </c>
      <c r="L43" s="3">
        <f>IFERROR((Tabla1[[#This Row],[TOTAL LIQUIDADO DIA]]+L42)-Tabla1[[#This Row],[RETIRO]],Tabla1[[#This Row],[TOTAL LIQUIDADO DIA]])</f>
        <v>1510000</v>
      </c>
    </row>
    <row r="44" spans="1:12" x14ac:dyDescent="0.25">
      <c r="A44" s="8">
        <v>90000</v>
      </c>
      <c r="B44" s="8">
        <v>0</v>
      </c>
      <c r="C44" s="3" t="s">
        <v>16</v>
      </c>
      <c r="D44" s="3" t="s">
        <v>17</v>
      </c>
      <c r="E44" s="3">
        <v>0</v>
      </c>
      <c r="F44" s="3" t="s">
        <v>17</v>
      </c>
      <c r="G44" s="3" t="s">
        <v>17</v>
      </c>
      <c r="H44" s="2">
        <v>12</v>
      </c>
      <c r="I44" s="31">
        <v>12</v>
      </c>
      <c r="J44" s="2">
        <v>2022</v>
      </c>
      <c r="K44" s="9">
        <f t="shared" si="5"/>
        <v>90000</v>
      </c>
      <c r="L44" s="3">
        <f>IFERROR((Tabla1[[#This Row],[TOTAL LIQUIDADO DIA]]+L43)-Tabla1[[#This Row],[RETIRO]],Tabla1[[#This Row],[TOTAL LIQUIDADO DIA]])</f>
        <v>1600000</v>
      </c>
    </row>
    <row r="45" spans="1:12" x14ac:dyDescent="0.25">
      <c r="A45" s="8">
        <v>30000</v>
      </c>
      <c r="B45" s="8">
        <v>0</v>
      </c>
      <c r="C45" s="3" t="s">
        <v>16</v>
      </c>
      <c r="D45" s="3" t="s">
        <v>22</v>
      </c>
      <c r="E45" s="3">
        <v>0</v>
      </c>
      <c r="F45" s="3" t="s">
        <v>17</v>
      </c>
      <c r="G45" s="3" t="s">
        <v>17</v>
      </c>
      <c r="H45" s="2">
        <v>13</v>
      </c>
      <c r="I45" s="31">
        <v>12</v>
      </c>
      <c r="J45" s="2">
        <v>2022</v>
      </c>
      <c r="K45" s="9">
        <f t="shared" si="5"/>
        <v>30000</v>
      </c>
      <c r="L45" s="3">
        <f>IFERROR((Tabla1[[#This Row],[TOTAL LIQUIDADO DIA]]+L44)-Tabla1[[#This Row],[RETIRO]],Tabla1[[#This Row],[TOTAL LIQUIDADO DIA]])</f>
        <v>1630000</v>
      </c>
    </row>
    <row r="46" spans="1:12" x14ac:dyDescent="0.25">
      <c r="A46" s="8">
        <v>90000</v>
      </c>
      <c r="B46" s="8">
        <v>0</v>
      </c>
      <c r="C46" s="3" t="s">
        <v>16</v>
      </c>
      <c r="D46" s="3" t="s">
        <v>17</v>
      </c>
      <c r="E46" s="3">
        <f>150000</f>
        <v>150000</v>
      </c>
      <c r="F46" s="3" t="s">
        <v>16</v>
      </c>
      <c r="G46" s="3" t="s">
        <v>26</v>
      </c>
      <c r="H46" s="2">
        <v>14</v>
      </c>
      <c r="I46" s="31">
        <v>12</v>
      </c>
      <c r="J46" s="2">
        <v>2022</v>
      </c>
      <c r="K46" s="9">
        <f t="shared" si="5"/>
        <v>90000</v>
      </c>
      <c r="L46" s="3">
        <f>IFERROR((Tabla1[[#This Row],[TOTAL LIQUIDADO DIA]]+L45)-Tabla1[[#This Row],[RETIRO]],Tabla1[[#This Row],[TOTAL LIQUIDADO DIA]])</f>
        <v>1570000</v>
      </c>
    </row>
    <row r="47" spans="1:12" x14ac:dyDescent="0.25">
      <c r="A47" s="8">
        <v>90000</v>
      </c>
      <c r="B47" s="8">
        <v>0</v>
      </c>
      <c r="C47" s="3" t="s">
        <v>21</v>
      </c>
      <c r="D47" s="3" t="s">
        <v>17</v>
      </c>
      <c r="E47" s="3">
        <v>0</v>
      </c>
      <c r="F47" s="3" t="s">
        <v>17</v>
      </c>
      <c r="G47" s="3" t="s">
        <v>17</v>
      </c>
      <c r="H47" s="2">
        <v>15</v>
      </c>
      <c r="I47" s="31">
        <v>12</v>
      </c>
      <c r="J47" s="2">
        <v>2022</v>
      </c>
      <c r="K47" s="9">
        <f t="shared" si="5"/>
        <v>90000</v>
      </c>
      <c r="L47" s="3">
        <f>IFERROR((Tabla1[[#This Row],[TOTAL LIQUIDADO DIA]]+L46)-Tabla1[[#This Row],[RETIRO]],Tabla1[[#This Row],[TOTAL LIQUIDADO DIA]])</f>
        <v>1660000</v>
      </c>
    </row>
    <row r="48" spans="1:12" x14ac:dyDescent="0.25">
      <c r="A48" s="8">
        <v>90000</v>
      </c>
      <c r="B48" s="8">
        <v>20000</v>
      </c>
      <c r="C48" s="3" t="s">
        <v>21</v>
      </c>
      <c r="D48" s="3" t="s">
        <v>17</v>
      </c>
      <c r="E48" s="3">
        <v>0</v>
      </c>
      <c r="F48" s="3" t="s">
        <v>17</v>
      </c>
      <c r="G48" s="3" t="s">
        <v>17</v>
      </c>
      <c r="H48" s="2">
        <v>16</v>
      </c>
      <c r="I48" s="31">
        <v>12</v>
      </c>
      <c r="J48" s="2">
        <v>2022</v>
      </c>
      <c r="K48" s="9">
        <f t="shared" si="5"/>
        <v>110000</v>
      </c>
      <c r="L48" s="3">
        <f>IFERROR((Tabla1[[#This Row],[TOTAL LIQUIDADO DIA]]+L47)-Tabla1[[#This Row],[RETIRO]],Tabla1[[#This Row],[TOTAL LIQUIDADO DIA]])</f>
        <v>1770000</v>
      </c>
    </row>
    <row r="49" spans="1:12" x14ac:dyDescent="0.25">
      <c r="A49" s="8">
        <v>90000</v>
      </c>
      <c r="B49" s="8">
        <v>0</v>
      </c>
      <c r="C49" s="3" t="s">
        <v>23</v>
      </c>
      <c r="D49" s="3" t="s">
        <v>17</v>
      </c>
      <c r="E49" s="3">
        <v>0</v>
      </c>
      <c r="F49" s="3" t="s">
        <v>17</v>
      </c>
      <c r="G49" s="3" t="s">
        <v>17</v>
      </c>
      <c r="H49" s="2">
        <v>17</v>
      </c>
      <c r="I49" s="31">
        <v>12</v>
      </c>
      <c r="J49" s="2">
        <v>2022</v>
      </c>
      <c r="K49" s="9">
        <f t="shared" si="5"/>
        <v>90000</v>
      </c>
      <c r="L49" s="3">
        <f>IFERROR((Tabla1[[#This Row],[TOTAL LIQUIDADO DIA]]+L48)-Tabla1[[#This Row],[RETIRO]],Tabla1[[#This Row],[TOTAL LIQUIDADO DIA]])</f>
        <v>1860000</v>
      </c>
    </row>
    <row r="50" spans="1:12" x14ac:dyDescent="0.25">
      <c r="A50" s="8">
        <v>90000</v>
      </c>
      <c r="B50" s="8">
        <v>0</v>
      </c>
      <c r="C50" s="3" t="s">
        <v>23</v>
      </c>
      <c r="D50" s="3" t="s">
        <v>17</v>
      </c>
      <c r="E50" s="3">
        <v>0</v>
      </c>
      <c r="F50" s="3" t="s">
        <v>17</v>
      </c>
      <c r="G50" s="3" t="s">
        <v>17</v>
      </c>
      <c r="H50" s="2">
        <v>18</v>
      </c>
      <c r="I50" s="31">
        <v>12</v>
      </c>
      <c r="J50" s="2">
        <v>2022</v>
      </c>
      <c r="K50" s="9">
        <f t="shared" si="5"/>
        <v>90000</v>
      </c>
      <c r="L50" s="3">
        <f>IFERROR((Tabla1[[#This Row],[TOTAL LIQUIDADO DIA]]+L49)-Tabla1[[#This Row],[RETIRO]],Tabla1[[#This Row],[TOTAL LIQUIDADO DIA]])</f>
        <v>1950000</v>
      </c>
    </row>
    <row r="51" spans="1:12" x14ac:dyDescent="0.25">
      <c r="A51" s="8">
        <v>90000</v>
      </c>
      <c r="B51" s="8">
        <v>0</v>
      </c>
      <c r="C51" s="3" t="s">
        <v>16</v>
      </c>
      <c r="D51" s="3" t="s">
        <v>17</v>
      </c>
      <c r="E51" s="3">
        <v>0</v>
      </c>
      <c r="F51" s="3" t="s">
        <v>17</v>
      </c>
      <c r="G51" s="3" t="s">
        <v>17</v>
      </c>
      <c r="H51" s="2">
        <v>19</v>
      </c>
      <c r="I51" s="31">
        <v>12</v>
      </c>
      <c r="J51" s="2">
        <v>2022</v>
      </c>
      <c r="K51" s="9">
        <f t="shared" si="5"/>
        <v>90000</v>
      </c>
      <c r="L51" s="3">
        <f>IFERROR((Tabla1[[#This Row],[TOTAL LIQUIDADO DIA]]+L50)-Tabla1[[#This Row],[RETIRO]],Tabla1[[#This Row],[TOTAL LIQUIDADO DIA]])</f>
        <v>2040000</v>
      </c>
    </row>
    <row r="52" spans="1:12" x14ac:dyDescent="0.25">
      <c r="A52" s="8">
        <v>90000</v>
      </c>
      <c r="B52" s="8">
        <v>0</v>
      </c>
      <c r="C52" s="3" t="s">
        <v>16</v>
      </c>
      <c r="D52" s="3" t="s">
        <v>17</v>
      </c>
      <c r="E52" s="3">
        <v>0</v>
      </c>
      <c r="F52" s="3" t="s">
        <v>17</v>
      </c>
      <c r="G52" s="3" t="s">
        <v>17</v>
      </c>
      <c r="H52" s="2">
        <v>20</v>
      </c>
      <c r="I52" s="31">
        <v>12</v>
      </c>
      <c r="J52" s="2">
        <v>2022</v>
      </c>
      <c r="K52" s="9">
        <f t="shared" si="5"/>
        <v>90000</v>
      </c>
      <c r="L52" s="3">
        <f>IFERROR((Tabla1[[#This Row],[TOTAL LIQUIDADO DIA]]+L51)-Tabla1[[#This Row],[RETIRO]],Tabla1[[#This Row],[TOTAL LIQUIDADO DIA]])</f>
        <v>2130000</v>
      </c>
    </row>
    <row r="53" spans="1:12" x14ac:dyDescent="0.25">
      <c r="A53" s="8">
        <v>45000</v>
      </c>
      <c r="B53" s="8">
        <v>0</v>
      </c>
      <c r="C53" s="3" t="s">
        <v>16</v>
      </c>
      <c r="D53" s="3" t="s">
        <v>31</v>
      </c>
      <c r="E53" s="3">
        <v>0</v>
      </c>
      <c r="F53" s="3" t="s">
        <v>17</v>
      </c>
      <c r="G53" s="3" t="s">
        <v>17</v>
      </c>
      <c r="H53" s="2">
        <v>21</v>
      </c>
      <c r="I53" s="31">
        <v>12</v>
      </c>
      <c r="J53" s="2">
        <v>2022</v>
      </c>
      <c r="K53" s="9">
        <f t="shared" ref="K53:K62" si="6">A53+B53</f>
        <v>45000</v>
      </c>
      <c r="L53" s="3">
        <f>IFERROR((Tabla1[[#This Row],[TOTAL LIQUIDADO DIA]]+L52)-Tabla1[[#This Row],[RETIRO]],Tabla1[[#This Row],[TOTAL LIQUIDADO DIA]])</f>
        <v>2175000</v>
      </c>
    </row>
    <row r="54" spans="1:12" x14ac:dyDescent="0.25">
      <c r="A54" s="8">
        <v>90000</v>
      </c>
      <c r="B54" s="8">
        <v>0</v>
      </c>
      <c r="C54" s="3" t="s">
        <v>16</v>
      </c>
      <c r="D54" s="3" t="s">
        <v>17</v>
      </c>
      <c r="E54" s="3">
        <v>0</v>
      </c>
      <c r="F54" s="3" t="s">
        <v>17</v>
      </c>
      <c r="G54" s="3" t="s">
        <v>17</v>
      </c>
      <c r="H54" s="2">
        <v>22</v>
      </c>
      <c r="I54" s="31">
        <v>12</v>
      </c>
      <c r="J54" s="2">
        <v>2022</v>
      </c>
      <c r="K54" s="9">
        <f t="shared" si="6"/>
        <v>90000</v>
      </c>
      <c r="L54" s="3">
        <f>IFERROR((Tabla1[[#This Row],[TOTAL LIQUIDADO DIA]]+L53)-Tabla1[[#This Row],[RETIRO]],Tabla1[[#This Row],[TOTAL LIQUIDADO DIA]])</f>
        <v>2265000</v>
      </c>
    </row>
    <row r="55" spans="1:12" x14ac:dyDescent="0.25">
      <c r="A55" s="8">
        <v>90000</v>
      </c>
      <c r="B55" s="8">
        <v>30000</v>
      </c>
      <c r="C55" s="3" t="s">
        <v>27</v>
      </c>
      <c r="D55" s="3" t="s">
        <v>17</v>
      </c>
      <c r="E55" s="3">
        <v>0</v>
      </c>
      <c r="F55" s="3" t="s">
        <v>17</v>
      </c>
      <c r="G55" s="3" t="s">
        <v>17</v>
      </c>
      <c r="H55" s="2">
        <v>23</v>
      </c>
      <c r="I55" s="31">
        <v>12</v>
      </c>
      <c r="J55" s="2">
        <v>2022</v>
      </c>
      <c r="K55" s="9">
        <f t="shared" si="6"/>
        <v>120000</v>
      </c>
      <c r="L55" s="3">
        <f>IFERROR((Tabla1[[#This Row],[TOTAL LIQUIDADO DIA]]+L54)-Tabla1[[#This Row],[RETIRO]],Tabla1[[#This Row],[TOTAL LIQUIDADO DIA]])</f>
        <v>2385000</v>
      </c>
    </row>
    <row r="56" spans="1:12" x14ac:dyDescent="0.25">
      <c r="A56" s="8">
        <v>70000</v>
      </c>
      <c r="B56" s="8">
        <v>0</v>
      </c>
      <c r="C56" s="3" t="s">
        <v>21</v>
      </c>
      <c r="D56" s="3" t="s">
        <v>31</v>
      </c>
      <c r="E56" s="3">
        <v>0</v>
      </c>
      <c r="F56" s="3" t="s">
        <v>17</v>
      </c>
      <c r="G56" s="3" t="s">
        <v>17</v>
      </c>
      <c r="H56" s="2">
        <v>24</v>
      </c>
      <c r="I56" s="31">
        <v>12</v>
      </c>
      <c r="J56" s="2">
        <v>2022</v>
      </c>
      <c r="K56" s="9">
        <f t="shared" si="6"/>
        <v>70000</v>
      </c>
      <c r="L56" s="3">
        <f>IFERROR((Tabla1[[#This Row],[TOTAL LIQUIDADO DIA]]+L55)-Tabla1[[#This Row],[RETIRO]],Tabla1[[#This Row],[TOTAL LIQUIDADO DIA]])</f>
        <v>2455000</v>
      </c>
    </row>
    <row r="57" spans="1:12" x14ac:dyDescent="0.25">
      <c r="A57" s="8">
        <v>90000</v>
      </c>
      <c r="B57" s="8">
        <v>0</v>
      </c>
      <c r="C57" s="3" t="s">
        <v>23</v>
      </c>
      <c r="D57" s="3" t="s">
        <v>17</v>
      </c>
      <c r="E57" s="3">
        <v>0</v>
      </c>
      <c r="F57" s="3" t="s">
        <v>17</v>
      </c>
      <c r="G57" s="3" t="s">
        <v>17</v>
      </c>
      <c r="H57" s="2">
        <v>25</v>
      </c>
      <c r="I57" s="31">
        <v>12</v>
      </c>
      <c r="J57" s="2">
        <v>2022</v>
      </c>
      <c r="K57" s="9">
        <f t="shared" si="6"/>
        <v>90000</v>
      </c>
      <c r="L57" s="3">
        <f>IFERROR((Tabla1[[#This Row],[TOTAL LIQUIDADO DIA]]+L56)-Tabla1[[#This Row],[RETIRO]],Tabla1[[#This Row],[TOTAL LIQUIDADO DIA]])</f>
        <v>2545000</v>
      </c>
    </row>
    <row r="58" spans="1:12" x14ac:dyDescent="0.25">
      <c r="A58" s="8">
        <v>80000</v>
      </c>
      <c r="B58" s="8">
        <v>0</v>
      </c>
      <c r="C58" s="3" t="s">
        <v>16</v>
      </c>
      <c r="D58" s="3" t="s">
        <v>28</v>
      </c>
      <c r="E58" s="3">
        <v>0</v>
      </c>
      <c r="F58" s="3" t="s">
        <v>17</v>
      </c>
      <c r="G58" s="3" t="s">
        <v>17</v>
      </c>
      <c r="H58" s="2">
        <v>26</v>
      </c>
      <c r="I58" s="31">
        <v>12</v>
      </c>
      <c r="J58" s="2">
        <v>2022</v>
      </c>
      <c r="K58" s="9">
        <f t="shared" si="6"/>
        <v>80000</v>
      </c>
      <c r="L58" s="3">
        <f>IFERROR((Tabla1[[#This Row],[TOTAL LIQUIDADO DIA]]+L57)-Tabla1[[#This Row],[RETIRO]],Tabla1[[#This Row],[TOTAL LIQUIDADO DIA]])</f>
        <v>2625000</v>
      </c>
    </row>
    <row r="59" spans="1:12" x14ac:dyDescent="0.25">
      <c r="A59" s="8">
        <v>90000</v>
      </c>
      <c r="B59" s="8">
        <v>0</v>
      </c>
      <c r="C59" s="3" t="s">
        <v>16</v>
      </c>
      <c r="D59" s="3" t="s">
        <v>17</v>
      </c>
      <c r="E59" s="3">
        <v>0</v>
      </c>
      <c r="F59" s="3" t="s">
        <v>17</v>
      </c>
      <c r="G59" s="3" t="s">
        <v>17</v>
      </c>
      <c r="H59" s="2">
        <v>27</v>
      </c>
      <c r="I59" s="31">
        <v>12</v>
      </c>
      <c r="J59" s="2">
        <v>2022</v>
      </c>
      <c r="K59" s="9">
        <f t="shared" si="6"/>
        <v>90000</v>
      </c>
      <c r="L59" s="3">
        <f>IFERROR((Tabla1[[#This Row],[TOTAL LIQUIDADO DIA]]+L58)-Tabla1[[#This Row],[RETIRO]],Tabla1[[#This Row],[TOTAL LIQUIDADO DIA]])</f>
        <v>2715000</v>
      </c>
    </row>
    <row r="60" spans="1:12" x14ac:dyDescent="0.25">
      <c r="A60" s="8">
        <v>90000</v>
      </c>
      <c r="B60" s="8">
        <v>0</v>
      </c>
      <c r="C60" s="3" t="s">
        <v>16</v>
      </c>
      <c r="D60" s="3" t="s">
        <v>17</v>
      </c>
      <c r="E60" s="3">
        <v>1500000</v>
      </c>
      <c r="F60" s="3" t="s">
        <v>21</v>
      </c>
      <c r="G60" s="3" t="s">
        <v>25</v>
      </c>
      <c r="H60" s="2">
        <v>28</v>
      </c>
      <c r="I60" s="31">
        <v>12</v>
      </c>
      <c r="J60" s="2">
        <v>2022</v>
      </c>
      <c r="K60" s="9">
        <f t="shared" si="6"/>
        <v>90000</v>
      </c>
      <c r="L60" s="3">
        <f>IFERROR((Tabla1[[#This Row],[TOTAL LIQUIDADO DIA]]+L59)-Tabla1[[#This Row],[RETIRO]],Tabla1[[#This Row],[TOTAL LIQUIDADO DIA]])</f>
        <v>1305000</v>
      </c>
    </row>
    <row r="61" spans="1:12" x14ac:dyDescent="0.25">
      <c r="A61" s="8">
        <v>90000</v>
      </c>
      <c r="B61" s="8">
        <v>30000</v>
      </c>
      <c r="C61" s="3" t="s">
        <v>27</v>
      </c>
      <c r="D61" s="3" t="s">
        <v>17</v>
      </c>
      <c r="E61" s="3">
        <v>0</v>
      </c>
      <c r="F61" s="3" t="s">
        <v>17</v>
      </c>
      <c r="G61" s="3" t="s">
        <v>17</v>
      </c>
      <c r="H61" s="2">
        <v>29</v>
      </c>
      <c r="I61" s="31">
        <v>12</v>
      </c>
      <c r="J61" s="2">
        <v>2022</v>
      </c>
      <c r="K61" s="9">
        <f t="shared" si="6"/>
        <v>120000</v>
      </c>
      <c r="L61" s="3">
        <f>IFERROR((Tabla1[[#This Row],[TOTAL LIQUIDADO DIA]]+L60)-Tabla1[[#This Row],[RETIRO]],Tabla1[[#This Row],[TOTAL LIQUIDADO DIA]])</f>
        <v>1425000</v>
      </c>
    </row>
    <row r="62" spans="1:12" x14ac:dyDescent="0.25">
      <c r="A62" s="8">
        <v>90000</v>
      </c>
      <c r="B62" s="8">
        <v>40000</v>
      </c>
      <c r="C62" s="3" t="s">
        <v>27</v>
      </c>
      <c r="D62" s="3" t="s">
        <v>17</v>
      </c>
      <c r="E62" s="3">
        <v>0</v>
      </c>
      <c r="F62" s="3" t="s">
        <v>17</v>
      </c>
      <c r="G62" s="3" t="s">
        <v>17</v>
      </c>
      <c r="H62" s="2">
        <v>30</v>
      </c>
      <c r="I62" s="31">
        <v>12</v>
      </c>
      <c r="J62" s="2">
        <v>2022</v>
      </c>
      <c r="K62" s="9">
        <f t="shared" si="6"/>
        <v>130000</v>
      </c>
      <c r="L62" s="3">
        <f>IFERROR((Tabla1[[#This Row],[TOTAL LIQUIDADO DIA]]+L61)-Tabla1[[#This Row],[RETIRO]],Tabla1[[#This Row],[TOTAL LIQUIDADO DIA]])</f>
        <v>1555000</v>
      </c>
    </row>
    <row r="63" spans="1:12" x14ac:dyDescent="0.25">
      <c r="A63" s="8">
        <v>90000</v>
      </c>
      <c r="B63" s="8">
        <v>0</v>
      </c>
      <c r="C63" s="3" t="s">
        <v>16</v>
      </c>
      <c r="D63" s="3" t="s">
        <v>17</v>
      </c>
      <c r="E63" s="3">
        <v>0</v>
      </c>
      <c r="F63" s="3" t="s">
        <v>17</v>
      </c>
      <c r="G63" s="3" t="s">
        <v>17</v>
      </c>
      <c r="H63" s="2">
        <v>31</v>
      </c>
      <c r="I63" s="31">
        <v>12</v>
      </c>
      <c r="J63" s="2">
        <v>2022</v>
      </c>
      <c r="K63" s="9">
        <f>A63+B63</f>
        <v>90000</v>
      </c>
      <c r="L63" s="3">
        <f>IFERROR((Tabla1[[#This Row],[TOTAL LIQUIDADO DIA]]+L62)-Tabla1[[#This Row],[RETIRO]],Tabla1[[#This Row],[TOTAL LIQUIDADO DIA]])</f>
        <v>1645000</v>
      </c>
    </row>
    <row r="64" spans="1:12" x14ac:dyDescent="0.25">
      <c r="A64" s="8">
        <v>90000</v>
      </c>
      <c r="B64" s="8">
        <v>0</v>
      </c>
      <c r="C64" s="3" t="s">
        <v>23</v>
      </c>
      <c r="D64" s="3" t="s">
        <v>17</v>
      </c>
      <c r="E64" s="3">
        <v>0</v>
      </c>
      <c r="F64" s="3" t="s">
        <v>17</v>
      </c>
      <c r="G64" s="3" t="s">
        <v>17</v>
      </c>
      <c r="H64" s="2">
        <v>1</v>
      </c>
      <c r="I64" s="31">
        <v>1</v>
      </c>
      <c r="J64" s="2">
        <v>2023</v>
      </c>
      <c r="K64" s="9">
        <f t="shared" ref="K64:K127" si="7">A64+B64</f>
        <v>90000</v>
      </c>
      <c r="L64" s="3">
        <f>IFERROR((Tabla1[[#This Row],[TOTAL LIQUIDADO DIA]]+L63)-Tabla1[[#This Row],[RETIRO]],Tabla1[[#This Row],[TOTAL LIQUIDADO DIA]])</f>
        <v>1735000</v>
      </c>
    </row>
    <row r="65" spans="1:12" x14ac:dyDescent="0.25">
      <c r="A65" s="8">
        <v>70000</v>
      </c>
      <c r="B65" s="8">
        <v>0</v>
      </c>
      <c r="C65" s="3" t="s">
        <v>16</v>
      </c>
      <c r="D65" s="3" t="s">
        <v>31</v>
      </c>
      <c r="E65" s="3">
        <v>0</v>
      </c>
      <c r="F65" s="3" t="s">
        <v>17</v>
      </c>
      <c r="G65" s="3" t="s">
        <v>17</v>
      </c>
      <c r="H65" s="2">
        <v>2</v>
      </c>
      <c r="I65" s="31">
        <v>1</v>
      </c>
      <c r="J65" s="2">
        <v>2023</v>
      </c>
      <c r="K65" s="9">
        <f t="shared" si="7"/>
        <v>70000</v>
      </c>
      <c r="L65" s="3">
        <f>IFERROR((Tabla1[[#This Row],[TOTAL LIQUIDADO DIA]]+L64)-Tabla1[[#This Row],[RETIRO]],Tabla1[[#This Row],[TOTAL LIQUIDADO DIA]])</f>
        <v>1805000</v>
      </c>
    </row>
    <row r="66" spans="1:12" x14ac:dyDescent="0.25">
      <c r="A66" s="8">
        <v>90000</v>
      </c>
      <c r="B66" s="8">
        <v>0</v>
      </c>
      <c r="C66" s="3" t="s">
        <v>16</v>
      </c>
      <c r="D66" s="3" t="s">
        <v>17</v>
      </c>
      <c r="E66" s="3">
        <v>0</v>
      </c>
      <c r="F66" s="3" t="s">
        <v>17</v>
      </c>
      <c r="G66" s="3" t="s">
        <v>17</v>
      </c>
      <c r="H66" s="2">
        <v>3</v>
      </c>
      <c r="I66" s="31">
        <v>1</v>
      </c>
      <c r="J66" s="2">
        <v>2023</v>
      </c>
      <c r="K66" s="9">
        <f t="shared" si="7"/>
        <v>90000</v>
      </c>
      <c r="L66" s="3">
        <f>IFERROR((Tabla1[[#This Row],[TOTAL LIQUIDADO DIA]]+L65)-Tabla1[[#This Row],[RETIRO]],Tabla1[[#This Row],[TOTAL LIQUIDADO DIA]])</f>
        <v>1895000</v>
      </c>
    </row>
    <row r="67" spans="1:12" x14ac:dyDescent="0.25">
      <c r="A67" s="8">
        <v>70000</v>
      </c>
      <c r="B67" s="8">
        <v>0</v>
      </c>
      <c r="C67" s="3" t="s">
        <v>16</v>
      </c>
      <c r="D67" s="3" t="s">
        <v>31</v>
      </c>
      <c r="E67" s="3">
        <v>0</v>
      </c>
      <c r="F67" s="3" t="s">
        <v>17</v>
      </c>
      <c r="G67" s="3" t="s">
        <v>17</v>
      </c>
      <c r="H67" s="2">
        <v>4</v>
      </c>
      <c r="I67" s="31">
        <v>1</v>
      </c>
      <c r="J67" s="2">
        <v>2023</v>
      </c>
      <c r="K67" s="9">
        <f t="shared" si="7"/>
        <v>70000</v>
      </c>
      <c r="L67" s="3">
        <f>IFERROR((Tabla1[[#This Row],[TOTAL LIQUIDADO DIA]]+L66)-Tabla1[[#This Row],[RETIRO]],Tabla1[[#This Row],[TOTAL LIQUIDADO DIA]])</f>
        <v>1965000</v>
      </c>
    </row>
    <row r="68" spans="1:12" x14ac:dyDescent="0.25">
      <c r="A68" s="8">
        <v>85000</v>
      </c>
      <c r="B68" s="8">
        <v>0</v>
      </c>
      <c r="C68" s="3" t="s">
        <v>16</v>
      </c>
      <c r="D68" s="3" t="s">
        <v>31</v>
      </c>
      <c r="E68" s="3">
        <v>0</v>
      </c>
      <c r="F68" s="3" t="s">
        <v>17</v>
      </c>
      <c r="G68" s="3" t="s">
        <v>17</v>
      </c>
      <c r="H68" s="2">
        <v>5</v>
      </c>
      <c r="I68" s="31">
        <v>1</v>
      </c>
      <c r="J68" s="2">
        <v>2023</v>
      </c>
      <c r="K68" s="9">
        <f t="shared" si="7"/>
        <v>85000</v>
      </c>
      <c r="L68" s="3">
        <f>IFERROR((Tabla1[[#This Row],[TOTAL LIQUIDADO DIA]]+L67)-Tabla1[[#This Row],[RETIRO]],Tabla1[[#This Row],[TOTAL LIQUIDADO DIA]])</f>
        <v>2050000</v>
      </c>
    </row>
    <row r="69" spans="1:12" x14ac:dyDescent="0.25">
      <c r="A69" s="8">
        <v>90000</v>
      </c>
      <c r="B69" s="8">
        <v>0</v>
      </c>
      <c r="C69" s="3" t="s">
        <v>16</v>
      </c>
      <c r="D69" s="3" t="s">
        <v>17</v>
      </c>
      <c r="E69" s="3">
        <v>0</v>
      </c>
      <c r="F69" s="3" t="s">
        <v>17</v>
      </c>
      <c r="G69" s="3" t="s">
        <v>17</v>
      </c>
      <c r="H69" s="2">
        <v>6</v>
      </c>
      <c r="I69" s="31">
        <v>1</v>
      </c>
      <c r="J69" s="2">
        <v>2023</v>
      </c>
      <c r="K69" s="9">
        <f t="shared" si="7"/>
        <v>90000</v>
      </c>
      <c r="L69" s="3">
        <f>IFERROR((Tabla1[[#This Row],[TOTAL LIQUIDADO DIA]]+L68)-Tabla1[[#This Row],[RETIRO]],Tabla1[[#This Row],[TOTAL LIQUIDADO DIA]])</f>
        <v>2140000</v>
      </c>
    </row>
    <row r="70" spans="1:12" x14ac:dyDescent="0.25">
      <c r="A70" s="8">
        <v>90000</v>
      </c>
      <c r="B70" s="8">
        <v>0</v>
      </c>
      <c r="C70" s="3" t="s">
        <v>16</v>
      </c>
      <c r="D70" s="3" t="s">
        <v>17</v>
      </c>
      <c r="E70" s="3">
        <v>0</v>
      </c>
      <c r="F70" s="3" t="s">
        <v>17</v>
      </c>
      <c r="G70" s="3" t="s">
        <v>17</v>
      </c>
      <c r="H70" s="2">
        <v>7</v>
      </c>
      <c r="I70" s="31">
        <v>1</v>
      </c>
      <c r="J70" s="2">
        <v>2023</v>
      </c>
      <c r="K70" s="9">
        <f t="shared" si="7"/>
        <v>90000</v>
      </c>
      <c r="L70" s="3">
        <f>IFERROR((Tabla1[[#This Row],[TOTAL LIQUIDADO DIA]]+L69)-Tabla1[[#This Row],[RETIRO]],Tabla1[[#This Row],[TOTAL LIQUIDADO DIA]])</f>
        <v>2230000</v>
      </c>
    </row>
    <row r="71" spans="1:12" x14ac:dyDescent="0.25">
      <c r="A71" s="8">
        <v>90000</v>
      </c>
      <c r="B71" s="8">
        <v>0</v>
      </c>
      <c r="C71" s="3" t="s">
        <v>23</v>
      </c>
      <c r="D71" s="3" t="s">
        <v>17</v>
      </c>
      <c r="E71" s="3">
        <v>0</v>
      </c>
      <c r="F71" s="3" t="s">
        <v>17</v>
      </c>
      <c r="G71" s="3" t="s">
        <v>17</v>
      </c>
      <c r="H71" s="2">
        <v>8</v>
      </c>
      <c r="I71" s="31">
        <v>1</v>
      </c>
      <c r="J71" s="2">
        <v>2023</v>
      </c>
      <c r="K71" s="9">
        <f t="shared" si="7"/>
        <v>90000</v>
      </c>
      <c r="L71" s="3">
        <f>IFERROR((Tabla1[[#This Row],[TOTAL LIQUIDADO DIA]]+L70)-Tabla1[[#This Row],[RETIRO]],Tabla1[[#This Row],[TOTAL LIQUIDADO DIA]])</f>
        <v>2320000</v>
      </c>
    </row>
    <row r="72" spans="1:12" x14ac:dyDescent="0.25">
      <c r="A72" s="8">
        <v>90000</v>
      </c>
      <c r="B72" s="8">
        <v>0</v>
      </c>
      <c r="C72" s="3" t="s">
        <v>16</v>
      </c>
      <c r="D72" s="3" t="s">
        <v>17</v>
      </c>
      <c r="E72" s="3">
        <v>0</v>
      </c>
      <c r="F72" s="3" t="s">
        <v>17</v>
      </c>
      <c r="G72" s="3" t="s">
        <v>17</v>
      </c>
      <c r="H72" s="2">
        <v>9</v>
      </c>
      <c r="I72" s="31">
        <v>1</v>
      </c>
      <c r="J72" s="2">
        <v>2023</v>
      </c>
      <c r="K72" s="9">
        <f t="shared" si="7"/>
        <v>90000</v>
      </c>
      <c r="L72" s="3">
        <f>IFERROR((Tabla1[[#This Row],[TOTAL LIQUIDADO DIA]]+L71)-Tabla1[[#This Row],[RETIRO]],Tabla1[[#This Row],[TOTAL LIQUIDADO DIA]])</f>
        <v>2410000</v>
      </c>
    </row>
    <row r="73" spans="1:12" x14ac:dyDescent="0.25">
      <c r="A73" s="8">
        <v>80000</v>
      </c>
      <c r="B73" s="8">
        <v>0</v>
      </c>
      <c r="C73" s="3" t="s">
        <v>16</v>
      </c>
      <c r="D73" s="3" t="s">
        <v>31</v>
      </c>
      <c r="E73" s="3">
        <v>0</v>
      </c>
      <c r="F73" s="3" t="s">
        <v>17</v>
      </c>
      <c r="G73" s="3" t="s">
        <v>17</v>
      </c>
      <c r="H73" s="2">
        <v>10</v>
      </c>
      <c r="I73" s="31">
        <v>1</v>
      </c>
      <c r="J73" s="2">
        <v>2023</v>
      </c>
      <c r="K73" s="9">
        <f t="shared" si="7"/>
        <v>80000</v>
      </c>
      <c r="L73" s="3">
        <f>IFERROR((Tabla1[[#This Row],[TOTAL LIQUIDADO DIA]]+L72)-Tabla1[[#This Row],[RETIRO]],Tabla1[[#This Row],[TOTAL LIQUIDADO DIA]])</f>
        <v>2490000</v>
      </c>
    </row>
    <row r="74" spans="1:12" x14ac:dyDescent="0.25">
      <c r="A74" s="8">
        <v>90000</v>
      </c>
      <c r="B74" s="8">
        <v>0</v>
      </c>
      <c r="C74" s="3" t="s">
        <v>16</v>
      </c>
      <c r="D74" s="3" t="s">
        <v>17</v>
      </c>
      <c r="E74" s="3">
        <v>10000</v>
      </c>
      <c r="F74" s="3" t="s">
        <v>19</v>
      </c>
      <c r="G74" s="3" t="s">
        <v>20</v>
      </c>
      <c r="H74" s="2">
        <v>11</v>
      </c>
      <c r="I74" s="31">
        <v>1</v>
      </c>
      <c r="J74" s="2">
        <v>2023</v>
      </c>
      <c r="K74" s="9">
        <f t="shared" si="7"/>
        <v>90000</v>
      </c>
      <c r="L74" s="3">
        <f>IFERROR((Tabla1[[#This Row],[TOTAL LIQUIDADO DIA]]+L73)-Tabla1[[#This Row],[RETIRO]],Tabla1[[#This Row],[TOTAL LIQUIDADO DIA]])</f>
        <v>2570000</v>
      </c>
    </row>
    <row r="75" spans="1:12" x14ac:dyDescent="0.25">
      <c r="A75" s="8">
        <v>80000</v>
      </c>
      <c r="B75" s="8">
        <v>0</v>
      </c>
      <c r="C75" s="3" t="s">
        <v>16</v>
      </c>
      <c r="D75" s="3" t="s">
        <v>31</v>
      </c>
      <c r="E75" s="3">
        <v>0</v>
      </c>
      <c r="F75" s="3" t="s">
        <v>17</v>
      </c>
      <c r="G75" s="3" t="s">
        <v>17</v>
      </c>
      <c r="H75" s="2">
        <v>12</v>
      </c>
      <c r="I75" s="31">
        <v>1</v>
      </c>
      <c r="J75" s="2">
        <v>2023</v>
      </c>
      <c r="K75" s="9">
        <f t="shared" si="7"/>
        <v>80000</v>
      </c>
      <c r="L75" s="3">
        <f>IFERROR((Tabla1[[#This Row],[TOTAL LIQUIDADO DIA]]+L74)-Tabla1[[#This Row],[RETIRO]],Tabla1[[#This Row],[TOTAL LIQUIDADO DIA]])</f>
        <v>2650000</v>
      </c>
    </row>
    <row r="76" spans="1:12" x14ac:dyDescent="0.25">
      <c r="A76" s="8">
        <v>90000</v>
      </c>
      <c r="B76" s="8">
        <v>0</v>
      </c>
      <c r="C76" s="3" t="s">
        <v>16</v>
      </c>
      <c r="D76" s="3" t="s">
        <v>17</v>
      </c>
      <c r="E76" s="3">
        <v>0</v>
      </c>
      <c r="F76" s="3" t="s">
        <v>17</v>
      </c>
      <c r="G76" s="3" t="s">
        <v>17</v>
      </c>
      <c r="H76" s="2">
        <v>13</v>
      </c>
      <c r="I76" s="31">
        <v>1</v>
      </c>
      <c r="J76" s="2">
        <v>2023</v>
      </c>
      <c r="K76" s="9">
        <f t="shared" si="7"/>
        <v>90000</v>
      </c>
      <c r="L76" s="3">
        <f>IFERROR((Tabla1[[#This Row],[TOTAL LIQUIDADO DIA]]+L75)-Tabla1[[#This Row],[RETIRO]],Tabla1[[#This Row],[TOTAL LIQUIDADO DIA]])</f>
        <v>2740000</v>
      </c>
    </row>
    <row r="77" spans="1:12" x14ac:dyDescent="0.25">
      <c r="A77" s="8">
        <v>90000</v>
      </c>
      <c r="B77" s="8">
        <v>0</v>
      </c>
      <c r="C77" s="3" t="s">
        <v>16</v>
      </c>
      <c r="D77" s="3" t="s">
        <v>17</v>
      </c>
      <c r="E77" s="3">
        <v>0</v>
      </c>
      <c r="F77" s="3" t="s">
        <v>17</v>
      </c>
      <c r="G77" s="3" t="s">
        <v>17</v>
      </c>
      <c r="H77" s="2">
        <v>14</v>
      </c>
      <c r="I77" s="31">
        <v>1</v>
      </c>
      <c r="J77" s="2">
        <v>2023</v>
      </c>
      <c r="K77" s="9">
        <f t="shared" si="7"/>
        <v>90000</v>
      </c>
      <c r="L77" s="3">
        <f>IFERROR((Tabla1[[#This Row],[TOTAL LIQUIDADO DIA]]+L76)-Tabla1[[#This Row],[RETIRO]],Tabla1[[#This Row],[TOTAL LIQUIDADO DIA]])</f>
        <v>2830000</v>
      </c>
    </row>
    <row r="78" spans="1:12" x14ac:dyDescent="0.25">
      <c r="A78" s="8">
        <v>90000</v>
      </c>
      <c r="B78" s="8">
        <v>0</v>
      </c>
      <c r="C78" s="3" t="s">
        <v>16</v>
      </c>
      <c r="D78" s="3" t="s">
        <v>17</v>
      </c>
      <c r="E78" s="3">
        <v>0</v>
      </c>
      <c r="F78" s="3" t="s">
        <v>17</v>
      </c>
      <c r="G78" s="3" t="s">
        <v>17</v>
      </c>
      <c r="H78" s="2">
        <v>15</v>
      </c>
      <c r="I78" s="31">
        <v>1</v>
      </c>
      <c r="J78" s="2">
        <v>2023</v>
      </c>
      <c r="K78" s="9">
        <f t="shared" si="7"/>
        <v>90000</v>
      </c>
      <c r="L78" s="3">
        <f>IFERROR((Tabla1[[#This Row],[TOTAL LIQUIDADO DIA]]+L77)-Tabla1[[#This Row],[RETIRO]],Tabla1[[#This Row],[TOTAL LIQUIDADO DIA]])</f>
        <v>2920000</v>
      </c>
    </row>
    <row r="79" spans="1:12" x14ac:dyDescent="0.25">
      <c r="A79" s="8">
        <v>90000</v>
      </c>
      <c r="B79" s="8">
        <v>0</v>
      </c>
      <c r="C79" s="3" t="s">
        <v>16</v>
      </c>
      <c r="D79" s="3" t="s">
        <v>17</v>
      </c>
      <c r="E79" s="3">
        <v>0</v>
      </c>
      <c r="F79" s="3" t="s">
        <v>17</v>
      </c>
      <c r="G79" s="3" t="s">
        <v>17</v>
      </c>
      <c r="H79" s="2">
        <v>16</v>
      </c>
      <c r="I79" s="31">
        <v>1</v>
      </c>
      <c r="J79" s="2">
        <v>2023</v>
      </c>
      <c r="K79" s="9">
        <f t="shared" si="7"/>
        <v>90000</v>
      </c>
      <c r="L79" s="3">
        <f>IFERROR((Tabla1[[#This Row],[TOTAL LIQUIDADO DIA]]+L78)-Tabla1[[#This Row],[RETIRO]],Tabla1[[#This Row],[TOTAL LIQUIDADO DIA]])</f>
        <v>3010000</v>
      </c>
    </row>
    <row r="80" spans="1:12" x14ac:dyDescent="0.25">
      <c r="A80" s="8">
        <v>90000</v>
      </c>
      <c r="B80" s="8">
        <v>0</v>
      </c>
      <c r="C80" s="3" t="s">
        <v>16</v>
      </c>
      <c r="D80" s="3" t="s">
        <v>17</v>
      </c>
      <c r="E80" s="3">
        <v>0</v>
      </c>
      <c r="F80" s="3" t="s">
        <v>17</v>
      </c>
      <c r="G80" s="3" t="s">
        <v>17</v>
      </c>
      <c r="H80" s="2">
        <v>17</v>
      </c>
      <c r="I80" s="31">
        <v>1</v>
      </c>
      <c r="J80" s="2">
        <v>2023</v>
      </c>
      <c r="K80" s="9">
        <f t="shared" si="7"/>
        <v>90000</v>
      </c>
      <c r="L80" s="3">
        <f>IFERROR((Tabla1[[#This Row],[TOTAL LIQUIDADO DIA]]+L79)-Tabla1[[#This Row],[RETIRO]],Tabla1[[#This Row],[TOTAL LIQUIDADO DIA]])</f>
        <v>3100000</v>
      </c>
    </row>
    <row r="81" spans="1:12" x14ac:dyDescent="0.25">
      <c r="A81" s="8">
        <v>90000</v>
      </c>
      <c r="B81" s="8">
        <v>0</v>
      </c>
      <c r="C81" s="3" t="s">
        <v>16</v>
      </c>
      <c r="D81" s="3" t="s">
        <v>17</v>
      </c>
      <c r="E81" s="3">
        <v>0</v>
      </c>
      <c r="F81" s="3" t="s">
        <v>17</v>
      </c>
      <c r="G81" s="3" t="s">
        <v>17</v>
      </c>
      <c r="H81" s="2">
        <v>18</v>
      </c>
      <c r="I81" s="31">
        <v>1</v>
      </c>
      <c r="J81" s="2">
        <v>2023</v>
      </c>
      <c r="K81" s="9">
        <f t="shared" si="7"/>
        <v>90000</v>
      </c>
      <c r="L81" s="3">
        <f>IFERROR((Tabla1[[#This Row],[TOTAL LIQUIDADO DIA]]+L80)-Tabla1[[#This Row],[RETIRO]],Tabla1[[#This Row],[TOTAL LIQUIDADO DIA]])</f>
        <v>3190000</v>
      </c>
    </row>
    <row r="82" spans="1:12" x14ac:dyDescent="0.25">
      <c r="A82" s="8">
        <v>90000</v>
      </c>
      <c r="B82" s="8">
        <v>0</v>
      </c>
      <c r="C82" s="3" t="s">
        <v>16</v>
      </c>
      <c r="D82" s="3" t="s">
        <v>17</v>
      </c>
      <c r="E82" s="3">
        <v>0</v>
      </c>
      <c r="F82" s="3" t="s">
        <v>17</v>
      </c>
      <c r="G82" s="3" t="s">
        <v>17</v>
      </c>
      <c r="H82" s="2">
        <v>19</v>
      </c>
      <c r="I82" s="31">
        <v>1</v>
      </c>
      <c r="J82" s="2">
        <v>2023</v>
      </c>
      <c r="K82" s="9">
        <f t="shared" si="7"/>
        <v>90000</v>
      </c>
      <c r="L82" s="3">
        <f>IFERROR((Tabla1[[#This Row],[TOTAL LIQUIDADO DIA]]+L81)-Tabla1[[#This Row],[RETIRO]],Tabla1[[#This Row],[TOTAL LIQUIDADO DIA]])</f>
        <v>3280000</v>
      </c>
    </row>
    <row r="83" spans="1:12" x14ac:dyDescent="0.25">
      <c r="A83" s="8">
        <v>90000</v>
      </c>
      <c r="B83" s="8">
        <v>0</v>
      </c>
      <c r="C83" s="3" t="s">
        <v>16</v>
      </c>
      <c r="D83" s="3" t="s">
        <v>17</v>
      </c>
      <c r="E83" s="3">
        <v>20000</v>
      </c>
      <c r="F83" s="3" t="s">
        <v>19</v>
      </c>
      <c r="G83" s="3" t="s">
        <v>20</v>
      </c>
      <c r="H83" s="2">
        <v>20</v>
      </c>
      <c r="I83" s="31">
        <v>1</v>
      </c>
      <c r="J83" s="2">
        <v>2023</v>
      </c>
      <c r="K83" s="9">
        <f t="shared" si="7"/>
        <v>90000</v>
      </c>
      <c r="L83" s="3">
        <f>IFERROR((Tabla1[[#This Row],[TOTAL LIQUIDADO DIA]]+L82)-Tabla1[[#This Row],[RETIRO]],Tabla1[[#This Row],[TOTAL LIQUIDADO DIA]])</f>
        <v>3350000</v>
      </c>
    </row>
    <row r="84" spans="1:12" x14ac:dyDescent="0.25">
      <c r="A84" s="8">
        <v>90000</v>
      </c>
      <c r="B84" s="8">
        <v>0</v>
      </c>
      <c r="C84" s="3" t="s">
        <v>16</v>
      </c>
      <c r="D84" s="3" t="s">
        <v>17</v>
      </c>
      <c r="E84" s="3">
        <v>0</v>
      </c>
      <c r="F84" s="3" t="s">
        <v>17</v>
      </c>
      <c r="G84" s="3" t="s">
        <v>17</v>
      </c>
      <c r="H84" s="2">
        <v>21</v>
      </c>
      <c r="I84" s="31">
        <v>1</v>
      </c>
      <c r="J84" s="2">
        <v>2023</v>
      </c>
      <c r="K84" s="9">
        <f t="shared" si="7"/>
        <v>90000</v>
      </c>
      <c r="L84" s="3">
        <f>IFERROR((Tabla1[[#This Row],[TOTAL LIQUIDADO DIA]]+L83)-Tabla1[[#This Row],[RETIRO]],Tabla1[[#This Row],[TOTAL LIQUIDADO DIA]])</f>
        <v>3440000</v>
      </c>
    </row>
    <row r="85" spans="1:12" x14ac:dyDescent="0.25">
      <c r="A85" s="8">
        <v>90000</v>
      </c>
      <c r="B85" s="8">
        <v>0</v>
      </c>
      <c r="C85" s="3" t="s">
        <v>16</v>
      </c>
      <c r="D85" s="3" t="s">
        <v>17</v>
      </c>
      <c r="E85" s="3">
        <v>250000</v>
      </c>
      <c r="F85" s="3" t="s">
        <v>21</v>
      </c>
      <c r="G85" s="3" t="s">
        <v>25</v>
      </c>
      <c r="H85" s="2">
        <v>22</v>
      </c>
      <c r="I85" s="31">
        <v>1</v>
      </c>
      <c r="J85" s="2">
        <v>2023</v>
      </c>
      <c r="K85" s="9">
        <f t="shared" si="7"/>
        <v>90000</v>
      </c>
      <c r="L85" s="3">
        <f>IFERROR((Tabla1[[#This Row],[TOTAL LIQUIDADO DIA]]+L84)-Tabla1[[#This Row],[RETIRO]],Tabla1[[#This Row],[TOTAL LIQUIDADO DIA]])</f>
        <v>3280000</v>
      </c>
    </row>
    <row r="86" spans="1:12" x14ac:dyDescent="0.25">
      <c r="A86" s="8">
        <v>90000</v>
      </c>
      <c r="B86" s="8">
        <v>0</v>
      </c>
      <c r="C86" s="3" t="s">
        <v>16</v>
      </c>
      <c r="D86" s="3" t="s">
        <v>17</v>
      </c>
      <c r="E86" s="3">
        <v>0</v>
      </c>
      <c r="F86" s="3" t="s">
        <v>17</v>
      </c>
      <c r="G86" s="3" t="s">
        <v>17</v>
      </c>
      <c r="H86" s="2">
        <v>23</v>
      </c>
      <c r="I86" s="31">
        <v>1</v>
      </c>
      <c r="J86" s="2">
        <v>2023</v>
      </c>
      <c r="K86" s="9">
        <f t="shared" si="7"/>
        <v>90000</v>
      </c>
      <c r="L86" s="3">
        <f>IFERROR((Tabla1[[#This Row],[TOTAL LIQUIDADO DIA]]+L85)-Tabla1[[#This Row],[RETIRO]],Tabla1[[#This Row],[TOTAL LIQUIDADO DIA]])</f>
        <v>3370000</v>
      </c>
    </row>
    <row r="87" spans="1:12" x14ac:dyDescent="0.25">
      <c r="A87" s="8">
        <v>90000</v>
      </c>
      <c r="B87" s="8">
        <v>0</v>
      </c>
      <c r="C87" s="3" t="s">
        <v>16</v>
      </c>
      <c r="D87" s="3" t="s">
        <v>17</v>
      </c>
      <c r="E87" s="3">
        <v>1900000</v>
      </c>
      <c r="F87" s="3" t="s">
        <v>21</v>
      </c>
      <c r="G87" s="3" t="s">
        <v>25</v>
      </c>
      <c r="H87" s="2">
        <v>24</v>
      </c>
      <c r="I87" s="31">
        <v>1</v>
      </c>
      <c r="J87" s="2">
        <v>2023</v>
      </c>
      <c r="K87" s="9">
        <f t="shared" si="7"/>
        <v>90000</v>
      </c>
      <c r="L87" s="3">
        <f>IFERROR((Tabla1[[#This Row],[TOTAL LIQUIDADO DIA]]+L86)-Tabla1[[#This Row],[RETIRO]],Tabla1[[#This Row],[TOTAL LIQUIDADO DIA]])</f>
        <v>1560000</v>
      </c>
    </row>
    <row r="88" spans="1:12" x14ac:dyDescent="0.25">
      <c r="A88" s="8">
        <v>0</v>
      </c>
      <c r="B88" s="8">
        <v>0</v>
      </c>
      <c r="C88" s="3" t="s">
        <v>17</v>
      </c>
      <c r="D88" s="3" t="s">
        <v>22</v>
      </c>
      <c r="E88" s="3">
        <v>0</v>
      </c>
      <c r="F88" s="3" t="s">
        <v>17</v>
      </c>
      <c r="G88" s="3" t="s">
        <v>17</v>
      </c>
      <c r="H88" s="2">
        <v>25</v>
      </c>
      <c r="I88" s="31">
        <v>1</v>
      </c>
      <c r="J88" s="2">
        <v>2023</v>
      </c>
      <c r="K88" s="9">
        <f t="shared" si="7"/>
        <v>0</v>
      </c>
      <c r="L88" s="3">
        <f>IFERROR((Tabla1[[#This Row],[TOTAL LIQUIDADO DIA]]+L87)-Tabla1[[#This Row],[RETIRO]],Tabla1[[#This Row],[TOTAL LIQUIDADO DIA]])</f>
        <v>1560000</v>
      </c>
    </row>
    <row r="89" spans="1:12" x14ac:dyDescent="0.25">
      <c r="A89" s="8">
        <v>90000</v>
      </c>
      <c r="B89" s="8">
        <v>0</v>
      </c>
      <c r="C89" s="3" t="s">
        <v>16</v>
      </c>
      <c r="D89" s="3" t="s">
        <v>17</v>
      </c>
      <c r="E89" s="3">
        <v>0</v>
      </c>
      <c r="F89" s="3" t="s">
        <v>17</v>
      </c>
      <c r="G89" s="3" t="s">
        <v>17</v>
      </c>
      <c r="H89" s="2">
        <v>26</v>
      </c>
      <c r="I89" s="31">
        <v>1</v>
      </c>
      <c r="J89" s="2">
        <v>2023</v>
      </c>
      <c r="K89" s="9">
        <f t="shared" si="7"/>
        <v>90000</v>
      </c>
      <c r="L89" s="3">
        <f>IFERROR((Tabla1[[#This Row],[TOTAL LIQUIDADO DIA]]+L88)-Tabla1[[#This Row],[RETIRO]],Tabla1[[#This Row],[TOTAL LIQUIDADO DIA]])</f>
        <v>1650000</v>
      </c>
    </row>
    <row r="90" spans="1:12" x14ac:dyDescent="0.25">
      <c r="A90" s="8">
        <v>90000</v>
      </c>
      <c r="B90" s="8">
        <v>0</v>
      </c>
      <c r="C90" s="3" t="s">
        <v>16</v>
      </c>
      <c r="D90" s="3" t="s">
        <v>17</v>
      </c>
      <c r="E90" s="3">
        <v>0</v>
      </c>
      <c r="F90" s="3" t="s">
        <v>17</v>
      </c>
      <c r="G90" s="3" t="s">
        <v>17</v>
      </c>
      <c r="H90" s="2">
        <v>27</v>
      </c>
      <c r="I90" s="31">
        <v>1</v>
      </c>
      <c r="J90" s="2">
        <v>2023</v>
      </c>
      <c r="K90" s="9">
        <f t="shared" si="7"/>
        <v>90000</v>
      </c>
      <c r="L90" s="3">
        <f>IFERROR((Tabla1[[#This Row],[TOTAL LIQUIDADO DIA]]+L89)-Tabla1[[#This Row],[RETIRO]],Tabla1[[#This Row],[TOTAL LIQUIDADO DIA]])</f>
        <v>1740000</v>
      </c>
    </row>
    <row r="91" spans="1:12" x14ac:dyDescent="0.25">
      <c r="A91" s="8">
        <v>90000</v>
      </c>
      <c r="B91" s="8">
        <v>0</v>
      </c>
      <c r="C91" s="3" t="s">
        <v>16</v>
      </c>
      <c r="D91" s="3" t="s">
        <v>17</v>
      </c>
      <c r="E91" s="3">
        <v>0</v>
      </c>
      <c r="F91" s="3" t="s">
        <v>17</v>
      </c>
      <c r="G91" s="3" t="s">
        <v>17</v>
      </c>
      <c r="H91" s="2">
        <v>28</v>
      </c>
      <c r="I91" s="31">
        <v>1</v>
      </c>
      <c r="J91" s="2">
        <v>2023</v>
      </c>
      <c r="K91" s="9">
        <f t="shared" si="7"/>
        <v>90000</v>
      </c>
      <c r="L91" s="3">
        <f>IFERROR((Tabla1[[#This Row],[TOTAL LIQUIDADO DIA]]+L90)-Tabla1[[#This Row],[RETIRO]],Tabla1[[#This Row],[TOTAL LIQUIDADO DIA]])</f>
        <v>1830000</v>
      </c>
    </row>
    <row r="92" spans="1:12" x14ac:dyDescent="0.25">
      <c r="A92" s="8">
        <v>90000</v>
      </c>
      <c r="B92" s="8">
        <v>0</v>
      </c>
      <c r="C92" s="3" t="s">
        <v>29</v>
      </c>
      <c r="D92" s="3" t="s">
        <v>30</v>
      </c>
      <c r="E92" s="3">
        <v>0</v>
      </c>
      <c r="F92" s="3" t="s">
        <v>17</v>
      </c>
      <c r="G92" s="3" t="s">
        <v>17</v>
      </c>
      <c r="H92" s="2">
        <v>29</v>
      </c>
      <c r="I92" s="31">
        <v>1</v>
      </c>
      <c r="J92" s="2">
        <v>2023</v>
      </c>
      <c r="K92" s="9">
        <f t="shared" si="7"/>
        <v>90000</v>
      </c>
      <c r="L92" s="3">
        <f>IFERROR((Tabla1[[#This Row],[TOTAL LIQUIDADO DIA]]+L91)-Tabla1[[#This Row],[RETIRO]],Tabla1[[#This Row],[TOTAL LIQUIDADO DIA]])</f>
        <v>1920000</v>
      </c>
    </row>
    <row r="93" spans="1:12" x14ac:dyDescent="0.25">
      <c r="A93" s="8">
        <v>90000</v>
      </c>
      <c r="B93" s="8">
        <v>0</v>
      </c>
      <c r="C93" s="3" t="s">
        <v>16</v>
      </c>
      <c r="D93" s="3" t="s">
        <v>17</v>
      </c>
      <c r="E93" s="3">
        <v>0</v>
      </c>
      <c r="F93" s="3" t="s">
        <v>17</v>
      </c>
      <c r="G93" s="3" t="s">
        <v>17</v>
      </c>
      <c r="H93" s="2">
        <v>30</v>
      </c>
      <c r="I93" s="31">
        <v>1</v>
      </c>
      <c r="J93" s="2">
        <v>2023</v>
      </c>
      <c r="K93" s="9">
        <f t="shared" si="7"/>
        <v>90000</v>
      </c>
      <c r="L93" s="3">
        <f>IFERROR((Tabla1[[#This Row],[TOTAL LIQUIDADO DIA]]+L92)-Tabla1[[#This Row],[RETIRO]],Tabla1[[#This Row],[TOTAL LIQUIDADO DIA]])</f>
        <v>2010000</v>
      </c>
    </row>
    <row r="94" spans="1:12" x14ac:dyDescent="0.25">
      <c r="A94" s="8">
        <v>80000</v>
      </c>
      <c r="B94" s="8">
        <v>0</v>
      </c>
      <c r="C94" s="3" t="s">
        <v>16</v>
      </c>
      <c r="D94" s="3" t="s">
        <v>31</v>
      </c>
      <c r="E94" s="3">
        <v>0</v>
      </c>
      <c r="F94" s="3" t="s">
        <v>17</v>
      </c>
      <c r="G94" s="3" t="s">
        <v>17</v>
      </c>
      <c r="H94" s="2">
        <v>31</v>
      </c>
      <c r="I94" s="31">
        <v>1</v>
      </c>
      <c r="J94" s="2">
        <v>2023</v>
      </c>
      <c r="K94" s="9">
        <f t="shared" si="7"/>
        <v>80000</v>
      </c>
      <c r="L94" s="3">
        <f>IFERROR((Tabla1[[#This Row],[TOTAL LIQUIDADO DIA]]+L93)-Tabla1[[#This Row],[RETIRO]],Tabla1[[#This Row],[TOTAL LIQUIDADO DIA]])</f>
        <v>2090000</v>
      </c>
    </row>
    <row r="95" spans="1:12" x14ac:dyDescent="0.25">
      <c r="A95" s="8">
        <v>90000</v>
      </c>
      <c r="B95" s="8">
        <v>0</v>
      </c>
      <c r="C95" s="3" t="s">
        <v>16</v>
      </c>
      <c r="D95" s="3" t="s">
        <v>17</v>
      </c>
      <c r="E95" s="3">
        <v>10000</v>
      </c>
      <c r="F95" s="3" t="s">
        <v>19</v>
      </c>
      <c r="G95" s="3" t="s">
        <v>20</v>
      </c>
      <c r="H95" s="2">
        <v>1</v>
      </c>
      <c r="I95" s="31">
        <v>2</v>
      </c>
      <c r="J95" s="2">
        <v>2023</v>
      </c>
      <c r="K95" s="9">
        <f t="shared" si="7"/>
        <v>90000</v>
      </c>
      <c r="L95" s="3">
        <f>IFERROR((Tabla1[[#This Row],[TOTAL LIQUIDADO DIA]]+L94)-Tabla1[[#This Row],[RETIRO]],Tabla1[[#This Row],[TOTAL LIQUIDADO DIA]])</f>
        <v>2170000</v>
      </c>
    </row>
    <row r="96" spans="1:12" x14ac:dyDescent="0.25">
      <c r="A96" s="8">
        <v>90000</v>
      </c>
      <c r="B96" s="8">
        <v>0</v>
      </c>
      <c r="C96" s="3" t="s">
        <v>16</v>
      </c>
      <c r="D96" s="3" t="s">
        <v>17</v>
      </c>
      <c r="E96" s="3">
        <v>0</v>
      </c>
      <c r="F96" s="3" t="s">
        <v>17</v>
      </c>
      <c r="G96" s="3" t="s">
        <v>17</v>
      </c>
      <c r="H96" s="2">
        <v>2</v>
      </c>
      <c r="I96" s="31">
        <v>2</v>
      </c>
      <c r="J96" s="2">
        <v>2023</v>
      </c>
      <c r="K96" s="9">
        <f t="shared" si="7"/>
        <v>90000</v>
      </c>
      <c r="L96" s="3">
        <f>IFERROR((Tabla1[[#This Row],[TOTAL LIQUIDADO DIA]]+L95)-Tabla1[[#This Row],[RETIRO]],Tabla1[[#This Row],[TOTAL LIQUIDADO DIA]])</f>
        <v>2260000</v>
      </c>
    </row>
    <row r="97" spans="1:12" x14ac:dyDescent="0.25">
      <c r="A97" s="8">
        <v>90000</v>
      </c>
      <c r="B97" s="8">
        <v>0</v>
      </c>
      <c r="C97" s="3" t="s">
        <v>16</v>
      </c>
      <c r="D97" s="3" t="s">
        <v>17</v>
      </c>
      <c r="E97" s="3">
        <v>0</v>
      </c>
      <c r="F97" s="3" t="s">
        <v>17</v>
      </c>
      <c r="G97" s="3" t="s">
        <v>17</v>
      </c>
      <c r="H97" s="2">
        <v>3</v>
      </c>
      <c r="I97" s="31">
        <v>2</v>
      </c>
      <c r="J97" s="2">
        <v>2023</v>
      </c>
      <c r="K97" s="9">
        <f t="shared" si="7"/>
        <v>90000</v>
      </c>
      <c r="L97" s="3">
        <f>IFERROR((Tabla1[[#This Row],[TOTAL LIQUIDADO DIA]]+L96)-Tabla1[[#This Row],[RETIRO]],Tabla1[[#This Row],[TOTAL LIQUIDADO DIA]])</f>
        <v>2350000</v>
      </c>
    </row>
    <row r="98" spans="1:12" x14ac:dyDescent="0.25">
      <c r="A98" s="8">
        <v>90000</v>
      </c>
      <c r="B98" s="8">
        <v>0</v>
      </c>
      <c r="C98" s="3" t="s">
        <v>16</v>
      </c>
      <c r="D98" s="3" t="s">
        <v>17</v>
      </c>
      <c r="E98" s="3">
        <v>70000</v>
      </c>
      <c r="F98" s="3" t="s">
        <v>24</v>
      </c>
      <c r="G98" s="3" t="s">
        <v>25</v>
      </c>
      <c r="H98" s="2">
        <v>4</v>
      </c>
      <c r="I98" s="31">
        <v>2</v>
      </c>
      <c r="J98" s="2">
        <v>2023</v>
      </c>
      <c r="K98" s="9">
        <f t="shared" si="7"/>
        <v>90000</v>
      </c>
      <c r="L98" s="3">
        <f>IFERROR((Tabla1[[#This Row],[TOTAL LIQUIDADO DIA]]+L97)-Tabla1[[#This Row],[RETIRO]],Tabla1[[#This Row],[TOTAL LIQUIDADO DIA]])</f>
        <v>2370000</v>
      </c>
    </row>
    <row r="99" spans="1:12" x14ac:dyDescent="0.25">
      <c r="A99" s="8">
        <v>90000</v>
      </c>
      <c r="B99" s="8">
        <v>0</v>
      </c>
      <c r="C99" s="3" t="s">
        <v>23</v>
      </c>
      <c r="D99" s="3" t="s">
        <v>17</v>
      </c>
      <c r="E99" s="3">
        <v>100000</v>
      </c>
      <c r="F99" s="3" t="s">
        <v>19</v>
      </c>
      <c r="G99" s="3" t="s">
        <v>25</v>
      </c>
      <c r="H99" s="2">
        <v>5</v>
      </c>
      <c r="I99" s="31">
        <v>2</v>
      </c>
      <c r="J99" s="2">
        <v>2023</v>
      </c>
      <c r="K99" s="9">
        <f t="shared" si="7"/>
        <v>90000</v>
      </c>
      <c r="L99" s="3">
        <f>IFERROR((Tabla1[[#This Row],[TOTAL LIQUIDADO DIA]]+L98)-Tabla1[[#This Row],[RETIRO]],Tabla1[[#This Row],[TOTAL LIQUIDADO DIA]])</f>
        <v>2360000</v>
      </c>
    </row>
    <row r="100" spans="1:12" x14ac:dyDescent="0.25">
      <c r="A100" s="8">
        <v>80000</v>
      </c>
      <c r="B100" s="8">
        <v>0</v>
      </c>
      <c r="C100" s="3" t="s">
        <v>16</v>
      </c>
      <c r="D100" s="3" t="s">
        <v>31</v>
      </c>
      <c r="E100" s="3">
        <v>100000</v>
      </c>
      <c r="F100" s="3" t="s">
        <v>21</v>
      </c>
      <c r="G100" s="3" t="s">
        <v>25</v>
      </c>
      <c r="H100" s="2">
        <v>6</v>
      </c>
      <c r="I100" s="31">
        <v>2</v>
      </c>
      <c r="J100" s="2">
        <v>2023</v>
      </c>
      <c r="K100" s="9">
        <f t="shared" si="7"/>
        <v>80000</v>
      </c>
      <c r="L100" s="3">
        <f>IFERROR((Tabla1[[#This Row],[TOTAL LIQUIDADO DIA]]+L99)-Tabla1[[#This Row],[RETIRO]],Tabla1[[#This Row],[TOTAL LIQUIDADO DIA]])</f>
        <v>2340000</v>
      </c>
    </row>
    <row r="101" spans="1:12" x14ac:dyDescent="0.25">
      <c r="A101" s="8">
        <v>80000</v>
      </c>
      <c r="B101" s="8">
        <v>0</v>
      </c>
      <c r="C101" s="3" t="s">
        <v>16</v>
      </c>
      <c r="D101" s="3" t="s">
        <v>31</v>
      </c>
      <c r="E101" s="3">
        <v>690000</v>
      </c>
      <c r="F101" s="3" t="s">
        <v>21</v>
      </c>
      <c r="G101" s="3" t="s">
        <v>25</v>
      </c>
      <c r="H101" s="2">
        <v>7</v>
      </c>
      <c r="I101" s="31">
        <v>2</v>
      </c>
      <c r="J101" s="2">
        <v>2023</v>
      </c>
      <c r="K101" s="9">
        <f t="shared" si="7"/>
        <v>80000</v>
      </c>
      <c r="L101" s="3">
        <f>IFERROR((Tabla1[[#This Row],[TOTAL LIQUIDADO DIA]]+L100)-Tabla1[[#This Row],[RETIRO]],Tabla1[[#This Row],[TOTAL LIQUIDADO DIA]])</f>
        <v>1730000</v>
      </c>
    </row>
    <row r="102" spans="1:12" x14ac:dyDescent="0.25">
      <c r="A102" s="8">
        <v>0</v>
      </c>
      <c r="B102" s="8">
        <v>0</v>
      </c>
      <c r="C102" s="3" t="s">
        <v>17</v>
      </c>
      <c r="D102" s="3" t="s">
        <v>31</v>
      </c>
      <c r="E102" s="3">
        <v>0</v>
      </c>
      <c r="F102" s="3" t="s">
        <v>17</v>
      </c>
      <c r="G102" s="3" t="s">
        <v>17</v>
      </c>
      <c r="H102" s="2">
        <v>8</v>
      </c>
      <c r="I102" s="31">
        <v>2</v>
      </c>
      <c r="J102" s="2">
        <v>2023</v>
      </c>
      <c r="K102" s="9">
        <f t="shared" si="7"/>
        <v>0</v>
      </c>
      <c r="L102" s="3">
        <f>IFERROR((Tabla1[[#This Row],[TOTAL LIQUIDADO DIA]]+L101)-Tabla1[[#This Row],[RETIRO]],Tabla1[[#This Row],[TOTAL LIQUIDADO DIA]])</f>
        <v>1730000</v>
      </c>
    </row>
    <row r="103" spans="1:12" x14ac:dyDescent="0.25">
      <c r="A103" s="8">
        <v>0</v>
      </c>
      <c r="B103" s="8">
        <v>0</v>
      </c>
      <c r="C103" s="3" t="s">
        <v>17</v>
      </c>
      <c r="D103" s="3" t="s">
        <v>22</v>
      </c>
      <c r="E103" s="3">
        <v>0</v>
      </c>
      <c r="F103" s="3" t="s">
        <v>17</v>
      </c>
      <c r="G103" s="3" t="s">
        <v>17</v>
      </c>
      <c r="H103" s="2">
        <v>9</v>
      </c>
      <c r="I103" s="31">
        <v>2</v>
      </c>
      <c r="J103" s="2">
        <v>2023</v>
      </c>
      <c r="K103" s="9">
        <f t="shared" si="7"/>
        <v>0</v>
      </c>
      <c r="L103" s="3">
        <f>IFERROR((Tabla1[[#This Row],[TOTAL LIQUIDADO DIA]]+L102)-Tabla1[[#This Row],[RETIRO]],Tabla1[[#This Row],[TOTAL LIQUIDADO DIA]])</f>
        <v>1730000</v>
      </c>
    </row>
    <row r="104" spans="1:12" x14ac:dyDescent="0.25">
      <c r="A104" s="8">
        <v>80000</v>
      </c>
      <c r="B104" s="8">
        <v>0</v>
      </c>
      <c r="C104" s="3" t="s">
        <v>16</v>
      </c>
      <c r="D104" s="3" t="s">
        <v>31</v>
      </c>
      <c r="E104" s="3">
        <v>70000</v>
      </c>
      <c r="F104" s="3" t="s">
        <v>19</v>
      </c>
      <c r="G104" s="3" t="s">
        <v>20</v>
      </c>
      <c r="H104" s="2">
        <v>10</v>
      </c>
      <c r="I104" s="31">
        <v>2</v>
      </c>
      <c r="J104" s="2">
        <v>2023</v>
      </c>
      <c r="K104" s="9">
        <f t="shared" si="7"/>
        <v>80000</v>
      </c>
      <c r="L104" s="3">
        <f>IFERROR((Tabla1[[#This Row],[TOTAL LIQUIDADO DIA]]+L103)-Tabla1[[#This Row],[RETIRO]],Tabla1[[#This Row],[TOTAL LIQUIDADO DIA]])</f>
        <v>1740000</v>
      </c>
    </row>
    <row r="105" spans="1:12" x14ac:dyDescent="0.25">
      <c r="A105" s="8">
        <v>90000</v>
      </c>
      <c r="B105" s="8">
        <v>0</v>
      </c>
      <c r="C105" s="3" t="s">
        <v>16</v>
      </c>
      <c r="D105" s="3" t="s">
        <v>17</v>
      </c>
      <c r="E105" s="3">
        <v>0</v>
      </c>
      <c r="F105" s="3" t="s">
        <v>17</v>
      </c>
      <c r="G105" s="3" t="s">
        <v>17</v>
      </c>
      <c r="H105" s="2">
        <v>11</v>
      </c>
      <c r="I105" s="31">
        <v>2</v>
      </c>
      <c r="J105" s="2">
        <v>2023</v>
      </c>
      <c r="K105" s="9">
        <f t="shared" si="7"/>
        <v>90000</v>
      </c>
      <c r="L105" s="3">
        <f>IFERROR((Tabla1[[#This Row],[TOTAL LIQUIDADO DIA]]+L104)-Tabla1[[#This Row],[RETIRO]],Tabla1[[#This Row],[TOTAL LIQUIDADO DIA]])</f>
        <v>1830000</v>
      </c>
    </row>
    <row r="106" spans="1:12" x14ac:dyDescent="0.25">
      <c r="A106" s="8">
        <v>80000</v>
      </c>
      <c r="B106" s="8">
        <v>0</v>
      </c>
      <c r="C106" s="3" t="s">
        <v>23</v>
      </c>
      <c r="D106" s="3" t="s">
        <v>17</v>
      </c>
      <c r="E106" s="3">
        <v>0</v>
      </c>
      <c r="F106" s="3" t="s">
        <v>17</v>
      </c>
      <c r="G106" s="3" t="s">
        <v>17</v>
      </c>
      <c r="H106" s="2">
        <v>12</v>
      </c>
      <c r="I106" s="31">
        <v>2</v>
      </c>
      <c r="J106" s="2">
        <v>2023</v>
      </c>
      <c r="K106" s="9">
        <f t="shared" si="7"/>
        <v>80000</v>
      </c>
      <c r="L106" s="3">
        <f>IFERROR((Tabla1[[#This Row],[TOTAL LIQUIDADO DIA]]+L105)-Tabla1[[#This Row],[RETIRO]],Tabla1[[#This Row],[TOTAL LIQUIDADO DIA]])</f>
        <v>1910000</v>
      </c>
    </row>
    <row r="107" spans="1:12" x14ac:dyDescent="0.25">
      <c r="A107" s="8">
        <v>80000</v>
      </c>
      <c r="B107" s="8">
        <v>0</v>
      </c>
      <c r="C107" s="3" t="s">
        <v>27</v>
      </c>
      <c r="D107" s="3" t="s">
        <v>17</v>
      </c>
      <c r="E107" s="3">
        <v>0</v>
      </c>
      <c r="F107" s="3" t="s">
        <v>17</v>
      </c>
      <c r="G107" s="3" t="s">
        <v>17</v>
      </c>
      <c r="H107" s="2">
        <v>13</v>
      </c>
      <c r="I107" s="31">
        <v>2</v>
      </c>
      <c r="J107" s="2">
        <v>2023</v>
      </c>
      <c r="K107" s="9">
        <f t="shared" si="7"/>
        <v>80000</v>
      </c>
      <c r="L107" s="3">
        <f>IFERROR((Tabla1[[#This Row],[TOTAL LIQUIDADO DIA]]+L106)-Tabla1[[#This Row],[RETIRO]],Tabla1[[#This Row],[TOTAL LIQUIDADO DIA]])</f>
        <v>1990000</v>
      </c>
    </row>
    <row r="108" spans="1:12" x14ac:dyDescent="0.25">
      <c r="A108" s="8">
        <v>80000</v>
      </c>
      <c r="B108" s="8">
        <v>0</v>
      </c>
      <c r="C108" s="3" t="s">
        <v>16</v>
      </c>
      <c r="D108" s="3" t="s">
        <v>17</v>
      </c>
      <c r="E108" s="3">
        <v>0</v>
      </c>
      <c r="F108" s="3" t="s">
        <v>17</v>
      </c>
      <c r="G108" s="3" t="s">
        <v>17</v>
      </c>
      <c r="H108" s="2">
        <v>14</v>
      </c>
      <c r="I108" s="31">
        <v>2</v>
      </c>
      <c r="J108" s="2">
        <v>2023</v>
      </c>
      <c r="K108" s="9">
        <f t="shared" si="7"/>
        <v>80000</v>
      </c>
      <c r="L108" s="3">
        <f>IFERROR((Tabla1[[#This Row],[TOTAL LIQUIDADO DIA]]+L107)-Tabla1[[#This Row],[RETIRO]],Tabla1[[#This Row],[TOTAL LIQUIDADO DIA]])</f>
        <v>2070000</v>
      </c>
    </row>
    <row r="109" spans="1:12" x14ac:dyDescent="0.25">
      <c r="A109" s="8">
        <v>80000</v>
      </c>
      <c r="B109" s="8">
        <v>0</v>
      </c>
      <c r="C109" s="3" t="s">
        <v>16</v>
      </c>
      <c r="D109" s="3" t="s">
        <v>17</v>
      </c>
      <c r="E109" s="3">
        <v>0</v>
      </c>
      <c r="F109" s="3" t="s">
        <v>17</v>
      </c>
      <c r="G109" s="3" t="s">
        <v>17</v>
      </c>
      <c r="H109" s="2">
        <v>15</v>
      </c>
      <c r="I109" s="31">
        <v>2</v>
      </c>
      <c r="J109" s="2">
        <v>2023</v>
      </c>
      <c r="K109" s="9">
        <f t="shared" si="7"/>
        <v>80000</v>
      </c>
      <c r="L109" s="3">
        <f>IFERROR((Tabla1[[#This Row],[TOTAL LIQUIDADO DIA]]+L108)-Tabla1[[#This Row],[RETIRO]],Tabla1[[#This Row],[TOTAL LIQUIDADO DIA]])</f>
        <v>2150000</v>
      </c>
    </row>
    <row r="110" spans="1:12" x14ac:dyDescent="0.25">
      <c r="A110" s="8">
        <v>80000</v>
      </c>
      <c r="B110" s="8">
        <v>0</v>
      </c>
      <c r="C110" s="3" t="s">
        <v>16</v>
      </c>
      <c r="D110" s="3" t="s">
        <v>17</v>
      </c>
      <c r="E110" s="3">
        <v>0</v>
      </c>
      <c r="F110" s="3" t="s">
        <v>17</v>
      </c>
      <c r="G110" s="3" t="s">
        <v>17</v>
      </c>
      <c r="H110" s="2">
        <v>16</v>
      </c>
      <c r="I110" s="31">
        <v>2</v>
      </c>
      <c r="J110" s="2">
        <v>2023</v>
      </c>
      <c r="K110" s="9">
        <f t="shared" si="7"/>
        <v>80000</v>
      </c>
      <c r="L110" s="3">
        <f>IFERROR((Tabla1[[#This Row],[TOTAL LIQUIDADO DIA]]+L109)-Tabla1[[#This Row],[RETIRO]],Tabla1[[#This Row],[TOTAL LIQUIDADO DIA]])</f>
        <v>2230000</v>
      </c>
    </row>
    <row r="111" spans="1:12" x14ac:dyDescent="0.25">
      <c r="A111" s="8">
        <v>80000</v>
      </c>
      <c r="B111" s="8">
        <v>0</v>
      </c>
      <c r="C111" s="3" t="s">
        <v>16</v>
      </c>
      <c r="D111" s="3" t="s">
        <v>17</v>
      </c>
      <c r="E111" s="3">
        <v>0</v>
      </c>
      <c r="F111" s="3" t="s">
        <v>17</v>
      </c>
      <c r="G111" s="3" t="s">
        <v>17</v>
      </c>
      <c r="H111" s="2">
        <v>17</v>
      </c>
      <c r="I111" s="31">
        <v>2</v>
      </c>
      <c r="J111" s="2">
        <v>2023</v>
      </c>
      <c r="K111" s="9">
        <f t="shared" si="7"/>
        <v>80000</v>
      </c>
      <c r="L111" s="3">
        <f>IFERROR((Tabla1[[#This Row],[TOTAL LIQUIDADO DIA]]+L110)-Tabla1[[#This Row],[RETIRO]],Tabla1[[#This Row],[TOTAL LIQUIDADO DIA]])</f>
        <v>2310000</v>
      </c>
    </row>
    <row r="112" spans="1:12" x14ac:dyDescent="0.25">
      <c r="A112" s="8">
        <v>80000</v>
      </c>
      <c r="B112" s="8">
        <v>0</v>
      </c>
      <c r="C112" s="3" t="s">
        <v>16</v>
      </c>
      <c r="D112" s="3" t="s">
        <v>17</v>
      </c>
      <c r="E112" s="3">
        <v>100000</v>
      </c>
      <c r="F112" s="3" t="s">
        <v>19</v>
      </c>
      <c r="G112" s="3" t="s">
        <v>20</v>
      </c>
      <c r="H112" s="2">
        <v>18</v>
      </c>
      <c r="I112" s="31">
        <v>2</v>
      </c>
      <c r="J112" s="2">
        <v>2023</v>
      </c>
      <c r="K112" s="9">
        <f t="shared" si="7"/>
        <v>80000</v>
      </c>
      <c r="L112" s="3">
        <f>IFERROR((Tabla1[[#This Row],[TOTAL LIQUIDADO DIA]]+L111)-Tabla1[[#This Row],[RETIRO]],Tabla1[[#This Row],[TOTAL LIQUIDADO DIA]])</f>
        <v>2290000</v>
      </c>
    </row>
    <row r="113" spans="1:12" x14ac:dyDescent="0.25">
      <c r="A113" s="8">
        <v>60000</v>
      </c>
      <c r="B113" s="8">
        <v>0</v>
      </c>
      <c r="C113" s="3" t="s">
        <v>23</v>
      </c>
      <c r="D113" s="3" t="s">
        <v>32</v>
      </c>
      <c r="E113" s="3">
        <v>710000</v>
      </c>
      <c r="F113" s="3" t="s">
        <v>24</v>
      </c>
      <c r="G113" s="3" t="s">
        <v>26</v>
      </c>
      <c r="H113" s="2">
        <v>19</v>
      </c>
      <c r="I113" s="31">
        <v>2</v>
      </c>
      <c r="J113" s="2">
        <v>2023</v>
      </c>
      <c r="K113" s="9">
        <f t="shared" si="7"/>
        <v>60000</v>
      </c>
      <c r="L113" s="3">
        <f>IFERROR((Tabla1[[#This Row],[TOTAL LIQUIDADO DIA]]+L112)-Tabla1[[#This Row],[RETIRO]],Tabla1[[#This Row],[TOTAL LIQUIDADO DIA]])</f>
        <v>1640000</v>
      </c>
    </row>
    <row r="114" spans="1:12" x14ac:dyDescent="0.25">
      <c r="A114" s="8">
        <v>0</v>
      </c>
      <c r="B114" s="8">
        <v>0</v>
      </c>
      <c r="C114" s="3" t="s">
        <v>17</v>
      </c>
      <c r="D114" s="3" t="s">
        <v>32</v>
      </c>
      <c r="E114" s="3">
        <v>0</v>
      </c>
      <c r="F114" s="3" t="s">
        <v>17</v>
      </c>
      <c r="G114" s="3" t="s">
        <v>17</v>
      </c>
      <c r="H114" s="2">
        <v>20</v>
      </c>
      <c r="I114" s="31">
        <v>2</v>
      </c>
      <c r="J114" s="2">
        <v>2023</v>
      </c>
      <c r="K114" s="9">
        <f t="shared" si="7"/>
        <v>0</v>
      </c>
      <c r="L114" s="3">
        <f>IFERROR((Tabla1[[#This Row],[TOTAL LIQUIDADO DIA]]+L113)-Tabla1[[#This Row],[RETIRO]],Tabla1[[#This Row],[TOTAL LIQUIDADO DIA]])</f>
        <v>1640000</v>
      </c>
    </row>
    <row r="115" spans="1:12" x14ac:dyDescent="0.25">
      <c r="A115" s="8">
        <v>80000</v>
      </c>
      <c r="B115" s="8">
        <v>0</v>
      </c>
      <c r="C115" s="3" t="s">
        <v>16</v>
      </c>
      <c r="D115" s="3" t="s">
        <v>17</v>
      </c>
      <c r="E115" s="3">
        <v>240000</v>
      </c>
      <c r="F115" s="3" t="s">
        <v>24</v>
      </c>
      <c r="G115" s="3" t="s">
        <v>26</v>
      </c>
      <c r="H115" s="2">
        <v>21</v>
      </c>
      <c r="I115" s="31">
        <v>2</v>
      </c>
      <c r="J115" s="2">
        <v>2023</v>
      </c>
      <c r="K115" s="9">
        <f t="shared" si="7"/>
        <v>80000</v>
      </c>
      <c r="L115" s="3">
        <f>IFERROR((Tabla1[[#This Row],[TOTAL LIQUIDADO DIA]]+L114)-Tabla1[[#This Row],[RETIRO]],Tabla1[[#This Row],[TOTAL LIQUIDADO DIA]])</f>
        <v>1480000</v>
      </c>
    </row>
    <row r="116" spans="1:12" x14ac:dyDescent="0.25">
      <c r="A116" s="8">
        <v>0</v>
      </c>
      <c r="B116" s="8">
        <v>0</v>
      </c>
      <c r="C116" s="3" t="s">
        <v>17</v>
      </c>
      <c r="D116" s="3" t="s">
        <v>32</v>
      </c>
      <c r="E116" s="3">
        <v>0</v>
      </c>
      <c r="F116" s="3" t="s">
        <v>17</v>
      </c>
      <c r="G116" s="3" t="s">
        <v>17</v>
      </c>
      <c r="H116" s="2">
        <v>22</v>
      </c>
      <c r="I116" s="31">
        <v>2</v>
      </c>
      <c r="J116" s="2">
        <v>2023</v>
      </c>
      <c r="K116" s="9">
        <f t="shared" si="7"/>
        <v>0</v>
      </c>
      <c r="L116" s="3">
        <f>IFERROR((Tabla1[[#This Row],[TOTAL LIQUIDADO DIA]]+L115)-Tabla1[[#This Row],[RETIRO]],Tabla1[[#This Row],[TOTAL LIQUIDADO DIA]])</f>
        <v>1480000</v>
      </c>
    </row>
    <row r="117" spans="1:12" x14ac:dyDescent="0.25">
      <c r="A117" s="8">
        <v>0</v>
      </c>
      <c r="B117" s="8">
        <v>0</v>
      </c>
      <c r="C117" s="3" t="s">
        <v>17</v>
      </c>
      <c r="D117" s="3" t="s">
        <v>22</v>
      </c>
      <c r="E117" s="3">
        <v>0</v>
      </c>
      <c r="F117" s="3" t="s">
        <v>17</v>
      </c>
      <c r="G117" s="3" t="s">
        <v>17</v>
      </c>
      <c r="H117" s="2">
        <v>23</v>
      </c>
      <c r="I117" s="31">
        <v>2</v>
      </c>
      <c r="J117" s="2">
        <v>2023</v>
      </c>
      <c r="K117" s="9">
        <f t="shared" si="7"/>
        <v>0</v>
      </c>
      <c r="L117" s="3">
        <f>IFERROR((Tabla1[[#This Row],[TOTAL LIQUIDADO DIA]]+L116)-Tabla1[[#This Row],[RETIRO]],Tabla1[[#This Row],[TOTAL LIQUIDADO DIA]])</f>
        <v>1480000</v>
      </c>
    </row>
    <row r="118" spans="1:12" x14ac:dyDescent="0.25">
      <c r="A118" s="8">
        <v>80000</v>
      </c>
      <c r="B118" s="8">
        <v>0</v>
      </c>
      <c r="C118" s="3" t="s">
        <v>23</v>
      </c>
      <c r="D118" s="3" t="s">
        <v>17</v>
      </c>
      <c r="E118" s="3">
        <v>0</v>
      </c>
      <c r="F118" s="3" t="s">
        <v>17</v>
      </c>
      <c r="G118" s="3" t="s">
        <v>17</v>
      </c>
      <c r="H118" s="2">
        <v>24</v>
      </c>
      <c r="I118" s="31">
        <v>2</v>
      </c>
      <c r="J118" s="2">
        <v>2023</v>
      </c>
      <c r="K118" s="9">
        <f t="shared" si="7"/>
        <v>80000</v>
      </c>
      <c r="L118" s="3">
        <f>IFERROR((Tabla1[[#This Row],[TOTAL LIQUIDADO DIA]]+L117)-Tabla1[[#This Row],[RETIRO]],Tabla1[[#This Row],[TOTAL LIQUIDADO DIA]])</f>
        <v>1560000</v>
      </c>
    </row>
    <row r="119" spans="1:12" x14ac:dyDescent="0.25">
      <c r="A119" s="8">
        <v>80000</v>
      </c>
      <c r="B119" s="8">
        <v>0</v>
      </c>
      <c r="C119" s="3" t="s">
        <v>23</v>
      </c>
      <c r="D119" s="3" t="s">
        <v>17</v>
      </c>
      <c r="E119" s="3">
        <v>20000</v>
      </c>
      <c r="F119" s="3" t="s">
        <v>19</v>
      </c>
      <c r="G119" s="3" t="s">
        <v>20</v>
      </c>
      <c r="H119" s="2">
        <v>25</v>
      </c>
      <c r="I119" s="31">
        <v>2</v>
      </c>
      <c r="J119" s="2">
        <v>2023</v>
      </c>
      <c r="K119" s="9">
        <f t="shared" si="7"/>
        <v>80000</v>
      </c>
      <c r="L119" s="3">
        <f>IFERROR((Tabla1[[#This Row],[TOTAL LIQUIDADO DIA]]+L118)-Tabla1[[#This Row],[RETIRO]],Tabla1[[#This Row],[TOTAL LIQUIDADO DIA]])</f>
        <v>1620000</v>
      </c>
    </row>
    <row r="120" spans="1:12" x14ac:dyDescent="0.25">
      <c r="A120" s="8">
        <v>80000</v>
      </c>
      <c r="B120" s="8">
        <v>0</v>
      </c>
      <c r="C120" s="3" t="s">
        <v>23</v>
      </c>
      <c r="D120" s="3" t="s">
        <v>17</v>
      </c>
      <c r="E120" s="3">
        <v>0</v>
      </c>
      <c r="F120" s="3" t="s">
        <v>17</v>
      </c>
      <c r="G120" s="3" t="s">
        <v>17</v>
      </c>
      <c r="H120" s="2">
        <v>26</v>
      </c>
      <c r="I120" s="31">
        <v>2</v>
      </c>
      <c r="J120" s="2">
        <v>2023</v>
      </c>
      <c r="K120" s="9">
        <f t="shared" si="7"/>
        <v>80000</v>
      </c>
      <c r="L120" s="3">
        <f>IFERROR((Tabla1[[#This Row],[TOTAL LIQUIDADO DIA]]+L119)-Tabla1[[#This Row],[RETIRO]],Tabla1[[#This Row],[TOTAL LIQUIDADO DIA]])</f>
        <v>1700000</v>
      </c>
    </row>
    <row r="121" spans="1:12" x14ac:dyDescent="0.25">
      <c r="A121" s="8">
        <v>80000</v>
      </c>
      <c r="B121" s="8">
        <v>0</v>
      </c>
      <c r="C121" s="3" t="s">
        <v>16</v>
      </c>
      <c r="D121" s="3" t="s">
        <v>17</v>
      </c>
      <c r="E121" s="3">
        <v>1300000</v>
      </c>
      <c r="F121" s="3" t="s">
        <v>24</v>
      </c>
      <c r="G121" s="3" t="s">
        <v>25</v>
      </c>
      <c r="H121" s="2">
        <v>27</v>
      </c>
      <c r="I121" s="31">
        <v>2</v>
      </c>
      <c r="J121" s="2">
        <v>2023</v>
      </c>
      <c r="K121" s="9">
        <f t="shared" si="7"/>
        <v>80000</v>
      </c>
      <c r="L121" s="3">
        <f>IFERROR((Tabla1[[#This Row],[TOTAL LIQUIDADO DIA]]+L120)-Tabla1[[#This Row],[RETIRO]],Tabla1[[#This Row],[TOTAL LIQUIDADO DIA]])</f>
        <v>480000</v>
      </c>
    </row>
    <row r="122" spans="1:12" x14ac:dyDescent="0.25">
      <c r="A122" s="8">
        <v>80000</v>
      </c>
      <c r="B122" s="8">
        <v>0</v>
      </c>
      <c r="C122" s="3" t="s">
        <v>16</v>
      </c>
      <c r="D122" s="3" t="s">
        <v>17</v>
      </c>
      <c r="E122" s="3">
        <v>0</v>
      </c>
      <c r="F122" s="3" t="s">
        <v>17</v>
      </c>
      <c r="G122" s="3" t="s">
        <v>17</v>
      </c>
      <c r="H122" s="2">
        <v>28</v>
      </c>
      <c r="I122" s="31">
        <v>2</v>
      </c>
      <c r="J122" s="2">
        <v>2023</v>
      </c>
      <c r="K122" s="9">
        <f t="shared" si="7"/>
        <v>80000</v>
      </c>
      <c r="L122" s="3">
        <f>IFERROR((Tabla1[[#This Row],[TOTAL LIQUIDADO DIA]]+L121)-Tabla1[[#This Row],[RETIRO]],Tabla1[[#This Row],[TOTAL LIQUIDADO DIA]])</f>
        <v>560000</v>
      </c>
    </row>
    <row r="123" spans="1:12" x14ac:dyDescent="0.25">
      <c r="A123" s="8">
        <v>80000</v>
      </c>
      <c r="B123" s="8">
        <v>0</v>
      </c>
      <c r="C123" s="3" t="s">
        <v>16</v>
      </c>
      <c r="D123" s="3" t="s">
        <v>17</v>
      </c>
      <c r="E123" s="3">
        <v>0</v>
      </c>
      <c r="F123" s="3" t="s">
        <v>17</v>
      </c>
      <c r="G123" s="3" t="s">
        <v>17</v>
      </c>
      <c r="H123" s="2">
        <v>1</v>
      </c>
      <c r="I123" s="31">
        <v>3</v>
      </c>
      <c r="J123" s="2">
        <v>2023</v>
      </c>
      <c r="K123" s="9">
        <f t="shared" si="7"/>
        <v>80000</v>
      </c>
      <c r="L123" s="3">
        <f>IFERROR((Tabla1[[#This Row],[TOTAL LIQUIDADO DIA]]+L122)-Tabla1[[#This Row],[RETIRO]],Tabla1[[#This Row],[TOTAL LIQUIDADO DIA]])</f>
        <v>640000</v>
      </c>
    </row>
    <row r="124" spans="1:12" x14ac:dyDescent="0.25">
      <c r="A124" s="8">
        <v>80000</v>
      </c>
      <c r="B124" s="8">
        <v>0</v>
      </c>
      <c r="C124" s="3" t="s">
        <v>16</v>
      </c>
      <c r="D124" s="3" t="s">
        <v>17</v>
      </c>
      <c r="E124" s="3">
        <v>0</v>
      </c>
      <c r="F124" s="3" t="s">
        <v>17</v>
      </c>
      <c r="G124" s="3" t="s">
        <v>17</v>
      </c>
      <c r="H124" s="2">
        <v>2</v>
      </c>
      <c r="I124" s="31">
        <v>3</v>
      </c>
      <c r="J124" s="2">
        <v>2023</v>
      </c>
      <c r="K124" s="9">
        <f t="shared" si="7"/>
        <v>80000</v>
      </c>
      <c r="L124" s="3">
        <f>IFERROR((Tabla1[[#This Row],[TOTAL LIQUIDADO DIA]]+L123)-Tabla1[[#This Row],[RETIRO]],Tabla1[[#This Row],[TOTAL LIQUIDADO DIA]])</f>
        <v>720000</v>
      </c>
    </row>
    <row r="125" spans="1:12" x14ac:dyDescent="0.25">
      <c r="A125" s="8">
        <v>80000</v>
      </c>
      <c r="B125" s="8">
        <v>0</v>
      </c>
      <c r="C125" s="3" t="s">
        <v>16</v>
      </c>
      <c r="D125" s="3" t="s">
        <v>17</v>
      </c>
      <c r="E125" s="3">
        <v>262000</v>
      </c>
      <c r="F125" s="3" t="s">
        <v>24</v>
      </c>
      <c r="G125" s="3" t="s">
        <v>25</v>
      </c>
      <c r="H125" s="2">
        <v>3</v>
      </c>
      <c r="I125" s="31">
        <v>3</v>
      </c>
      <c r="J125" s="2">
        <v>2023</v>
      </c>
      <c r="K125" s="9">
        <f t="shared" si="7"/>
        <v>80000</v>
      </c>
      <c r="L125" s="3">
        <f>IFERROR((Tabla1[[#This Row],[TOTAL LIQUIDADO DIA]]+L124)-Tabla1[[#This Row],[RETIRO]],Tabla1[[#This Row],[TOTAL LIQUIDADO DIA]])</f>
        <v>538000</v>
      </c>
    </row>
    <row r="126" spans="1:12" x14ac:dyDescent="0.25">
      <c r="A126" s="8">
        <v>80000</v>
      </c>
      <c r="B126" s="8">
        <v>0</v>
      </c>
      <c r="C126" s="3" t="s">
        <v>16</v>
      </c>
      <c r="D126" s="3" t="s">
        <v>17</v>
      </c>
      <c r="E126" s="3">
        <v>80000</v>
      </c>
      <c r="F126" s="3" t="s">
        <v>16</v>
      </c>
      <c r="G126" s="3" t="s">
        <v>26</v>
      </c>
      <c r="H126" s="2">
        <v>4</v>
      </c>
      <c r="I126" s="31">
        <v>3</v>
      </c>
      <c r="J126" s="2">
        <v>2023</v>
      </c>
      <c r="K126" s="9">
        <f t="shared" si="7"/>
        <v>80000</v>
      </c>
      <c r="L126" s="3">
        <f>IFERROR((Tabla1[[#This Row],[TOTAL LIQUIDADO DIA]]+L125)-Tabla1[[#This Row],[RETIRO]],Tabla1[[#This Row],[TOTAL LIQUIDADO DIA]])</f>
        <v>538000</v>
      </c>
    </row>
    <row r="127" spans="1:12" x14ac:dyDescent="0.25">
      <c r="A127" s="8">
        <v>80000</v>
      </c>
      <c r="B127" s="8">
        <v>0</v>
      </c>
      <c r="C127" s="3" t="s">
        <v>23</v>
      </c>
      <c r="D127" s="3" t="s">
        <v>17</v>
      </c>
      <c r="E127" s="3">
        <v>0</v>
      </c>
      <c r="F127" s="3" t="s">
        <v>17</v>
      </c>
      <c r="G127" s="3" t="s">
        <v>17</v>
      </c>
      <c r="H127" s="2">
        <v>5</v>
      </c>
      <c r="I127" s="31">
        <v>3</v>
      </c>
      <c r="J127" s="2">
        <v>2023</v>
      </c>
      <c r="K127" s="9">
        <f t="shared" si="7"/>
        <v>80000</v>
      </c>
      <c r="L127" s="3">
        <f>IFERROR((Tabla1[[#This Row],[TOTAL LIQUIDADO DIA]]+L126)-Tabla1[[#This Row],[RETIRO]],Tabla1[[#This Row],[TOTAL LIQUIDADO DIA]])</f>
        <v>618000</v>
      </c>
    </row>
    <row r="128" spans="1:12" x14ac:dyDescent="0.25">
      <c r="A128" s="8">
        <v>80000</v>
      </c>
      <c r="B128" s="8">
        <v>0</v>
      </c>
      <c r="C128" s="3" t="s">
        <v>16</v>
      </c>
      <c r="D128" s="3" t="s">
        <v>17</v>
      </c>
      <c r="E128" s="3">
        <v>0</v>
      </c>
      <c r="F128" s="3" t="s">
        <v>17</v>
      </c>
      <c r="G128" s="3" t="s">
        <v>17</v>
      </c>
      <c r="H128" s="2">
        <v>6</v>
      </c>
      <c r="I128" s="31">
        <v>3</v>
      </c>
      <c r="J128" s="2">
        <v>2023</v>
      </c>
      <c r="K128" s="9">
        <f t="shared" ref="K128:K138" si="8">A128+B128</f>
        <v>80000</v>
      </c>
      <c r="L128" s="3">
        <f>IFERROR((Tabla1[[#This Row],[TOTAL LIQUIDADO DIA]]+L127)-Tabla1[[#This Row],[RETIRO]],Tabla1[[#This Row],[TOTAL LIQUIDADO DIA]])</f>
        <v>698000</v>
      </c>
    </row>
    <row r="129" spans="1:12" x14ac:dyDescent="0.25">
      <c r="A129" s="8">
        <v>80000</v>
      </c>
      <c r="B129" s="8">
        <v>0</v>
      </c>
      <c r="C129" s="3" t="s">
        <v>16</v>
      </c>
      <c r="D129" s="3" t="s">
        <v>32</v>
      </c>
      <c r="E129" s="3">
        <v>220000</v>
      </c>
      <c r="F129" s="3" t="s">
        <v>21</v>
      </c>
      <c r="G129" s="3" t="s">
        <v>26</v>
      </c>
      <c r="H129" s="2">
        <v>7</v>
      </c>
      <c r="I129" s="31">
        <v>3</v>
      </c>
      <c r="J129" s="2">
        <v>2023</v>
      </c>
      <c r="K129" s="9">
        <f t="shared" si="8"/>
        <v>80000</v>
      </c>
      <c r="L129" s="3">
        <f>IFERROR((Tabla1[[#This Row],[TOTAL LIQUIDADO DIA]]+L128)-Tabla1[[#This Row],[RETIRO]],Tabla1[[#This Row],[TOTAL LIQUIDADO DIA]])</f>
        <v>558000</v>
      </c>
    </row>
    <row r="130" spans="1:12" x14ac:dyDescent="0.25">
      <c r="A130" s="8">
        <v>55000</v>
      </c>
      <c r="B130" s="8">
        <v>0</v>
      </c>
      <c r="C130" s="3" t="s">
        <v>16</v>
      </c>
      <c r="D130" s="3" t="s">
        <v>32</v>
      </c>
      <c r="E130" s="3">
        <v>15000</v>
      </c>
      <c r="F130" s="3" t="s">
        <v>19</v>
      </c>
      <c r="G130" s="3" t="s">
        <v>20</v>
      </c>
      <c r="H130" s="2">
        <v>8</v>
      </c>
      <c r="I130" s="31">
        <v>3</v>
      </c>
      <c r="J130" s="2">
        <v>2023</v>
      </c>
      <c r="K130" s="9">
        <f t="shared" si="8"/>
        <v>55000</v>
      </c>
      <c r="L130" s="3">
        <f>IFERROR((Tabla1[[#This Row],[TOTAL LIQUIDADO DIA]]+L129)-Tabla1[[#This Row],[RETIRO]],Tabla1[[#This Row],[TOTAL LIQUIDADO DIA]])</f>
        <v>598000</v>
      </c>
    </row>
    <row r="131" spans="1:12" x14ac:dyDescent="0.25">
      <c r="A131" s="8">
        <v>90000</v>
      </c>
      <c r="B131" s="8">
        <v>0</v>
      </c>
      <c r="C131" s="3" t="s">
        <v>16</v>
      </c>
      <c r="D131" s="3" t="s">
        <v>17</v>
      </c>
      <c r="E131" s="3">
        <v>0</v>
      </c>
      <c r="F131" s="3" t="s">
        <v>17</v>
      </c>
      <c r="G131" s="3" t="s">
        <v>17</v>
      </c>
      <c r="H131" s="2">
        <v>9</v>
      </c>
      <c r="I131" s="31">
        <v>3</v>
      </c>
      <c r="J131" s="2">
        <v>2023</v>
      </c>
      <c r="K131" s="9">
        <f t="shared" si="8"/>
        <v>90000</v>
      </c>
      <c r="L131" s="3">
        <f>IFERROR((Tabla1[[#This Row],[TOTAL LIQUIDADO DIA]]+L130)-Tabla1[[#This Row],[RETIRO]],Tabla1[[#This Row],[TOTAL LIQUIDADO DIA]])</f>
        <v>688000</v>
      </c>
    </row>
    <row r="132" spans="1:12" x14ac:dyDescent="0.25">
      <c r="A132" s="8">
        <v>35000</v>
      </c>
      <c r="B132" s="8">
        <v>0</v>
      </c>
      <c r="C132" s="3" t="s">
        <v>21</v>
      </c>
      <c r="D132" s="3" t="s">
        <v>22</v>
      </c>
      <c r="E132" s="3">
        <v>0</v>
      </c>
      <c r="F132" s="3" t="s">
        <v>17</v>
      </c>
      <c r="G132" s="3" t="s">
        <v>17</v>
      </c>
      <c r="H132" s="2">
        <v>10</v>
      </c>
      <c r="I132" s="31">
        <v>3</v>
      </c>
      <c r="J132" s="2">
        <v>2023</v>
      </c>
      <c r="K132" s="9">
        <f t="shared" si="8"/>
        <v>35000</v>
      </c>
      <c r="L132" s="3">
        <f>IFERROR((Tabla1[[#This Row],[TOTAL LIQUIDADO DIA]]+L131)-Tabla1[[#This Row],[RETIRO]],Tabla1[[#This Row],[TOTAL LIQUIDADO DIA]])</f>
        <v>723000</v>
      </c>
    </row>
    <row r="133" spans="1:12" x14ac:dyDescent="0.25">
      <c r="A133" s="8">
        <v>90000</v>
      </c>
      <c r="B133" s="8">
        <v>0</v>
      </c>
      <c r="C133" s="3" t="s">
        <v>16</v>
      </c>
      <c r="D133" s="3" t="s">
        <v>17</v>
      </c>
      <c r="E133" s="3">
        <v>0</v>
      </c>
      <c r="F133" s="3" t="s">
        <v>17</v>
      </c>
      <c r="G133" s="3" t="s">
        <v>17</v>
      </c>
      <c r="H133" s="2">
        <v>11</v>
      </c>
      <c r="I133" s="31">
        <v>3</v>
      </c>
      <c r="J133" s="2">
        <v>2023</v>
      </c>
      <c r="K133" s="9">
        <f t="shared" si="8"/>
        <v>90000</v>
      </c>
      <c r="L133" s="3">
        <f>IFERROR((Tabla1[[#This Row],[TOTAL LIQUIDADO DIA]]+L132)-Tabla1[[#This Row],[RETIRO]],Tabla1[[#This Row],[TOTAL LIQUIDADO DIA]])</f>
        <v>813000</v>
      </c>
    </row>
    <row r="134" spans="1:12" x14ac:dyDescent="0.25">
      <c r="A134" s="8">
        <v>90000</v>
      </c>
      <c r="B134" s="8">
        <v>0</v>
      </c>
      <c r="C134" s="3" t="s">
        <v>23</v>
      </c>
      <c r="D134" s="3" t="s">
        <v>17</v>
      </c>
      <c r="E134" s="3">
        <v>78000</v>
      </c>
      <c r="F134" s="3" t="s">
        <v>16</v>
      </c>
      <c r="G134" s="3" t="s">
        <v>25</v>
      </c>
      <c r="H134" s="2">
        <v>12</v>
      </c>
      <c r="I134" s="31">
        <v>3</v>
      </c>
      <c r="J134" s="2">
        <v>2023</v>
      </c>
      <c r="K134" s="9">
        <f t="shared" si="8"/>
        <v>90000</v>
      </c>
      <c r="L134" s="3">
        <f>IFERROR((Tabla1[[#This Row],[TOTAL LIQUIDADO DIA]]+L133)-Tabla1[[#This Row],[RETIRO]],Tabla1[[#This Row],[TOTAL LIQUIDADO DIA]])</f>
        <v>825000</v>
      </c>
    </row>
    <row r="135" spans="1:12" x14ac:dyDescent="0.25">
      <c r="A135" s="8">
        <v>90000</v>
      </c>
      <c r="B135" s="8">
        <v>0</v>
      </c>
      <c r="C135" s="3" t="s">
        <v>16</v>
      </c>
      <c r="D135" s="3" t="s">
        <v>17</v>
      </c>
      <c r="E135" s="3">
        <v>0</v>
      </c>
      <c r="F135" s="3" t="s">
        <v>17</v>
      </c>
      <c r="G135" s="3" t="s">
        <v>17</v>
      </c>
      <c r="H135" s="2">
        <v>13</v>
      </c>
      <c r="I135" s="31">
        <v>3</v>
      </c>
      <c r="J135" s="2">
        <v>2023</v>
      </c>
      <c r="K135" s="9">
        <f t="shared" si="8"/>
        <v>90000</v>
      </c>
      <c r="L135" s="3">
        <f>IFERROR((Tabla1[[#This Row],[TOTAL LIQUIDADO DIA]]+L134)-Tabla1[[#This Row],[RETIRO]],Tabla1[[#This Row],[TOTAL LIQUIDADO DIA]])</f>
        <v>915000</v>
      </c>
    </row>
    <row r="136" spans="1:12" x14ac:dyDescent="0.25">
      <c r="A136" s="8">
        <v>90000</v>
      </c>
      <c r="B136" s="8">
        <v>0</v>
      </c>
      <c r="C136" s="3" t="s">
        <v>16</v>
      </c>
      <c r="D136" s="3" t="s">
        <v>17</v>
      </c>
      <c r="E136" s="3">
        <v>0</v>
      </c>
      <c r="F136" s="3" t="s">
        <v>17</v>
      </c>
      <c r="G136" s="3" t="s">
        <v>17</v>
      </c>
      <c r="H136" s="2">
        <v>14</v>
      </c>
      <c r="I136" s="31">
        <v>3</v>
      </c>
      <c r="J136" s="2">
        <v>2023</v>
      </c>
      <c r="K136" s="9">
        <f t="shared" si="8"/>
        <v>90000</v>
      </c>
      <c r="L136" s="3">
        <f>IFERROR((Tabla1[[#This Row],[TOTAL LIQUIDADO DIA]]+L135)-Tabla1[[#This Row],[RETIRO]],Tabla1[[#This Row],[TOTAL LIQUIDADO DIA]])</f>
        <v>1005000</v>
      </c>
    </row>
    <row r="137" spans="1:12" x14ac:dyDescent="0.25">
      <c r="A137" s="8">
        <v>90000</v>
      </c>
      <c r="B137" s="8">
        <v>0</v>
      </c>
      <c r="C137" s="3" t="s">
        <v>16</v>
      </c>
      <c r="D137" s="3" t="s">
        <v>17</v>
      </c>
      <c r="E137" s="3">
        <v>0</v>
      </c>
      <c r="F137" s="3" t="s">
        <v>17</v>
      </c>
      <c r="G137" s="3" t="s">
        <v>17</v>
      </c>
      <c r="H137" s="2">
        <v>15</v>
      </c>
      <c r="I137" s="31">
        <v>3</v>
      </c>
      <c r="J137" s="2">
        <v>2023</v>
      </c>
      <c r="K137" s="9">
        <f t="shared" si="8"/>
        <v>90000</v>
      </c>
      <c r="L137" s="3">
        <f>IFERROR((Tabla1[[#This Row],[TOTAL LIQUIDADO DIA]]+L136)-Tabla1[[#This Row],[RETIRO]],Tabla1[[#This Row],[TOTAL LIQUIDADO DIA]])</f>
        <v>1095000</v>
      </c>
    </row>
    <row r="138" spans="1:12" x14ac:dyDescent="0.25">
      <c r="A138" s="8">
        <v>80000</v>
      </c>
      <c r="B138" s="8">
        <v>0</v>
      </c>
      <c r="C138" s="3" t="s">
        <v>16</v>
      </c>
      <c r="D138" s="3" t="s">
        <v>17</v>
      </c>
      <c r="E138" s="3">
        <v>0</v>
      </c>
      <c r="F138" s="3" t="s">
        <v>17</v>
      </c>
      <c r="G138" s="3" t="s">
        <v>17</v>
      </c>
      <c r="H138" s="2">
        <v>16</v>
      </c>
      <c r="I138" s="31">
        <v>3</v>
      </c>
      <c r="J138" s="2">
        <v>2023</v>
      </c>
      <c r="K138" s="9">
        <f t="shared" si="8"/>
        <v>80000</v>
      </c>
      <c r="L138" s="3">
        <f>IFERROR((Tabla1[[#This Row],[TOTAL LIQUIDADO DIA]]+L137)-Tabla1[[#This Row],[RETIRO]],Tabla1[[#This Row],[TOTAL LIQUIDADO DIA]])</f>
        <v>1175000</v>
      </c>
    </row>
    <row r="139" spans="1:12" x14ac:dyDescent="0.25">
      <c r="A139" s="8">
        <v>80000</v>
      </c>
      <c r="B139" s="8">
        <v>0</v>
      </c>
      <c r="C139" s="3" t="s">
        <v>16</v>
      </c>
      <c r="D139" s="3" t="s">
        <v>17</v>
      </c>
      <c r="E139" s="3">
        <v>0</v>
      </c>
      <c r="F139" s="3" t="s">
        <v>17</v>
      </c>
      <c r="G139" s="3" t="s">
        <v>17</v>
      </c>
      <c r="H139" s="2">
        <v>17</v>
      </c>
      <c r="I139" s="31">
        <v>3</v>
      </c>
      <c r="J139" s="2">
        <v>2023</v>
      </c>
      <c r="K139" s="9">
        <f t="shared" ref="K139:K153" si="9">A139+B139</f>
        <v>80000</v>
      </c>
      <c r="L139" s="3">
        <f>IFERROR((Tabla1[[#This Row],[TOTAL LIQUIDADO DIA]]+L138)-Tabla1[[#This Row],[RETIRO]],Tabla1[[#This Row],[TOTAL LIQUIDADO DIA]])</f>
        <v>1255000</v>
      </c>
    </row>
    <row r="140" spans="1:12" x14ac:dyDescent="0.25">
      <c r="A140" s="8">
        <v>80000</v>
      </c>
      <c r="B140" s="8">
        <v>0</v>
      </c>
      <c r="C140" s="3" t="s">
        <v>16</v>
      </c>
      <c r="D140" s="3" t="s">
        <v>17</v>
      </c>
      <c r="E140" s="3">
        <v>0</v>
      </c>
      <c r="F140" s="3" t="s">
        <v>17</v>
      </c>
      <c r="G140" s="3" t="s">
        <v>17</v>
      </c>
      <c r="H140" s="2">
        <v>18</v>
      </c>
      <c r="I140" s="31">
        <v>3</v>
      </c>
      <c r="J140" s="2">
        <v>2023</v>
      </c>
      <c r="K140" s="9">
        <f t="shared" si="9"/>
        <v>80000</v>
      </c>
      <c r="L140" s="3">
        <f>IFERROR((Tabla1[[#This Row],[TOTAL LIQUIDADO DIA]]+L139)-Tabla1[[#This Row],[RETIRO]],Tabla1[[#This Row],[TOTAL LIQUIDADO DIA]])</f>
        <v>1335000</v>
      </c>
    </row>
    <row r="141" spans="1:12" x14ac:dyDescent="0.25">
      <c r="A141" s="8">
        <v>80000</v>
      </c>
      <c r="B141" s="8">
        <v>0</v>
      </c>
      <c r="C141" s="3" t="s">
        <v>23</v>
      </c>
      <c r="D141" s="3" t="s">
        <v>17</v>
      </c>
      <c r="E141" s="3">
        <v>0</v>
      </c>
      <c r="F141" s="3" t="s">
        <v>17</v>
      </c>
      <c r="G141" s="3" t="s">
        <v>17</v>
      </c>
      <c r="H141" s="2">
        <v>19</v>
      </c>
      <c r="I141" s="31">
        <v>3</v>
      </c>
      <c r="J141" s="2">
        <v>2023</v>
      </c>
      <c r="K141" s="9">
        <f t="shared" si="9"/>
        <v>80000</v>
      </c>
      <c r="L141" s="3">
        <f>IFERROR((Tabla1[[#This Row],[TOTAL LIQUIDADO DIA]]+L140)-Tabla1[[#This Row],[RETIRO]],Tabla1[[#This Row],[TOTAL LIQUIDADO DIA]])</f>
        <v>1415000</v>
      </c>
    </row>
    <row r="142" spans="1:12" x14ac:dyDescent="0.25">
      <c r="A142" s="8">
        <v>80000</v>
      </c>
      <c r="B142" s="8">
        <v>0</v>
      </c>
      <c r="C142" s="3" t="s">
        <v>16</v>
      </c>
      <c r="D142" s="3" t="s">
        <v>17</v>
      </c>
      <c r="E142" s="3">
        <v>0</v>
      </c>
      <c r="F142" s="3" t="s">
        <v>17</v>
      </c>
      <c r="G142" s="3" t="s">
        <v>17</v>
      </c>
      <c r="H142" s="2">
        <v>20</v>
      </c>
      <c r="I142" s="31">
        <v>3</v>
      </c>
      <c r="J142" s="2">
        <v>2023</v>
      </c>
      <c r="K142" s="9">
        <f t="shared" si="9"/>
        <v>80000</v>
      </c>
      <c r="L142" s="3">
        <f>IFERROR((Tabla1[[#This Row],[TOTAL LIQUIDADO DIA]]+L141)-Tabla1[[#This Row],[RETIRO]],Tabla1[[#This Row],[TOTAL LIQUIDADO DIA]])</f>
        <v>1495000</v>
      </c>
    </row>
    <row r="143" spans="1:12" x14ac:dyDescent="0.25">
      <c r="A143" s="8">
        <v>80000</v>
      </c>
      <c r="B143" s="8">
        <v>0</v>
      </c>
      <c r="C143" s="3" t="s">
        <v>16</v>
      </c>
      <c r="D143" s="3" t="s">
        <v>17</v>
      </c>
      <c r="E143" s="3">
        <v>0</v>
      </c>
      <c r="F143" s="3" t="s">
        <v>17</v>
      </c>
      <c r="G143" s="3" t="s">
        <v>17</v>
      </c>
      <c r="H143" s="2">
        <v>21</v>
      </c>
      <c r="I143" s="31">
        <v>3</v>
      </c>
      <c r="J143" s="2">
        <v>2023</v>
      </c>
      <c r="K143" s="9">
        <f t="shared" si="9"/>
        <v>80000</v>
      </c>
      <c r="L143" s="3">
        <f>IFERROR((Tabla1[[#This Row],[TOTAL LIQUIDADO DIA]]+L142)-Tabla1[[#This Row],[RETIRO]],Tabla1[[#This Row],[TOTAL LIQUIDADO DIA]])</f>
        <v>1575000</v>
      </c>
    </row>
    <row r="144" spans="1:12" x14ac:dyDescent="0.25">
      <c r="A144" s="8">
        <v>80000</v>
      </c>
      <c r="B144" s="8">
        <v>0</v>
      </c>
      <c r="C144" s="3" t="s">
        <v>16</v>
      </c>
      <c r="D144" s="3" t="s">
        <v>17</v>
      </c>
      <c r="E144" s="3">
        <v>0</v>
      </c>
      <c r="F144" s="3" t="s">
        <v>17</v>
      </c>
      <c r="G144" s="3" t="s">
        <v>17</v>
      </c>
      <c r="H144" s="2">
        <v>22</v>
      </c>
      <c r="I144" s="31">
        <v>3</v>
      </c>
      <c r="J144" s="2">
        <v>2023</v>
      </c>
      <c r="K144" s="9">
        <f t="shared" si="9"/>
        <v>80000</v>
      </c>
      <c r="L144" s="3">
        <f>IFERROR((Tabla1[[#This Row],[TOTAL LIQUIDADO DIA]]+L143)-Tabla1[[#This Row],[RETIRO]],Tabla1[[#This Row],[TOTAL LIQUIDADO DIA]])</f>
        <v>1655000</v>
      </c>
    </row>
    <row r="145" spans="1:12" x14ac:dyDescent="0.25">
      <c r="A145" s="8">
        <v>80000</v>
      </c>
      <c r="B145" s="8">
        <v>0</v>
      </c>
      <c r="C145" s="3" t="s">
        <v>16</v>
      </c>
      <c r="D145" s="3" t="s">
        <v>17</v>
      </c>
      <c r="E145" s="3">
        <v>0</v>
      </c>
      <c r="F145" s="3" t="s">
        <v>17</v>
      </c>
      <c r="G145" s="3" t="s">
        <v>17</v>
      </c>
      <c r="H145" s="2">
        <v>23</v>
      </c>
      <c r="I145" s="31">
        <v>3</v>
      </c>
      <c r="J145" s="2">
        <v>2023</v>
      </c>
      <c r="K145" s="9">
        <f t="shared" si="9"/>
        <v>80000</v>
      </c>
      <c r="L145" s="3">
        <f>IFERROR((Tabla1[[#This Row],[TOTAL LIQUIDADO DIA]]+L144)-Tabla1[[#This Row],[RETIRO]],Tabla1[[#This Row],[TOTAL LIQUIDADO DIA]])</f>
        <v>1735000</v>
      </c>
    </row>
    <row r="146" spans="1:12" x14ac:dyDescent="0.25">
      <c r="A146" s="8">
        <v>0</v>
      </c>
      <c r="B146" s="8">
        <v>0</v>
      </c>
      <c r="C146" s="3" t="s">
        <v>17</v>
      </c>
      <c r="D146" s="3" t="s">
        <v>22</v>
      </c>
      <c r="E146" s="3">
        <v>0</v>
      </c>
      <c r="F146" s="3" t="s">
        <v>17</v>
      </c>
      <c r="G146" s="3" t="s">
        <v>17</v>
      </c>
      <c r="H146" s="2">
        <v>24</v>
      </c>
      <c r="I146" s="31">
        <v>3</v>
      </c>
      <c r="J146" s="2">
        <v>2023</v>
      </c>
      <c r="K146" s="9">
        <f t="shared" si="9"/>
        <v>0</v>
      </c>
      <c r="L146" s="3">
        <f>IFERROR((Tabla1[[#This Row],[TOTAL LIQUIDADO DIA]]+L145)-Tabla1[[#This Row],[RETIRO]],Tabla1[[#This Row],[TOTAL LIQUIDADO DIA]])</f>
        <v>1735000</v>
      </c>
    </row>
    <row r="147" spans="1:12" x14ac:dyDescent="0.25">
      <c r="A147" s="8">
        <v>80000</v>
      </c>
      <c r="B147" s="8">
        <v>0</v>
      </c>
      <c r="C147" s="3" t="s">
        <v>16</v>
      </c>
      <c r="D147" s="3" t="s">
        <v>17</v>
      </c>
      <c r="E147" s="3">
        <v>0</v>
      </c>
      <c r="F147" s="3" t="s">
        <v>17</v>
      </c>
      <c r="G147" s="3" t="s">
        <v>17</v>
      </c>
      <c r="H147" s="2">
        <v>25</v>
      </c>
      <c r="I147" s="31">
        <v>3</v>
      </c>
      <c r="J147" s="2">
        <v>2023</v>
      </c>
      <c r="K147" s="9">
        <f t="shared" si="9"/>
        <v>80000</v>
      </c>
      <c r="L147" s="3">
        <f>IFERROR((Tabla1[[#This Row],[TOTAL LIQUIDADO DIA]]+L146)-Tabla1[[#This Row],[RETIRO]],Tabla1[[#This Row],[TOTAL LIQUIDADO DIA]])</f>
        <v>1815000</v>
      </c>
    </row>
    <row r="148" spans="1:12" x14ac:dyDescent="0.25">
      <c r="A148" s="8">
        <v>80000</v>
      </c>
      <c r="B148" s="8">
        <v>0</v>
      </c>
      <c r="C148" s="3" t="s">
        <v>23</v>
      </c>
      <c r="D148" s="3" t="s">
        <v>17</v>
      </c>
      <c r="E148" s="3">
        <v>45000</v>
      </c>
      <c r="F148" s="3" t="s">
        <v>19</v>
      </c>
      <c r="G148" s="3" t="s">
        <v>20</v>
      </c>
      <c r="H148" s="2">
        <v>26</v>
      </c>
      <c r="I148" s="31">
        <v>3</v>
      </c>
      <c r="J148" s="2">
        <v>2023</v>
      </c>
      <c r="K148" s="9">
        <f t="shared" si="9"/>
        <v>80000</v>
      </c>
      <c r="L148" s="3">
        <f>IFERROR((Tabla1[[#This Row],[TOTAL LIQUIDADO DIA]]+L147)-Tabla1[[#This Row],[RETIRO]],Tabla1[[#This Row],[TOTAL LIQUIDADO DIA]])</f>
        <v>1850000</v>
      </c>
    </row>
    <row r="149" spans="1:12" x14ac:dyDescent="0.25">
      <c r="A149" s="8">
        <v>80000</v>
      </c>
      <c r="B149" s="8">
        <v>0</v>
      </c>
      <c r="C149" s="3" t="s">
        <v>16</v>
      </c>
      <c r="D149" s="3" t="s">
        <v>17</v>
      </c>
      <c r="E149" s="3">
        <v>0</v>
      </c>
      <c r="F149" s="3" t="s">
        <v>17</v>
      </c>
      <c r="G149" s="3" t="s">
        <v>17</v>
      </c>
      <c r="H149" s="2">
        <v>27</v>
      </c>
      <c r="I149" s="31">
        <v>3</v>
      </c>
      <c r="J149" s="2">
        <v>2023</v>
      </c>
      <c r="K149" s="9">
        <f t="shared" si="9"/>
        <v>80000</v>
      </c>
      <c r="L149" s="3">
        <f>IFERROR((Tabla1[[#This Row],[TOTAL LIQUIDADO DIA]]+L148)-Tabla1[[#This Row],[RETIRO]],Tabla1[[#This Row],[TOTAL LIQUIDADO DIA]])</f>
        <v>1930000</v>
      </c>
    </row>
    <row r="150" spans="1:12" x14ac:dyDescent="0.25">
      <c r="A150" s="8">
        <v>0</v>
      </c>
      <c r="B150" s="8">
        <v>0</v>
      </c>
      <c r="C150" s="3" t="s">
        <v>16</v>
      </c>
      <c r="D150" s="3" t="s">
        <v>32</v>
      </c>
      <c r="E150" s="3">
        <v>0</v>
      </c>
      <c r="F150" s="3" t="s">
        <v>17</v>
      </c>
      <c r="G150" s="3" t="s">
        <v>17</v>
      </c>
      <c r="H150" s="2">
        <v>28</v>
      </c>
      <c r="I150" s="31">
        <v>3</v>
      </c>
      <c r="J150" s="2">
        <v>2023</v>
      </c>
      <c r="K150" s="9">
        <f t="shared" si="9"/>
        <v>0</v>
      </c>
      <c r="L150" s="3">
        <f>IFERROR((Tabla1[[#This Row],[TOTAL LIQUIDADO DIA]]+L149)-Tabla1[[#This Row],[RETIRO]],Tabla1[[#This Row],[TOTAL LIQUIDADO DIA]])</f>
        <v>1930000</v>
      </c>
    </row>
    <row r="151" spans="1:12" x14ac:dyDescent="0.25">
      <c r="A151" s="8">
        <v>80000</v>
      </c>
      <c r="B151" s="8">
        <v>0</v>
      </c>
      <c r="C151" s="3" t="s">
        <v>16</v>
      </c>
      <c r="D151" s="3" t="s">
        <v>17</v>
      </c>
      <c r="E151" s="3">
        <v>0</v>
      </c>
      <c r="F151" s="3" t="s">
        <v>17</v>
      </c>
      <c r="G151" s="3" t="s">
        <v>17</v>
      </c>
      <c r="H151" s="2">
        <v>29</v>
      </c>
      <c r="I151" s="31">
        <v>3</v>
      </c>
      <c r="J151" s="2">
        <v>2023</v>
      </c>
      <c r="K151" s="9">
        <f t="shared" si="9"/>
        <v>80000</v>
      </c>
      <c r="L151" s="3">
        <f>IFERROR((Tabla1[[#This Row],[TOTAL LIQUIDADO DIA]]+L150)-Tabla1[[#This Row],[RETIRO]],Tabla1[[#This Row],[TOTAL LIQUIDADO DIA]])</f>
        <v>2010000</v>
      </c>
    </row>
    <row r="152" spans="1:12" x14ac:dyDescent="0.25">
      <c r="A152" s="8">
        <v>80000</v>
      </c>
      <c r="B152" s="8">
        <v>0</v>
      </c>
      <c r="C152" s="3" t="s">
        <v>16</v>
      </c>
      <c r="D152" s="3" t="s">
        <v>17</v>
      </c>
      <c r="E152" s="3">
        <v>1300000</v>
      </c>
      <c r="F152" s="3" t="s">
        <v>24</v>
      </c>
      <c r="G152" s="3" t="s">
        <v>25</v>
      </c>
      <c r="H152" s="2">
        <v>30</v>
      </c>
      <c r="I152" s="31">
        <v>3</v>
      </c>
      <c r="J152" s="2">
        <v>2023</v>
      </c>
      <c r="K152" s="9">
        <f t="shared" si="9"/>
        <v>80000</v>
      </c>
      <c r="L152" s="3">
        <f>IFERROR((Tabla1[[#This Row],[TOTAL LIQUIDADO DIA]]+L151)-Tabla1[[#This Row],[RETIRO]],Tabla1[[#This Row],[TOTAL LIQUIDADO DIA]])</f>
        <v>790000</v>
      </c>
    </row>
    <row r="153" spans="1:12" x14ac:dyDescent="0.25">
      <c r="A153" s="8">
        <v>80000</v>
      </c>
      <c r="B153" s="8">
        <v>0</v>
      </c>
      <c r="C153" s="3" t="s">
        <v>16</v>
      </c>
      <c r="D153" s="3" t="s">
        <v>17</v>
      </c>
      <c r="E153" s="3">
        <f>140000+110000</f>
        <v>250000</v>
      </c>
      <c r="F153" s="3" t="s">
        <v>24</v>
      </c>
      <c r="G153" s="3" t="s">
        <v>25</v>
      </c>
      <c r="H153" s="2">
        <v>31</v>
      </c>
      <c r="I153" s="31">
        <v>3</v>
      </c>
      <c r="J153" s="2">
        <v>2023</v>
      </c>
      <c r="K153" s="9">
        <f t="shared" si="9"/>
        <v>80000</v>
      </c>
      <c r="L153" s="3">
        <f>IFERROR((Tabla1[[#This Row],[TOTAL LIQUIDADO DIA]]+L152)-Tabla1[[#This Row],[RETIRO]],Tabla1[[#This Row],[TOTAL LIQUIDADO DIA]])</f>
        <v>620000</v>
      </c>
    </row>
    <row r="154" spans="1:12" x14ac:dyDescent="0.25">
      <c r="A154" s="8">
        <v>80000</v>
      </c>
      <c r="B154" s="8">
        <v>0</v>
      </c>
      <c r="C154" s="3" t="s">
        <v>16</v>
      </c>
      <c r="D154" s="3" t="s">
        <v>46</v>
      </c>
      <c r="E154" s="3">
        <v>0</v>
      </c>
      <c r="F154" s="3" t="s">
        <v>17</v>
      </c>
      <c r="G154" s="3" t="s">
        <v>17</v>
      </c>
      <c r="H154" s="2">
        <v>1</v>
      </c>
      <c r="I154" s="32">
        <v>4</v>
      </c>
      <c r="J154" s="2">
        <v>2023</v>
      </c>
      <c r="K154" s="21">
        <f>A154+B154</f>
        <v>80000</v>
      </c>
      <c r="L154" s="19">
        <f>IFERROR((Tabla1[[#This Row],[TOTAL LIQUIDADO DIA]]+L153)-Tabla1[[#This Row],[RETIRO]],Tabla1[[#This Row],[TOTAL LIQUIDADO DIA]])</f>
        <v>700000</v>
      </c>
    </row>
    <row r="155" spans="1:12" x14ac:dyDescent="0.25">
      <c r="A155" s="8">
        <v>80000</v>
      </c>
      <c r="B155" s="8">
        <v>0</v>
      </c>
      <c r="C155" s="3" t="s">
        <v>23</v>
      </c>
      <c r="D155" s="3" t="s">
        <v>17</v>
      </c>
      <c r="E155" s="3">
        <v>0</v>
      </c>
      <c r="F155" s="3" t="s">
        <v>17</v>
      </c>
      <c r="G155" s="3" t="s">
        <v>17</v>
      </c>
      <c r="H155" s="2">
        <v>2</v>
      </c>
      <c r="I155" s="32">
        <v>4</v>
      </c>
      <c r="J155" s="2">
        <v>2023</v>
      </c>
      <c r="K155" s="9">
        <f t="shared" ref="K155:K156" si="10">A155+B155</f>
        <v>80000</v>
      </c>
      <c r="L155" s="3">
        <f>IFERROR((Tabla1[[#This Row],[TOTAL LIQUIDADO DIA]]+L154)-Tabla1[[#This Row],[RETIRO]],Tabla1[[#This Row],[TOTAL LIQUIDADO DIA]])</f>
        <v>780000</v>
      </c>
    </row>
    <row r="156" spans="1:12" x14ac:dyDescent="0.25">
      <c r="A156" s="8">
        <v>0</v>
      </c>
      <c r="B156" s="8">
        <v>0</v>
      </c>
      <c r="C156" s="3" t="s">
        <v>17</v>
      </c>
      <c r="D156" s="3" t="s">
        <v>22</v>
      </c>
      <c r="E156" s="3">
        <v>0</v>
      </c>
      <c r="F156" s="3" t="s">
        <v>17</v>
      </c>
      <c r="G156" s="3" t="s">
        <v>17</v>
      </c>
      <c r="H156" s="2">
        <v>3</v>
      </c>
      <c r="I156" s="32">
        <v>4</v>
      </c>
      <c r="J156" s="2">
        <v>2023</v>
      </c>
      <c r="K156" s="9">
        <f t="shared" si="10"/>
        <v>0</v>
      </c>
      <c r="L156" s="3">
        <f>IFERROR((Tabla1[[#This Row],[TOTAL LIQUIDADO DIA]]+L155)-Tabla1[[#This Row],[RETIRO]],Tabla1[[#This Row],[TOTAL LIQUIDADO DIA]])</f>
        <v>780000</v>
      </c>
    </row>
    <row r="157" spans="1:12" x14ac:dyDescent="0.25">
      <c r="A157" s="8">
        <v>80000</v>
      </c>
      <c r="B157" s="8">
        <v>0</v>
      </c>
      <c r="C157" s="3" t="s">
        <v>16</v>
      </c>
      <c r="D157" s="3" t="s">
        <v>17</v>
      </c>
      <c r="E157" s="3">
        <v>150000</v>
      </c>
      <c r="F157" s="3" t="s">
        <v>24</v>
      </c>
      <c r="G157" s="3" t="s">
        <v>26</v>
      </c>
      <c r="H157" s="2">
        <v>4</v>
      </c>
      <c r="I157" s="32">
        <v>4</v>
      </c>
      <c r="J157" s="2">
        <v>2023</v>
      </c>
      <c r="K157" s="9">
        <f t="shared" ref="K157:K183" si="11">A157+B157</f>
        <v>80000</v>
      </c>
      <c r="L157" s="3">
        <f>IFERROR((Tabla1[[#This Row],[TOTAL LIQUIDADO DIA]]+L156)-Tabla1[[#This Row],[RETIRO]],Tabla1[[#This Row],[TOTAL LIQUIDADO DIA]])</f>
        <v>710000</v>
      </c>
    </row>
    <row r="158" spans="1:12" x14ac:dyDescent="0.25">
      <c r="A158" s="8">
        <v>80000</v>
      </c>
      <c r="B158" s="8">
        <v>0</v>
      </c>
      <c r="C158" s="3" t="s">
        <v>16</v>
      </c>
      <c r="D158" s="3" t="s">
        <v>17</v>
      </c>
      <c r="E158" s="3">
        <v>0</v>
      </c>
      <c r="F158" s="3" t="s">
        <v>17</v>
      </c>
      <c r="G158" s="3" t="s">
        <v>17</v>
      </c>
      <c r="H158" s="2">
        <v>5</v>
      </c>
      <c r="I158" s="32">
        <v>4</v>
      </c>
      <c r="J158" s="2">
        <v>2023</v>
      </c>
      <c r="K158" s="9">
        <f t="shared" si="11"/>
        <v>80000</v>
      </c>
      <c r="L158" s="3">
        <f>IFERROR((Tabla1[[#This Row],[TOTAL LIQUIDADO DIA]]+L157)-Tabla1[[#This Row],[RETIRO]],Tabla1[[#This Row],[TOTAL LIQUIDADO DIA]])</f>
        <v>790000</v>
      </c>
    </row>
    <row r="159" spans="1:12" x14ac:dyDescent="0.25">
      <c r="A159" s="8">
        <v>80000</v>
      </c>
      <c r="B159" s="8">
        <v>0</v>
      </c>
      <c r="C159" s="3" t="s">
        <v>16</v>
      </c>
      <c r="D159" s="3" t="s">
        <v>17</v>
      </c>
      <c r="E159" s="3">
        <v>0</v>
      </c>
      <c r="F159" s="3" t="s">
        <v>17</v>
      </c>
      <c r="G159" s="3" t="s">
        <v>17</v>
      </c>
      <c r="H159" s="2">
        <v>6</v>
      </c>
      <c r="I159" s="32">
        <v>4</v>
      </c>
      <c r="J159" s="2">
        <v>2023</v>
      </c>
      <c r="K159" s="9">
        <f t="shared" si="11"/>
        <v>80000</v>
      </c>
      <c r="L159" s="3">
        <f>IFERROR((Tabla1[[#This Row],[TOTAL LIQUIDADO DIA]]+L158)-Tabla1[[#This Row],[RETIRO]],Tabla1[[#This Row],[TOTAL LIQUIDADO DIA]])</f>
        <v>870000</v>
      </c>
    </row>
    <row r="160" spans="1:12" x14ac:dyDescent="0.25">
      <c r="A160" s="8">
        <v>80000</v>
      </c>
      <c r="B160" s="8">
        <v>0</v>
      </c>
      <c r="C160" s="3" t="s">
        <v>16</v>
      </c>
      <c r="D160" s="3" t="s">
        <v>17</v>
      </c>
      <c r="E160" s="3">
        <v>60000</v>
      </c>
      <c r="F160" s="3" t="s">
        <v>19</v>
      </c>
      <c r="G160" s="3" t="s">
        <v>25</v>
      </c>
      <c r="H160" s="2">
        <v>7</v>
      </c>
      <c r="I160" s="32">
        <v>4</v>
      </c>
      <c r="J160" s="2">
        <v>2023</v>
      </c>
      <c r="K160" s="9">
        <f t="shared" si="11"/>
        <v>80000</v>
      </c>
      <c r="L160" s="3">
        <f>IFERROR((Tabla1[[#This Row],[TOTAL LIQUIDADO DIA]]+L159)-Tabla1[[#This Row],[RETIRO]],Tabla1[[#This Row],[TOTAL LIQUIDADO DIA]])</f>
        <v>890000</v>
      </c>
    </row>
    <row r="161" spans="1:12" x14ac:dyDescent="0.25">
      <c r="A161" s="8">
        <v>70000</v>
      </c>
      <c r="B161" s="8">
        <v>0</v>
      </c>
      <c r="C161" s="3" t="s">
        <v>16</v>
      </c>
      <c r="D161" s="3" t="s">
        <v>32</v>
      </c>
      <c r="E161" s="3">
        <v>0</v>
      </c>
      <c r="F161" s="3" t="s">
        <v>17</v>
      </c>
      <c r="G161" s="3" t="s">
        <v>17</v>
      </c>
      <c r="H161" s="2">
        <v>8</v>
      </c>
      <c r="I161" s="32">
        <v>4</v>
      </c>
      <c r="J161" s="2">
        <v>2023</v>
      </c>
      <c r="K161" s="9">
        <f t="shared" si="11"/>
        <v>70000</v>
      </c>
      <c r="L161" s="3">
        <f>IFERROR((Tabla1[[#This Row],[TOTAL LIQUIDADO DIA]]+L160)-Tabla1[[#This Row],[RETIRO]],Tabla1[[#This Row],[TOTAL LIQUIDADO DIA]])</f>
        <v>960000</v>
      </c>
    </row>
    <row r="162" spans="1:12" x14ac:dyDescent="0.25">
      <c r="A162" s="8">
        <v>90000</v>
      </c>
      <c r="B162" s="8">
        <v>0</v>
      </c>
      <c r="C162" s="3" t="s">
        <v>23</v>
      </c>
      <c r="D162" s="3" t="s">
        <v>17</v>
      </c>
      <c r="E162" s="3">
        <v>0</v>
      </c>
      <c r="F162" s="3" t="s">
        <v>17</v>
      </c>
      <c r="G162" s="3" t="s">
        <v>17</v>
      </c>
      <c r="H162" s="2">
        <v>9</v>
      </c>
      <c r="I162" s="32">
        <v>4</v>
      </c>
      <c r="J162" s="2">
        <v>2023</v>
      </c>
      <c r="K162" s="9">
        <f t="shared" si="11"/>
        <v>90000</v>
      </c>
      <c r="L162" s="3">
        <f>IFERROR((Tabla1[[#This Row],[TOTAL LIQUIDADO DIA]]+L161)-Tabla1[[#This Row],[RETIRO]],Tabla1[[#This Row],[TOTAL LIQUIDADO DIA]])</f>
        <v>1050000</v>
      </c>
    </row>
    <row r="163" spans="1:12" x14ac:dyDescent="0.25">
      <c r="A163" s="8">
        <v>90000</v>
      </c>
      <c r="B163" s="8">
        <v>0</v>
      </c>
      <c r="C163" s="3" t="s">
        <v>16</v>
      </c>
      <c r="D163" s="3" t="s">
        <v>17</v>
      </c>
      <c r="E163" s="3">
        <v>0</v>
      </c>
      <c r="F163" s="3" t="s">
        <v>17</v>
      </c>
      <c r="G163" s="3" t="s">
        <v>17</v>
      </c>
      <c r="H163" s="2">
        <v>10</v>
      </c>
      <c r="I163" s="32">
        <v>4</v>
      </c>
      <c r="J163" s="2">
        <v>2023</v>
      </c>
      <c r="K163" s="9">
        <f t="shared" si="11"/>
        <v>90000</v>
      </c>
      <c r="L163" s="3">
        <f>IFERROR((Tabla1[[#This Row],[TOTAL LIQUIDADO DIA]]+L162)-Tabla1[[#This Row],[RETIRO]],Tabla1[[#This Row],[TOTAL LIQUIDADO DIA]])</f>
        <v>1140000</v>
      </c>
    </row>
    <row r="164" spans="1:12" x14ac:dyDescent="0.25">
      <c r="A164" s="8">
        <v>90000</v>
      </c>
      <c r="B164" s="8">
        <v>0</v>
      </c>
      <c r="C164" s="3" t="s">
        <v>16</v>
      </c>
      <c r="D164" s="3" t="s">
        <v>17</v>
      </c>
      <c r="E164" s="3">
        <v>0</v>
      </c>
      <c r="F164" s="3" t="s">
        <v>17</v>
      </c>
      <c r="G164" s="3" t="s">
        <v>17</v>
      </c>
      <c r="H164" s="2">
        <v>11</v>
      </c>
      <c r="I164" s="32">
        <v>4</v>
      </c>
      <c r="J164" s="2">
        <v>2023</v>
      </c>
      <c r="K164" s="9">
        <f t="shared" si="11"/>
        <v>90000</v>
      </c>
      <c r="L164" s="3">
        <f>IFERROR((Tabla1[[#This Row],[TOTAL LIQUIDADO DIA]]+L163)-Tabla1[[#This Row],[RETIRO]],Tabla1[[#This Row],[TOTAL LIQUIDADO DIA]])</f>
        <v>1230000</v>
      </c>
    </row>
    <row r="165" spans="1:12" x14ac:dyDescent="0.25">
      <c r="A165" s="8">
        <v>90000</v>
      </c>
      <c r="B165" s="8">
        <v>0</v>
      </c>
      <c r="C165" s="3" t="s">
        <v>16</v>
      </c>
      <c r="D165" s="3" t="s">
        <v>17</v>
      </c>
      <c r="E165" s="3">
        <v>0</v>
      </c>
      <c r="F165" s="3" t="s">
        <v>17</v>
      </c>
      <c r="G165" s="3" t="s">
        <v>17</v>
      </c>
      <c r="H165" s="2">
        <v>12</v>
      </c>
      <c r="I165" s="32">
        <v>4</v>
      </c>
      <c r="J165" s="2">
        <v>2023</v>
      </c>
      <c r="K165" s="9">
        <f t="shared" si="11"/>
        <v>90000</v>
      </c>
      <c r="L165" s="3">
        <f>IFERROR((Tabla1[[#This Row],[TOTAL LIQUIDADO DIA]]+L164)-Tabla1[[#This Row],[RETIRO]],Tabla1[[#This Row],[TOTAL LIQUIDADO DIA]])</f>
        <v>1320000</v>
      </c>
    </row>
    <row r="166" spans="1:12" x14ac:dyDescent="0.25">
      <c r="A166" s="8">
        <v>90000</v>
      </c>
      <c r="B166" s="8">
        <v>0</v>
      </c>
      <c r="C166" s="3" t="s">
        <v>16</v>
      </c>
      <c r="D166" s="3" t="s">
        <v>17</v>
      </c>
      <c r="E166" s="3">
        <v>0</v>
      </c>
      <c r="F166" s="3" t="s">
        <v>17</v>
      </c>
      <c r="G166" s="3" t="s">
        <v>17</v>
      </c>
      <c r="H166" s="2">
        <v>13</v>
      </c>
      <c r="I166" s="32">
        <v>4</v>
      </c>
      <c r="J166" s="2">
        <v>2023</v>
      </c>
      <c r="K166" s="9">
        <f t="shared" si="11"/>
        <v>90000</v>
      </c>
      <c r="L166" s="3">
        <f>IFERROR((Tabla1[[#This Row],[TOTAL LIQUIDADO DIA]]+L165)-Tabla1[[#This Row],[RETIRO]],Tabla1[[#This Row],[TOTAL LIQUIDADO DIA]])</f>
        <v>1410000</v>
      </c>
    </row>
    <row r="167" spans="1:12" x14ac:dyDescent="0.25">
      <c r="A167" s="8">
        <v>90000</v>
      </c>
      <c r="B167" s="8">
        <v>0</v>
      </c>
      <c r="C167" s="3" t="s">
        <v>23</v>
      </c>
      <c r="D167" s="3" t="s">
        <v>17</v>
      </c>
      <c r="E167" s="3">
        <v>0</v>
      </c>
      <c r="F167" s="3" t="s">
        <v>17</v>
      </c>
      <c r="G167" s="3" t="s">
        <v>17</v>
      </c>
      <c r="H167" s="2">
        <v>14</v>
      </c>
      <c r="I167" s="32">
        <v>4</v>
      </c>
      <c r="J167" s="2">
        <v>2023</v>
      </c>
      <c r="K167" s="9">
        <f t="shared" si="11"/>
        <v>90000</v>
      </c>
      <c r="L167" s="3">
        <f>IFERROR((Tabla1[[#This Row],[TOTAL LIQUIDADO DIA]]+L166)-Tabla1[[#This Row],[RETIRO]],Tabla1[[#This Row],[TOTAL LIQUIDADO DIA]])</f>
        <v>1500000</v>
      </c>
    </row>
    <row r="168" spans="1:12" x14ac:dyDescent="0.25">
      <c r="A168" s="8">
        <v>80000</v>
      </c>
      <c r="B168" s="8">
        <v>0</v>
      </c>
      <c r="C168" s="3" t="s">
        <v>23</v>
      </c>
      <c r="D168" s="3" t="s">
        <v>17</v>
      </c>
      <c r="E168" s="3">
        <v>0</v>
      </c>
      <c r="F168" s="3" t="s">
        <v>17</v>
      </c>
      <c r="G168" s="3" t="s">
        <v>17</v>
      </c>
      <c r="H168" s="2">
        <v>15</v>
      </c>
      <c r="I168" s="32">
        <v>4</v>
      </c>
      <c r="J168" s="2">
        <v>2023</v>
      </c>
      <c r="K168" s="9">
        <f t="shared" si="11"/>
        <v>80000</v>
      </c>
      <c r="L168" s="3">
        <f>IFERROR((Tabla1[[#This Row],[TOTAL LIQUIDADO DIA]]+L167)-Tabla1[[#This Row],[RETIRO]],Tabla1[[#This Row],[TOTAL LIQUIDADO DIA]])</f>
        <v>1580000</v>
      </c>
    </row>
    <row r="169" spans="1:12" x14ac:dyDescent="0.25">
      <c r="A169" s="8">
        <v>80000</v>
      </c>
      <c r="B169" s="8">
        <v>0</v>
      </c>
      <c r="C169" s="3" t="s">
        <v>23</v>
      </c>
      <c r="D169" s="3" t="s">
        <v>17</v>
      </c>
      <c r="E169" s="3">
        <v>0</v>
      </c>
      <c r="F169" s="3" t="s">
        <v>17</v>
      </c>
      <c r="G169" s="3" t="s">
        <v>17</v>
      </c>
      <c r="H169" s="2">
        <v>16</v>
      </c>
      <c r="I169" s="32">
        <v>4</v>
      </c>
      <c r="J169" s="2">
        <v>2023</v>
      </c>
      <c r="K169" s="9">
        <f t="shared" si="11"/>
        <v>80000</v>
      </c>
      <c r="L169" s="3">
        <f>IFERROR((Tabla1[[#This Row],[TOTAL LIQUIDADO DIA]]+L168)-Tabla1[[#This Row],[RETIRO]],Tabla1[[#This Row],[TOTAL LIQUIDADO DIA]])</f>
        <v>1660000</v>
      </c>
    </row>
    <row r="170" spans="1:12" x14ac:dyDescent="0.25">
      <c r="A170" s="8">
        <v>0</v>
      </c>
      <c r="B170" s="8">
        <v>0</v>
      </c>
      <c r="C170" s="3" t="s">
        <v>17</v>
      </c>
      <c r="D170" s="3" t="s">
        <v>22</v>
      </c>
      <c r="E170" s="3">
        <v>40000</v>
      </c>
      <c r="F170" s="3" t="s">
        <v>19</v>
      </c>
      <c r="G170" s="3" t="s">
        <v>20</v>
      </c>
      <c r="H170" s="2">
        <v>17</v>
      </c>
      <c r="I170" s="32">
        <v>4</v>
      </c>
      <c r="J170" s="2">
        <v>2023</v>
      </c>
      <c r="K170" s="9">
        <f t="shared" si="11"/>
        <v>0</v>
      </c>
      <c r="L170" s="3">
        <f>IFERROR((Tabla1[[#This Row],[TOTAL LIQUIDADO DIA]]+L169)-Tabla1[[#This Row],[RETIRO]],Tabla1[[#This Row],[TOTAL LIQUIDADO DIA]])</f>
        <v>1620000</v>
      </c>
    </row>
    <row r="171" spans="1:12" x14ac:dyDescent="0.25">
      <c r="A171" s="8">
        <v>90000</v>
      </c>
      <c r="B171" s="8">
        <v>20000</v>
      </c>
      <c r="C171" s="3" t="s">
        <v>21</v>
      </c>
      <c r="D171" s="3" t="s">
        <v>17</v>
      </c>
      <c r="E171" s="3">
        <v>80000</v>
      </c>
      <c r="F171" s="3" t="s">
        <v>24</v>
      </c>
      <c r="G171" s="3" t="s">
        <v>26</v>
      </c>
      <c r="H171" s="2">
        <v>18</v>
      </c>
      <c r="I171" s="32">
        <v>4</v>
      </c>
      <c r="J171" s="2">
        <v>2023</v>
      </c>
      <c r="K171" s="9">
        <f t="shared" si="11"/>
        <v>110000</v>
      </c>
      <c r="L171" s="3">
        <f>IFERROR((Tabla1[[#This Row],[TOTAL LIQUIDADO DIA]]+L170)-Tabla1[[#This Row],[RETIRO]],Tabla1[[#This Row],[TOTAL LIQUIDADO DIA]])</f>
        <v>1650000</v>
      </c>
    </row>
    <row r="172" spans="1:12" x14ac:dyDescent="0.25">
      <c r="A172" s="8">
        <v>80000</v>
      </c>
      <c r="B172" s="8">
        <v>0</v>
      </c>
      <c r="C172" s="3" t="s">
        <v>16</v>
      </c>
      <c r="D172" s="3" t="s">
        <v>17</v>
      </c>
      <c r="E172" s="3">
        <v>70000</v>
      </c>
      <c r="F172" s="3" t="s">
        <v>21</v>
      </c>
      <c r="G172" s="3" t="s">
        <v>25</v>
      </c>
      <c r="H172" s="2">
        <v>19</v>
      </c>
      <c r="I172" s="32">
        <v>4</v>
      </c>
      <c r="J172" s="2">
        <v>2023</v>
      </c>
      <c r="K172" s="9">
        <f t="shared" si="11"/>
        <v>80000</v>
      </c>
      <c r="L172" s="3">
        <f>IFERROR((Tabla1[[#This Row],[TOTAL LIQUIDADO DIA]]+L171)-Tabla1[[#This Row],[RETIRO]],Tabla1[[#This Row],[TOTAL LIQUIDADO DIA]])</f>
        <v>1660000</v>
      </c>
    </row>
    <row r="173" spans="1:12" x14ac:dyDescent="0.25">
      <c r="A173" s="8">
        <v>80000</v>
      </c>
      <c r="B173" s="8">
        <v>0</v>
      </c>
      <c r="C173" s="3" t="s">
        <v>16</v>
      </c>
      <c r="D173" s="3" t="s">
        <v>17</v>
      </c>
      <c r="E173" s="3">
        <v>60000</v>
      </c>
      <c r="F173" s="3" t="s">
        <v>21</v>
      </c>
      <c r="G173" s="3" t="s">
        <v>26</v>
      </c>
      <c r="H173" s="2">
        <v>20</v>
      </c>
      <c r="I173" s="32">
        <v>4</v>
      </c>
      <c r="J173" s="2">
        <v>2023</v>
      </c>
      <c r="K173" s="9">
        <f t="shared" si="11"/>
        <v>80000</v>
      </c>
      <c r="L173" s="3">
        <f>IFERROR((Tabla1[[#This Row],[TOTAL LIQUIDADO DIA]]+L172)-Tabla1[[#This Row],[RETIRO]],Tabla1[[#This Row],[TOTAL LIQUIDADO DIA]])</f>
        <v>1680000</v>
      </c>
    </row>
    <row r="174" spans="1:12" x14ac:dyDescent="0.25">
      <c r="A174" s="8">
        <v>80000</v>
      </c>
      <c r="B174" s="8">
        <v>0</v>
      </c>
      <c r="C174" s="3" t="s">
        <v>16</v>
      </c>
      <c r="D174" s="3" t="s">
        <v>17</v>
      </c>
      <c r="E174" s="3">
        <v>0</v>
      </c>
      <c r="F174" s="3" t="s">
        <v>17</v>
      </c>
      <c r="G174" s="3" t="s">
        <v>17</v>
      </c>
      <c r="H174" s="2">
        <v>21</v>
      </c>
      <c r="I174" s="32">
        <v>4</v>
      </c>
      <c r="J174" s="2">
        <v>2023</v>
      </c>
      <c r="K174" s="9">
        <f t="shared" si="11"/>
        <v>80000</v>
      </c>
      <c r="L174" s="3">
        <f>IFERROR((Tabla1[[#This Row],[TOTAL LIQUIDADO DIA]]+L173)-Tabla1[[#This Row],[RETIRO]],Tabla1[[#This Row],[TOTAL LIQUIDADO DIA]])</f>
        <v>1760000</v>
      </c>
    </row>
    <row r="175" spans="1:12" x14ac:dyDescent="0.25">
      <c r="A175" s="8">
        <v>80000</v>
      </c>
      <c r="B175" s="8">
        <v>0</v>
      </c>
      <c r="C175" s="3" t="s">
        <v>16</v>
      </c>
      <c r="D175" s="3" t="s">
        <v>17</v>
      </c>
      <c r="E175" s="3">
        <v>0</v>
      </c>
      <c r="F175" s="3" t="s">
        <v>17</v>
      </c>
      <c r="G175" s="3" t="s">
        <v>17</v>
      </c>
      <c r="H175" s="2">
        <v>22</v>
      </c>
      <c r="I175" s="32">
        <v>4</v>
      </c>
      <c r="J175" s="2">
        <v>2023</v>
      </c>
      <c r="K175" s="9">
        <f t="shared" si="11"/>
        <v>80000</v>
      </c>
      <c r="L175" s="3">
        <f>IFERROR((Tabla1[[#This Row],[TOTAL LIQUIDADO DIA]]+L174)-Tabla1[[#This Row],[RETIRO]],Tabla1[[#This Row],[TOTAL LIQUIDADO DIA]])</f>
        <v>1840000</v>
      </c>
    </row>
    <row r="176" spans="1:12" x14ac:dyDescent="0.25">
      <c r="A176" s="8">
        <v>80000</v>
      </c>
      <c r="B176" s="8">
        <v>0</v>
      </c>
      <c r="C176" s="3" t="s">
        <v>23</v>
      </c>
      <c r="D176" s="3" t="s">
        <v>17</v>
      </c>
      <c r="E176" s="3">
        <v>20000</v>
      </c>
      <c r="F176" s="3" t="s">
        <v>24</v>
      </c>
      <c r="G176" s="3" t="s">
        <v>25</v>
      </c>
      <c r="H176" s="2">
        <v>23</v>
      </c>
      <c r="I176" s="32">
        <v>4</v>
      </c>
      <c r="J176" s="2">
        <v>2023</v>
      </c>
      <c r="K176" s="9">
        <f t="shared" si="11"/>
        <v>80000</v>
      </c>
      <c r="L176" s="3">
        <f>IFERROR((Tabla1[[#This Row],[TOTAL LIQUIDADO DIA]]+L175)-Tabla1[[#This Row],[RETIRO]],Tabla1[[#This Row],[TOTAL LIQUIDADO DIA]])</f>
        <v>1900000</v>
      </c>
    </row>
    <row r="177" spans="1:12" x14ac:dyDescent="0.25">
      <c r="A177" s="8">
        <v>60000</v>
      </c>
      <c r="B177" s="8">
        <v>0</v>
      </c>
      <c r="C177" s="3" t="s">
        <v>16</v>
      </c>
      <c r="D177" s="3" t="s">
        <v>32</v>
      </c>
      <c r="E177" s="3">
        <v>100000</v>
      </c>
      <c r="F177" s="3" t="s">
        <v>21</v>
      </c>
      <c r="G177" s="3" t="s">
        <v>26</v>
      </c>
      <c r="H177" s="2">
        <v>24</v>
      </c>
      <c r="I177" s="32">
        <v>4</v>
      </c>
      <c r="J177" s="2">
        <v>2023</v>
      </c>
      <c r="K177" s="9">
        <f t="shared" si="11"/>
        <v>60000</v>
      </c>
      <c r="L177" s="3">
        <f>IFERROR((Tabla1[[#This Row],[TOTAL LIQUIDADO DIA]]+L176)-Tabla1[[#This Row],[RETIRO]],Tabla1[[#This Row],[TOTAL LIQUIDADO DIA]])</f>
        <v>1860000</v>
      </c>
    </row>
    <row r="178" spans="1:12" x14ac:dyDescent="0.25">
      <c r="A178" s="8">
        <v>80000</v>
      </c>
      <c r="B178" s="8">
        <v>0</v>
      </c>
      <c r="C178" s="3" t="s">
        <v>21</v>
      </c>
      <c r="D178" s="3" t="s">
        <v>17</v>
      </c>
      <c r="E178" s="3">
        <v>0</v>
      </c>
      <c r="F178" s="3" t="s">
        <v>17</v>
      </c>
      <c r="G178" s="3" t="s">
        <v>17</v>
      </c>
      <c r="H178" s="2">
        <v>25</v>
      </c>
      <c r="I178" s="32">
        <v>4</v>
      </c>
      <c r="J178" s="2">
        <v>2023</v>
      </c>
      <c r="K178" s="9">
        <f t="shared" si="11"/>
        <v>80000</v>
      </c>
      <c r="L178" s="3">
        <f>IFERROR((Tabla1[[#This Row],[TOTAL LIQUIDADO DIA]]+L177)-Tabla1[[#This Row],[RETIRO]],Tabla1[[#This Row],[TOTAL LIQUIDADO DIA]])</f>
        <v>1940000</v>
      </c>
    </row>
    <row r="179" spans="1:12" x14ac:dyDescent="0.25">
      <c r="A179" s="8">
        <v>80000</v>
      </c>
      <c r="B179" s="8">
        <v>0</v>
      </c>
      <c r="C179" s="3" t="s">
        <v>16</v>
      </c>
      <c r="D179" s="3" t="s">
        <v>17</v>
      </c>
      <c r="E179" s="3">
        <v>0</v>
      </c>
      <c r="F179" s="3" t="s">
        <v>17</v>
      </c>
      <c r="G179" s="3" t="s">
        <v>17</v>
      </c>
      <c r="H179" s="2">
        <v>26</v>
      </c>
      <c r="I179" s="32">
        <v>4</v>
      </c>
      <c r="J179" s="2">
        <v>2023</v>
      </c>
      <c r="K179" s="9">
        <f t="shared" si="11"/>
        <v>80000</v>
      </c>
      <c r="L179" s="3">
        <f>IFERROR((Tabla1[[#This Row],[TOTAL LIQUIDADO DIA]]+L178)-Tabla1[[#This Row],[RETIRO]],Tabla1[[#This Row],[TOTAL LIQUIDADO DIA]])</f>
        <v>2020000</v>
      </c>
    </row>
    <row r="180" spans="1:12" x14ac:dyDescent="0.25">
      <c r="A180" s="8">
        <v>80000</v>
      </c>
      <c r="B180" s="8">
        <v>0</v>
      </c>
      <c r="C180" s="3" t="s">
        <v>16</v>
      </c>
      <c r="D180" s="3" t="s">
        <v>17</v>
      </c>
      <c r="E180" s="3">
        <v>1300000</v>
      </c>
      <c r="F180" s="3" t="s">
        <v>24</v>
      </c>
      <c r="G180" s="3" t="s">
        <v>25</v>
      </c>
      <c r="H180" s="2">
        <v>27</v>
      </c>
      <c r="I180" s="32">
        <v>4</v>
      </c>
      <c r="J180" s="2">
        <v>2023</v>
      </c>
      <c r="K180" s="9">
        <f t="shared" si="11"/>
        <v>80000</v>
      </c>
      <c r="L180" s="3">
        <f>IFERROR((Tabla1[[#This Row],[TOTAL LIQUIDADO DIA]]+L179)-Tabla1[[#This Row],[RETIRO]],Tabla1[[#This Row],[TOTAL LIQUIDADO DIA]])</f>
        <v>800000</v>
      </c>
    </row>
    <row r="181" spans="1:12" x14ac:dyDescent="0.25">
      <c r="A181" s="8">
        <v>80000</v>
      </c>
      <c r="B181" s="8">
        <v>0</v>
      </c>
      <c r="C181" s="3" t="s">
        <v>16</v>
      </c>
      <c r="D181" s="3" t="s">
        <v>17</v>
      </c>
      <c r="E181" s="3">
        <v>260000</v>
      </c>
      <c r="F181" s="3" t="s">
        <v>24</v>
      </c>
      <c r="G181" s="3" t="s">
        <v>25</v>
      </c>
      <c r="H181" s="2">
        <v>28</v>
      </c>
      <c r="I181" s="32">
        <v>4</v>
      </c>
      <c r="J181" s="2">
        <v>2023</v>
      </c>
      <c r="K181" s="9">
        <f t="shared" si="11"/>
        <v>80000</v>
      </c>
      <c r="L181" s="3">
        <f>IFERROR((Tabla1[[#This Row],[TOTAL LIQUIDADO DIA]]+L180)-Tabla1[[#This Row],[RETIRO]],Tabla1[[#This Row],[TOTAL LIQUIDADO DIA]])</f>
        <v>620000</v>
      </c>
    </row>
    <row r="182" spans="1:12" x14ac:dyDescent="0.25">
      <c r="A182" s="8">
        <v>80000</v>
      </c>
      <c r="B182" s="8">
        <v>0</v>
      </c>
      <c r="C182" s="3" t="s">
        <v>16</v>
      </c>
      <c r="D182" s="3" t="s">
        <v>17</v>
      </c>
      <c r="E182" s="3">
        <v>25000</v>
      </c>
      <c r="F182" s="3" t="s">
        <v>24</v>
      </c>
      <c r="G182" s="3" t="s">
        <v>25</v>
      </c>
      <c r="H182" s="2">
        <v>29</v>
      </c>
      <c r="I182" s="32">
        <v>4</v>
      </c>
      <c r="J182" s="2">
        <v>2023</v>
      </c>
      <c r="K182" s="9">
        <f t="shared" si="11"/>
        <v>80000</v>
      </c>
      <c r="L182" s="3">
        <f>IFERROR((Tabla1[[#This Row],[TOTAL LIQUIDADO DIA]]+L181)-Tabla1[[#This Row],[RETIRO]],Tabla1[[#This Row],[TOTAL LIQUIDADO DIA]])</f>
        <v>675000</v>
      </c>
    </row>
    <row r="183" spans="1:12" x14ac:dyDescent="0.25">
      <c r="A183" s="8">
        <v>80000</v>
      </c>
      <c r="B183" s="8">
        <v>0</v>
      </c>
      <c r="C183" s="3" t="s">
        <v>23</v>
      </c>
      <c r="D183" s="3" t="s">
        <v>17</v>
      </c>
      <c r="E183" s="3">
        <v>10000</v>
      </c>
      <c r="F183" s="3" t="s">
        <v>16</v>
      </c>
      <c r="G183" s="3" t="s">
        <v>26</v>
      </c>
      <c r="H183" s="2">
        <v>30</v>
      </c>
      <c r="I183" s="32">
        <v>4</v>
      </c>
      <c r="J183" s="2">
        <v>2023</v>
      </c>
      <c r="K183" s="9">
        <f t="shared" si="11"/>
        <v>80000</v>
      </c>
      <c r="L183" s="3">
        <f>IFERROR((Tabla1[[#This Row],[TOTAL LIQUIDADO DIA]]+L182)-Tabla1[[#This Row],[RETIRO]],Tabla1[[#This Row],[TOTAL LIQUIDADO DIA]])</f>
        <v>745000</v>
      </c>
    </row>
    <row r="184" spans="1:12" x14ac:dyDescent="0.25">
      <c r="A184" s="8">
        <v>80000</v>
      </c>
      <c r="B184" s="8">
        <v>0</v>
      </c>
      <c r="C184" s="3" t="s">
        <v>16</v>
      </c>
      <c r="D184" s="3" t="s">
        <v>17</v>
      </c>
      <c r="E184" s="3">
        <v>0</v>
      </c>
      <c r="F184" s="3" t="s">
        <v>17</v>
      </c>
      <c r="G184" s="3" t="s">
        <v>17</v>
      </c>
      <c r="H184" s="2">
        <v>1</v>
      </c>
      <c r="I184" s="32">
        <v>5</v>
      </c>
      <c r="J184" s="2">
        <v>2023</v>
      </c>
      <c r="K184" s="21">
        <f>A184+B184</f>
        <v>80000</v>
      </c>
      <c r="L184" s="19">
        <f>IFERROR((Tabla1[[#This Row],[TOTAL LIQUIDADO DIA]]+L183)-Tabla1[[#This Row],[RETIRO]],Tabla1[[#This Row],[TOTAL LIQUIDADO DIA]])</f>
        <v>825000</v>
      </c>
    </row>
    <row r="185" spans="1:12" x14ac:dyDescent="0.25">
      <c r="A185" s="8">
        <v>70000</v>
      </c>
      <c r="B185" s="8">
        <v>0</v>
      </c>
      <c r="C185" s="3" t="s">
        <v>18</v>
      </c>
      <c r="D185" s="3" t="s">
        <v>22</v>
      </c>
      <c r="E185" s="3">
        <v>0</v>
      </c>
      <c r="F185" s="3" t="s">
        <v>17</v>
      </c>
      <c r="G185" s="3" t="s">
        <v>17</v>
      </c>
      <c r="H185" s="2">
        <v>2</v>
      </c>
      <c r="I185" s="32">
        <v>5</v>
      </c>
      <c r="J185" s="2">
        <v>2023</v>
      </c>
      <c r="K185" s="21">
        <f>A185+B185</f>
        <v>70000</v>
      </c>
      <c r="L185" s="19">
        <f>IFERROR((Tabla1[[#This Row],[TOTAL LIQUIDADO DIA]]+L184)-Tabla1[[#This Row],[RETIRO]],Tabla1[[#This Row],[TOTAL LIQUIDADO DIA]])</f>
        <v>895000</v>
      </c>
    </row>
    <row r="186" spans="1:12" x14ac:dyDescent="0.25">
      <c r="A186" s="8">
        <v>80000</v>
      </c>
      <c r="B186" s="8">
        <v>0</v>
      </c>
      <c r="C186" s="3" t="s">
        <v>16</v>
      </c>
      <c r="D186" s="3" t="s">
        <v>17</v>
      </c>
      <c r="E186" s="3">
        <v>0</v>
      </c>
      <c r="F186" s="3" t="s">
        <v>17</v>
      </c>
      <c r="G186" s="3" t="s">
        <v>17</v>
      </c>
      <c r="H186" s="2">
        <v>3</v>
      </c>
      <c r="I186" s="32">
        <v>5</v>
      </c>
      <c r="J186" s="2">
        <v>2023</v>
      </c>
      <c r="K186" s="9">
        <f t="shared" ref="K186:K214" si="12">A186+B186</f>
        <v>80000</v>
      </c>
      <c r="L186" s="3">
        <f>IFERROR((Tabla1[[#This Row],[TOTAL LIQUIDADO DIA]]+L185)-Tabla1[[#This Row],[RETIRO]],Tabla1[[#This Row],[TOTAL LIQUIDADO DIA]])</f>
        <v>975000</v>
      </c>
    </row>
    <row r="187" spans="1:12" x14ac:dyDescent="0.25">
      <c r="A187" s="8">
        <v>80000</v>
      </c>
      <c r="B187" s="8">
        <v>0</v>
      </c>
      <c r="C187" s="3" t="s">
        <v>16</v>
      </c>
      <c r="D187" s="3" t="s">
        <v>17</v>
      </c>
      <c r="E187" s="3">
        <v>0</v>
      </c>
      <c r="F187" s="3" t="s">
        <v>17</v>
      </c>
      <c r="G187" s="3" t="s">
        <v>17</v>
      </c>
      <c r="H187" s="2">
        <v>4</v>
      </c>
      <c r="I187" s="32">
        <v>5</v>
      </c>
      <c r="J187" s="2">
        <v>2023</v>
      </c>
      <c r="K187" s="9">
        <f t="shared" si="12"/>
        <v>80000</v>
      </c>
      <c r="L187" s="3">
        <f>IFERROR((Tabla1[[#This Row],[TOTAL LIQUIDADO DIA]]+L186)-Tabla1[[#This Row],[RETIRO]],Tabla1[[#This Row],[TOTAL LIQUIDADO DIA]])</f>
        <v>1055000</v>
      </c>
    </row>
    <row r="188" spans="1:12" x14ac:dyDescent="0.25">
      <c r="A188" s="8">
        <v>0</v>
      </c>
      <c r="B188" s="8">
        <v>0</v>
      </c>
      <c r="C188" s="3" t="s">
        <v>16</v>
      </c>
      <c r="D188" s="3" t="s">
        <v>32</v>
      </c>
      <c r="E188" s="3">
        <v>0</v>
      </c>
      <c r="F188" s="3" t="s">
        <v>17</v>
      </c>
      <c r="G188" s="3" t="s">
        <v>17</v>
      </c>
      <c r="H188" s="2">
        <v>5</v>
      </c>
      <c r="I188" s="32">
        <v>5</v>
      </c>
      <c r="J188" s="2">
        <v>2023</v>
      </c>
      <c r="K188" s="9">
        <f t="shared" si="12"/>
        <v>0</v>
      </c>
      <c r="L188" s="3">
        <f>IFERROR((Tabla1[[#This Row],[TOTAL LIQUIDADO DIA]]+L187)-Tabla1[[#This Row],[RETIRO]],Tabla1[[#This Row],[TOTAL LIQUIDADO DIA]])</f>
        <v>1055000</v>
      </c>
    </row>
    <row r="189" spans="1:12" x14ac:dyDescent="0.25">
      <c r="A189" s="8">
        <v>0</v>
      </c>
      <c r="B189" s="8">
        <v>0</v>
      </c>
      <c r="C189" s="3" t="s">
        <v>16</v>
      </c>
      <c r="D189" s="3" t="s">
        <v>32</v>
      </c>
      <c r="E189" s="3">
        <v>180000</v>
      </c>
      <c r="F189" s="3" t="s">
        <v>21</v>
      </c>
      <c r="G189" s="3" t="s">
        <v>26</v>
      </c>
      <c r="H189" s="2">
        <v>6</v>
      </c>
      <c r="I189" s="32">
        <v>5</v>
      </c>
      <c r="J189" s="2">
        <v>2023</v>
      </c>
      <c r="K189" s="9">
        <f t="shared" si="12"/>
        <v>0</v>
      </c>
      <c r="L189" s="3">
        <f>IFERROR((Tabla1[[#This Row],[TOTAL LIQUIDADO DIA]]+L188)-Tabla1[[#This Row],[RETIRO]],Tabla1[[#This Row],[TOTAL LIQUIDADO DIA]])</f>
        <v>875000</v>
      </c>
    </row>
    <row r="190" spans="1:12" x14ac:dyDescent="0.25">
      <c r="A190" s="8">
        <v>80000</v>
      </c>
      <c r="B190" s="8">
        <v>0</v>
      </c>
      <c r="C190" s="3" t="s">
        <v>23</v>
      </c>
      <c r="D190" s="3" t="s">
        <v>17</v>
      </c>
      <c r="E190" s="3">
        <v>0</v>
      </c>
      <c r="F190" s="3" t="s">
        <v>17</v>
      </c>
      <c r="G190" s="3" t="s">
        <v>17</v>
      </c>
      <c r="H190" s="2">
        <v>7</v>
      </c>
      <c r="I190" s="32">
        <v>5</v>
      </c>
      <c r="J190" s="2">
        <v>2023</v>
      </c>
      <c r="K190" s="9">
        <f t="shared" si="12"/>
        <v>80000</v>
      </c>
      <c r="L190" s="3">
        <f>IFERROR((Tabla1[[#This Row],[TOTAL LIQUIDADO DIA]]+L189)-Tabla1[[#This Row],[RETIRO]],Tabla1[[#This Row],[TOTAL LIQUIDADO DIA]])</f>
        <v>955000</v>
      </c>
    </row>
    <row r="191" spans="1:12" x14ac:dyDescent="0.25">
      <c r="A191" s="8">
        <v>80000</v>
      </c>
      <c r="B191" s="8">
        <v>0</v>
      </c>
      <c r="C191" s="3" t="s">
        <v>16</v>
      </c>
      <c r="D191" s="3" t="s">
        <v>17</v>
      </c>
      <c r="E191" s="3">
        <v>40000</v>
      </c>
      <c r="F191" s="3" t="s">
        <v>21</v>
      </c>
      <c r="G191" s="3" t="s">
        <v>26</v>
      </c>
      <c r="H191" s="2">
        <v>8</v>
      </c>
      <c r="I191" s="32">
        <v>5</v>
      </c>
      <c r="J191" s="2">
        <v>2023</v>
      </c>
      <c r="K191" s="9">
        <f t="shared" si="12"/>
        <v>80000</v>
      </c>
      <c r="L191" s="3">
        <f>IFERROR((Tabla1[[#This Row],[TOTAL LIQUIDADO DIA]]+L190)-Tabla1[[#This Row],[RETIRO]],Tabla1[[#This Row],[TOTAL LIQUIDADO DIA]])</f>
        <v>995000</v>
      </c>
    </row>
    <row r="192" spans="1:12" x14ac:dyDescent="0.25">
      <c r="A192" s="8">
        <v>0</v>
      </c>
      <c r="B192" s="8">
        <v>0</v>
      </c>
      <c r="C192" s="3" t="s">
        <v>16</v>
      </c>
      <c r="D192" s="3" t="s">
        <v>32</v>
      </c>
      <c r="E192" s="3">
        <v>0</v>
      </c>
      <c r="F192" s="3" t="s">
        <v>17</v>
      </c>
      <c r="G192" s="3" t="s">
        <v>17</v>
      </c>
      <c r="H192" s="2">
        <v>9</v>
      </c>
      <c r="I192" s="32">
        <v>5</v>
      </c>
      <c r="J192" s="2">
        <v>2023</v>
      </c>
      <c r="K192" s="9">
        <f t="shared" si="12"/>
        <v>0</v>
      </c>
      <c r="L192" s="3">
        <f>IFERROR((Tabla1[[#This Row],[TOTAL LIQUIDADO DIA]]+L191)-Tabla1[[#This Row],[RETIRO]],Tabla1[[#This Row],[TOTAL LIQUIDADO DIA]])</f>
        <v>995000</v>
      </c>
    </row>
    <row r="193" spans="1:12" x14ac:dyDescent="0.25">
      <c r="A193" s="8">
        <v>90000</v>
      </c>
      <c r="B193" s="8">
        <v>0</v>
      </c>
      <c r="C193" s="3" t="s">
        <v>16</v>
      </c>
      <c r="D193" s="3" t="s">
        <v>17</v>
      </c>
      <c r="E193" s="3">
        <v>0</v>
      </c>
      <c r="F193" s="3" t="s">
        <v>17</v>
      </c>
      <c r="G193" s="3" t="s">
        <v>17</v>
      </c>
      <c r="H193" s="2">
        <v>10</v>
      </c>
      <c r="I193" s="32">
        <v>5</v>
      </c>
      <c r="J193" s="2">
        <v>2023</v>
      </c>
      <c r="K193" s="9">
        <f t="shared" si="12"/>
        <v>90000</v>
      </c>
      <c r="L193" s="3">
        <f>IFERROR((Tabla1[[#This Row],[TOTAL LIQUIDADO DIA]]+L192)-Tabla1[[#This Row],[RETIRO]],Tabla1[[#This Row],[TOTAL LIQUIDADO DIA]])</f>
        <v>1085000</v>
      </c>
    </row>
    <row r="194" spans="1:12" x14ac:dyDescent="0.25">
      <c r="A194" s="8">
        <v>90000</v>
      </c>
      <c r="B194" s="8">
        <v>0</v>
      </c>
      <c r="C194" s="3" t="s">
        <v>16</v>
      </c>
      <c r="D194" s="3" t="s">
        <v>17</v>
      </c>
      <c r="E194" s="3">
        <v>0</v>
      </c>
      <c r="F194" s="3" t="s">
        <v>17</v>
      </c>
      <c r="G194" s="3" t="s">
        <v>17</v>
      </c>
      <c r="H194" s="2">
        <v>11</v>
      </c>
      <c r="I194" s="32">
        <v>5</v>
      </c>
      <c r="J194" s="2">
        <v>2023</v>
      </c>
      <c r="K194" s="9">
        <f t="shared" si="12"/>
        <v>90000</v>
      </c>
      <c r="L194" s="3">
        <f>IFERROR((Tabla1[[#This Row],[TOTAL LIQUIDADO DIA]]+L193)-Tabla1[[#This Row],[RETIRO]],Tabla1[[#This Row],[TOTAL LIQUIDADO DIA]])</f>
        <v>1175000</v>
      </c>
    </row>
    <row r="195" spans="1:12" x14ac:dyDescent="0.25">
      <c r="A195" s="8">
        <v>90000</v>
      </c>
      <c r="B195" s="8">
        <v>0</v>
      </c>
      <c r="C195" s="3" t="s">
        <v>16</v>
      </c>
      <c r="D195" s="3" t="s">
        <v>17</v>
      </c>
      <c r="E195" s="3">
        <v>0</v>
      </c>
      <c r="F195" s="3" t="s">
        <v>17</v>
      </c>
      <c r="G195" s="3" t="s">
        <v>17</v>
      </c>
      <c r="H195" s="2">
        <v>12</v>
      </c>
      <c r="I195" s="32">
        <v>5</v>
      </c>
      <c r="J195" s="2">
        <v>2023</v>
      </c>
      <c r="K195" s="9">
        <f t="shared" si="12"/>
        <v>90000</v>
      </c>
      <c r="L195" s="3">
        <f>IFERROR((Tabla1[[#This Row],[TOTAL LIQUIDADO DIA]]+L194)-Tabla1[[#This Row],[RETIRO]],Tabla1[[#This Row],[TOTAL LIQUIDADO DIA]])</f>
        <v>1265000</v>
      </c>
    </row>
    <row r="196" spans="1:12" x14ac:dyDescent="0.25">
      <c r="A196" s="8">
        <v>90000</v>
      </c>
      <c r="B196" s="8">
        <v>0</v>
      </c>
      <c r="C196" s="3" t="s">
        <v>16</v>
      </c>
      <c r="D196" s="3" t="s">
        <v>17</v>
      </c>
      <c r="E196" s="3">
        <v>90000</v>
      </c>
      <c r="F196" s="3" t="s">
        <v>19</v>
      </c>
      <c r="G196" s="3" t="s">
        <v>20</v>
      </c>
      <c r="H196" s="2">
        <v>13</v>
      </c>
      <c r="I196" s="32">
        <v>5</v>
      </c>
      <c r="J196" s="2">
        <v>2023</v>
      </c>
      <c r="K196" s="9">
        <f t="shared" si="12"/>
        <v>90000</v>
      </c>
      <c r="L196" s="3">
        <f>IFERROR((Tabla1[[#This Row],[TOTAL LIQUIDADO DIA]]+L195)-Tabla1[[#This Row],[RETIRO]],Tabla1[[#This Row],[TOTAL LIQUIDADO DIA]])</f>
        <v>1265000</v>
      </c>
    </row>
    <row r="197" spans="1:12" x14ac:dyDescent="0.25">
      <c r="A197" s="8">
        <v>90000</v>
      </c>
      <c r="B197" s="8">
        <v>0</v>
      </c>
      <c r="C197" s="3" t="s">
        <v>16</v>
      </c>
      <c r="D197" s="3" t="s">
        <v>17</v>
      </c>
      <c r="E197" s="3">
        <v>0</v>
      </c>
      <c r="F197" s="3" t="s">
        <v>17</v>
      </c>
      <c r="G197" s="3" t="s">
        <v>17</v>
      </c>
      <c r="H197" s="2">
        <v>14</v>
      </c>
      <c r="I197" s="32">
        <v>5</v>
      </c>
      <c r="J197" s="2">
        <v>2023</v>
      </c>
      <c r="K197" s="9">
        <f t="shared" si="12"/>
        <v>90000</v>
      </c>
      <c r="L197" s="3">
        <f>IFERROR((Tabla1[[#This Row],[TOTAL LIQUIDADO DIA]]+L196)-Tabla1[[#This Row],[RETIRO]],Tabla1[[#This Row],[TOTAL LIQUIDADO DIA]])</f>
        <v>1355000</v>
      </c>
    </row>
    <row r="198" spans="1:12" x14ac:dyDescent="0.25">
      <c r="A198" s="8">
        <v>80000</v>
      </c>
      <c r="B198" s="8">
        <v>0</v>
      </c>
      <c r="C198" s="3" t="s">
        <v>16</v>
      </c>
      <c r="D198" s="3" t="s">
        <v>17</v>
      </c>
      <c r="E198" s="3">
        <v>0</v>
      </c>
      <c r="F198" s="3" t="s">
        <v>17</v>
      </c>
      <c r="G198" s="3" t="s">
        <v>17</v>
      </c>
      <c r="H198" s="2">
        <v>15</v>
      </c>
      <c r="I198" s="32">
        <v>5</v>
      </c>
      <c r="J198" s="2">
        <v>2023</v>
      </c>
      <c r="K198" s="9">
        <f t="shared" si="12"/>
        <v>80000</v>
      </c>
      <c r="L198" s="3">
        <f>IFERROR((Tabla1[[#This Row],[TOTAL LIQUIDADO DIA]]+L197)-Tabla1[[#This Row],[RETIRO]],Tabla1[[#This Row],[TOTAL LIQUIDADO DIA]])</f>
        <v>1435000</v>
      </c>
    </row>
    <row r="199" spans="1:12" x14ac:dyDescent="0.25">
      <c r="A199" s="8">
        <v>50000</v>
      </c>
      <c r="B199" s="8">
        <v>0</v>
      </c>
      <c r="C199" s="3" t="s">
        <v>16</v>
      </c>
      <c r="D199" s="3" t="s">
        <v>32</v>
      </c>
      <c r="E199" s="3">
        <v>180000</v>
      </c>
      <c r="F199" s="3" t="s">
        <v>21</v>
      </c>
      <c r="G199" s="3" t="s">
        <v>26</v>
      </c>
      <c r="H199" s="2">
        <v>16</v>
      </c>
      <c r="I199" s="32">
        <v>5</v>
      </c>
      <c r="J199" s="2">
        <v>2023</v>
      </c>
      <c r="K199" s="9">
        <f t="shared" si="12"/>
        <v>50000</v>
      </c>
      <c r="L199" s="3">
        <f>IFERROR((Tabla1[[#This Row],[TOTAL LIQUIDADO DIA]]+L198)-Tabla1[[#This Row],[RETIRO]],Tabla1[[#This Row],[TOTAL LIQUIDADO DIA]])</f>
        <v>1305000</v>
      </c>
    </row>
    <row r="200" spans="1:12" x14ac:dyDescent="0.25">
      <c r="A200" s="8">
        <v>80000</v>
      </c>
      <c r="B200" s="8">
        <v>0</v>
      </c>
      <c r="C200" s="3" t="s">
        <v>16</v>
      </c>
      <c r="D200" s="3" t="s">
        <v>17</v>
      </c>
      <c r="E200" s="3">
        <v>0</v>
      </c>
      <c r="F200" s="3" t="s">
        <v>17</v>
      </c>
      <c r="G200" s="3" t="s">
        <v>17</v>
      </c>
      <c r="H200" s="2">
        <v>17</v>
      </c>
      <c r="I200" s="32">
        <v>5</v>
      </c>
      <c r="J200" s="2">
        <v>2023</v>
      </c>
      <c r="K200" s="9">
        <f t="shared" si="12"/>
        <v>80000</v>
      </c>
      <c r="L200" s="3">
        <f>IFERROR((Tabla1[[#This Row],[TOTAL LIQUIDADO DIA]]+L199)-Tabla1[[#This Row],[RETIRO]],Tabla1[[#This Row],[TOTAL LIQUIDADO DIA]])</f>
        <v>1385000</v>
      </c>
    </row>
    <row r="201" spans="1:12" x14ac:dyDescent="0.25">
      <c r="A201" s="8">
        <v>80000</v>
      </c>
      <c r="B201" s="8">
        <v>0</v>
      </c>
      <c r="C201" s="3" t="s">
        <v>16</v>
      </c>
      <c r="D201" s="3" t="s">
        <v>17</v>
      </c>
      <c r="E201" s="3">
        <v>0</v>
      </c>
      <c r="F201" s="3" t="s">
        <v>17</v>
      </c>
      <c r="G201" s="3" t="s">
        <v>17</v>
      </c>
      <c r="H201" s="2">
        <v>18</v>
      </c>
      <c r="I201" s="32">
        <v>5</v>
      </c>
      <c r="J201" s="2">
        <v>2023</v>
      </c>
      <c r="K201" s="9">
        <f t="shared" si="12"/>
        <v>80000</v>
      </c>
      <c r="L201" s="3">
        <f>IFERROR((Tabla1[[#This Row],[TOTAL LIQUIDADO DIA]]+L200)-Tabla1[[#This Row],[RETIRO]],Tabla1[[#This Row],[TOTAL LIQUIDADO DIA]])</f>
        <v>1465000</v>
      </c>
    </row>
    <row r="202" spans="1:12" x14ac:dyDescent="0.25">
      <c r="A202" s="8">
        <v>80000</v>
      </c>
      <c r="B202" s="8">
        <v>0</v>
      </c>
      <c r="C202" s="3" t="s">
        <v>27</v>
      </c>
      <c r="D202" s="3" t="s">
        <v>17</v>
      </c>
      <c r="E202" s="3">
        <v>0</v>
      </c>
      <c r="F202" s="3" t="s">
        <v>17</v>
      </c>
      <c r="G202" s="3" t="s">
        <v>17</v>
      </c>
      <c r="H202" s="2">
        <v>19</v>
      </c>
      <c r="I202" s="32">
        <v>5</v>
      </c>
      <c r="J202" s="2">
        <v>2023</v>
      </c>
      <c r="K202" s="9">
        <f t="shared" si="12"/>
        <v>80000</v>
      </c>
      <c r="L202" s="3">
        <f>IFERROR((Tabla1[[#This Row],[TOTAL LIQUIDADO DIA]]+L201)-Tabla1[[#This Row],[RETIRO]],Tabla1[[#This Row],[TOTAL LIQUIDADO DIA]])</f>
        <v>1545000</v>
      </c>
    </row>
    <row r="203" spans="1:12" x14ac:dyDescent="0.25">
      <c r="A203" s="8">
        <v>80000</v>
      </c>
      <c r="B203" s="8">
        <v>0</v>
      </c>
      <c r="C203" s="3" t="s">
        <v>21</v>
      </c>
      <c r="D203" s="3" t="s">
        <v>17</v>
      </c>
      <c r="E203" s="3">
        <v>0</v>
      </c>
      <c r="F203" s="3" t="s">
        <v>17</v>
      </c>
      <c r="G203" s="3" t="s">
        <v>17</v>
      </c>
      <c r="H203" s="2">
        <v>20</v>
      </c>
      <c r="I203" s="32">
        <v>5</v>
      </c>
      <c r="J203" s="2">
        <v>2023</v>
      </c>
      <c r="K203" s="9">
        <f t="shared" si="12"/>
        <v>80000</v>
      </c>
      <c r="L203" s="3">
        <f>IFERROR((Tabla1[[#This Row],[TOTAL LIQUIDADO DIA]]+L202)-Tabla1[[#This Row],[RETIRO]],Tabla1[[#This Row],[TOTAL LIQUIDADO DIA]])</f>
        <v>1625000</v>
      </c>
    </row>
    <row r="204" spans="1:12" x14ac:dyDescent="0.25">
      <c r="A204" s="8">
        <v>80000</v>
      </c>
      <c r="B204" s="8">
        <v>0</v>
      </c>
      <c r="C204" s="3" t="s">
        <v>23</v>
      </c>
      <c r="D204" s="3" t="s">
        <v>17</v>
      </c>
      <c r="E204" s="3">
        <v>0</v>
      </c>
      <c r="F204" s="3" t="s">
        <v>17</v>
      </c>
      <c r="G204" s="3" t="s">
        <v>17</v>
      </c>
      <c r="H204" s="2">
        <v>21</v>
      </c>
      <c r="I204" s="32">
        <v>5</v>
      </c>
      <c r="J204" s="2">
        <v>2023</v>
      </c>
      <c r="K204" s="9">
        <f t="shared" si="12"/>
        <v>80000</v>
      </c>
      <c r="L204" s="3">
        <f>IFERROR((Tabla1[[#This Row],[TOTAL LIQUIDADO DIA]]+L203)-Tabla1[[#This Row],[RETIRO]],Tabla1[[#This Row],[TOTAL LIQUIDADO DIA]])</f>
        <v>1705000</v>
      </c>
    </row>
    <row r="205" spans="1:12" x14ac:dyDescent="0.25">
      <c r="A205" s="8">
        <v>80000</v>
      </c>
      <c r="B205" s="8">
        <v>0</v>
      </c>
      <c r="C205" s="3" t="s">
        <v>23</v>
      </c>
      <c r="D205" s="3" t="s">
        <v>17</v>
      </c>
      <c r="E205" s="3">
        <v>0</v>
      </c>
      <c r="F205" s="3" t="s">
        <v>17</v>
      </c>
      <c r="G205" s="3" t="s">
        <v>17</v>
      </c>
      <c r="H205" s="2">
        <v>22</v>
      </c>
      <c r="I205" s="32">
        <v>5</v>
      </c>
      <c r="J205" s="2">
        <v>2023</v>
      </c>
      <c r="K205" s="9">
        <f t="shared" si="12"/>
        <v>80000</v>
      </c>
      <c r="L205" s="3">
        <f>IFERROR((Tabla1[[#This Row],[TOTAL LIQUIDADO DIA]]+L204)-Tabla1[[#This Row],[RETIRO]],Tabla1[[#This Row],[TOTAL LIQUIDADO DIA]])</f>
        <v>1785000</v>
      </c>
    </row>
    <row r="206" spans="1:12" x14ac:dyDescent="0.25">
      <c r="A206" s="8">
        <v>80000</v>
      </c>
      <c r="B206" s="8">
        <v>0</v>
      </c>
      <c r="C206" s="3" t="s">
        <v>16</v>
      </c>
      <c r="D206" s="3" t="s">
        <v>17</v>
      </c>
      <c r="E206" s="3">
        <v>0</v>
      </c>
      <c r="F206" s="3" t="s">
        <v>17</v>
      </c>
      <c r="G206" s="3" t="s">
        <v>17</v>
      </c>
      <c r="H206" s="2">
        <v>23</v>
      </c>
      <c r="I206" s="32">
        <v>5</v>
      </c>
      <c r="J206" s="2">
        <v>2023</v>
      </c>
      <c r="K206" s="9">
        <f t="shared" si="12"/>
        <v>80000</v>
      </c>
      <c r="L206" s="3">
        <f>IFERROR((Tabla1[[#This Row],[TOTAL LIQUIDADO DIA]]+L205)-Tabla1[[#This Row],[RETIRO]],Tabla1[[#This Row],[TOTAL LIQUIDADO DIA]])</f>
        <v>1865000</v>
      </c>
    </row>
    <row r="207" spans="1:12" x14ac:dyDescent="0.25">
      <c r="A207" s="8">
        <v>80000</v>
      </c>
      <c r="B207" s="8">
        <v>0</v>
      </c>
      <c r="C207" s="3" t="s">
        <v>16</v>
      </c>
      <c r="D207" s="3" t="s">
        <v>17</v>
      </c>
      <c r="E207" s="3">
        <v>0</v>
      </c>
      <c r="F207" s="3" t="s">
        <v>17</v>
      </c>
      <c r="G207" s="3" t="s">
        <v>17</v>
      </c>
      <c r="H207" s="2">
        <v>24</v>
      </c>
      <c r="I207" s="32">
        <v>5</v>
      </c>
      <c r="J207" s="2">
        <v>2023</v>
      </c>
      <c r="K207" s="9">
        <f t="shared" si="12"/>
        <v>80000</v>
      </c>
      <c r="L207" s="3">
        <f>IFERROR((Tabla1[[#This Row],[TOTAL LIQUIDADO DIA]]+L206)-Tabla1[[#This Row],[RETIRO]],Tabla1[[#This Row],[TOTAL LIQUIDADO DIA]])</f>
        <v>1945000</v>
      </c>
    </row>
    <row r="208" spans="1:12" x14ac:dyDescent="0.25">
      <c r="A208" s="8">
        <v>80000</v>
      </c>
      <c r="B208" s="8">
        <v>0</v>
      </c>
      <c r="C208" s="3" t="s">
        <v>27</v>
      </c>
      <c r="D208" s="3" t="s">
        <v>17</v>
      </c>
      <c r="E208" s="3">
        <v>220000</v>
      </c>
      <c r="F208" s="3" t="s">
        <v>21</v>
      </c>
      <c r="G208" s="3" t="s">
        <v>26</v>
      </c>
      <c r="H208" s="2">
        <v>25</v>
      </c>
      <c r="I208" s="32">
        <v>5</v>
      </c>
      <c r="J208" s="2">
        <v>2023</v>
      </c>
      <c r="K208" s="9">
        <f t="shared" si="12"/>
        <v>80000</v>
      </c>
      <c r="L208" s="3">
        <f>IFERROR((Tabla1[[#This Row],[TOTAL LIQUIDADO DIA]]+L207)-Tabla1[[#This Row],[RETIRO]],Tabla1[[#This Row],[TOTAL LIQUIDADO DIA]])</f>
        <v>1805000</v>
      </c>
    </row>
    <row r="209" spans="1:12" x14ac:dyDescent="0.25">
      <c r="A209" s="8">
        <v>80000</v>
      </c>
      <c r="B209" s="8">
        <v>0</v>
      </c>
      <c r="C209" s="3" t="s">
        <v>21</v>
      </c>
      <c r="D209" s="3" t="s">
        <v>17</v>
      </c>
      <c r="E209" s="3">
        <v>0</v>
      </c>
      <c r="F209" s="3" t="s">
        <v>17</v>
      </c>
      <c r="G209" s="3" t="s">
        <v>17</v>
      </c>
      <c r="H209" s="2">
        <v>26</v>
      </c>
      <c r="I209" s="32">
        <v>5</v>
      </c>
      <c r="J209" s="2">
        <v>2023</v>
      </c>
      <c r="K209" s="9">
        <f t="shared" si="12"/>
        <v>80000</v>
      </c>
      <c r="L209" s="3">
        <f>IFERROR((Tabla1[[#This Row],[TOTAL LIQUIDADO DIA]]+L208)-Tabla1[[#This Row],[RETIRO]],Tabla1[[#This Row],[TOTAL LIQUIDADO DIA]])</f>
        <v>1885000</v>
      </c>
    </row>
    <row r="210" spans="1:12" x14ac:dyDescent="0.25">
      <c r="A210" s="8">
        <v>80000</v>
      </c>
      <c r="B210" s="8">
        <v>0</v>
      </c>
      <c r="C210" s="3" t="s">
        <v>16</v>
      </c>
      <c r="D210" s="3" t="s">
        <v>17</v>
      </c>
      <c r="E210" s="3">
        <v>0</v>
      </c>
      <c r="F210" s="3" t="s">
        <v>17</v>
      </c>
      <c r="G210" s="3" t="s">
        <v>17</v>
      </c>
      <c r="H210" s="2">
        <v>27</v>
      </c>
      <c r="I210" s="32">
        <v>5</v>
      </c>
      <c r="J210" s="2">
        <v>2023</v>
      </c>
      <c r="K210" s="9">
        <f t="shared" si="12"/>
        <v>80000</v>
      </c>
      <c r="L210" s="3">
        <f>IFERROR((Tabla1[[#This Row],[TOTAL LIQUIDADO DIA]]+L209)-Tabla1[[#This Row],[RETIRO]],Tabla1[[#This Row],[TOTAL LIQUIDADO DIA]])</f>
        <v>1965000</v>
      </c>
    </row>
    <row r="211" spans="1:12" x14ac:dyDescent="0.25">
      <c r="A211" s="8">
        <v>70000</v>
      </c>
      <c r="B211" s="8">
        <v>0</v>
      </c>
      <c r="C211" s="3" t="s">
        <v>23</v>
      </c>
      <c r="D211" s="3" t="s">
        <v>50</v>
      </c>
      <c r="E211" s="3">
        <v>20000</v>
      </c>
      <c r="F211" s="3" t="s">
        <v>19</v>
      </c>
      <c r="G211" s="3" t="s">
        <v>20</v>
      </c>
      <c r="H211" s="2">
        <v>28</v>
      </c>
      <c r="I211" s="32">
        <v>5</v>
      </c>
      <c r="J211" s="2">
        <v>2023</v>
      </c>
      <c r="K211" s="9">
        <f t="shared" si="12"/>
        <v>70000</v>
      </c>
      <c r="L211" s="3">
        <f>IFERROR((Tabla1[[#This Row],[TOTAL LIQUIDADO DIA]]+L210)-Tabla1[[#This Row],[RETIRO]],Tabla1[[#This Row],[TOTAL LIQUIDADO DIA]])</f>
        <v>2015000</v>
      </c>
    </row>
    <row r="212" spans="1:12" x14ac:dyDescent="0.25">
      <c r="A212" s="8">
        <v>80000</v>
      </c>
      <c r="B212" s="8">
        <v>0</v>
      </c>
      <c r="C212" s="3" t="s">
        <v>16</v>
      </c>
      <c r="D212" s="3" t="s">
        <v>17</v>
      </c>
      <c r="E212" s="3">
        <v>0</v>
      </c>
      <c r="F212" s="3" t="s">
        <v>17</v>
      </c>
      <c r="G212" s="3" t="s">
        <v>17</v>
      </c>
      <c r="H212" s="2">
        <v>29</v>
      </c>
      <c r="I212" s="32">
        <v>5</v>
      </c>
      <c r="J212" s="2">
        <v>2023</v>
      </c>
      <c r="K212" s="9">
        <f t="shared" si="12"/>
        <v>80000</v>
      </c>
      <c r="L212" s="3">
        <f>IFERROR((Tabla1[[#This Row],[TOTAL LIQUIDADO DIA]]+L211)-Tabla1[[#This Row],[RETIRO]],Tabla1[[#This Row],[TOTAL LIQUIDADO DIA]])</f>
        <v>2095000</v>
      </c>
    </row>
    <row r="213" spans="1:12" x14ac:dyDescent="0.25">
      <c r="A213" s="8">
        <v>0</v>
      </c>
      <c r="B213" s="8">
        <v>0</v>
      </c>
      <c r="C213" s="3" t="s">
        <v>17</v>
      </c>
      <c r="D213" s="3" t="s">
        <v>31</v>
      </c>
      <c r="E213" s="3">
        <v>0</v>
      </c>
      <c r="F213" s="3" t="s">
        <v>17</v>
      </c>
      <c r="G213" s="3" t="s">
        <v>17</v>
      </c>
      <c r="H213" s="2">
        <v>30</v>
      </c>
      <c r="I213" s="32">
        <v>5</v>
      </c>
      <c r="J213" s="2">
        <v>2023</v>
      </c>
      <c r="K213" s="9">
        <f t="shared" si="12"/>
        <v>0</v>
      </c>
      <c r="L213" s="3">
        <f>IFERROR((Tabla1[[#This Row],[TOTAL LIQUIDADO DIA]]+L212)-Tabla1[[#This Row],[RETIRO]],Tabla1[[#This Row],[TOTAL LIQUIDADO DIA]])</f>
        <v>2095000</v>
      </c>
    </row>
    <row r="214" spans="1:12" x14ac:dyDescent="0.25">
      <c r="A214" s="8">
        <v>80000</v>
      </c>
      <c r="B214" s="8">
        <v>0</v>
      </c>
      <c r="C214" s="3" t="s">
        <v>16</v>
      </c>
      <c r="D214" s="3" t="s">
        <v>31</v>
      </c>
      <c r="E214" s="3">
        <v>1620000</v>
      </c>
      <c r="F214" s="3" t="s">
        <v>24</v>
      </c>
      <c r="G214" s="3" t="s">
        <v>25</v>
      </c>
      <c r="H214" s="2">
        <v>31</v>
      </c>
      <c r="I214" s="32">
        <v>5</v>
      </c>
      <c r="J214" s="2">
        <v>2023</v>
      </c>
      <c r="K214" s="9">
        <f t="shared" si="12"/>
        <v>80000</v>
      </c>
      <c r="L214" s="3">
        <f>IFERROR((Tabla1[[#This Row],[TOTAL LIQUIDADO DIA]]+L213)-Tabla1[[#This Row],[RETIRO]],Tabla1[[#This Row],[TOTAL LIQUIDADO DIA]])</f>
        <v>555000</v>
      </c>
    </row>
    <row r="215" spans="1:12" x14ac:dyDescent="0.25">
      <c r="A215" s="27">
        <v>80000</v>
      </c>
      <c r="B215" s="27">
        <v>0</v>
      </c>
      <c r="C215" s="3" t="s">
        <v>16</v>
      </c>
      <c r="D215" s="3" t="s">
        <v>17</v>
      </c>
      <c r="E215" s="3">
        <v>0</v>
      </c>
      <c r="F215" s="3" t="s">
        <v>17</v>
      </c>
      <c r="G215" s="3" t="s">
        <v>17</v>
      </c>
      <c r="H215" s="2">
        <v>1</v>
      </c>
      <c r="I215" s="32">
        <v>6</v>
      </c>
      <c r="J215" s="2">
        <v>2023</v>
      </c>
      <c r="K215" s="21">
        <f>A215+B215</f>
        <v>80000</v>
      </c>
      <c r="L215" s="19">
        <f>IFERROR((Tabla1[[#This Row],[TOTAL LIQUIDADO DIA]]+L214)-Tabla1[[#This Row],[RETIRO]],Tabla1[[#This Row],[TOTAL LIQUIDADO DIA]])</f>
        <v>635000</v>
      </c>
    </row>
    <row r="216" spans="1:12" x14ac:dyDescent="0.25">
      <c r="A216" s="8">
        <v>0</v>
      </c>
      <c r="B216" s="8">
        <v>0</v>
      </c>
      <c r="C216" s="3" t="s">
        <v>17</v>
      </c>
      <c r="D216" s="3" t="s">
        <v>31</v>
      </c>
      <c r="E216" s="3">
        <v>0</v>
      </c>
      <c r="F216" s="3" t="s">
        <v>17</v>
      </c>
      <c r="G216" s="3" t="s">
        <v>17</v>
      </c>
      <c r="H216" s="2">
        <v>2</v>
      </c>
      <c r="I216" s="32">
        <v>6</v>
      </c>
      <c r="J216" s="2">
        <v>2023</v>
      </c>
      <c r="K216" s="9">
        <f t="shared" ref="K216:K219" si="13">A216+B216</f>
        <v>0</v>
      </c>
      <c r="L216" s="3">
        <f>IFERROR((Tabla1[[#This Row],[TOTAL LIQUIDADO DIA]]+L215)-Tabla1[[#This Row],[RETIRO]],Tabla1[[#This Row],[TOTAL LIQUIDADO DIA]])</f>
        <v>635000</v>
      </c>
    </row>
    <row r="217" spans="1:12" x14ac:dyDescent="0.25">
      <c r="A217" s="8">
        <v>30000</v>
      </c>
      <c r="B217" s="8">
        <v>0</v>
      </c>
      <c r="C217" s="3" t="s">
        <v>17</v>
      </c>
      <c r="D217" s="3" t="s">
        <v>31</v>
      </c>
      <c r="E217" s="3">
        <v>0</v>
      </c>
      <c r="F217" s="3" t="s">
        <v>17</v>
      </c>
      <c r="G217" s="3" t="s">
        <v>17</v>
      </c>
      <c r="H217" s="2">
        <v>3</v>
      </c>
      <c r="I217" s="32">
        <v>6</v>
      </c>
      <c r="J217" s="2">
        <v>2023</v>
      </c>
      <c r="K217" s="9">
        <f t="shared" si="13"/>
        <v>30000</v>
      </c>
      <c r="L217" s="3">
        <f>IFERROR((Tabla1[[#This Row],[TOTAL LIQUIDADO DIA]]+L216)-Tabla1[[#This Row],[RETIRO]],Tabla1[[#This Row],[TOTAL LIQUIDADO DIA]])</f>
        <v>665000</v>
      </c>
    </row>
    <row r="218" spans="1:12" x14ac:dyDescent="0.25">
      <c r="A218" s="8">
        <v>70000</v>
      </c>
      <c r="B218" s="8">
        <v>0</v>
      </c>
      <c r="C218" s="3" t="s">
        <v>23</v>
      </c>
      <c r="D218" s="3" t="s">
        <v>50</v>
      </c>
      <c r="E218" s="3">
        <v>0</v>
      </c>
      <c r="F218" s="3" t="s">
        <v>17</v>
      </c>
      <c r="G218" s="3" t="s">
        <v>17</v>
      </c>
      <c r="H218" s="2">
        <v>4</v>
      </c>
      <c r="I218" s="32">
        <v>6</v>
      </c>
      <c r="J218" s="2">
        <v>2023</v>
      </c>
      <c r="K218" s="9">
        <f t="shared" si="13"/>
        <v>70000</v>
      </c>
      <c r="L218" s="3">
        <f>IFERROR((Tabla1[[#This Row],[TOTAL LIQUIDADO DIA]]+L217)-Tabla1[[#This Row],[RETIRO]],Tabla1[[#This Row],[TOTAL LIQUIDADO DIA]])</f>
        <v>735000</v>
      </c>
    </row>
    <row r="219" spans="1:12" x14ac:dyDescent="0.25">
      <c r="A219" s="27">
        <v>80000</v>
      </c>
      <c r="B219" s="27">
        <v>0</v>
      </c>
      <c r="C219" s="3" t="s">
        <v>16</v>
      </c>
      <c r="D219" s="3" t="s">
        <v>17</v>
      </c>
      <c r="E219" s="3">
        <v>0</v>
      </c>
      <c r="F219" s="3" t="s">
        <v>17</v>
      </c>
      <c r="G219" s="3" t="s">
        <v>17</v>
      </c>
      <c r="H219" s="2">
        <v>5</v>
      </c>
      <c r="I219" s="32">
        <v>6</v>
      </c>
      <c r="J219" s="2">
        <v>2023</v>
      </c>
      <c r="K219" s="9">
        <f t="shared" si="13"/>
        <v>80000</v>
      </c>
      <c r="L219" s="3">
        <f>IFERROR((Tabla1[[#This Row],[TOTAL LIQUIDADO DIA]]+L218)-Tabla1[[#This Row],[RETIRO]],Tabla1[[#This Row],[TOTAL LIQUIDADO DIA]])</f>
        <v>815000</v>
      </c>
    </row>
    <row r="220" spans="1:12" x14ac:dyDescent="0.25">
      <c r="A220" s="27">
        <v>80000</v>
      </c>
      <c r="B220" s="27">
        <v>0</v>
      </c>
      <c r="C220" s="3" t="s">
        <v>16</v>
      </c>
      <c r="D220" s="3" t="s">
        <v>17</v>
      </c>
      <c r="E220" s="3">
        <v>0</v>
      </c>
      <c r="F220" s="3" t="s">
        <v>17</v>
      </c>
      <c r="G220" s="3" t="s">
        <v>17</v>
      </c>
      <c r="H220" s="2">
        <v>6</v>
      </c>
      <c r="I220" s="32">
        <v>6</v>
      </c>
      <c r="J220" s="2">
        <v>2023</v>
      </c>
      <c r="K220" s="9">
        <f t="shared" ref="K220:K244" si="14">A220+B220</f>
        <v>80000</v>
      </c>
      <c r="L220" s="3">
        <f>IFERROR((Tabla1[[#This Row],[TOTAL LIQUIDADO DIA]]+L219)-Tabla1[[#This Row],[RETIRO]],Tabla1[[#This Row],[TOTAL LIQUIDADO DIA]])</f>
        <v>895000</v>
      </c>
    </row>
    <row r="221" spans="1:12" x14ac:dyDescent="0.25">
      <c r="A221" s="27">
        <v>80000</v>
      </c>
      <c r="B221" s="27">
        <v>0</v>
      </c>
      <c r="C221" s="3" t="s">
        <v>16</v>
      </c>
      <c r="D221" s="3" t="s">
        <v>17</v>
      </c>
      <c r="E221" s="3">
        <v>0</v>
      </c>
      <c r="F221" s="3" t="s">
        <v>17</v>
      </c>
      <c r="G221" s="3" t="s">
        <v>17</v>
      </c>
      <c r="H221" s="2">
        <v>7</v>
      </c>
      <c r="I221" s="32">
        <v>6</v>
      </c>
      <c r="J221" s="2">
        <v>2023</v>
      </c>
      <c r="K221" s="9">
        <f t="shared" si="14"/>
        <v>80000</v>
      </c>
      <c r="L221" s="3">
        <f>IFERROR((Tabla1[[#This Row],[TOTAL LIQUIDADO DIA]]+L220)-Tabla1[[#This Row],[RETIRO]],Tabla1[[#This Row],[TOTAL LIQUIDADO DIA]])</f>
        <v>975000</v>
      </c>
    </row>
    <row r="222" spans="1:12" x14ac:dyDescent="0.25">
      <c r="A222" s="27">
        <v>80000</v>
      </c>
      <c r="B222" s="27">
        <v>0</v>
      </c>
      <c r="C222" s="3" t="s">
        <v>16</v>
      </c>
      <c r="D222" s="3" t="s">
        <v>17</v>
      </c>
      <c r="E222" s="3">
        <v>0</v>
      </c>
      <c r="F222" s="3" t="s">
        <v>17</v>
      </c>
      <c r="G222" s="3" t="s">
        <v>17</v>
      </c>
      <c r="H222" s="2">
        <v>8</v>
      </c>
      <c r="I222" s="32">
        <v>6</v>
      </c>
      <c r="J222" s="2">
        <v>2023</v>
      </c>
      <c r="K222" s="9">
        <f t="shared" si="14"/>
        <v>80000</v>
      </c>
      <c r="L222" s="3">
        <f>IFERROR((Tabla1[[#This Row],[TOTAL LIQUIDADO DIA]]+L221)-Tabla1[[#This Row],[RETIRO]],Tabla1[[#This Row],[TOTAL LIQUIDADO DIA]])</f>
        <v>1055000</v>
      </c>
    </row>
    <row r="223" spans="1:12" x14ac:dyDescent="0.25">
      <c r="A223" s="27">
        <v>80000</v>
      </c>
      <c r="B223" s="27">
        <v>0</v>
      </c>
      <c r="C223" s="3" t="s">
        <v>16</v>
      </c>
      <c r="D223" s="3" t="s">
        <v>17</v>
      </c>
      <c r="E223" s="3">
        <v>0</v>
      </c>
      <c r="F223" s="3" t="s">
        <v>17</v>
      </c>
      <c r="G223" s="3" t="s">
        <v>17</v>
      </c>
      <c r="H223" s="2">
        <v>9</v>
      </c>
      <c r="I223" s="32">
        <v>6</v>
      </c>
      <c r="J223" s="2">
        <v>2023</v>
      </c>
      <c r="K223" s="9">
        <f t="shared" si="14"/>
        <v>80000</v>
      </c>
      <c r="L223" s="3">
        <f>IFERROR((Tabla1[[#This Row],[TOTAL LIQUIDADO DIA]]+L222)-Tabla1[[#This Row],[RETIRO]],Tabla1[[#This Row],[TOTAL LIQUIDADO DIA]])</f>
        <v>1135000</v>
      </c>
    </row>
    <row r="224" spans="1:12" x14ac:dyDescent="0.25">
      <c r="A224" s="27">
        <v>90000</v>
      </c>
      <c r="B224" s="27">
        <v>0</v>
      </c>
      <c r="C224" s="3" t="s">
        <v>16</v>
      </c>
      <c r="D224" s="3" t="s">
        <v>17</v>
      </c>
      <c r="E224" s="3">
        <v>50000</v>
      </c>
      <c r="F224" s="3" t="s">
        <v>47</v>
      </c>
      <c r="G224" s="3" t="s">
        <v>20</v>
      </c>
      <c r="H224" s="2">
        <v>10</v>
      </c>
      <c r="I224" s="32">
        <v>6</v>
      </c>
      <c r="J224" s="2">
        <v>2023</v>
      </c>
      <c r="K224" s="9">
        <f t="shared" si="14"/>
        <v>90000</v>
      </c>
      <c r="L224" s="3">
        <f>IFERROR((Tabla1[[#This Row],[TOTAL LIQUIDADO DIA]]+L223)-Tabla1[[#This Row],[RETIRO]],Tabla1[[#This Row],[TOTAL LIQUIDADO DIA]])</f>
        <v>1175000</v>
      </c>
    </row>
    <row r="225" spans="1:12" x14ac:dyDescent="0.25">
      <c r="A225" s="27">
        <v>70000</v>
      </c>
      <c r="B225" s="27">
        <v>0</v>
      </c>
      <c r="C225" s="3" t="s">
        <v>23</v>
      </c>
      <c r="D225" s="3" t="s">
        <v>50</v>
      </c>
      <c r="E225" s="3">
        <v>0</v>
      </c>
      <c r="F225" s="3" t="s">
        <v>17</v>
      </c>
      <c r="G225" s="3" t="s">
        <v>17</v>
      </c>
      <c r="H225" s="2">
        <v>11</v>
      </c>
      <c r="I225" s="32">
        <v>6</v>
      </c>
      <c r="J225" s="2">
        <v>2023</v>
      </c>
      <c r="K225" s="9">
        <f t="shared" si="14"/>
        <v>70000</v>
      </c>
      <c r="L225" s="3">
        <f>IFERROR((Tabla1[[#This Row],[TOTAL LIQUIDADO DIA]]+L224)-Tabla1[[#This Row],[RETIRO]],Tabla1[[#This Row],[TOTAL LIQUIDADO DIA]])</f>
        <v>1245000</v>
      </c>
    </row>
    <row r="226" spans="1:12" x14ac:dyDescent="0.25">
      <c r="A226" s="27">
        <v>70000</v>
      </c>
      <c r="B226" s="27">
        <v>0</v>
      </c>
      <c r="C226" s="3" t="s">
        <v>16</v>
      </c>
      <c r="D226" s="3" t="s">
        <v>51</v>
      </c>
      <c r="E226" s="3">
        <v>20000</v>
      </c>
      <c r="F226" s="3" t="s">
        <v>19</v>
      </c>
      <c r="G226" s="3" t="s">
        <v>20</v>
      </c>
      <c r="H226" s="2">
        <v>12</v>
      </c>
      <c r="I226" s="32">
        <v>6</v>
      </c>
      <c r="J226" s="2">
        <v>2023</v>
      </c>
      <c r="K226" s="9">
        <f t="shared" si="14"/>
        <v>70000</v>
      </c>
      <c r="L226" s="3">
        <f>IFERROR((Tabla1[[#This Row],[TOTAL LIQUIDADO DIA]]+L225)-Tabla1[[#This Row],[RETIRO]],Tabla1[[#This Row],[TOTAL LIQUIDADO DIA]])</f>
        <v>1295000</v>
      </c>
    </row>
    <row r="227" spans="1:12" x14ac:dyDescent="0.25">
      <c r="A227" s="27">
        <v>80000</v>
      </c>
      <c r="B227" s="27">
        <v>0</v>
      </c>
      <c r="C227" s="3" t="s">
        <v>16</v>
      </c>
      <c r="D227" s="3" t="s">
        <v>31</v>
      </c>
      <c r="E227" s="3">
        <v>0</v>
      </c>
      <c r="F227" s="3" t="s">
        <v>17</v>
      </c>
      <c r="G227" s="3" t="s">
        <v>17</v>
      </c>
      <c r="H227" s="2">
        <v>13</v>
      </c>
      <c r="I227" s="32">
        <v>6</v>
      </c>
      <c r="J227" s="2">
        <v>2023</v>
      </c>
      <c r="K227" s="9">
        <f t="shared" si="14"/>
        <v>80000</v>
      </c>
      <c r="L227" s="3">
        <f>IFERROR((Tabla1[[#This Row],[TOTAL LIQUIDADO DIA]]+L226)-Tabla1[[#This Row],[RETIRO]],Tabla1[[#This Row],[TOTAL LIQUIDADO DIA]])</f>
        <v>1375000</v>
      </c>
    </row>
    <row r="228" spans="1:12" x14ac:dyDescent="0.25">
      <c r="A228" s="27">
        <v>90000</v>
      </c>
      <c r="B228" s="27">
        <v>0</v>
      </c>
      <c r="C228" s="3" t="s">
        <v>16</v>
      </c>
      <c r="D228" s="3" t="s">
        <v>22</v>
      </c>
      <c r="E228" s="3">
        <v>0</v>
      </c>
      <c r="F228" s="3" t="s">
        <v>17</v>
      </c>
      <c r="G228" s="3" t="s">
        <v>17</v>
      </c>
      <c r="H228" s="2">
        <v>14</v>
      </c>
      <c r="I228" s="32">
        <v>6</v>
      </c>
      <c r="J228" s="2">
        <v>2023</v>
      </c>
      <c r="K228" s="9">
        <f t="shared" si="14"/>
        <v>90000</v>
      </c>
      <c r="L228" s="3">
        <f>IFERROR((Tabla1[[#This Row],[TOTAL LIQUIDADO DIA]]+L227)-Tabla1[[#This Row],[RETIRO]],Tabla1[[#This Row],[TOTAL LIQUIDADO DIA]])</f>
        <v>1465000</v>
      </c>
    </row>
    <row r="229" spans="1:12" x14ac:dyDescent="0.25">
      <c r="A229" s="27">
        <v>85000</v>
      </c>
      <c r="B229" s="27">
        <v>0</v>
      </c>
      <c r="C229" s="3" t="s">
        <v>16</v>
      </c>
      <c r="D229" s="3" t="s">
        <v>31</v>
      </c>
      <c r="E229" s="3">
        <v>0</v>
      </c>
      <c r="F229" s="3" t="s">
        <v>17</v>
      </c>
      <c r="G229" s="3" t="s">
        <v>17</v>
      </c>
      <c r="H229" s="2">
        <v>15</v>
      </c>
      <c r="I229" s="32">
        <v>6</v>
      </c>
      <c r="J229" s="2">
        <v>2023</v>
      </c>
      <c r="K229" s="9">
        <f t="shared" si="14"/>
        <v>85000</v>
      </c>
      <c r="L229" s="3">
        <f>IFERROR((Tabla1[[#This Row],[TOTAL LIQUIDADO DIA]]+L228)-Tabla1[[#This Row],[RETIRO]],Tabla1[[#This Row],[TOTAL LIQUIDADO DIA]])</f>
        <v>1550000</v>
      </c>
    </row>
    <row r="230" spans="1:12" x14ac:dyDescent="0.25">
      <c r="A230" s="27">
        <v>80000</v>
      </c>
      <c r="B230" s="27">
        <v>0</v>
      </c>
      <c r="C230" s="3" t="s">
        <v>16</v>
      </c>
      <c r="D230" s="3" t="s">
        <v>17</v>
      </c>
      <c r="E230" s="3">
        <v>0</v>
      </c>
      <c r="F230" s="3" t="s">
        <v>17</v>
      </c>
      <c r="G230" s="3" t="s">
        <v>17</v>
      </c>
      <c r="H230" s="2">
        <v>16</v>
      </c>
      <c r="I230" s="32">
        <v>6</v>
      </c>
      <c r="J230" s="2">
        <v>2023</v>
      </c>
      <c r="K230" s="9">
        <f t="shared" si="14"/>
        <v>80000</v>
      </c>
      <c r="L230" s="3">
        <f>IFERROR((Tabla1[[#This Row],[TOTAL LIQUIDADO DIA]]+L229)-Tabla1[[#This Row],[RETIRO]],Tabla1[[#This Row],[TOTAL LIQUIDADO DIA]])</f>
        <v>1630000</v>
      </c>
    </row>
    <row r="231" spans="1:12" x14ac:dyDescent="0.25">
      <c r="A231" s="8">
        <v>80000</v>
      </c>
      <c r="B231" s="27">
        <v>0</v>
      </c>
      <c r="C231" s="3" t="s">
        <v>16</v>
      </c>
      <c r="D231" s="3" t="s">
        <v>17</v>
      </c>
      <c r="E231" s="3">
        <v>0</v>
      </c>
      <c r="F231" s="3" t="s">
        <v>17</v>
      </c>
      <c r="G231" s="3" t="s">
        <v>17</v>
      </c>
      <c r="H231" s="2">
        <v>17</v>
      </c>
      <c r="I231" s="32">
        <v>6</v>
      </c>
      <c r="J231" s="2">
        <v>2023</v>
      </c>
      <c r="K231" s="9">
        <f t="shared" si="14"/>
        <v>80000</v>
      </c>
      <c r="L231" s="3">
        <f>IFERROR((Tabla1[[#This Row],[TOTAL LIQUIDADO DIA]]+L230)-Tabla1[[#This Row],[RETIRO]],Tabla1[[#This Row],[TOTAL LIQUIDADO DIA]])</f>
        <v>1710000</v>
      </c>
    </row>
    <row r="232" spans="1:12" x14ac:dyDescent="0.25">
      <c r="A232" s="27">
        <v>80000</v>
      </c>
      <c r="B232" s="27">
        <v>0</v>
      </c>
      <c r="C232" s="3" t="s">
        <v>23</v>
      </c>
      <c r="D232" s="3" t="s">
        <v>50</v>
      </c>
      <c r="E232" s="3">
        <v>210000</v>
      </c>
      <c r="F232" s="3" t="s">
        <v>19</v>
      </c>
      <c r="G232" s="3" t="s">
        <v>20</v>
      </c>
      <c r="H232" s="2">
        <v>18</v>
      </c>
      <c r="I232" s="32">
        <v>6</v>
      </c>
      <c r="J232" s="2">
        <v>2023</v>
      </c>
      <c r="K232" s="9">
        <f t="shared" si="14"/>
        <v>80000</v>
      </c>
      <c r="L232" s="3">
        <f>IFERROR((Tabla1[[#This Row],[TOTAL LIQUIDADO DIA]]+L231)-Tabla1[[#This Row],[RETIRO]],Tabla1[[#This Row],[TOTAL LIQUIDADO DIA]])</f>
        <v>1580000</v>
      </c>
    </row>
    <row r="233" spans="1:12" x14ac:dyDescent="0.25">
      <c r="A233" s="8">
        <v>0</v>
      </c>
      <c r="B233" s="8">
        <v>0</v>
      </c>
      <c r="C233" s="3" t="s">
        <v>17</v>
      </c>
      <c r="D233" s="3" t="s">
        <v>32</v>
      </c>
      <c r="E233" s="3">
        <v>0</v>
      </c>
      <c r="F233" s="3" t="s">
        <v>17</v>
      </c>
      <c r="G233" s="3" t="s">
        <v>17</v>
      </c>
      <c r="H233" s="2">
        <v>19</v>
      </c>
      <c r="I233" s="32">
        <v>6</v>
      </c>
      <c r="J233" s="2">
        <v>2023</v>
      </c>
      <c r="K233" s="9">
        <f t="shared" si="14"/>
        <v>0</v>
      </c>
      <c r="L233" s="3">
        <f>IFERROR((Tabla1[[#This Row],[TOTAL LIQUIDADO DIA]]+L232)-Tabla1[[#This Row],[RETIRO]],Tabla1[[#This Row],[TOTAL LIQUIDADO DIA]])</f>
        <v>1580000</v>
      </c>
    </row>
    <row r="234" spans="1:12" x14ac:dyDescent="0.25">
      <c r="A234" s="8">
        <v>80000</v>
      </c>
      <c r="B234" s="27">
        <v>0</v>
      </c>
      <c r="C234" s="3" t="s">
        <v>16</v>
      </c>
      <c r="D234" s="3" t="s">
        <v>17</v>
      </c>
      <c r="E234" s="3">
        <v>0</v>
      </c>
      <c r="F234" s="3" t="s">
        <v>17</v>
      </c>
      <c r="G234" s="3" t="s">
        <v>17</v>
      </c>
      <c r="H234" s="2">
        <v>20</v>
      </c>
      <c r="I234" s="32">
        <v>6</v>
      </c>
      <c r="J234" s="2">
        <v>2023</v>
      </c>
      <c r="K234" s="9">
        <f t="shared" si="14"/>
        <v>80000</v>
      </c>
      <c r="L234" s="3">
        <f>IFERROR((Tabla1[[#This Row],[TOTAL LIQUIDADO DIA]]+L233)-Tabla1[[#This Row],[RETIRO]],Tabla1[[#This Row],[TOTAL LIQUIDADO DIA]])</f>
        <v>1660000</v>
      </c>
    </row>
    <row r="235" spans="1:12" x14ac:dyDescent="0.25">
      <c r="A235" s="8">
        <v>80000</v>
      </c>
      <c r="B235" s="27">
        <v>0</v>
      </c>
      <c r="C235" s="3" t="s">
        <v>16</v>
      </c>
      <c r="D235" s="3" t="s">
        <v>17</v>
      </c>
      <c r="E235" s="3">
        <v>0</v>
      </c>
      <c r="F235" s="3" t="s">
        <v>17</v>
      </c>
      <c r="G235" s="3" t="s">
        <v>17</v>
      </c>
      <c r="H235" s="2">
        <v>21</v>
      </c>
      <c r="I235" s="32">
        <v>6</v>
      </c>
      <c r="J235" s="2">
        <v>2023</v>
      </c>
      <c r="K235" s="9">
        <f t="shared" si="14"/>
        <v>80000</v>
      </c>
      <c r="L235" s="3">
        <f>IFERROR((Tabla1[[#This Row],[TOTAL LIQUIDADO DIA]]+L234)-Tabla1[[#This Row],[RETIRO]],Tabla1[[#This Row],[TOTAL LIQUIDADO DIA]])</f>
        <v>1740000</v>
      </c>
    </row>
    <row r="236" spans="1:12" x14ac:dyDescent="0.25">
      <c r="A236" s="8">
        <v>80000</v>
      </c>
      <c r="B236" s="27">
        <v>0</v>
      </c>
      <c r="C236" s="3" t="s">
        <v>16</v>
      </c>
      <c r="D236" s="3" t="s">
        <v>17</v>
      </c>
      <c r="E236" s="3">
        <v>0</v>
      </c>
      <c r="F236" s="3" t="s">
        <v>17</v>
      </c>
      <c r="G236" s="3" t="s">
        <v>17</v>
      </c>
      <c r="H236" s="2">
        <v>22</v>
      </c>
      <c r="I236" s="32">
        <v>6</v>
      </c>
      <c r="J236" s="2">
        <v>2023</v>
      </c>
      <c r="K236" s="9">
        <f t="shared" si="14"/>
        <v>80000</v>
      </c>
      <c r="L236" s="3">
        <f>IFERROR((Tabla1[[#This Row],[TOTAL LIQUIDADO DIA]]+L235)-Tabla1[[#This Row],[RETIRO]],Tabla1[[#This Row],[TOTAL LIQUIDADO DIA]])</f>
        <v>1820000</v>
      </c>
    </row>
    <row r="237" spans="1:12" x14ac:dyDescent="0.25">
      <c r="A237" s="8">
        <v>80000</v>
      </c>
      <c r="B237" s="27">
        <v>0</v>
      </c>
      <c r="C237" s="3" t="s">
        <v>16</v>
      </c>
      <c r="D237" s="3" t="s">
        <v>17</v>
      </c>
      <c r="E237" s="3">
        <v>0</v>
      </c>
      <c r="F237" s="3" t="s">
        <v>17</v>
      </c>
      <c r="G237" s="3" t="s">
        <v>17</v>
      </c>
      <c r="H237" s="2">
        <v>23</v>
      </c>
      <c r="I237" s="32">
        <v>6</v>
      </c>
      <c r="J237" s="2">
        <v>2023</v>
      </c>
      <c r="K237" s="9">
        <f t="shared" si="14"/>
        <v>80000</v>
      </c>
      <c r="L237" s="3">
        <f>IFERROR((Tabla1[[#This Row],[TOTAL LIQUIDADO DIA]]+L236)-Tabla1[[#This Row],[RETIRO]],Tabla1[[#This Row],[TOTAL LIQUIDADO DIA]])</f>
        <v>1900000</v>
      </c>
    </row>
    <row r="238" spans="1:12" x14ac:dyDescent="0.25">
      <c r="A238" s="8">
        <v>80000</v>
      </c>
      <c r="B238" s="27">
        <v>0</v>
      </c>
      <c r="C238" s="3" t="s">
        <v>16</v>
      </c>
      <c r="D238" s="3" t="s">
        <v>17</v>
      </c>
      <c r="E238" s="3">
        <v>10000</v>
      </c>
      <c r="F238" s="3" t="s">
        <v>24</v>
      </c>
      <c r="G238" s="3" t="s">
        <v>25</v>
      </c>
      <c r="H238" s="2">
        <v>24</v>
      </c>
      <c r="I238" s="32">
        <v>6</v>
      </c>
      <c r="J238" s="2">
        <v>2023</v>
      </c>
      <c r="K238" s="9">
        <f t="shared" si="14"/>
        <v>80000</v>
      </c>
      <c r="L238" s="3">
        <f>IFERROR((Tabla1[[#This Row],[TOTAL LIQUIDADO DIA]]+L237)-Tabla1[[#This Row],[RETIRO]],Tabla1[[#This Row],[TOTAL LIQUIDADO DIA]])</f>
        <v>1970000</v>
      </c>
    </row>
    <row r="239" spans="1:12" x14ac:dyDescent="0.25">
      <c r="A239" s="27">
        <v>80000</v>
      </c>
      <c r="B239" s="27">
        <v>0</v>
      </c>
      <c r="C239" s="3" t="s">
        <v>23</v>
      </c>
      <c r="D239" s="3" t="s">
        <v>50</v>
      </c>
      <c r="E239" s="3">
        <v>0</v>
      </c>
      <c r="F239" s="3" t="s">
        <v>17</v>
      </c>
      <c r="G239" s="3" t="s">
        <v>17</v>
      </c>
      <c r="H239" s="2">
        <v>25</v>
      </c>
      <c r="I239" s="32">
        <v>6</v>
      </c>
      <c r="J239" s="2">
        <v>2023</v>
      </c>
      <c r="K239" s="9">
        <f t="shared" si="14"/>
        <v>80000</v>
      </c>
      <c r="L239" s="3">
        <f>IFERROR((Tabla1[[#This Row],[TOTAL LIQUIDADO DIA]]+L238)-Tabla1[[#This Row],[RETIRO]],Tabla1[[#This Row],[TOTAL LIQUIDADO DIA]])</f>
        <v>2050000</v>
      </c>
    </row>
    <row r="240" spans="1:12" x14ac:dyDescent="0.25">
      <c r="A240" s="8">
        <v>80000</v>
      </c>
      <c r="B240" s="27">
        <v>0</v>
      </c>
      <c r="C240" s="3" t="s">
        <v>16</v>
      </c>
      <c r="D240" s="3" t="s">
        <v>32</v>
      </c>
      <c r="E240" s="3">
        <v>60000</v>
      </c>
      <c r="F240" s="3" t="s">
        <v>16</v>
      </c>
      <c r="G240" s="3" t="s">
        <v>26</v>
      </c>
      <c r="H240" s="2">
        <v>26</v>
      </c>
      <c r="I240" s="32">
        <v>6</v>
      </c>
      <c r="J240" s="2">
        <v>2023</v>
      </c>
      <c r="K240" s="9">
        <f t="shared" si="14"/>
        <v>80000</v>
      </c>
      <c r="L240" s="3">
        <f>IFERROR((Tabla1[[#This Row],[TOTAL LIQUIDADO DIA]]+L239)-Tabla1[[#This Row],[RETIRO]],Tabla1[[#This Row],[TOTAL LIQUIDADO DIA]])</f>
        <v>2070000</v>
      </c>
    </row>
    <row r="241" spans="1:12" x14ac:dyDescent="0.25">
      <c r="A241" s="8">
        <v>80000</v>
      </c>
      <c r="B241" s="27">
        <v>0</v>
      </c>
      <c r="C241" s="3" t="s">
        <v>16</v>
      </c>
      <c r="D241" s="3" t="s">
        <v>17</v>
      </c>
      <c r="E241" s="3">
        <v>50000</v>
      </c>
      <c r="F241" s="3" t="s">
        <v>21</v>
      </c>
      <c r="G241" s="3" t="s">
        <v>25</v>
      </c>
      <c r="H241" s="2">
        <v>27</v>
      </c>
      <c r="I241" s="32">
        <v>6</v>
      </c>
      <c r="J241" s="2">
        <v>2023</v>
      </c>
      <c r="K241" s="9">
        <f t="shared" si="14"/>
        <v>80000</v>
      </c>
      <c r="L241" s="3">
        <f>IFERROR((Tabla1[[#This Row],[TOTAL LIQUIDADO DIA]]+L240)-Tabla1[[#This Row],[RETIRO]],Tabla1[[#This Row],[TOTAL LIQUIDADO DIA]])</f>
        <v>2100000</v>
      </c>
    </row>
    <row r="242" spans="1:12" x14ac:dyDescent="0.25">
      <c r="A242" s="8">
        <v>80000</v>
      </c>
      <c r="B242" s="27">
        <v>0</v>
      </c>
      <c r="C242" s="3" t="s">
        <v>16</v>
      </c>
      <c r="D242" s="3" t="s">
        <v>17</v>
      </c>
      <c r="E242" s="3">
        <v>1300000</v>
      </c>
      <c r="F242" s="3" t="s">
        <v>24</v>
      </c>
      <c r="G242" s="3" t="s">
        <v>25</v>
      </c>
      <c r="H242" s="2">
        <v>28</v>
      </c>
      <c r="I242" s="32">
        <v>6</v>
      </c>
      <c r="J242" s="2">
        <v>2023</v>
      </c>
      <c r="K242" s="9">
        <f t="shared" si="14"/>
        <v>80000</v>
      </c>
      <c r="L242" s="3">
        <f>IFERROR((Tabla1[[#This Row],[TOTAL LIQUIDADO DIA]]+L241)-Tabla1[[#This Row],[RETIRO]],Tabla1[[#This Row],[TOTAL LIQUIDADO DIA]])</f>
        <v>880000</v>
      </c>
    </row>
    <row r="243" spans="1:12" x14ac:dyDescent="0.25">
      <c r="A243" s="8">
        <v>80000</v>
      </c>
      <c r="B243" s="27">
        <v>0</v>
      </c>
      <c r="C243" s="3" t="s">
        <v>16</v>
      </c>
      <c r="D243" s="3" t="s">
        <v>17</v>
      </c>
      <c r="E243" s="3">
        <v>0</v>
      </c>
      <c r="F243" s="3" t="s">
        <v>17</v>
      </c>
      <c r="G243" s="3" t="s">
        <v>17</v>
      </c>
      <c r="H243" s="2">
        <v>29</v>
      </c>
      <c r="I243" s="32">
        <v>6</v>
      </c>
      <c r="J243" s="2">
        <v>2023</v>
      </c>
      <c r="K243" s="9">
        <f t="shared" si="14"/>
        <v>80000</v>
      </c>
      <c r="L243" s="3">
        <f>IFERROR((Tabla1[[#This Row],[TOTAL LIQUIDADO DIA]]+L242)-Tabla1[[#This Row],[RETIRO]],Tabla1[[#This Row],[TOTAL LIQUIDADO DIA]])</f>
        <v>960000</v>
      </c>
    </row>
    <row r="244" spans="1:12" x14ac:dyDescent="0.25">
      <c r="A244" s="8">
        <v>80000</v>
      </c>
      <c r="B244" s="27">
        <v>0</v>
      </c>
      <c r="C244" s="3" t="s">
        <v>16</v>
      </c>
      <c r="D244" s="3" t="s">
        <v>17</v>
      </c>
      <c r="E244" s="3">
        <v>0</v>
      </c>
      <c r="F244" s="3" t="s">
        <v>17</v>
      </c>
      <c r="G244" s="3" t="s">
        <v>17</v>
      </c>
      <c r="H244" s="2">
        <v>30</v>
      </c>
      <c r="I244" s="32">
        <v>6</v>
      </c>
      <c r="J244" s="2">
        <v>2023</v>
      </c>
      <c r="K244" s="9">
        <f t="shared" si="14"/>
        <v>80000</v>
      </c>
      <c r="L244" s="3">
        <f>IFERROR((Tabla1[[#This Row],[TOTAL LIQUIDADO DIA]]+L243)-Tabla1[[#This Row],[RETIRO]],Tabla1[[#This Row],[TOTAL LIQUIDADO DIA]])</f>
        <v>1040000</v>
      </c>
    </row>
    <row r="245" spans="1:12" x14ac:dyDescent="0.25">
      <c r="A245" s="27">
        <v>80000</v>
      </c>
      <c r="B245" s="27">
        <v>0</v>
      </c>
      <c r="C245" s="3" t="s">
        <v>23</v>
      </c>
      <c r="D245" s="3" t="s">
        <v>17</v>
      </c>
      <c r="E245" s="19">
        <v>350000</v>
      </c>
      <c r="F245" s="19" t="s">
        <v>24</v>
      </c>
      <c r="G245" s="3" t="s">
        <v>25</v>
      </c>
      <c r="H245" s="20">
        <v>1</v>
      </c>
      <c r="I245" s="32">
        <v>7</v>
      </c>
      <c r="J245" s="20">
        <v>2023</v>
      </c>
      <c r="K245" s="21">
        <f>A245+B245</f>
        <v>80000</v>
      </c>
      <c r="L245" s="19">
        <f>IFERROR((Tabla1[[#This Row],[TOTAL LIQUIDADO DIA]]+L244)-Tabla1[[#This Row],[RETIRO]],Tabla1[[#This Row],[TOTAL LIQUIDADO DIA]])</f>
        <v>770000</v>
      </c>
    </row>
    <row r="246" spans="1:12" x14ac:dyDescent="0.25">
      <c r="A246" s="27">
        <v>70000</v>
      </c>
      <c r="B246" s="27">
        <v>0</v>
      </c>
      <c r="C246" s="3" t="s">
        <v>23</v>
      </c>
      <c r="D246" s="3" t="s">
        <v>50</v>
      </c>
      <c r="E246" s="3">
        <v>0</v>
      </c>
      <c r="F246" s="3" t="s">
        <v>17</v>
      </c>
      <c r="G246" s="3" t="s">
        <v>17</v>
      </c>
      <c r="H246" s="20">
        <v>2</v>
      </c>
      <c r="I246" s="32">
        <v>7</v>
      </c>
      <c r="J246" s="20">
        <v>2023</v>
      </c>
      <c r="K246" s="9">
        <f>A246+B246</f>
        <v>70000</v>
      </c>
      <c r="L246" s="3">
        <f>IFERROR((Tabla1[[#This Row],[TOTAL LIQUIDADO DIA]]+L245)-Tabla1[[#This Row],[RETIRO]],Tabla1[[#This Row],[TOTAL LIQUIDADO DIA]])</f>
        <v>840000</v>
      </c>
    </row>
    <row r="247" spans="1:12" x14ac:dyDescent="0.25">
      <c r="A247" s="27">
        <v>70000</v>
      </c>
      <c r="B247" s="27">
        <v>0</v>
      </c>
      <c r="C247" s="3" t="s">
        <v>23</v>
      </c>
      <c r="D247" s="3" t="s">
        <v>51</v>
      </c>
      <c r="E247" s="3">
        <v>0</v>
      </c>
      <c r="F247" s="3" t="s">
        <v>17</v>
      </c>
      <c r="G247" s="3" t="s">
        <v>17</v>
      </c>
      <c r="H247" s="20">
        <v>3</v>
      </c>
      <c r="I247" s="32">
        <v>7</v>
      </c>
      <c r="J247" s="20">
        <v>2023</v>
      </c>
      <c r="K247" s="9">
        <f t="shared" ref="K247:K275" si="15">A247+B247</f>
        <v>70000</v>
      </c>
      <c r="L247" s="3">
        <f>IFERROR((Tabla1[[#This Row],[TOTAL LIQUIDADO DIA]]+L246)-Tabla1[[#This Row],[RETIRO]],Tabla1[[#This Row],[TOTAL LIQUIDADO DIA]])</f>
        <v>910000</v>
      </c>
    </row>
    <row r="248" spans="1:12" x14ac:dyDescent="0.25">
      <c r="A248" s="8">
        <v>80000</v>
      </c>
      <c r="B248" s="27">
        <v>0</v>
      </c>
      <c r="C248" s="3" t="s">
        <v>16</v>
      </c>
      <c r="D248" s="3" t="s">
        <v>17</v>
      </c>
      <c r="E248" s="3">
        <v>20000</v>
      </c>
      <c r="F248" s="3" t="s">
        <v>16</v>
      </c>
      <c r="G248" s="3" t="s">
        <v>26</v>
      </c>
      <c r="H248" s="20">
        <v>4</v>
      </c>
      <c r="I248" s="32">
        <v>7</v>
      </c>
      <c r="J248" s="20">
        <v>2023</v>
      </c>
      <c r="K248" s="9">
        <f t="shared" si="15"/>
        <v>80000</v>
      </c>
      <c r="L248" s="3">
        <f>IFERROR((Tabla1[[#This Row],[TOTAL LIQUIDADO DIA]]+L247)-Tabla1[[#This Row],[RETIRO]],Tabla1[[#This Row],[TOTAL LIQUIDADO DIA]])</f>
        <v>970000</v>
      </c>
    </row>
    <row r="249" spans="1:12" x14ac:dyDescent="0.25">
      <c r="A249" s="8">
        <v>80000</v>
      </c>
      <c r="B249" s="27">
        <v>0</v>
      </c>
      <c r="C249" s="3" t="s">
        <v>16</v>
      </c>
      <c r="D249" s="3" t="s">
        <v>17</v>
      </c>
      <c r="E249" s="3">
        <v>0</v>
      </c>
      <c r="F249" s="3" t="s">
        <v>17</v>
      </c>
      <c r="G249" s="3" t="s">
        <v>17</v>
      </c>
      <c r="H249" s="20">
        <v>5</v>
      </c>
      <c r="I249" s="32">
        <v>7</v>
      </c>
      <c r="J249" s="20">
        <v>2023</v>
      </c>
      <c r="K249" s="9">
        <f t="shared" si="15"/>
        <v>80000</v>
      </c>
      <c r="L249" s="3">
        <f>IFERROR((Tabla1[[#This Row],[TOTAL LIQUIDADO DIA]]+L248)-Tabla1[[#This Row],[RETIRO]],Tabla1[[#This Row],[TOTAL LIQUIDADO DIA]])</f>
        <v>1050000</v>
      </c>
    </row>
    <row r="250" spans="1:12" x14ac:dyDescent="0.25">
      <c r="A250" s="8">
        <v>80000</v>
      </c>
      <c r="B250" s="27">
        <v>0</v>
      </c>
      <c r="C250" s="3" t="s">
        <v>16</v>
      </c>
      <c r="D250" s="3" t="s">
        <v>17</v>
      </c>
      <c r="E250" s="3">
        <v>0</v>
      </c>
      <c r="F250" s="3" t="s">
        <v>17</v>
      </c>
      <c r="G250" s="3" t="s">
        <v>17</v>
      </c>
      <c r="H250" s="20">
        <v>6</v>
      </c>
      <c r="I250" s="32">
        <v>7</v>
      </c>
      <c r="J250" s="20">
        <v>2023</v>
      </c>
      <c r="K250" s="9">
        <f t="shared" si="15"/>
        <v>80000</v>
      </c>
      <c r="L250" s="3">
        <f>IFERROR((Tabla1[[#This Row],[TOTAL LIQUIDADO DIA]]+L249)-Tabla1[[#This Row],[RETIRO]],Tabla1[[#This Row],[TOTAL LIQUIDADO DIA]])</f>
        <v>1130000</v>
      </c>
    </row>
    <row r="251" spans="1:12" x14ac:dyDescent="0.25">
      <c r="A251" s="8">
        <v>80000</v>
      </c>
      <c r="B251" s="27">
        <v>0</v>
      </c>
      <c r="C251" s="3" t="s">
        <v>16</v>
      </c>
      <c r="D251" s="3" t="s">
        <v>17</v>
      </c>
      <c r="E251" s="3">
        <v>0</v>
      </c>
      <c r="F251" s="3" t="s">
        <v>17</v>
      </c>
      <c r="G251" s="3" t="s">
        <v>17</v>
      </c>
      <c r="H251" s="20">
        <v>7</v>
      </c>
      <c r="I251" s="32">
        <v>7</v>
      </c>
      <c r="J251" s="20">
        <v>2023</v>
      </c>
      <c r="K251" s="9">
        <f t="shared" si="15"/>
        <v>80000</v>
      </c>
      <c r="L251" s="3">
        <f>IFERROR((Tabla1[[#This Row],[TOTAL LIQUIDADO DIA]]+L250)-Tabla1[[#This Row],[RETIRO]],Tabla1[[#This Row],[TOTAL LIQUIDADO DIA]])</f>
        <v>1210000</v>
      </c>
    </row>
    <row r="252" spans="1:12" x14ac:dyDescent="0.25">
      <c r="A252" s="8">
        <v>80000</v>
      </c>
      <c r="B252" s="27">
        <v>0</v>
      </c>
      <c r="C252" s="3" t="s">
        <v>16</v>
      </c>
      <c r="D252" s="3" t="s">
        <v>17</v>
      </c>
      <c r="E252" s="3">
        <v>0</v>
      </c>
      <c r="F252" s="3" t="s">
        <v>17</v>
      </c>
      <c r="G252" s="3" t="s">
        <v>17</v>
      </c>
      <c r="H252" s="20">
        <v>8</v>
      </c>
      <c r="I252" s="32">
        <v>7</v>
      </c>
      <c r="J252" s="20">
        <v>2023</v>
      </c>
      <c r="K252" s="9">
        <f t="shared" si="15"/>
        <v>80000</v>
      </c>
      <c r="L252" s="3">
        <f>IFERROR((Tabla1[[#This Row],[TOTAL LIQUIDADO DIA]]+L251)-Tabla1[[#This Row],[RETIRO]],Tabla1[[#This Row],[TOTAL LIQUIDADO DIA]])</f>
        <v>1290000</v>
      </c>
    </row>
    <row r="253" spans="1:12" x14ac:dyDescent="0.25">
      <c r="A253" s="8">
        <v>70000</v>
      </c>
      <c r="B253" s="27">
        <v>0</v>
      </c>
      <c r="C253" s="3" t="s">
        <v>23</v>
      </c>
      <c r="D253" s="3" t="s">
        <v>50</v>
      </c>
      <c r="E253" s="3">
        <v>0</v>
      </c>
      <c r="F253" s="3" t="s">
        <v>17</v>
      </c>
      <c r="G253" s="3" t="s">
        <v>17</v>
      </c>
      <c r="H253" s="20">
        <v>9</v>
      </c>
      <c r="I253" s="32">
        <v>7</v>
      </c>
      <c r="J253" s="20">
        <v>2023</v>
      </c>
      <c r="K253" s="9">
        <f t="shared" si="15"/>
        <v>70000</v>
      </c>
      <c r="L253" s="3">
        <f>IFERROR((Tabla1[[#This Row],[TOTAL LIQUIDADO DIA]]+L252)-Tabla1[[#This Row],[RETIRO]],Tabla1[[#This Row],[TOTAL LIQUIDADO DIA]])</f>
        <v>1360000</v>
      </c>
    </row>
    <row r="254" spans="1:12" x14ac:dyDescent="0.25">
      <c r="A254" s="8">
        <v>80000</v>
      </c>
      <c r="B254" s="27">
        <v>0</v>
      </c>
      <c r="C254" s="3" t="s">
        <v>16</v>
      </c>
      <c r="D254" s="3" t="s">
        <v>17</v>
      </c>
      <c r="E254" s="3">
        <v>0</v>
      </c>
      <c r="F254" s="3" t="s">
        <v>17</v>
      </c>
      <c r="G254" s="3" t="s">
        <v>17</v>
      </c>
      <c r="H254" s="20">
        <v>10</v>
      </c>
      <c r="I254" s="32">
        <v>7</v>
      </c>
      <c r="J254" s="20">
        <v>2023</v>
      </c>
      <c r="K254" s="9">
        <f t="shared" si="15"/>
        <v>80000</v>
      </c>
      <c r="L254" s="3">
        <f>IFERROR((Tabla1[[#This Row],[TOTAL LIQUIDADO DIA]]+L253)-Tabla1[[#This Row],[RETIRO]],Tabla1[[#This Row],[TOTAL LIQUIDADO DIA]])</f>
        <v>1440000</v>
      </c>
    </row>
    <row r="255" spans="1:12" x14ac:dyDescent="0.25">
      <c r="A255" s="8">
        <v>90000</v>
      </c>
      <c r="B255" s="27">
        <v>0</v>
      </c>
      <c r="C255" s="3" t="s">
        <v>16</v>
      </c>
      <c r="D255" s="3" t="s">
        <v>17</v>
      </c>
      <c r="E255" s="3">
        <v>10000</v>
      </c>
      <c r="F255" s="3" t="s">
        <v>16</v>
      </c>
      <c r="G255" s="3" t="s">
        <v>26</v>
      </c>
      <c r="H255" s="20">
        <v>11</v>
      </c>
      <c r="I255" s="32">
        <v>7</v>
      </c>
      <c r="J255" s="20">
        <v>2023</v>
      </c>
      <c r="K255" s="9">
        <f t="shared" si="15"/>
        <v>90000</v>
      </c>
      <c r="L255" s="3">
        <f>IFERROR((Tabla1[[#This Row],[TOTAL LIQUIDADO DIA]]+L254)-Tabla1[[#This Row],[RETIRO]],Tabla1[[#This Row],[TOTAL LIQUIDADO DIA]])</f>
        <v>1520000</v>
      </c>
    </row>
    <row r="256" spans="1:12" x14ac:dyDescent="0.25">
      <c r="A256" s="8">
        <v>80000</v>
      </c>
      <c r="B256" s="27">
        <v>0</v>
      </c>
      <c r="C256" s="3" t="s">
        <v>16</v>
      </c>
      <c r="D256" s="3" t="s">
        <v>17</v>
      </c>
      <c r="E256" s="3">
        <v>0</v>
      </c>
      <c r="F256" s="3" t="s">
        <v>17</v>
      </c>
      <c r="G256" s="3" t="s">
        <v>17</v>
      </c>
      <c r="H256" s="20">
        <v>12</v>
      </c>
      <c r="I256" s="32">
        <v>7</v>
      </c>
      <c r="J256" s="20">
        <v>2023</v>
      </c>
      <c r="K256" s="9">
        <f t="shared" si="15"/>
        <v>80000</v>
      </c>
      <c r="L256" s="3">
        <f>IFERROR((Tabla1[[#This Row],[TOTAL LIQUIDADO DIA]]+L255)-Tabla1[[#This Row],[RETIRO]],Tabla1[[#This Row],[TOTAL LIQUIDADO DIA]])</f>
        <v>1600000</v>
      </c>
    </row>
    <row r="257" spans="1:12" x14ac:dyDescent="0.25">
      <c r="A257" s="8">
        <v>80000</v>
      </c>
      <c r="B257" s="27">
        <v>0</v>
      </c>
      <c r="C257" s="3" t="s">
        <v>16</v>
      </c>
      <c r="D257" s="3" t="s">
        <v>17</v>
      </c>
      <c r="E257" s="3">
        <v>0</v>
      </c>
      <c r="F257" s="3" t="s">
        <v>17</v>
      </c>
      <c r="G257" s="3" t="s">
        <v>17</v>
      </c>
      <c r="H257" s="20">
        <v>13</v>
      </c>
      <c r="I257" s="32">
        <v>7</v>
      </c>
      <c r="J257" s="20">
        <v>2023</v>
      </c>
      <c r="K257" s="9">
        <f t="shared" si="15"/>
        <v>80000</v>
      </c>
      <c r="L257" s="3">
        <f>IFERROR((Tabla1[[#This Row],[TOTAL LIQUIDADO DIA]]+L256)-Tabla1[[#This Row],[RETIRO]],Tabla1[[#This Row],[TOTAL LIQUIDADO DIA]])</f>
        <v>1680000</v>
      </c>
    </row>
    <row r="258" spans="1:12" x14ac:dyDescent="0.25">
      <c r="A258" s="8">
        <v>80000</v>
      </c>
      <c r="B258" s="27">
        <v>0</v>
      </c>
      <c r="C258" s="3" t="s">
        <v>16</v>
      </c>
      <c r="D258" s="3" t="s">
        <v>17</v>
      </c>
      <c r="E258" s="3">
        <v>630000</v>
      </c>
      <c r="F258" s="3" t="s">
        <v>24</v>
      </c>
      <c r="G258" s="3" t="s">
        <v>26</v>
      </c>
      <c r="H258" s="20">
        <v>14</v>
      </c>
      <c r="I258" s="32">
        <v>7</v>
      </c>
      <c r="J258" s="20">
        <v>2023</v>
      </c>
      <c r="K258" s="9">
        <f t="shared" si="15"/>
        <v>80000</v>
      </c>
      <c r="L258" s="3">
        <f>IFERROR((Tabla1[[#This Row],[TOTAL LIQUIDADO DIA]]+L257)-Tabla1[[#This Row],[RETIRO]],Tabla1[[#This Row],[TOTAL LIQUIDADO DIA]])</f>
        <v>1130000</v>
      </c>
    </row>
    <row r="259" spans="1:12" x14ac:dyDescent="0.25">
      <c r="A259" s="8">
        <v>80000</v>
      </c>
      <c r="B259" s="27">
        <v>0</v>
      </c>
      <c r="C259" s="3" t="s">
        <v>16</v>
      </c>
      <c r="D259" s="3" t="s">
        <v>17</v>
      </c>
      <c r="E259" s="3">
        <v>0</v>
      </c>
      <c r="F259" s="3" t="s">
        <v>17</v>
      </c>
      <c r="G259" s="3" t="s">
        <v>17</v>
      </c>
      <c r="H259" s="20">
        <v>15</v>
      </c>
      <c r="I259" s="32">
        <v>7</v>
      </c>
      <c r="J259" s="20">
        <v>2023</v>
      </c>
      <c r="K259" s="9">
        <f t="shared" si="15"/>
        <v>80000</v>
      </c>
      <c r="L259" s="3">
        <f>IFERROR((Tabla1[[#This Row],[TOTAL LIQUIDADO DIA]]+L258)-Tabla1[[#This Row],[RETIRO]],Tabla1[[#This Row],[TOTAL LIQUIDADO DIA]])</f>
        <v>1210000</v>
      </c>
    </row>
    <row r="260" spans="1:12" x14ac:dyDescent="0.25">
      <c r="A260" s="8">
        <v>80000</v>
      </c>
      <c r="B260" s="27">
        <v>0</v>
      </c>
      <c r="C260" s="3" t="s">
        <v>23</v>
      </c>
      <c r="D260" s="3" t="s">
        <v>50</v>
      </c>
      <c r="E260" s="3">
        <v>0</v>
      </c>
      <c r="F260" s="3" t="s">
        <v>17</v>
      </c>
      <c r="G260" s="3" t="s">
        <v>17</v>
      </c>
      <c r="H260" s="20">
        <v>16</v>
      </c>
      <c r="I260" s="32">
        <v>7</v>
      </c>
      <c r="J260" s="20">
        <v>2023</v>
      </c>
      <c r="K260" s="9">
        <f t="shared" si="15"/>
        <v>80000</v>
      </c>
      <c r="L260" s="3">
        <f>IFERROR((Tabla1[[#This Row],[TOTAL LIQUIDADO DIA]]+L259)-Tabla1[[#This Row],[RETIRO]],Tabla1[[#This Row],[TOTAL LIQUIDADO DIA]])</f>
        <v>1290000</v>
      </c>
    </row>
    <row r="261" spans="1:12" x14ac:dyDescent="0.25">
      <c r="A261" s="8">
        <v>80000</v>
      </c>
      <c r="B261" s="27">
        <v>0</v>
      </c>
      <c r="C261" s="3" t="s">
        <v>16</v>
      </c>
      <c r="D261" s="3" t="s">
        <v>17</v>
      </c>
      <c r="E261" s="3">
        <v>0</v>
      </c>
      <c r="F261" s="3" t="s">
        <v>17</v>
      </c>
      <c r="G261" s="3" t="s">
        <v>17</v>
      </c>
      <c r="H261" s="20">
        <v>17</v>
      </c>
      <c r="I261" s="32">
        <v>7</v>
      </c>
      <c r="J261" s="20">
        <v>2023</v>
      </c>
      <c r="K261" s="9">
        <f t="shared" si="15"/>
        <v>80000</v>
      </c>
      <c r="L261" s="3">
        <f>IFERROR((Tabla1[[#This Row],[TOTAL LIQUIDADO DIA]]+L260)-Tabla1[[#This Row],[RETIRO]],Tabla1[[#This Row],[TOTAL LIQUIDADO DIA]])</f>
        <v>1370000</v>
      </c>
    </row>
    <row r="262" spans="1:12" x14ac:dyDescent="0.25">
      <c r="A262" s="8">
        <v>80000</v>
      </c>
      <c r="B262" s="27">
        <v>0</v>
      </c>
      <c r="C262" s="3" t="s">
        <v>16</v>
      </c>
      <c r="D262" s="3" t="s">
        <v>17</v>
      </c>
      <c r="E262" s="3">
        <v>0</v>
      </c>
      <c r="F262" s="3" t="s">
        <v>17</v>
      </c>
      <c r="G262" s="3" t="s">
        <v>17</v>
      </c>
      <c r="H262" s="20">
        <v>18</v>
      </c>
      <c r="I262" s="32">
        <v>7</v>
      </c>
      <c r="J262" s="20">
        <v>2023</v>
      </c>
      <c r="K262" s="9">
        <f t="shared" si="15"/>
        <v>80000</v>
      </c>
      <c r="L262" s="3">
        <f>IFERROR((Tabla1[[#This Row],[TOTAL LIQUIDADO DIA]]+L261)-Tabla1[[#This Row],[RETIRO]],Tabla1[[#This Row],[TOTAL LIQUIDADO DIA]])</f>
        <v>1450000</v>
      </c>
    </row>
    <row r="263" spans="1:12" x14ac:dyDescent="0.25">
      <c r="A263" s="8">
        <v>80000</v>
      </c>
      <c r="B263" s="27">
        <v>0</v>
      </c>
      <c r="C263" s="3" t="s">
        <v>16</v>
      </c>
      <c r="D263" s="3" t="s">
        <v>17</v>
      </c>
      <c r="E263" s="3">
        <v>0</v>
      </c>
      <c r="F263" s="3" t="s">
        <v>17</v>
      </c>
      <c r="G263" s="3" t="s">
        <v>17</v>
      </c>
      <c r="H263" s="20">
        <v>19</v>
      </c>
      <c r="I263" s="32">
        <v>7</v>
      </c>
      <c r="J263" s="20">
        <v>2023</v>
      </c>
      <c r="K263" s="9">
        <f t="shared" si="15"/>
        <v>80000</v>
      </c>
      <c r="L263" s="3">
        <f>IFERROR((Tabla1[[#This Row],[TOTAL LIQUIDADO DIA]]+L262)-Tabla1[[#This Row],[RETIRO]],Tabla1[[#This Row],[TOTAL LIQUIDADO DIA]])</f>
        <v>1530000</v>
      </c>
    </row>
    <row r="264" spans="1:12" x14ac:dyDescent="0.25">
      <c r="A264" s="8">
        <v>70000</v>
      </c>
      <c r="B264" s="27">
        <v>0</v>
      </c>
      <c r="C264" s="3" t="s">
        <v>16</v>
      </c>
      <c r="D264" s="3" t="s">
        <v>51</v>
      </c>
      <c r="E264" s="3">
        <v>0</v>
      </c>
      <c r="F264" s="3" t="s">
        <v>17</v>
      </c>
      <c r="G264" s="3" t="s">
        <v>17</v>
      </c>
      <c r="H264" s="20">
        <v>20</v>
      </c>
      <c r="I264" s="32">
        <v>7</v>
      </c>
      <c r="J264" s="20">
        <v>2023</v>
      </c>
      <c r="K264" s="9">
        <f t="shared" si="15"/>
        <v>70000</v>
      </c>
      <c r="L264" s="3">
        <f>IFERROR((Tabla1[[#This Row],[TOTAL LIQUIDADO DIA]]+L263)-Tabla1[[#This Row],[RETIRO]],Tabla1[[#This Row],[TOTAL LIQUIDADO DIA]])</f>
        <v>1600000</v>
      </c>
    </row>
    <row r="265" spans="1:12" x14ac:dyDescent="0.25">
      <c r="A265" s="8">
        <v>80000</v>
      </c>
      <c r="B265" s="27">
        <v>0</v>
      </c>
      <c r="C265" s="3" t="s">
        <v>16</v>
      </c>
      <c r="D265" s="3" t="s">
        <v>17</v>
      </c>
      <c r="E265" s="3">
        <v>10000</v>
      </c>
      <c r="F265" s="3" t="s">
        <v>16</v>
      </c>
      <c r="G265" s="3" t="s">
        <v>26</v>
      </c>
      <c r="H265" s="20">
        <v>21</v>
      </c>
      <c r="I265" s="32">
        <v>7</v>
      </c>
      <c r="J265" s="20">
        <v>2023</v>
      </c>
      <c r="K265" s="9">
        <f t="shared" si="15"/>
        <v>80000</v>
      </c>
      <c r="L265" s="3">
        <f>IFERROR((Tabla1[[#This Row],[TOTAL LIQUIDADO DIA]]+L264)-Tabla1[[#This Row],[RETIRO]],Tabla1[[#This Row],[TOTAL LIQUIDADO DIA]])</f>
        <v>1670000</v>
      </c>
    </row>
    <row r="266" spans="1:12" x14ac:dyDescent="0.25">
      <c r="A266" s="8">
        <v>80000</v>
      </c>
      <c r="B266" s="27">
        <v>0</v>
      </c>
      <c r="C266" s="3" t="s">
        <v>16</v>
      </c>
      <c r="D266" s="3" t="s">
        <v>17</v>
      </c>
      <c r="E266" s="3">
        <v>10000</v>
      </c>
      <c r="F266" s="3" t="s">
        <v>19</v>
      </c>
      <c r="G266" s="3" t="s">
        <v>25</v>
      </c>
      <c r="H266" s="20">
        <v>22</v>
      </c>
      <c r="I266" s="32">
        <v>7</v>
      </c>
      <c r="J266" s="20">
        <v>2023</v>
      </c>
      <c r="K266" s="9">
        <f t="shared" si="15"/>
        <v>80000</v>
      </c>
      <c r="L266" s="3">
        <f>IFERROR((Tabla1[[#This Row],[TOTAL LIQUIDADO DIA]]+L265)-Tabla1[[#This Row],[RETIRO]],Tabla1[[#This Row],[TOTAL LIQUIDADO DIA]])</f>
        <v>1740000</v>
      </c>
    </row>
    <row r="267" spans="1:12" x14ac:dyDescent="0.25">
      <c r="A267" s="8">
        <v>70000</v>
      </c>
      <c r="B267" s="27">
        <v>0</v>
      </c>
      <c r="C267" s="3" t="s">
        <v>23</v>
      </c>
      <c r="D267" s="3" t="s">
        <v>50</v>
      </c>
      <c r="E267" s="3">
        <v>0</v>
      </c>
      <c r="F267" s="3" t="s">
        <v>17</v>
      </c>
      <c r="G267" s="3" t="s">
        <v>17</v>
      </c>
      <c r="H267" s="20">
        <v>23</v>
      </c>
      <c r="I267" s="32">
        <v>7</v>
      </c>
      <c r="J267" s="20">
        <v>2023</v>
      </c>
      <c r="K267" s="9">
        <f t="shared" si="15"/>
        <v>70000</v>
      </c>
      <c r="L267" s="3">
        <f>IFERROR((Tabla1[[#This Row],[TOTAL LIQUIDADO DIA]]+L266)-Tabla1[[#This Row],[RETIRO]],Tabla1[[#This Row],[TOTAL LIQUIDADO DIA]])</f>
        <v>1810000</v>
      </c>
    </row>
    <row r="268" spans="1:12" x14ac:dyDescent="0.25">
      <c r="A268" s="8">
        <v>80000</v>
      </c>
      <c r="B268" s="27">
        <v>0</v>
      </c>
      <c r="C268" s="3" t="s">
        <v>16</v>
      </c>
      <c r="D268" s="3" t="s">
        <v>17</v>
      </c>
      <c r="E268" s="3">
        <v>0</v>
      </c>
      <c r="F268" s="3" t="s">
        <v>17</v>
      </c>
      <c r="G268" s="3" t="s">
        <v>17</v>
      </c>
      <c r="H268" s="20">
        <v>24</v>
      </c>
      <c r="I268" s="32">
        <v>7</v>
      </c>
      <c r="J268" s="20">
        <v>2023</v>
      </c>
      <c r="K268" s="9">
        <f t="shared" si="15"/>
        <v>80000</v>
      </c>
      <c r="L268" s="3">
        <f>IFERROR((Tabla1[[#This Row],[TOTAL LIQUIDADO DIA]]+L267)-Tabla1[[#This Row],[RETIRO]],Tabla1[[#This Row],[TOTAL LIQUIDADO DIA]])</f>
        <v>1890000</v>
      </c>
    </row>
    <row r="269" spans="1:12" x14ac:dyDescent="0.25">
      <c r="A269" s="8">
        <v>80000</v>
      </c>
      <c r="B269" s="27">
        <v>0</v>
      </c>
      <c r="C269" s="3" t="s">
        <v>16</v>
      </c>
      <c r="D269" s="3" t="s">
        <v>17</v>
      </c>
      <c r="E269" s="3">
        <v>10000</v>
      </c>
      <c r="F269" s="3" t="s">
        <v>24</v>
      </c>
      <c r="G269" s="3" t="s">
        <v>25</v>
      </c>
      <c r="H269" s="20">
        <v>25</v>
      </c>
      <c r="I269" s="32">
        <v>7</v>
      </c>
      <c r="J269" s="20">
        <v>2023</v>
      </c>
      <c r="K269" s="9">
        <f t="shared" si="15"/>
        <v>80000</v>
      </c>
      <c r="L269" s="3">
        <f>IFERROR((Tabla1[[#This Row],[TOTAL LIQUIDADO DIA]]+L268)-Tabla1[[#This Row],[RETIRO]],Tabla1[[#This Row],[TOTAL LIQUIDADO DIA]])</f>
        <v>1960000</v>
      </c>
    </row>
    <row r="270" spans="1:12" x14ac:dyDescent="0.25">
      <c r="A270" s="8">
        <v>80000</v>
      </c>
      <c r="B270" s="27">
        <v>0</v>
      </c>
      <c r="C270" s="3" t="s">
        <v>16</v>
      </c>
      <c r="D270" s="3" t="s">
        <v>17</v>
      </c>
      <c r="E270" s="3">
        <v>30000</v>
      </c>
      <c r="F270" s="3" t="s">
        <v>19</v>
      </c>
      <c r="G270" s="3" t="s">
        <v>20</v>
      </c>
      <c r="H270" s="20">
        <v>26</v>
      </c>
      <c r="I270" s="32">
        <v>7</v>
      </c>
      <c r="J270" s="20">
        <v>2023</v>
      </c>
      <c r="K270" s="9">
        <f t="shared" si="15"/>
        <v>80000</v>
      </c>
      <c r="L270" s="3">
        <f>IFERROR((Tabla1[[#This Row],[TOTAL LIQUIDADO DIA]]+L269)-Tabla1[[#This Row],[RETIRO]],Tabla1[[#This Row],[TOTAL LIQUIDADO DIA]])</f>
        <v>2010000</v>
      </c>
    </row>
    <row r="271" spans="1:12" x14ac:dyDescent="0.25">
      <c r="A271" s="8">
        <v>80000</v>
      </c>
      <c r="B271" s="27">
        <v>0</v>
      </c>
      <c r="C271" s="3" t="s">
        <v>16</v>
      </c>
      <c r="D271" s="3" t="s">
        <v>17</v>
      </c>
      <c r="E271" s="3">
        <v>1440000</v>
      </c>
      <c r="F271" s="3" t="s">
        <v>24</v>
      </c>
      <c r="G271" s="3" t="s">
        <v>25</v>
      </c>
      <c r="H271" s="20">
        <v>27</v>
      </c>
      <c r="I271" s="32">
        <v>7</v>
      </c>
      <c r="J271" s="20">
        <v>2023</v>
      </c>
      <c r="K271" s="9">
        <f t="shared" si="15"/>
        <v>80000</v>
      </c>
      <c r="L271" s="3">
        <f>IFERROR((Tabla1[[#This Row],[TOTAL LIQUIDADO DIA]]+L270)-Tabla1[[#This Row],[RETIRO]],Tabla1[[#This Row],[TOTAL LIQUIDADO DIA]])</f>
        <v>650000</v>
      </c>
    </row>
    <row r="272" spans="1:12" x14ac:dyDescent="0.25">
      <c r="A272" s="8">
        <v>80000</v>
      </c>
      <c r="B272" s="27">
        <v>0</v>
      </c>
      <c r="C272" s="3" t="s">
        <v>16</v>
      </c>
      <c r="D272" s="3" t="s">
        <v>17</v>
      </c>
      <c r="E272" s="3">
        <v>0</v>
      </c>
      <c r="F272" s="3" t="s">
        <v>17</v>
      </c>
      <c r="G272" s="3" t="s">
        <v>17</v>
      </c>
      <c r="H272" s="20">
        <v>28</v>
      </c>
      <c r="I272" s="32">
        <v>7</v>
      </c>
      <c r="J272" s="20">
        <v>2023</v>
      </c>
      <c r="K272" s="9">
        <f t="shared" si="15"/>
        <v>80000</v>
      </c>
      <c r="L272" s="3">
        <f>IFERROR((Tabla1[[#This Row],[TOTAL LIQUIDADO DIA]]+L271)-Tabla1[[#This Row],[RETIRO]],Tabla1[[#This Row],[TOTAL LIQUIDADO DIA]])</f>
        <v>730000</v>
      </c>
    </row>
    <row r="273" spans="1:12" x14ac:dyDescent="0.25">
      <c r="A273" s="8">
        <v>80000</v>
      </c>
      <c r="B273" s="27">
        <v>0</v>
      </c>
      <c r="C273" s="3" t="s">
        <v>23</v>
      </c>
      <c r="D273" s="3" t="s">
        <v>17</v>
      </c>
      <c r="E273" s="3">
        <v>0</v>
      </c>
      <c r="F273" s="3" t="s">
        <v>17</v>
      </c>
      <c r="G273" s="3" t="s">
        <v>17</v>
      </c>
      <c r="H273" s="20">
        <v>29</v>
      </c>
      <c r="I273" s="32">
        <v>7</v>
      </c>
      <c r="J273" s="20">
        <v>2023</v>
      </c>
      <c r="K273" s="9">
        <f t="shared" si="15"/>
        <v>80000</v>
      </c>
      <c r="L273" s="3">
        <f>IFERROR((Tabla1[[#This Row],[TOTAL LIQUIDADO DIA]]+L272)-Tabla1[[#This Row],[RETIRO]],Tabla1[[#This Row],[TOTAL LIQUIDADO DIA]])</f>
        <v>810000</v>
      </c>
    </row>
    <row r="274" spans="1:12" x14ac:dyDescent="0.25">
      <c r="A274" s="8">
        <v>70000</v>
      </c>
      <c r="B274" s="27">
        <v>0</v>
      </c>
      <c r="C274" s="3" t="s">
        <v>23</v>
      </c>
      <c r="D274" s="3" t="s">
        <v>50</v>
      </c>
      <c r="E274" s="3">
        <v>0</v>
      </c>
      <c r="F274" s="3" t="s">
        <v>17</v>
      </c>
      <c r="G274" s="3" t="s">
        <v>17</v>
      </c>
      <c r="H274" s="20">
        <v>30</v>
      </c>
      <c r="I274" s="32">
        <v>7</v>
      </c>
      <c r="J274" s="20">
        <v>2023</v>
      </c>
      <c r="K274" s="9">
        <f t="shared" si="15"/>
        <v>70000</v>
      </c>
      <c r="L274" s="3">
        <f>IFERROR((Tabla1[[#This Row],[TOTAL LIQUIDADO DIA]]+L273)-Tabla1[[#This Row],[RETIRO]],Tabla1[[#This Row],[TOTAL LIQUIDADO DIA]])</f>
        <v>880000</v>
      </c>
    </row>
    <row r="275" spans="1:12" x14ac:dyDescent="0.25">
      <c r="A275" s="8">
        <v>80000</v>
      </c>
      <c r="B275" s="27">
        <v>0</v>
      </c>
      <c r="C275" s="3" t="s">
        <v>16</v>
      </c>
      <c r="D275" s="3" t="s">
        <v>17</v>
      </c>
      <c r="E275" s="3">
        <v>290000</v>
      </c>
      <c r="F275" s="3" t="s">
        <v>24</v>
      </c>
      <c r="G275" s="3" t="s">
        <v>25</v>
      </c>
      <c r="H275" s="20">
        <v>31</v>
      </c>
      <c r="I275" s="32">
        <v>7</v>
      </c>
      <c r="J275" s="20">
        <v>2023</v>
      </c>
      <c r="K275" s="9">
        <f t="shared" si="15"/>
        <v>80000</v>
      </c>
      <c r="L275" s="3">
        <f>IFERROR((Tabla1[[#This Row],[TOTAL LIQUIDADO DIA]]+L274)-Tabla1[[#This Row],[RETIRO]],Tabla1[[#This Row],[TOTAL LIQUIDADO DIA]])</f>
        <v>670000</v>
      </c>
    </row>
    <row r="276" spans="1:12" x14ac:dyDescent="0.25">
      <c r="A276" s="8">
        <v>80000</v>
      </c>
      <c r="B276" s="27">
        <v>0</v>
      </c>
      <c r="C276" s="3" t="s">
        <v>16</v>
      </c>
      <c r="D276" s="3" t="s">
        <v>17</v>
      </c>
      <c r="E276" s="3">
        <v>0</v>
      </c>
      <c r="F276" s="3" t="s">
        <v>17</v>
      </c>
      <c r="G276" s="3" t="s">
        <v>17</v>
      </c>
      <c r="H276" s="20">
        <v>1</v>
      </c>
      <c r="I276" s="32">
        <v>8</v>
      </c>
      <c r="J276" s="20">
        <v>2023</v>
      </c>
      <c r="K276" s="21">
        <f>A276+B276</f>
        <v>80000</v>
      </c>
      <c r="L276" s="19">
        <f>IFERROR((Tabla1[[#This Row],[TOTAL LIQUIDADO DIA]]+L275)-Tabla1[[#This Row],[RETIRO]],Tabla1[[#This Row],[TOTAL LIQUIDADO DIA]])</f>
        <v>750000</v>
      </c>
    </row>
    <row r="277" spans="1:12" x14ac:dyDescent="0.25">
      <c r="A277" s="8">
        <v>80000</v>
      </c>
      <c r="B277" s="27">
        <v>0</v>
      </c>
      <c r="C277" s="3" t="s">
        <v>16</v>
      </c>
      <c r="D277" s="3" t="s">
        <v>17</v>
      </c>
      <c r="E277" s="3">
        <v>0</v>
      </c>
      <c r="F277" s="3" t="s">
        <v>17</v>
      </c>
      <c r="G277" s="3" t="s">
        <v>17</v>
      </c>
      <c r="H277" s="20">
        <v>2</v>
      </c>
      <c r="I277" s="32">
        <v>8</v>
      </c>
      <c r="J277" s="20">
        <v>2023</v>
      </c>
      <c r="K277" s="21">
        <f>A277+B277</f>
        <v>80000</v>
      </c>
      <c r="L277" s="19">
        <f>IFERROR((Tabla1[[#This Row],[TOTAL LIQUIDADO DIA]]+L276)-Tabla1[[#This Row],[RETIRO]],Tabla1[[#This Row],[TOTAL LIQUIDADO DIA]])</f>
        <v>830000</v>
      </c>
    </row>
    <row r="278" spans="1:12" x14ac:dyDescent="0.25">
      <c r="A278" s="8">
        <v>80000</v>
      </c>
      <c r="B278" s="27">
        <v>0</v>
      </c>
      <c r="C278" s="3" t="s">
        <v>16</v>
      </c>
      <c r="D278" s="3" t="s">
        <v>17</v>
      </c>
      <c r="E278" s="3">
        <v>0</v>
      </c>
      <c r="F278" s="3" t="s">
        <v>17</v>
      </c>
      <c r="G278" s="3" t="s">
        <v>17</v>
      </c>
      <c r="H278" s="20">
        <v>3</v>
      </c>
      <c r="I278" s="32">
        <v>8</v>
      </c>
      <c r="J278" s="20">
        <v>2023</v>
      </c>
      <c r="K278" s="9">
        <f t="shared" ref="K278:K285" si="16">A278+B278</f>
        <v>80000</v>
      </c>
      <c r="L278" s="3">
        <f>IFERROR((Tabla1[[#This Row],[TOTAL LIQUIDADO DIA]]+L277)-Tabla1[[#This Row],[RETIRO]],Tabla1[[#This Row],[TOTAL LIQUIDADO DIA]])</f>
        <v>910000</v>
      </c>
    </row>
    <row r="279" spans="1:12" x14ac:dyDescent="0.25">
      <c r="A279" s="8">
        <v>80000</v>
      </c>
      <c r="B279" s="27">
        <v>0</v>
      </c>
      <c r="C279" s="3" t="s">
        <v>16</v>
      </c>
      <c r="D279" s="3" t="s">
        <v>17</v>
      </c>
      <c r="E279" s="3">
        <v>260000</v>
      </c>
      <c r="F279" s="3" t="s">
        <v>24</v>
      </c>
      <c r="G279" s="3" t="s">
        <v>25</v>
      </c>
      <c r="H279" s="20">
        <v>4</v>
      </c>
      <c r="I279" s="32">
        <v>8</v>
      </c>
      <c r="J279" s="20">
        <v>2023</v>
      </c>
      <c r="K279" s="9">
        <f t="shared" si="16"/>
        <v>80000</v>
      </c>
      <c r="L279" s="3">
        <f>IFERROR((Tabla1[[#This Row],[TOTAL LIQUIDADO DIA]]+L278)-Tabla1[[#This Row],[RETIRO]],Tabla1[[#This Row],[TOTAL LIQUIDADO DIA]])</f>
        <v>730000</v>
      </c>
    </row>
    <row r="280" spans="1:12" x14ac:dyDescent="0.25">
      <c r="A280" s="8">
        <v>70000</v>
      </c>
      <c r="B280" s="27">
        <v>0</v>
      </c>
      <c r="C280" s="3" t="s">
        <v>23</v>
      </c>
      <c r="D280" s="3" t="s">
        <v>31</v>
      </c>
      <c r="E280" s="3">
        <v>190000</v>
      </c>
      <c r="F280" s="3" t="s">
        <v>24</v>
      </c>
      <c r="G280" s="3" t="s">
        <v>26</v>
      </c>
      <c r="H280" s="20">
        <v>5</v>
      </c>
      <c r="I280" s="32">
        <v>8</v>
      </c>
      <c r="J280" s="20">
        <v>2023</v>
      </c>
      <c r="K280" s="9">
        <f t="shared" si="16"/>
        <v>70000</v>
      </c>
      <c r="L280" s="3">
        <f>IFERROR((Tabla1[[#This Row],[TOTAL LIQUIDADO DIA]]+L279)-Tabla1[[#This Row],[RETIRO]],Tabla1[[#This Row],[TOTAL LIQUIDADO DIA]])</f>
        <v>610000</v>
      </c>
    </row>
    <row r="281" spans="1:12" x14ac:dyDescent="0.25">
      <c r="A281" s="8">
        <v>70000</v>
      </c>
      <c r="B281" s="27">
        <v>0</v>
      </c>
      <c r="C281" s="3" t="s">
        <v>23</v>
      </c>
      <c r="D281" s="3" t="s">
        <v>50</v>
      </c>
      <c r="E281" s="3">
        <v>120000</v>
      </c>
      <c r="F281" s="3" t="s">
        <v>19</v>
      </c>
      <c r="G281" s="3" t="s">
        <v>20</v>
      </c>
      <c r="H281" s="20">
        <v>6</v>
      </c>
      <c r="I281" s="32">
        <v>8</v>
      </c>
      <c r="J281" s="20">
        <v>2023</v>
      </c>
      <c r="K281" s="9">
        <f t="shared" si="16"/>
        <v>70000</v>
      </c>
      <c r="L281" s="3">
        <f>IFERROR((Tabla1[[#This Row],[TOTAL LIQUIDADO DIA]]+L280)-Tabla1[[#This Row],[RETIRO]],Tabla1[[#This Row],[TOTAL LIQUIDADO DIA]])</f>
        <v>560000</v>
      </c>
    </row>
    <row r="282" spans="1:12" x14ac:dyDescent="0.25">
      <c r="A282" s="8">
        <v>70000</v>
      </c>
      <c r="B282" s="27">
        <v>0</v>
      </c>
      <c r="C282" s="3" t="s">
        <v>23</v>
      </c>
      <c r="D282" s="3" t="s">
        <v>51</v>
      </c>
      <c r="E282" s="3">
        <v>0</v>
      </c>
      <c r="F282" s="3" t="s">
        <v>17</v>
      </c>
      <c r="G282" s="3" t="s">
        <v>17</v>
      </c>
      <c r="H282" s="20">
        <v>7</v>
      </c>
      <c r="I282" s="32">
        <v>8</v>
      </c>
      <c r="J282" s="20">
        <v>2023</v>
      </c>
      <c r="K282" s="9">
        <f t="shared" si="16"/>
        <v>70000</v>
      </c>
      <c r="L282" s="3">
        <f>IFERROR((Tabla1[[#This Row],[TOTAL LIQUIDADO DIA]]+L281)-Tabla1[[#This Row],[RETIRO]],Tabla1[[#This Row],[TOTAL LIQUIDADO DIA]])</f>
        <v>630000</v>
      </c>
    </row>
    <row r="283" spans="1:12" x14ac:dyDescent="0.25">
      <c r="A283" s="8">
        <v>80000</v>
      </c>
      <c r="B283" s="27">
        <v>0</v>
      </c>
      <c r="C283" s="3" t="s">
        <v>16</v>
      </c>
      <c r="D283" s="3" t="s">
        <v>17</v>
      </c>
      <c r="E283" s="3">
        <v>20000</v>
      </c>
      <c r="F283" s="3" t="s">
        <v>19</v>
      </c>
      <c r="G283" s="3" t="s">
        <v>20</v>
      </c>
      <c r="H283" s="20">
        <v>8</v>
      </c>
      <c r="I283" s="32">
        <v>8</v>
      </c>
      <c r="J283" s="20">
        <v>2023</v>
      </c>
      <c r="K283" s="9">
        <f t="shared" si="16"/>
        <v>80000</v>
      </c>
      <c r="L283" s="3">
        <f>IFERROR((Tabla1[[#This Row],[TOTAL LIQUIDADO DIA]]+L282)-Tabla1[[#This Row],[RETIRO]],Tabla1[[#This Row],[TOTAL LIQUIDADO DIA]])</f>
        <v>690000</v>
      </c>
    </row>
    <row r="284" spans="1:12" x14ac:dyDescent="0.25">
      <c r="A284" s="8">
        <v>0</v>
      </c>
      <c r="B284" s="8">
        <v>0</v>
      </c>
      <c r="C284" s="3" t="s">
        <v>17</v>
      </c>
      <c r="D284" s="30" t="s">
        <v>52</v>
      </c>
      <c r="E284" s="3">
        <v>40000</v>
      </c>
      <c r="F284" s="3" t="s">
        <v>16</v>
      </c>
      <c r="G284" s="3" t="s">
        <v>26</v>
      </c>
      <c r="H284" s="20">
        <v>9</v>
      </c>
      <c r="I284" s="32">
        <v>8</v>
      </c>
      <c r="J284" s="20">
        <v>2023</v>
      </c>
      <c r="K284" s="9">
        <f t="shared" si="16"/>
        <v>0</v>
      </c>
      <c r="L284" s="3">
        <f>IFERROR((Tabla1[[#This Row],[TOTAL LIQUIDADO DIA]]+L283)-Tabla1[[#This Row],[RETIRO]],Tabla1[[#This Row],[TOTAL LIQUIDADO DIA]])</f>
        <v>650000</v>
      </c>
    </row>
    <row r="285" spans="1:12" x14ac:dyDescent="0.25">
      <c r="A285" s="8">
        <v>80000</v>
      </c>
      <c r="B285" s="27">
        <v>0</v>
      </c>
      <c r="C285" s="3" t="s">
        <v>16</v>
      </c>
      <c r="D285" s="3" t="s">
        <v>17</v>
      </c>
      <c r="E285" s="3">
        <v>300000</v>
      </c>
      <c r="F285" s="3" t="s">
        <v>24</v>
      </c>
      <c r="G285" s="3" t="s">
        <v>25</v>
      </c>
      <c r="H285" s="20">
        <v>10</v>
      </c>
      <c r="I285" s="32">
        <v>8</v>
      </c>
      <c r="J285" s="20">
        <v>2023</v>
      </c>
      <c r="K285" s="9">
        <f t="shared" si="16"/>
        <v>80000</v>
      </c>
      <c r="L285" s="3">
        <f>IFERROR((Tabla1[[#This Row],[TOTAL LIQUIDADO DIA]]+L284)-Tabla1[[#This Row],[RETIRO]],Tabla1[[#This Row],[TOTAL LIQUIDADO DIA]])</f>
        <v>430000</v>
      </c>
    </row>
    <row r="286" spans="1:12" x14ac:dyDescent="0.25">
      <c r="A286" s="8">
        <v>80000</v>
      </c>
      <c r="B286" s="27">
        <v>0</v>
      </c>
      <c r="C286" s="3" t="s">
        <v>16</v>
      </c>
      <c r="D286" s="3" t="s">
        <v>17</v>
      </c>
      <c r="E286" s="3">
        <v>10000</v>
      </c>
      <c r="F286" s="3" t="s">
        <v>16</v>
      </c>
      <c r="G286" s="3" t="s">
        <v>26</v>
      </c>
      <c r="H286" s="20">
        <v>11</v>
      </c>
      <c r="I286" s="32">
        <v>8</v>
      </c>
      <c r="J286" s="20">
        <v>2023</v>
      </c>
      <c r="K286" s="9">
        <f t="shared" ref="K286:K306" si="17">A286+B286</f>
        <v>80000</v>
      </c>
      <c r="L286" s="3">
        <f>IFERROR((Tabla1[[#This Row],[TOTAL LIQUIDADO DIA]]+L285)-Tabla1[[#This Row],[RETIRO]],Tabla1[[#This Row],[TOTAL LIQUIDADO DIA]])</f>
        <v>500000</v>
      </c>
    </row>
    <row r="287" spans="1:12" x14ac:dyDescent="0.25">
      <c r="A287" s="8">
        <v>80000</v>
      </c>
      <c r="B287" s="27">
        <v>0</v>
      </c>
      <c r="C287" s="3" t="s">
        <v>16</v>
      </c>
      <c r="D287" s="3" t="s">
        <v>17</v>
      </c>
      <c r="E287" s="3">
        <v>0</v>
      </c>
      <c r="F287" s="3" t="s">
        <v>17</v>
      </c>
      <c r="G287" s="3" t="s">
        <v>17</v>
      </c>
      <c r="H287" s="20">
        <v>12</v>
      </c>
      <c r="I287" s="32">
        <v>8</v>
      </c>
      <c r="J287" s="20">
        <v>2023</v>
      </c>
      <c r="K287" s="9">
        <f t="shared" si="17"/>
        <v>80000</v>
      </c>
      <c r="L287" s="3">
        <f>IFERROR((Tabla1[[#This Row],[TOTAL LIQUIDADO DIA]]+L286)-Tabla1[[#This Row],[RETIRO]],Tabla1[[#This Row],[TOTAL LIQUIDADO DIA]])</f>
        <v>580000</v>
      </c>
    </row>
    <row r="288" spans="1:12" x14ac:dyDescent="0.25">
      <c r="A288" s="8">
        <v>70000</v>
      </c>
      <c r="B288" s="27">
        <v>0</v>
      </c>
      <c r="C288" s="3" t="s">
        <v>23</v>
      </c>
      <c r="D288" s="3" t="s">
        <v>50</v>
      </c>
      <c r="E288" s="3">
        <v>30000</v>
      </c>
      <c r="F288" s="3" t="s">
        <v>19</v>
      </c>
      <c r="G288" s="3" t="s">
        <v>20</v>
      </c>
      <c r="H288" s="20">
        <v>13</v>
      </c>
      <c r="I288" s="32">
        <v>8</v>
      </c>
      <c r="J288" s="20">
        <v>2023</v>
      </c>
      <c r="K288" s="9">
        <f t="shared" si="17"/>
        <v>70000</v>
      </c>
      <c r="L288" s="3">
        <f>IFERROR((Tabla1[[#This Row],[TOTAL LIQUIDADO DIA]]+L287)-Tabla1[[#This Row],[RETIRO]],Tabla1[[#This Row],[TOTAL LIQUIDADO DIA]])</f>
        <v>620000</v>
      </c>
    </row>
    <row r="289" spans="1:12" x14ac:dyDescent="0.25">
      <c r="A289" s="8">
        <v>80000</v>
      </c>
      <c r="B289" s="27">
        <v>0</v>
      </c>
      <c r="C289" s="3" t="s">
        <v>16</v>
      </c>
      <c r="D289" s="3" t="s">
        <v>17</v>
      </c>
      <c r="E289" s="3">
        <v>40000</v>
      </c>
      <c r="F289" s="3" t="s">
        <v>19</v>
      </c>
      <c r="G289" s="3" t="s">
        <v>20</v>
      </c>
      <c r="H289" s="20">
        <v>14</v>
      </c>
      <c r="I289" s="32">
        <v>8</v>
      </c>
      <c r="J289" s="20">
        <v>2023</v>
      </c>
      <c r="K289" s="9">
        <f t="shared" si="17"/>
        <v>80000</v>
      </c>
      <c r="L289" s="3">
        <f>IFERROR((Tabla1[[#This Row],[TOTAL LIQUIDADO DIA]]+L288)-Tabla1[[#This Row],[RETIRO]],Tabla1[[#This Row],[TOTAL LIQUIDADO DIA]])</f>
        <v>660000</v>
      </c>
    </row>
    <row r="290" spans="1:12" x14ac:dyDescent="0.25">
      <c r="A290" s="8">
        <v>80000</v>
      </c>
      <c r="B290" s="27">
        <v>0</v>
      </c>
      <c r="C290" s="3" t="s">
        <v>16</v>
      </c>
      <c r="D290" s="3" t="s">
        <v>17</v>
      </c>
      <c r="E290" s="3">
        <v>20000</v>
      </c>
      <c r="F290" s="3" t="s">
        <v>19</v>
      </c>
      <c r="G290" s="3" t="s">
        <v>20</v>
      </c>
      <c r="H290" s="20">
        <v>15</v>
      </c>
      <c r="I290" s="32">
        <v>8</v>
      </c>
      <c r="J290" s="20">
        <v>2023</v>
      </c>
      <c r="K290" s="9">
        <f t="shared" si="17"/>
        <v>80000</v>
      </c>
      <c r="L290" s="3">
        <f>IFERROR((Tabla1[[#This Row],[TOTAL LIQUIDADO DIA]]+L289)-Tabla1[[#This Row],[RETIRO]],Tabla1[[#This Row],[TOTAL LIQUIDADO DIA]])</f>
        <v>720000</v>
      </c>
    </row>
    <row r="291" spans="1:12" x14ac:dyDescent="0.25">
      <c r="A291" s="8">
        <v>80000</v>
      </c>
      <c r="B291" s="27">
        <v>0</v>
      </c>
      <c r="C291" s="3" t="s">
        <v>16</v>
      </c>
      <c r="D291" s="3" t="s">
        <v>17</v>
      </c>
      <c r="E291" s="3">
        <v>0</v>
      </c>
      <c r="F291" s="3" t="s">
        <v>17</v>
      </c>
      <c r="G291" s="3" t="s">
        <v>17</v>
      </c>
      <c r="H291" s="20">
        <v>16</v>
      </c>
      <c r="I291" s="32">
        <v>8</v>
      </c>
      <c r="J291" s="20">
        <v>2023</v>
      </c>
      <c r="K291" s="9">
        <f t="shared" si="17"/>
        <v>80000</v>
      </c>
      <c r="L291" s="3">
        <f>IFERROR((Tabla1[[#This Row],[TOTAL LIQUIDADO DIA]]+L290)-Tabla1[[#This Row],[RETIRO]],Tabla1[[#This Row],[TOTAL LIQUIDADO DIA]])</f>
        <v>800000</v>
      </c>
    </row>
    <row r="292" spans="1:12" x14ac:dyDescent="0.25">
      <c r="A292" s="8">
        <v>80000</v>
      </c>
      <c r="B292" s="27">
        <v>0</v>
      </c>
      <c r="C292" s="3" t="s">
        <v>16</v>
      </c>
      <c r="D292" s="3" t="s">
        <v>17</v>
      </c>
      <c r="E292" s="3">
        <v>20000</v>
      </c>
      <c r="F292" s="3" t="s">
        <v>24</v>
      </c>
      <c r="G292" s="3" t="s">
        <v>25</v>
      </c>
      <c r="H292" s="20">
        <v>17</v>
      </c>
      <c r="I292" s="32">
        <v>8</v>
      </c>
      <c r="J292" s="20">
        <v>2023</v>
      </c>
      <c r="K292" s="9">
        <f t="shared" si="17"/>
        <v>80000</v>
      </c>
      <c r="L292" s="3">
        <f>IFERROR((Tabla1[[#This Row],[TOTAL LIQUIDADO DIA]]+L291)-Tabla1[[#This Row],[RETIRO]],Tabla1[[#This Row],[TOTAL LIQUIDADO DIA]])</f>
        <v>860000</v>
      </c>
    </row>
    <row r="293" spans="1:12" x14ac:dyDescent="0.25">
      <c r="A293" s="8">
        <v>80000</v>
      </c>
      <c r="B293" s="27">
        <v>0</v>
      </c>
      <c r="C293" s="3" t="s">
        <v>16</v>
      </c>
      <c r="D293" s="3" t="s">
        <v>17</v>
      </c>
      <c r="E293" s="3">
        <v>0</v>
      </c>
      <c r="F293" s="3" t="s">
        <v>17</v>
      </c>
      <c r="G293" s="3" t="s">
        <v>17</v>
      </c>
      <c r="H293" s="20">
        <v>18</v>
      </c>
      <c r="I293" s="32">
        <v>8</v>
      </c>
      <c r="J293" s="20">
        <v>2023</v>
      </c>
      <c r="K293" s="9">
        <f t="shared" si="17"/>
        <v>80000</v>
      </c>
      <c r="L293" s="3">
        <f>IFERROR((Tabla1[[#This Row],[TOTAL LIQUIDADO DIA]]+L292)-Tabla1[[#This Row],[RETIRO]],Tabla1[[#This Row],[TOTAL LIQUIDADO DIA]])</f>
        <v>940000</v>
      </c>
    </row>
    <row r="294" spans="1:12" x14ac:dyDescent="0.25">
      <c r="A294" s="8">
        <v>80000</v>
      </c>
      <c r="B294" s="27">
        <v>0</v>
      </c>
      <c r="C294" s="3" t="s">
        <v>23</v>
      </c>
      <c r="D294" s="3" t="s">
        <v>17</v>
      </c>
      <c r="E294" s="3">
        <v>180000</v>
      </c>
      <c r="F294" s="3" t="s">
        <v>19</v>
      </c>
      <c r="G294" s="3" t="s">
        <v>20</v>
      </c>
      <c r="H294" s="20">
        <v>19</v>
      </c>
      <c r="I294" s="32">
        <v>8</v>
      </c>
      <c r="J294" s="20">
        <v>2023</v>
      </c>
      <c r="K294" s="9">
        <f t="shared" si="17"/>
        <v>80000</v>
      </c>
      <c r="L294" s="3">
        <f>IFERROR((Tabla1[[#This Row],[TOTAL LIQUIDADO DIA]]+L293)-Tabla1[[#This Row],[RETIRO]],Tabla1[[#This Row],[TOTAL LIQUIDADO DIA]])</f>
        <v>840000</v>
      </c>
    </row>
    <row r="295" spans="1:12" x14ac:dyDescent="0.25">
      <c r="A295" s="8">
        <v>70000</v>
      </c>
      <c r="B295" s="27">
        <v>0</v>
      </c>
      <c r="C295" s="3" t="s">
        <v>23</v>
      </c>
      <c r="D295" s="3" t="s">
        <v>50</v>
      </c>
      <c r="E295" s="3">
        <v>0</v>
      </c>
      <c r="F295" s="3" t="s">
        <v>17</v>
      </c>
      <c r="G295" s="3" t="s">
        <v>17</v>
      </c>
      <c r="H295" s="20">
        <v>20</v>
      </c>
      <c r="I295" s="32">
        <v>8</v>
      </c>
      <c r="J295" s="20">
        <v>2023</v>
      </c>
      <c r="K295" s="9">
        <f t="shared" si="17"/>
        <v>70000</v>
      </c>
      <c r="L295" s="3">
        <f>IFERROR((Tabla1[[#This Row],[TOTAL LIQUIDADO DIA]]+L294)-Tabla1[[#This Row],[RETIRO]],Tabla1[[#This Row],[TOTAL LIQUIDADO DIA]])</f>
        <v>910000</v>
      </c>
    </row>
    <row r="296" spans="1:12" x14ac:dyDescent="0.25">
      <c r="A296" s="8">
        <v>70000</v>
      </c>
      <c r="B296" s="27">
        <v>0</v>
      </c>
      <c r="C296" s="3" t="s">
        <v>16</v>
      </c>
      <c r="D296" s="3" t="s">
        <v>51</v>
      </c>
      <c r="E296" s="3">
        <v>0</v>
      </c>
      <c r="F296" s="3" t="s">
        <v>17</v>
      </c>
      <c r="G296" s="3" t="s">
        <v>17</v>
      </c>
      <c r="H296" s="20">
        <v>21</v>
      </c>
      <c r="I296" s="32">
        <v>8</v>
      </c>
      <c r="J296" s="20">
        <v>2023</v>
      </c>
      <c r="K296" s="9">
        <f t="shared" si="17"/>
        <v>70000</v>
      </c>
      <c r="L296" s="3">
        <f>IFERROR((Tabla1[[#This Row],[TOTAL LIQUIDADO DIA]]+L295)-Tabla1[[#This Row],[RETIRO]],Tabla1[[#This Row],[TOTAL LIQUIDADO DIA]])</f>
        <v>980000</v>
      </c>
    </row>
    <row r="297" spans="1:12" x14ac:dyDescent="0.25">
      <c r="A297" s="8">
        <v>80000</v>
      </c>
      <c r="B297" s="27">
        <v>0</v>
      </c>
      <c r="C297" s="3" t="s">
        <v>16</v>
      </c>
      <c r="D297" s="3" t="s">
        <v>17</v>
      </c>
      <c r="E297" s="3">
        <v>20000</v>
      </c>
      <c r="F297" s="3" t="s">
        <v>19</v>
      </c>
      <c r="G297" s="3" t="s">
        <v>20</v>
      </c>
      <c r="H297" s="20">
        <v>22</v>
      </c>
      <c r="I297" s="32">
        <v>8</v>
      </c>
      <c r="J297" s="20">
        <v>2023</v>
      </c>
      <c r="K297" s="9">
        <f t="shared" si="17"/>
        <v>80000</v>
      </c>
      <c r="L297" s="3">
        <f>IFERROR((Tabla1[[#This Row],[TOTAL LIQUIDADO DIA]]+L296)-Tabla1[[#This Row],[RETIRO]],Tabla1[[#This Row],[TOTAL LIQUIDADO DIA]])</f>
        <v>1040000</v>
      </c>
    </row>
    <row r="298" spans="1:12" x14ac:dyDescent="0.25">
      <c r="A298" s="8">
        <v>80000</v>
      </c>
      <c r="B298" s="27">
        <v>0</v>
      </c>
      <c r="C298" s="3" t="s">
        <v>16</v>
      </c>
      <c r="D298" s="3" t="s">
        <v>17</v>
      </c>
      <c r="E298" s="3">
        <v>0</v>
      </c>
      <c r="F298" s="3" t="s">
        <v>17</v>
      </c>
      <c r="G298" s="3" t="s">
        <v>17</v>
      </c>
      <c r="H298" s="20">
        <v>23</v>
      </c>
      <c r="I298" s="32">
        <v>8</v>
      </c>
      <c r="J298" s="20">
        <v>2023</v>
      </c>
      <c r="K298" s="9">
        <f t="shared" si="17"/>
        <v>80000</v>
      </c>
      <c r="L298" s="3">
        <f>IFERROR((Tabla1[[#This Row],[TOTAL LIQUIDADO DIA]]+L297)-Tabla1[[#This Row],[RETIRO]],Tabla1[[#This Row],[TOTAL LIQUIDADO DIA]])</f>
        <v>1120000</v>
      </c>
    </row>
    <row r="299" spans="1:12" x14ac:dyDescent="0.25">
      <c r="A299" s="8">
        <v>80000</v>
      </c>
      <c r="B299" s="27">
        <v>0</v>
      </c>
      <c r="C299" s="3" t="s">
        <v>16</v>
      </c>
      <c r="D299" s="3" t="s">
        <v>17</v>
      </c>
      <c r="E299" s="3">
        <v>110000</v>
      </c>
      <c r="F299" s="3" t="s">
        <v>19</v>
      </c>
      <c r="G299" s="3" t="s">
        <v>20</v>
      </c>
      <c r="H299" s="20">
        <v>24</v>
      </c>
      <c r="I299" s="32">
        <v>8</v>
      </c>
      <c r="J299" s="20">
        <v>2023</v>
      </c>
      <c r="K299" s="9">
        <f t="shared" si="17"/>
        <v>80000</v>
      </c>
      <c r="L299" s="3">
        <f>IFERROR((Tabla1[[#This Row],[TOTAL LIQUIDADO DIA]]+L298)-Tabla1[[#This Row],[RETIRO]],Tabla1[[#This Row],[TOTAL LIQUIDADO DIA]])</f>
        <v>1090000</v>
      </c>
    </row>
    <row r="300" spans="1:12" x14ac:dyDescent="0.25">
      <c r="A300" s="8">
        <v>80000</v>
      </c>
      <c r="B300" s="27">
        <v>0</v>
      </c>
      <c r="C300" s="3" t="s">
        <v>16</v>
      </c>
      <c r="D300" s="3" t="s">
        <v>17</v>
      </c>
      <c r="E300" s="3">
        <v>20000</v>
      </c>
      <c r="F300" s="3" t="s">
        <v>16</v>
      </c>
      <c r="G300" s="3" t="s">
        <v>26</v>
      </c>
      <c r="H300" s="20">
        <v>25</v>
      </c>
      <c r="I300" s="32">
        <v>8</v>
      </c>
      <c r="J300" s="20">
        <v>2023</v>
      </c>
      <c r="K300" s="9">
        <f t="shared" si="17"/>
        <v>80000</v>
      </c>
      <c r="L300" s="3">
        <f>IFERROR((Tabla1[[#This Row],[TOTAL LIQUIDADO DIA]]+L299)-Tabla1[[#This Row],[RETIRO]],Tabla1[[#This Row],[TOTAL LIQUIDADO DIA]])</f>
        <v>1150000</v>
      </c>
    </row>
    <row r="301" spans="1:12" x14ac:dyDescent="0.25">
      <c r="A301" s="8">
        <v>80000</v>
      </c>
      <c r="B301" s="27">
        <v>0</v>
      </c>
      <c r="C301" s="3" t="s">
        <v>23</v>
      </c>
      <c r="D301" s="3" t="s">
        <v>17</v>
      </c>
      <c r="E301" s="3">
        <v>0</v>
      </c>
      <c r="F301" s="3" t="s">
        <v>17</v>
      </c>
      <c r="G301" s="3" t="s">
        <v>17</v>
      </c>
      <c r="H301" s="20">
        <v>26</v>
      </c>
      <c r="I301" s="32">
        <v>8</v>
      </c>
      <c r="J301" s="20">
        <v>2023</v>
      </c>
      <c r="K301" s="9">
        <f t="shared" si="17"/>
        <v>80000</v>
      </c>
      <c r="L301" s="3">
        <f>IFERROR((Tabla1[[#This Row],[TOTAL LIQUIDADO DIA]]+L300)-Tabla1[[#This Row],[RETIRO]],Tabla1[[#This Row],[TOTAL LIQUIDADO DIA]])</f>
        <v>1230000</v>
      </c>
    </row>
    <row r="302" spans="1:12" x14ac:dyDescent="0.25">
      <c r="A302" s="8">
        <v>70000</v>
      </c>
      <c r="B302" s="27">
        <v>0</v>
      </c>
      <c r="C302" s="3" t="s">
        <v>23</v>
      </c>
      <c r="D302" s="3" t="s">
        <v>17</v>
      </c>
      <c r="E302" s="3">
        <v>0</v>
      </c>
      <c r="F302" s="3" t="s">
        <v>17</v>
      </c>
      <c r="G302" s="3" t="s">
        <v>17</v>
      </c>
      <c r="H302" s="20">
        <v>27</v>
      </c>
      <c r="I302" s="32">
        <v>8</v>
      </c>
      <c r="J302" s="20">
        <v>2023</v>
      </c>
      <c r="K302" s="9">
        <f t="shared" si="17"/>
        <v>70000</v>
      </c>
      <c r="L302" s="3">
        <f>IFERROR((Tabla1[[#This Row],[TOTAL LIQUIDADO DIA]]+L301)-Tabla1[[#This Row],[RETIRO]],Tabla1[[#This Row],[TOTAL LIQUIDADO DIA]])</f>
        <v>1300000</v>
      </c>
    </row>
    <row r="303" spans="1:12" x14ac:dyDescent="0.25">
      <c r="A303" s="8">
        <v>80000</v>
      </c>
      <c r="B303" s="27">
        <v>0</v>
      </c>
      <c r="C303" s="3" t="s">
        <v>16</v>
      </c>
      <c r="D303" s="3" t="s">
        <v>17</v>
      </c>
      <c r="E303" s="3">
        <v>0</v>
      </c>
      <c r="F303" s="3" t="s">
        <v>17</v>
      </c>
      <c r="G303" s="3" t="s">
        <v>17</v>
      </c>
      <c r="H303" s="20">
        <v>28</v>
      </c>
      <c r="I303" s="32">
        <v>8</v>
      </c>
      <c r="J303" s="20">
        <v>2023</v>
      </c>
      <c r="K303" s="9">
        <f t="shared" si="17"/>
        <v>80000</v>
      </c>
      <c r="L303" s="3">
        <f>IFERROR((Tabla1[[#This Row],[TOTAL LIQUIDADO DIA]]+L302)-Tabla1[[#This Row],[RETIRO]],Tabla1[[#This Row],[TOTAL LIQUIDADO DIA]])</f>
        <v>1380000</v>
      </c>
    </row>
    <row r="304" spans="1:12" x14ac:dyDescent="0.25">
      <c r="A304" s="8">
        <v>80000</v>
      </c>
      <c r="B304" s="27">
        <v>0</v>
      </c>
      <c r="C304" s="3" t="s">
        <v>16</v>
      </c>
      <c r="D304" s="3" t="s">
        <v>17</v>
      </c>
      <c r="E304" s="3">
        <v>0</v>
      </c>
      <c r="F304" s="3" t="s">
        <v>17</v>
      </c>
      <c r="G304" s="3" t="s">
        <v>17</v>
      </c>
      <c r="H304" s="20">
        <v>29</v>
      </c>
      <c r="I304" s="32">
        <v>8</v>
      </c>
      <c r="J304" s="20">
        <v>2023</v>
      </c>
      <c r="K304" s="9">
        <f t="shared" si="17"/>
        <v>80000</v>
      </c>
      <c r="L304" s="3">
        <f>IFERROR((Tabla1[[#This Row],[TOTAL LIQUIDADO DIA]]+L303)-Tabla1[[#This Row],[RETIRO]],Tabla1[[#This Row],[TOTAL LIQUIDADO DIA]])</f>
        <v>1460000</v>
      </c>
    </row>
    <row r="305" spans="1:12" x14ac:dyDescent="0.25">
      <c r="A305" s="8">
        <v>80000</v>
      </c>
      <c r="B305" s="27">
        <v>0</v>
      </c>
      <c r="C305" s="3" t="s">
        <v>16</v>
      </c>
      <c r="D305" s="3" t="s">
        <v>17</v>
      </c>
      <c r="E305" s="3">
        <v>1450000</v>
      </c>
      <c r="F305" s="3" t="s">
        <v>24</v>
      </c>
      <c r="G305" s="3" t="s">
        <v>25</v>
      </c>
      <c r="H305" s="20">
        <v>30</v>
      </c>
      <c r="I305" s="32">
        <v>8</v>
      </c>
      <c r="J305" s="20">
        <v>2023</v>
      </c>
      <c r="K305" s="9">
        <f t="shared" si="17"/>
        <v>80000</v>
      </c>
      <c r="L305" s="3">
        <f>IFERROR((Tabla1[[#This Row],[TOTAL LIQUIDADO DIA]]+L304)-Tabla1[[#This Row],[RETIRO]],Tabla1[[#This Row],[TOTAL LIQUIDADO DIA]])</f>
        <v>90000</v>
      </c>
    </row>
    <row r="306" spans="1:12" x14ac:dyDescent="0.25">
      <c r="A306" s="8">
        <v>80000</v>
      </c>
      <c r="B306" s="27">
        <v>0</v>
      </c>
      <c r="C306" s="3" t="s">
        <v>16</v>
      </c>
      <c r="D306" s="3" t="s">
        <v>17</v>
      </c>
      <c r="E306" s="3">
        <v>0</v>
      </c>
      <c r="F306" s="3" t="s">
        <v>17</v>
      </c>
      <c r="G306" s="3" t="s">
        <v>17</v>
      </c>
      <c r="H306" s="20">
        <v>31</v>
      </c>
      <c r="I306" s="32">
        <v>8</v>
      </c>
      <c r="J306" s="20">
        <v>2023</v>
      </c>
      <c r="K306" s="9">
        <f t="shared" si="17"/>
        <v>80000</v>
      </c>
      <c r="L306" s="3">
        <f>IFERROR((Tabla1[[#This Row],[TOTAL LIQUIDADO DIA]]+L305)-Tabla1[[#This Row],[RETIRO]],Tabla1[[#This Row],[TOTAL LIQUIDADO DIA]])</f>
        <v>170000</v>
      </c>
    </row>
    <row r="307" spans="1:12" x14ac:dyDescent="0.25">
      <c r="A307" s="8">
        <v>80000</v>
      </c>
      <c r="B307" s="27">
        <v>0</v>
      </c>
      <c r="C307" s="3" t="s">
        <v>16</v>
      </c>
      <c r="D307" s="3" t="s">
        <v>17</v>
      </c>
      <c r="E307" s="3">
        <v>200000</v>
      </c>
      <c r="F307" s="3" t="s">
        <v>24</v>
      </c>
      <c r="G307" s="3" t="s">
        <v>25</v>
      </c>
      <c r="H307" s="20">
        <v>1</v>
      </c>
      <c r="I307" s="32">
        <v>9</v>
      </c>
      <c r="J307" s="20">
        <v>2023</v>
      </c>
      <c r="K307" s="9">
        <f>A307+B307</f>
        <v>80000</v>
      </c>
      <c r="L307" s="3">
        <f>IFERROR((Tabla1[[#This Row],[TOTAL LIQUIDADO DIA]]+L306)-Tabla1[[#This Row],[RETIRO]],Tabla1[[#This Row],[TOTAL LIQUIDADO DIA]])</f>
        <v>50000</v>
      </c>
    </row>
    <row r="308" spans="1:12" x14ac:dyDescent="0.25">
      <c r="A308" s="8">
        <v>80000</v>
      </c>
      <c r="B308" s="27">
        <v>0</v>
      </c>
      <c r="C308" s="3" t="s">
        <v>16</v>
      </c>
      <c r="D308" s="3" t="s">
        <v>17</v>
      </c>
      <c r="E308" s="3">
        <v>0</v>
      </c>
      <c r="F308" s="3" t="s">
        <v>17</v>
      </c>
      <c r="G308" s="3" t="s">
        <v>17</v>
      </c>
      <c r="H308" s="20">
        <v>2</v>
      </c>
      <c r="I308" s="32">
        <v>9</v>
      </c>
      <c r="J308" s="20">
        <v>2023</v>
      </c>
      <c r="K308" s="9">
        <f t="shared" ref="K308:K325" si="18">A308+B308</f>
        <v>80000</v>
      </c>
      <c r="L308" s="3">
        <f>IFERROR((Tabla1[[#This Row],[TOTAL LIQUIDADO DIA]]+L307)-Tabla1[[#This Row],[RETIRO]],Tabla1[[#This Row],[TOTAL LIQUIDADO DIA]])</f>
        <v>130000</v>
      </c>
    </row>
    <row r="309" spans="1:12" x14ac:dyDescent="0.25">
      <c r="A309" s="8">
        <v>70000</v>
      </c>
      <c r="B309" s="27">
        <v>0</v>
      </c>
      <c r="C309" s="3" t="s">
        <v>23</v>
      </c>
      <c r="D309" s="3" t="s">
        <v>50</v>
      </c>
      <c r="E309" s="3">
        <v>100000</v>
      </c>
      <c r="F309" s="3" t="s">
        <v>24</v>
      </c>
      <c r="G309" s="3" t="s">
        <v>25</v>
      </c>
      <c r="H309" s="20">
        <v>3</v>
      </c>
      <c r="I309" s="32">
        <v>9</v>
      </c>
      <c r="J309" s="20">
        <v>2023</v>
      </c>
      <c r="K309" s="9">
        <f t="shared" si="18"/>
        <v>70000</v>
      </c>
      <c r="L309" s="3">
        <f>IFERROR((Tabla1[[#This Row],[TOTAL LIQUIDADO DIA]]+L308)-Tabla1[[#This Row],[RETIRO]],Tabla1[[#This Row],[TOTAL LIQUIDADO DIA]])</f>
        <v>100000</v>
      </c>
    </row>
    <row r="310" spans="1:12" x14ac:dyDescent="0.25">
      <c r="A310" s="8">
        <v>80000</v>
      </c>
      <c r="B310" s="27">
        <v>0</v>
      </c>
      <c r="C310" s="3" t="s">
        <v>16</v>
      </c>
      <c r="D310" s="3" t="s">
        <v>17</v>
      </c>
      <c r="E310" s="3">
        <v>0</v>
      </c>
      <c r="F310" s="3" t="s">
        <v>17</v>
      </c>
      <c r="G310" s="3" t="s">
        <v>17</v>
      </c>
      <c r="H310" s="20">
        <v>4</v>
      </c>
      <c r="I310" s="32">
        <v>9</v>
      </c>
      <c r="J310" s="20">
        <v>2023</v>
      </c>
      <c r="K310" s="9">
        <f t="shared" si="18"/>
        <v>80000</v>
      </c>
      <c r="L310" s="3">
        <f>IFERROR((Tabla1[[#This Row],[TOTAL LIQUIDADO DIA]]+L309)-Tabla1[[#This Row],[RETIRO]],Tabla1[[#This Row],[TOTAL LIQUIDADO DIA]])</f>
        <v>180000</v>
      </c>
    </row>
    <row r="311" spans="1:12" x14ac:dyDescent="0.25">
      <c r="A311" s="8">
        <v>80000</v>
      </c>
      <c r="B311" s="27">
        <v>0</v>
      </c>
      <c r="C311" s="3" t="s">
        <v>16</v>
      </c>
      <c r="D311" s="3" t="s">
        <v>17</v>
      </c>
      <c r="E311" s="3">
        <v>0</v>
      </c>
      <c r="F311" s="3" t="s">
        <v>17</v>
      </c>
      <c r="G311" s="3" t="s">
        <v>17</v>
      </c>
      <c r="H311" s="20">
        <v>5</v>
      </c>
      <c r="I311" s="32">
        <v>9</v>
      </c>
      <c r="J311" s="20">
        <v>2023</v>
      </c>
      <c r="K311" s="9">
        <f t="shared" si="18"/>
        <v>80000</v>
      </c>
      <c r="L311" s="3">
        <f>IFERROR((Tabla1[[#This Row],[TOTAL LIQUIDADO DIA]]+L310)-Tabla1[[#This Row],[RETIRO]],Tabla1[[#This Row],[TOTAL LIQUIDADO DIA]])</f>
        <v>260000</v>
      </c>
    </row>
    <row r="312" spans="1:12" x14ac:dyDescent="0.25">
      <c r="A312" s="8">
        <v>80000</v>
      </c>
      <c r="B312" s="27">
        <v>0</v>
      </c>
      <c r="C312" s="3" t="s">
        <v>16</v>
      </c>
      <c r="D312" s="3" t="s">
        <v>17</v>
      </c>
      <c r="E312" s="3">
        <v>10000</v>
      </c>
      <c r="F312" s="3" t="s">
        <v>24</v>
      </c>
      <c r="G312" s="3" t="s">
        <v>25</v>
      </c>
      <c r="H312" s="20">
        <v>6</v>
      </c>
      <c r="I312" s="32">
        <v>9</v>
      </c>
      <c r="J312" s="20">
        <v>2023</v>
      </c>
      <c r="K312" s="9">
        <f t="shared" si="18"/>
        <v>80000</v>
      </c>
      <c r="L312" s="3">
        <f>IFERROR((Tabla1[[#This Row],[TOTAL LIQUIDADO DIA]]+L311)-Tabla1[[#This Row],[RETIRO]],Tabla1[[#This Row],[TOTAL LIQUIDADO DIA]])</f>
        <v>330000</v>
      </c>
    </row>
    <row r="313" spans="1:12" x14ac:dyDescent="0.25">
      <c r="A313" s="8">
        <v>80000</v>
      </c>
      <c r="B313" s="27">
        <v>0</v>
      </c>
      <c r="C313" s="3" t="s">
        <v>16</v>
      </c>
      <c r="D313" s="3" t="s">
        <v>17</v>
      </c>
      <c r="E313" s="3">
        <v>0</v>
      </c>
      <c r="F313" s="3" t="s">
        <v>17</v>
      </c>
      <c r="G313" s="3" t="s">
        <v>17</v>
      </c>
      <c r="H313" s="20">
        <v>7</v>
      </c>
      <c r="I313" s="32">
        <v>9</v>
      </c>
      <c r="J313" s="20">
        <v>2023</v>
      </c>
      <c r="K313" s="9">
        <f t="shared" si="18"/>
        <v>80000</v>
      </c>
      <c r="L313" s="3">
        <f>IFERROR((Tabla1[[#This Row],[TOTAL LIQUIDADO DIA]]+L312)-Tabla1[[#This Row],[RETIRO]],Tabla1[[#This Row],[TOTAL LIQUIDADO DIA]])</f>
        <v>410000</v>
      </c>
    </row>
    <row r="314" spans="1:12" x14ac:dyDescent="0.25">
      <c r="A314" s="8">
        <v>80000</v>
      </c>
      <c r="B314" s="27">
        <v>0</v>
      </c>
      <c r="C314" s="3" t="s">
        <v>16</v>
      </c>
      <c r="D314" s="3" t="s">
        <v>17</v>
      </c>
      <c r="E314" s="3">
        <v>0</v>
      </c>
      <c r="F314" s="3" t="s">
        <v>17</v>
      </c>
      <c r="G314" s="3" t="s">
        <v>17</v>
      </c>
      <c r="H314" s="20">
        <v>8</v>
      </c>
      <c r="I314" s="32">
        <v>9</v>
      </c>
      <c r="J314" s="20">
        <v>2023</v>
      </c>
      <c r="K314" s="9">
        <f t="shared" si="18"/>
        <v>80000</v>
      </c>
      <c r="L314" s="3">
        <f>IFERROR((Tabla1[[#This Row],[TOTAL LIQUIDADO DIA]]+L313)-Tabla1[[#This Row],[RETIRO]],Tabla1[[#This Row],[TOTAL LIQUIDADO DIA]])</f>
        <v>490000</v>
      </c>
    </row>
    <row r="315" spans="1:12" x14ac:dyDescent="0.25">
      <c r="A315" s="8">
        <v>80000</v>
      </c>
      <c r="B315" s="27">
        <v>0</v>
      </c>
      <c r="C315" s="3" t="s">
        <v>23</v>
      </c>
      <c r="D315" s="3" t="s">
        <v>17</v>
      </c>
      <c r="E315" s="3">
        <v>20000</v>
      </c>
      <c r="F315" s="3" t="s">
        <v>19</v>
      </c>
      <c r="G315" s="3" t="s">
        <v>20</v>
      </c>
      <c r="H315" s="20">
        <v>9</v>
      </c>
      <c r="I315" s="32">
        <v>9</v>
      </c>
      <c r="J315" s="20">
        <v>2023</v>
      </c>
      <c r="K315" s="9">
        <f t="shared" si="18"/>
        <v>80000</v>
      </c>
      <c r="L315" s="3">
        <f>IFERROR((Tabla1[[#This Row],[TOTAL LIQUIDADO DIA]]+L314)-Tabla1[[#This Row],[RETIRO]],Tabla1[[#This Row],[TOTAL LIQUIDADO DIA]])</f>
        <v>550000</v>
      </c>
    </row>
    <row r="316" spans="1:12" x14ac:dyDescent="0.25">
      <c r="A316" s="8">
        <v>70000</v>
      </c>
      <c r="B316" s="27">
        <v>0</v>
      </c>
      <c r="C316" s="3" t="s">
        <v>23</v>
      </c>
      <c r="D316" s="3" t="s">
        <v>50</v>
      </c>
      <c r="E316" s="3">
        <v>0</v>
      </c>
      <c r="F316" s="3" t="s">
        <v>17</v>
      </c>
      <c r="G316" s="3" t="s">
        <v>17</v>
      </c>
      <c r="H316" s="20">
        <v>10</v>
      </c>
      <c r="I316" s="32">
        <v>9</v>
      </c>
      <c r="J316" s="20">
        <v>2023</v>
      </c>
      <c r="K316" s="9">
        <f t="shared" si="18"/>
        <v>70000</v>
      </c>
      <c r="L316" s="3">
        <f>IFERROR((Tabla1[[#This Row],[TOTAL LIQUIDADO DIA]]+L315)-Tabla1[[#This Row],[RETIRO]],Tabla1[[#This Row],[TOTAL LIQUIDADO DIA]])</f>
        <v>620000</v>
      </c>
    </row>
    <row r="317" spans="1:12" x14ac:dyDescent="0.25">
      <c r="A317" s="8">
        <v>80000</v>
      </c>
      <c r="B317" s="27">
        <v>0</v>
      </c>
      <c r="C317" s="3" t="s">
        <v>16</v>
      </c>
      <c r="D317" s="3" t="s">
        <v>17</v>
      </c>
      <c r="E317" s="3">
        <v>0</v>
      </c>
      <c r="F317" s="3" t="s">
        <v>17</v>
      </c>
      <c r="G317" s="3" t="s">
        <v>17</v>
      </c>
      <c r="H317" s="20">
        <v>11</v>
      </c>
      <c r="I317" s="32">
        <v>9</v>
      </c>
      <c r="J317" s="20">
        <v>2023</v>
      </c>
      <c r="K317" s="9">
        <f t="shared" si="18"/>
        <v>80000</v>
      </c>
      <c r="L317" s="3">
        <f>IFERROR((Tabla1[[#This Row],[TOTAL LIQUIDADO DIA]]+L316)-Tabla1[[#This Row],[RETIRO]],Tabla1[[#This Row],[TOTAL LIQUIDADO DIA]])</f>
        <v>700000</v>
      </c>
    </row>
    <row r="318" spans="1:12" x14ac:dyDescent="0.25">
      <c r="A318" s="8">
        <v>80000</v>
      </c>
      <c r="B318" s="27">
        <v>0</v>
      </c>
      <c r="C318" s="3" t="s">
        <v>16</v>
      </c>
      <c r="D318" s="3" t="s">
        <v>17</v>
      </c>
      <c r="E318" s="3">
        <v>0</v>
      </c>
      <c r="F318" s="3" t="s">
        <v>17</v>
      </c>
      <c r="G318" s="3" t="s">
        <v>17</v>
      </c>
      <c r="H318" s="20">
        <v>12</v>
      </c>
      <c r="I318" s="32">
        <v>9</v>
      </c>
      <c r="J318" s="20">
        <v>2023</v>
      </c>
      <c r="K318" s="9">
        <f t="shared" si="18"/>
        <v>80000</v>
      </c>
      <c r="L318" s="3">
        <f>IFERROR((Tabla1[[#This Row],[TOTAL LIQUIDADO DIA]]+L317)-Tabla1[[#This Row],[RETIRO]],Tabla1[[#This Row],[TOTAL LIQUIDADO DIA]])</f>
        <v>780000</v>
      </c>
    </row>
    <row r="319" spans="1:12" x14ac:dyDescent="0.25">
      <c r="A319" s="8">
        <v>80000</v>
      </c>
      <c r="B319" s="27">
        <v>0</v>
      </c>
      <c r="C319" s="3" t="s">
        <v>16</v>
      </c>
      <c r="D319" s="3" t="s">
        <v>17</v>
      </c>
      <c r="E319" s="3">
        <v>0</v>
      </c>
      <c r="F319" s="3" t="s">
        <v>17</v>
      </c>
      <c r="G319" s="3" t="s">
        <v>17</v>
      </c>
      <c r="H319" s="20">
        <v>13</v>
      </c>
      <c r="I319" s="32">
        <v>9</v>
      </c>
      <c r="J319" s="20">
        <v>2023</v>
      </c>
      <c r="K319" s="9">
        <f t="shared" si="18"/>
        <v>80000</v>
      </c>
      <c r="L319" s="3">
        <f>IFERROR((Tabla1[[#This Row],[TOTAL LIQUIDADO DIA]]+L318)-Tabla1[[#This Row],[RETIRO]],Tabla1[[#This Row],[TOTAL LIQUIDADO DIA]])</f>
        <v>860000</v>
      </c>
    </row>
    <row r="320" spans="1:12" x14ac:dyDescent="0.25">
      <c r="A320" s="8">
        <v>80000</v>
      </c>
      <c r="B320" s="27">
        <v>0</v>
      </c>
      <c r="C320" s="3" t="s">
        <v>16</v>
      </c>
      <c r="D320" s="3" t="s">
        <v>17</v>
      </c>
      <c r="E320" s="3">
        <v>0</v>
      </c>
      <c r="F320" s="3" t="s">
        <v>17</v>
      </c>
      <c r="G320" s="3" t="s">
        <v>17</v>
      </c>
      <c r="H320" s="20">
        <v>14</v>
      </c>
      <c r="I320" s="32">
        <v>9</v>
      </c>
      <c r="J320" s="20">
        <v>2023</v>
      </c>
      <c r="K320" s="9">
        <f t="shared" si="18"/>
        <v>80000</v>
      </c>
      <c r="L320" s="3">
        <f>IFERROR((Tabla1[[#This Row],[TOTAL LIQUIDADO DIA]]+L319)-Tabla1[[#This Row],[RETIRO]],Tabla1[[#This Row],[TOTAL LIQUIDADO DIA]])</f>
        <v>940000</v>
      </c>
    </row>
    <row r="321" spans="1:12" x14ac:dyDescent="0.25">
      <c r="A321" s="8">
        <v>80000</v>
      </c>
      <c r="B321" s="27">
        <v>0</v>
      </c>
      <c r="C321" s="3" t="s">
        <v>16</v>
      </c>
      <c r="D321" s="3" t="s">
        <v>17</v>
      </c>
      <c r="E321" s="3">
        <v>0</v>
      </c>
      <c r="F321" s="3" t="s">
        <v>17</v>
      </c>
      <c r="G321" s="3" t="s">
        <v>17</v>
      </c>
      <c r="H321" s="20">
        <v>15</v>
      </c>
      <c r="I321" s="32">
        <v>9</v>
      </c>
      <c r="J321" s="20">
        <v>2023</v>
      </c>
      <c r="K321" s="9">
        <f t="shared" si="18"/>
        <v>80000</v>
      </c>
      <c r="L321" s="3">
        <f>IFERROR((Tabla1[[#This Row],[TOTAL LIQUIDADO DIA]]+L320)-Tabla1[[#This Row],[RETIRO]],Tabla1[[#This Row],[TOTAL LIQUIDADO DIA]])</f>
        <v>1020000</v>
      </c>
    </row>
    <row r="322" spans="1:12" x14ac:dyDescent="0.25">
      <c r="A322" s="8">
        <v>80000</v>
      </c>
      <c r="B322" s="27">
        <v>0</v>
      </c>
      <c r="C322" s="3" t="s">
        <v>23</v>
      </c>
      <c r="D322" s="3" t="s">
        <v>17</v>
      </c>
      <c r="E322" s="3">
        <v>20000</v>
      </c>
      <c r="F322" s="3" t="s">
        <v>16</v>
      </c>
      <c r="G322" s="3" t="s">
        <v>26</v>
      </c>
      <c r="H322" s="20">
        <v>16</v>
      </c>
      <c r="I322" s="32">
        <v>9</v>
      </c>
      <c r="J322" s="20">
        <v>2023</v>
      </c>
      <c r="K322" s="9">
        <f t="shared" si="18"/>
        <v>80000</v>
      </c>
      <c r="L322" s="3">
        <f>IFERROR((Tabla1[[#This Row],[TOTAL LIQUIDADO DIA]]+L321)-Tabla1[[#This Row],[RETIRO]],Tabla1[[#This Row],[TOTAL LIQUIDADO DIA]])</f>
        <v>1080000</v>
      </c>
    </row>
    <row r="323" spans="1:12" x14ac:dyDescent="0.25">
      <c r="A323" s="8">
        <v>70000</v>
      </c>
      <c r="B323" s="27">
        <v>0</v>
      </c>
      <c r="C323" s="3" t="s">
        <v>23</v>
      </c>
      <c r="D323" s="3" t="s">
        <v>50</v>
      </c>
      <c r="E323" s="3">
        <v>0</v>
      </c>
      <c r="F323" s="3" t="s">
        <v>17</v>
      </c>
      <c r="G323" s="3" t="s">
        <v>17</v>
      </c>
      <c r="H323" s="20">
        <v>17</v>
      </c>
      <c r="I323" s="32">
        <v>9</v>
      </c>
      <c r="J323" s="20">
        <v>2023</v>
      </c>
      <c r="K323" s="9">
        <f t="shared" si="18"/>
        <v>70000</v>
      </c>
      <c r="L323" s="3">
        <f>IFERROR((Tabla1[[#This Row],[TOTAL LIQUIDADO DIA]]+L322)-Tabla1[[#This Row],[RETIRO]],Tabla1[[#This Row],[TOTAL LIQUIDADO DIA]])</f>
        <v>1150000</v>
      </c>
    </row>
    <row r="324" spans="1:12" x14ac:dyDescent="0.25">
      <c r="A324" s="8">
        <v>80000</v>
      </c>
      <c r="B324" s="27">
        <v>0</v>
      </c>
      <c r="C324" s="3" t="s">
        <v>16</v>
      </c>
      <c r="D324" s="3" t="s">
        <v>17</v>
      </c>
      <c r="E324" s="3">
        <v>0</v>
      </c>
      <c r="F324" s="3" t="s">
        <v>17</v>
      </c>
      <c r="G324" s="3" t="s">
        <v>17</v>
      </c>
      <c r="H324" s="20">
        <v>18</v>
      </c>
      <c r="I324" s="32">
        <v>9</v>
      </c>
      <c r="J324" s="20">
        <v>2023</v>
      </c>
      <c r="K324" s="9">
        <f t="shared" si="18"/>
        <v>80000</v>
      </c>
      <c r="L324" s="3">
        <f>IFERROR((Tabla1[[#This Row],[TOTAL LIQUIDADO DIA]]+L323)-Tabla1[[#This Row],[RETIRO]],Tabla1[[#This Row],[TOTAL LIQUIDADO DIA]])</f>
        <v>1230000</v>
      </c>
    </row>
    <row r="325" spans="1:12" x14ac:dyDescent="0.25">
      <c r="A325" s="8">
        <v>80000</v>
      </c>
      <c r="B325" s="27">
        <v>0</v>
      </c>
      <c r="C325" s="3" t="s">
        <v>16</v>
      </c>
      <c r="D325" s="3" t="s">
        <v>17</v>
      </c>
      <c r="E325" s="3">
        <v>0</v>
      </c>
      <c r="F325" s="3" t="s">
        <v>17</v>
      </c>
      <c r="G325" s="3" t="s">
        <v>17</v>
      </c>
      <c r="H325" s="20">
        <v>19</v>
      </c>
      <c r="I325" s="32">
        <v>9</v>
      </c>
      <c r="J325" s="20">
        <v>2023</v>
      </c>
      <c r="K325" s="9">
        <f t="shared" si="18"/>
        <v>80000</v>
      </c>
      <c r="L325" s="3">
        <f>IFERROR((Tabla1[[#This Row],[TOTAL LIQUIDADO DIA]]+L324)-Tabla1[[#This Row],[RETIRO]],Tabla1[[#This Row],[TOTAL LIQUIDADO DIA]])</f>
        <v>1310000</v>
      </c>
    </row>
    <row r="326" spans="1:12" x14ac:dyDescent="0.25">
      <c r="A326" s="8">
        <v>80000</v>
      </c>
      <c r="B326" s="27">
        <v>0</v>
      </c>
      <c r="C326" s="3" t="s">
        <v>16</v>
      </c>
      <c r="D326" s="3" t="s">
        <v>17</v>
      </c>
      <c r="E326" s="3">
        <v>0</v>
      </c>
      <c r="F326" s="3" t="s">
        <v>17</v>
      </c>
      <c r="G326" s="3" t="s">
        <v>17</v>
      </c>
      <c r="H326" s="20">
        <v>20</v>
      </c>
      <c r="I326" s="32">
        <v>9</v>
      </c>
      <c r="J326" s="20">
        <v>2023</v>
      </c>
      <c r="K326" s="9">
        <f t="shared" ref="K326:K336" si="19">A326+B326</f>
        <v>80000</v>
      </c>
      <c r="L326" s="3">
        <f>IFERROR((Tabla1[[#This Row],[TOTAL LIQUIDADO DIA]]+L325)-Tabla1[[#This Row],[RETIRO]],Tabla1[[#This Row],[TOTAL LIQUIDADO DIA]])</f>
        <v>1390000</v>
      </c>
    </row>
    <row r="327" spans="1:12" x14ac:dyDescent="0.25">
      <c r="A327" s="8">
        <v>80000</v>
      </c>
      <c r="B327" s="27">
        <v>0</v>
      </c>
      <c r="C327" s="3" t="s">
        <v>16</v>
      </c>
      <c r="D327" s="3" t="s">
        <v>17</v>
      </c>
      <c r="E327" s="3">
        <v>20000</v>
      </c>
      <c r="F327" s="3" t="s">
        <v>16</v>
      </c>
      <c r="G327" s="3" t="s">
        <v>26</v>
      </c>
      <c r="H327" s="20">
        <v>21</v>
      </c>
      <c r="I327" s="32">
        <v>9</v>
      </c>
      <c r="J327" s="20">
        <v>2023</v>
      </c>
      <c r="K327" s="9">
        <f t="shared" si="19"/>
        <v>80000</v>
      </c>
      <c r="L327" s="3">
        <f>IFERROR((Tabla1[[#This Row],[TOTAL LIQUIDADO DIA]]+L326)-Tabla1[[#This Row],[RETIRO]],Tabla1[[#This Row],[TOTAL LIQUIDADO DIA]])</f>
        <v>1450000</v>
      </c>
    </row>
    <row r="328" spans="1:12" x14ac:dyDescent="0.25">
      <c r="A328" s="8">
        <v>80000</v>
      </c>
      <c r="B328" s="27">
        <v>0</v>
      </c>
      <c r="C328" s="3" t="s">
        <v>16</v>
      </c>
      <c r="D328" s="3" t="s">
        <v>17</v>
      </c>
      <c r="E328" s="3">
        <v>20000</v>
      </c>
      <c r="F328" s="3" t="s">
        <v>19</v>
      </c>
      <c r="G328" s="3" t="s">
        <v>25</v>
      </c>
      <c r="H328" s="20">
        <v>22</v>
      </c>
      <c r="I328" s="32">
        <v>9</v>
      </c>
      <c r="J328" s="20">
        <v>2023</v>
      </c>
      <c r="K328" s="9">
        <f t="shared" si="19"/>
        <v>80000</v>
      </c>
      <c r="L328" s="3">
        <f>IFERROR((Tabla1[[#This Row],[TOTAL LIQUIDADO DIA]]+L327)-Tabla1[[#This Row],[RETIRO]],Tabla1[[#This Row],[TOTAL LIQUIDADO DIA]])</f>
        <v>1510000</v>
      </c>
    </row>
    <row r="329" spans="1:12" x14ac:dyDescent="0.25">
      <c r="A329" s="8">
        <v>80000</v>
      </c>
      <c r="B329" s="27">
        <v>0</v>
      </c>
      <c r="C329" s="3" t="s">
        <v>16</v>
      </c>
      <c r="D329" s="3" t="s">
        <v>17</v>
      </c>
      <c r="E329" s="3">
        <v>10000</v>
      </c>
      <c r="F329" s="3" t="s">
        <v>16</v>
      </c>
      <c r="G329" s="3" t="s">
        <v>26</v>
      </c>
      <c r="H329" s="20">
        <v>23</v>
      </c>
      <c r="I329" s="32">
        <v>9</v>
      </c>
      <c r="J329" s="20">
        <v>2023</v>
      </c>
      <c r="K329" s="9">
        <f t="shared" si="19"/>
        <v>80000</v>
      </c>
      <c r="L329" s="3">
        <f>IFERROR((Tabla1[[#This Row],[TOTAL LIQUIDADO DIA]]+L328)-Tabla1[[#This Row],[RETIRO]],Tabla1[[#This Row],[TOTAL LIQUIDADO DIA]])</f>
        <v>1580000</v>
      </c>
    </row>
    <row r="330" spans="1:12" x14ac:dyDescent="0.25">
      <c r="A330" s="8">
        <v>70000</v>
      </c>
      <c r="B330" s="27">
        <v>0</v>
      </c>
      <c r="C330" s="3" t="s">
        <v>23</v>
      </c>
      <c r="D330" s="3" t="s">
        <v>50</v>
      </c>
      <c r="E330" s="3">
        <v>0</v>
      </c>
      <c r="F330" s="3" t="s">
        <v>17</v>
      </c>
      <c r="G330" s="3" t="s">
        <v>17</v>
      </c>
      <c r="H330" s="20">
        <v>24</v>
      </c>
      <c r="I330" s="32">
        <v>9</v>
      </c>
      <c r="J330" s="20">
        <v>2023</v>
      </c>
      <c r="K330" s="9">
        <f t="shared" si="19"/>
        <v>70000</v>
      </c>
      <c r="L330" s="3">
        <f>IFERROR((Tabla1[[#This Row],[TOTAL LIQUIDADO DIA]]+L329)-Tabla1[[#This Row],[RETIRO]],Tabla1[[#This Row],[TOTAL LIQUIDADO DIA]])</f>
        <v>1650000</v>
      </c>
    </row>
    <row r="331" spans="1:12" x14ac:dyDescent="0.25">
      <c r="A331" s="8">
        <v>80000</v>
      </c>
      <c r="B331" s="27">
        <v>0</v>
      </c>
      <c r="C331" s="3" t="s">
        <v>16</v>
      </c>
      <c r="D331" s="3" t="s">
        <v>17</v>
      </c>
      <c r="E331" s="3">
        <v>0</v>
      </c>
      <c r="F331" s="3" t="s">
        <v>17</v>
      </c>
      <c r="G331" s="3" t="s">
        <v>17</v>
      </c>
      <c r="H331" s="20">
        <v>25</v>
      </c>
      <c r="I331" s="32">
        <v>9</v>
      </c>
      <c r="J331" s="20">
        <v>2023</v>
      </c>
      <c r="K331" s="9">
        <f t="shared" si="19"/>
        <v>80000</v>
      </c>
      <c r="L331" s="3">
        <f>IFERROR((Tabla1[[#This Row],[TOTAL LIQUIDADO DIA]]+L330)-Tabla1[[#This Row],[RETIRO]],Tabla1[[#This Row],[TOTAL LIQUIDADO DIA]])</f>
        <v>1730000</v>
      </c>
    </row>
    <row r="332" spans="1:12" x14ac:dyDescent="0.25">
      <c r="A332" s="8">
        <v>80000</v>
      </c>
      <c r="B332" s="27">
        <v>0</v>
      </c>
      <c r="C332" s="3" t="s">
        <v>16</v>
      </c>
      <c r="D332" s="3" t="s">
        <v>17</v>
      </c>
      <c r="E332" s="3">
        <v>20000</v>
      </c>
      <c r="F332" s="3" t="s">
        <v>19</v>
      </c>
      <c r="G332" s="3" t="s">
        <v>20</v>
      </c>
      <c r="H332" s="20">
        <v>26</v>
      </c>
      <c r="I332" s="32">
        <v>9</v>
      </c>
      <c r="J332" s="20">
        <v>2023</v>
      </c>
      <c r="K332" s="9">
        <f t="shared" si="19"/>
        <v>80000</v>
      </c>
      <c r="L332" s="3">
        <f>IFERROR((Tabla1[[#This Row],[TOTAL LIQUIDADO DIA]]+L331)-Tabla1[[#This Row],[RETIRO]],Tabla1[[#This Row],[TOTAL LIQUIDADO DIA]])</f>
        <v>1790000</v>
      </c>
    </row>
    <row r="333" spans="1:12" x14ac:dyDescent="0.25">
      <c r="A333" s="8">
        <v>80000</v>
      </c>
      <c r="B333" s="27">
        <v>0</v>
      </c>
      <c r="C333" s="3" t="s">
        <v>16</v>
      </c>
      <c r="D333" s="3" t="s">
        <v>17</v>
      </c>
      <c r="E333" s="3">
        <v>0</v>
      </c>
      <c r="F333" s="3" t="s">
        <v>17</v>
      </c>
      <c r="G333" s="3" t="s">
        <v>17</v>
      </c>
      <c r="H333" s="20">
        <v>27</v>
      </c>
      <c r="I333" s="32">
        <v>9</v>
      </c>
      <c r="J333" s="20">
        <v>2023</v>
      </c>
      <c r="K333" s="9">
        <f t="shared" si="19"/>
        <v>80000</v>
      </c>
      <c r="L333" s="3">
        <f>IFERROR((Tabla1[[#This Row],[TOTAL LIQUIDADO DIA]]+L332)-Tabla1[[#This Row],[RETIRO]],Tabla1[[#This Row],[TOTAL LIQUIDADO DIA]])</f>
        <v>1870000</v>
      </c>
    </row>
    <row r="334" spans="1:12" x14ac:dyDescent="0.25">
      <c r="A334" s="8">
        <v>80000</v>
      </c>
      <c r="B334" s="27">
        <v>0</v>
      </c>
      <c r="C334" s="3" t="s">
        <v>16</v>
      </c>
      <c r="D334" s="3" t="s">
        <v>17</v>
      </c>
      <c r="E334" s="3">
        <v>0</v>
      </c>
      <c r="F334" s="3" t="s">
        <v>17</v>
      </c>
      <c r="G334" s="3" t="s">
        <v>17</v>
      </c>
      <c r="H334" s="20">
        <v>28</v>
      </c>
      <c r="I334" s="32">
        <v>9</v>
      </c>
      <c r="J334" s="20">
        <v>2023</v>
      </c>
      <c r="K334" s="9">
        <f t="shared" si="19"/>
        <v>80000</v>
      </c>
      <c r="L334" s="3">
        <f>IFERROR((Tabla1[[#This Row],[TOTAL LIQUIDADO DIA]]+L333)-Tabla1[[#This Row],[RETIRO]],Tabla1[[#This Row],[TOTAL LIQUIDADO DIA]])</f>
        <v>1950000</v>
      </c>
    </row>
    <row r="335" spans="1:12" x14ac:dyDescent="0.25">
      <c r="A335" s="8">
        <v>80000</v>
      </c>
      <c r="B335" s="27">
        <v>0</v>
      </c>
      <c r="C335" s="3" t="s">
        <v>23</v>
      </c>
      <c r="D335" s="3" t="s">
        <v>17</v>
      </c>
      <c r="E335" s="3">
        <v>1400000</v>
      </c>
      <c r="F335" s="3" t="s">
        <v>24</v>
      </c>
      <c r="G335" s="3" t="s">
        <v>25</v>
      </c>
      <c r="H335" s="20">
        <v>29</v>
      </c>
      <c r="I335" s="32">
        <v>9</v>
      </c>
      <c r="J335" s="20">
        <v>2023</v>
      </c>
      <c r="K335" s="9">
        <f t="shared" si="19"/>
        <v>80000</v>
      </c>
      <c r="L335" s="3">
        <f>IFERROR((Tabla1[[#This Row],[TOTAL LIQUIDADO DIA]]+L334)-Tabla1[[#This Row],[RETIRO]],Tabla1[[#This Row],[TOTAL LIQUIDADO DIA]])</f>
        <v>630000</v>
      </c>
    </row>
    <row r="336" spans="1:12" x14ac:dyDescent="0.25">
      <c r="A336" s="8">
        <v>80000</v>
      </c>
      <c r="B336" s="27">
        <v>0</v>
      </c>
      <c r="C336" s="3" t="s">
        <v>23</v>
      </c>
      <c r="D336" s="3" t="s">
        <v>17</v>
      </c>
      <c r="E336" s="3">
        <v>140000</v>
      </c>
      <c r="F336" s="3" t="s">
        <v>19</v>
      </c>
      <c r="G336" s="3" t="s">
        <v>25</v>
      </c>
      <c r="H336" s="20">
        <v>30</v>
      </c>
      <c r="I336" s="32">
        <v>9</v>
      </c>
      <c r="J336" s="20">
        <v>2023</v>
      </c>
      <c r="K336" s="9">
        <f t="shared" si="19"/>
        <v>80000</v>
      </c>
      <c r="L336" s="3">
        <f>IFERROR((Tabla1[[#This Row],[TOTAL LIQUIDADO DIA]]+L335)-Tabla1[[#This Row],[RETIRO]],Tabla1[[#This Row],[TOTAL LIQUIDADO DIA]])</f>
        <v>570000</v>
      </c>
    </row>
    <row r="337" spans="1:12" x14ac:dyDescent="0.25">
      <c r="A337" s="8">
        <v>70000</v>
      </c>
      <c r="B337" s="27">
        <v>0</v>
      </c>
      <c r="C337" s="3" t="s">
        <v>23</v>
      </c>
      <c r="D337" s="3" t="s">
        <v>50</v>
      </c>
      <c r="E337" s="3">
        <v>280000</v>
      </c>
      <c r="F337" s="3" t="s">
        <v>21</v>
      </c>
      <c r="G337" s="3" t="s">
        <v>26</v>
      </c>
      <c r="H337" s="20">
        <v>1</v>
      </c>
      <c r="I337" s="32">
        <v>10</v>
      </c>
      <c r="J337" s="20">
        <v>2023</v>
      </c>
      <c r="K337" s="9">
        <f>A337+B337</f>
        <v>70000</v>
      </c>
      <c r="L337" s="3">
        <f>IFERROR((Tabla1[[#This Row],[TOTAL LIQUIDADO DIA]]+L336)-Tabla1[[#This Row],[RETIRO]],Tabla1[[#This Row],[TOTAL LIQUIDADO DIA]])</f>
        <v>360000</v>
      </c>
    </row>
    <row r="338" spans="1:12" x14ac:dyDescent="0.25">
      <c r="A338" s="8">
        <v>70000</v>
      </c>
      <c r="B338" s="27">
        <v>0</v>
      </c>
      <c r="C338" s="3" t="s">
        <v>16</v>
      </c>
      <c r="D338" s="3" t="s">
        <v>32</v>
      </c>
      <c r="E338" s="3">
        <v>110000</v>
      </c>
      <c r="F338" s="3" t="s">
        <v>16</v>
      </c>
      <c r="G338" s="3" t="s">
        <v>25</v>
      </c>
      <c r="H338" s="20">
        <v>2</v>
      </c>
      <c r="I338" s="32">
        <v>10</v>
      </c>
      <c r="J338" s="20">
        <v>2023</v>
      </c>
      <c r="K338" s="9">
        <f>A338+B338</f>
        <v>70000</v>
      </c>
      <c r="L338" s="3">
        <f>IFERROR((Tabla1[[#This Row],[TOTAL LIQUIDADO DIA]]+L337)-Tabla1[[#This Row],[RETIRO]],Tabla1[[#This Row],[TOTAL LIQUIDADO DIA]])</f>
        <v>320000</v>
      </c>
    </row>
    <row r="339" spans="1:12" x14ac:dyDescent="0.25">
      <c r="A339" s="8">
        <v>80000</v>
      </c>
      <c r="B339" s="27">
        <v>0</v>
      </c>
      <c r="C339" s="3" t="s">
        <v>16</v>
      </c>
      <c r="D339" s="3" t="s">
        <v>17</v>
      </c>
      <c r="E339" s="3">
        <v>0</v>
      </c>
      <c r="F339" s="3" t="s">
        <v>17</v>
      </c>
      <c r="G339" s="3" t="s">
        <v>17</v>
      </c>
      <c r="H339" s="20">
        <v>3</v>
      </c>
      <c r="I339" s="32">
        <v>10</v>
      </c>
      <c r="J339" s="20">
        <v>2023</v>
      </c>
      <c r="K339" s="9">
        <f t="shared" ref="K339:K367" si="20">A339+B339</f>
        <v>80000</v>
      </c>
      <c r="L339" s="3">
        <f>IFERROR((Tabla1[[#This Row],[TOTAL LIQUIDADO DIA]]+L338)-Tabla1[[#This Row],[RETIRO]],Tabla1[[#This Row],[TOTAL LIQUIDADO DIA]])</f>
        <v>400000</v>
      </c>
    </row>
    <row r="340" spans="1:12" x14ac:dyDescent="0.25">
      <c r="A340" s="8">
        <v>80000</v>
      </c>
      <c r="B340" s="27">
        <v>0</v>
      </c>
      <c r="C340" s="3" t="s">
        <v>16</v>
      </c>
      <c r="D340" s="3" t="s">
        <v>17</v>
      </c>
      <c r="E340" s="3">
        <v>0</v>
      </c>
      <c r="F340" s="3" t="s">
        <v>17</v>
      </c>
      <c r="G340" s="3" t="s">
        <v>17</v>
      </c>
      <c r="H340" s="20">
        <v>4</v>
      </c>
      <c r="I340" s="32">
        <v>10</v>
      </c>
      <c r="J340" s="20">
        <v>2023</v>
      </c>
      <c r="K340" s="9">
        <f t="shared" si="20"/>
        <v>80000</v>
      </c>
      <c r="L340" s="3">
        <f>IFERROR((Tabla1[[#This Row],[TOTAL LIQUIDADO DIA]]+L339)-Tabla1[[#This Row],[RETIRO]],Tabla1[[#This Row],[TOTAL LIQUIDADO DIA]])</f>
        <v>480000</v>
      </c>
    </row>
    <row r="341" spans="1:12" x14ac:dyDescent="0.25">
      <c r="A341" s="8">
        <v>80000</v>
      </c>
      <c r="B341" s="27">
        <v>0</v>
      </c>
      <c r="C341" s="3" t="s">
        <v>16</v>
      </c>
      <c r="D341" s="3" t="s">
        <v>17</v>
      </c>
      <c r="E341" s="3">
        <v>0</v>
      </c>
      <c r="F341" s="3" t="s">
        <v>17</v>
      </c>
      <c r="G341" s="3" t="s">
        <v>17</v>
      </c>
      <c r="H341" s="20">
        <v>5</v>
      </c>
      <c r="I341" s="32">
        <v>10</v>
      </c>
      <c r="J341" s="20">
        <v>2023</v>
      </c>
      <c r="K341" s="9">
        <f t="shared" si="20"/>
        <v>80000</v>
      </c>
      <c r="L341" s="3">
        <f>IFERROR((Tabla1[[#This Row],[TOTAL LIQUIDADO DIA]]+L340)-Tabla1[[#This Row],[RETIRO]],Tabla1[[#This Row],[TOTAL LIQUIDADO DIA]])</f>
        <v>560000</v>
      </c>
    </row>
    <row r="342" spans="1:12" x14ac:dyDescent="0.25">
      <c r="A342" s="8">
        <v>80000</v>
      </c>
      <c r="B342" s="27">
        <v>0</v>
      </c>
      <c r="C342" s="3" t="s">
        <v>16</v>
      </c>
      <c r="D342" s="3" t="s">
        <v>17</v>
      </c>
      <c r="E342" s="3">
        <v>0</v>
      </c>
      <c r="F342" s="3" t="s">
        <v>17</v>
      </c>
      <c r="G342" s="3" t="s">
        <v>17</v>
      </c>
      <c r="H342" s="20">
        <v>6</v>
      </c>
      <c r="I342" s="32">
        <v>10</v>
      </c>
      <c r="J342" s="20">
        <v>2023</v>
      </c>
      <c r="K342" s="9">
        <f t="shared" si="20"/>
        <v>80000</v>
      </c>
      <c r="L342" s="3">
        <f>IFERROR((Tabla1[[#This Row],[TOTAL LIQUIDADO DIA]]+L341)-Tabla1[[#This Row],[RETIRO]],Tabla1[[#This Row],[TOTAL LIQUIDADO DIA]])</f>
        <v>640000</v>
      </c>
    </row>
    <row r="343" spans="1:12" x14ac:dyDescent="0.25">
      <c r="A343" s="8">
        <v>80000</v>
      </c>
      <c r="B343" s="27">
        <v>0</v>
      </c>
      <c r="C343" s="3" t="s">
        <v>23</v>
      </c>
      <c r="D343" s="3" t="s">
        <v>17</v>
      </c>
      <c r="E343" s="3">
        <v>0</v>
      </c>
      <c r="F343" s="3" t="s">
        <v>17</v>
      </c>
      <c r="G343" s="3" t="s">
        <v>17</v>
      </c>
      <c r="H343" s="20">
        <v>7</v>
      </c>
      <c r="I343" s="32">
        <v>10</v>
      </c>
      <c r="J343" s="20">
        <v>2023</v>
      </c>
      <c r="K343" s="9">
        <f t="shared" si="20"/>
        <v>80000</v>
      </c>
      <c r="L343" s="3">
        <f>IFERROR((Tabla1[[#This Row],[TOTAL LIQUIDADO DIA]]+L342)-Tabla1[[#This Row],[RETIRO]],Tabla1[[#This Row],[TOTAL LIQUIDADO DIA]])</f>
        <v>720000</v>
      </c>
    </row>
    <row r="344" spans="1:12" x14ac:dyDescent="0.25">
      <c r="A344" s="8">
        <v>70000</v>
      </c>
      <c r="B344" s="27">
        <v>0</v>
      </c>
      <c r="C344" s="3" t="s">
        <v>23</v>
      </c>
      <c r="D344" s="3" t="s">
        <v>50</v>
      </c>
      <c r="E344" s="3">
        <v>100000</v>
      </c>
      <c r="F344" s="3" t="s">
        <v>24</v>
      </c>
      <c r="G344" s="3" t="s">
        <v>25</v>
      </c>
      <c r="H344" s="20">
        <v>8</v>
      </c>
      <c r="I344" s="32">
        <v>10</v>
      </c>
      <c r="J344" s="20">
        <v>2023</v>
      </c>
      <c r="K344" s="9">
        <f t="shared" si="20"/>
        <v>70000</v>
      </c>
      <c r="L344" s="3">
        <f>IFERROR((Tabla1[[#This Row],[TOTAL LIQUIDADO DIA]]+L343)-Tabla1[[#This Row],[RETIRO]],Tabla1[[#This Row],[TOTAL LIQUIDADO DIA]])</f>
        <v>690000</v>
      </c>
    </row>
    <row r="345" spans="1:12" x14ac:dyDescent="0.25">
      <c r="A345" s="8">
        <v>80000</v>
      </c>
      <c r="B345" s="27">
        <v>0</v>
      </c>
      <c r="C345" s="3" t="s">
        <v>16</v>
      </c>
      <c r="D345" s="3" t="s">
        <v>17</v>
      </c>
      <c r="E345" s="3">
        <v>0</v>
      </c>
      <c r="F345" s="3" t="s">
        <v>17</v>
      </c>
      <c r="G345" s="3" t="s">
        <v>17</v>
      </c>
      <c r="H345" s="20">
        <v>9</v>
      </c>
      <c r="I345" s="32">
        <v>10</v>
      </c>
      <c r="J345" s="20">
        <v>2023</v>
      </c>
      <c r="K345" s="9">
        <f t="shared" si="20"/>
        <v>80000</v>
      </c>
      <c r="L345" s="3">
        <f>IFERROR((Tabla1[[#This Row],[TOTAL LIQUIDADO DIA]]+L344)-Tabla1[[#This Row],[RETIRO]],Tabla1[[#This Row],[TOTAL LIQUIDADO DIA]])</f>
        <v>770000</v>
      </c>
    </row>
    <row r="346" spans="1:12" x14ac:dyDescent="0.25">
      <c r="A346" s="8">
        <v>80000</v>
      </c>
      <c r="B346" s="27">
        <v>0</v>
      </c>
      <c r="C346" s="3" t="s">
        <v>16</v>
      </c>
      <c r="D346" s="3" t="s">
        <v>17</v>
      </c>
      <c r="E346" s="3">
        <v>20000</v>
      </c>
      <c r="F346" s="3" t="s">
        <v>19</v>
      </c>
      <c r="G346" s="3" t="s">
        <v>20</v>
      </c>
      <c r="H346" s="20">
        <v>10</v>
      </c>
      <c r="I346" s="32">
        <v>10</v>
      </c>
      <c r="J346" s="20">
        <v>2023</v>
      </c>
      <c r="K346" s="9">
        <f t="shared" si="20"/>
        <v>80000</v>
      </c>
      <c r="L346" s="3">
        <f>IFERROR((Tabla1[[#This Row],[TOTAL LIQUIDADO DIA]]+L345)-Tabla1[[#This Row],[RETIRO]],Tabla1[[#This Row],[TOTAL LIQUIDADO DIA]])</f>
        <v>830000</v>
      </c>
    </row>
    <row r="347" spans="1:12" x14ac:dyDescent="0.25">
      <c r="A347" s="8">
        <v>80000</v>
      </c>
      <c r="B347" s="27">
        <v>0</v>
      </c>
      <c r="C347" s="3" t="s">
        <v>16</v>
      </c>
      <c r="D347" s="3" t="s">
        <v>17</v>
      </c>
      <c r="E347" s="3">
        <v>0</v>
      </c>
      <c r="F347" s="3" t="s">
        <v>17</v>
      </c>
      <c r="G347" s="3" t="s">
        <v>17</v>
      </c>
      <c r="H347" s="20">
        <v>11</v>
      </c>
      <c r="I347" s="32">
        <v>10</v>
      </c>
      <c r="J347" s="20">
        <v>2023</v>
      </c>
      <c r="K347" s="9">
        <f t="shared" si="20"/>
        <v>80000</v>
      </c>
      <c r="L347" s="3">
        <f>IFERROR((Tabla1[[#This Row],[TOTAL LIQUIDADO DIA]]+L346)-Tabla1[[#This Row],[RETIRO]],Tabla1[[#This Row],[TOTAL LIQUIDADO DIA]])</f>
        <v>910000</v>
      </c>
    </row>
    <row r="348" spans="1:12" x14ac:dyDescent="0.25">
      <c r="A348" s="8">
        <v>80000</v>
      </c>
      <c r="B348" s="27">
        <v>0</v>
      </c>
      <c r="C348" s="3" t="s">
        <v>16</v>
      </c>
      <c r="D348" s="3" t="s">
        <v>17</v>
      </c>
      <c r="E348" s="3">
        <v>0</v>
      </c>
      <c r="F348" s="3" t="s">
        <v>17</v>
      </c>
      <c r="G348" s="3" t="s">
        <v>17</v>
      </c>
      <c r="H348" s="20">
        <v>12</v>
      </c>
      <c r="I348" s="32">
        <v>10</v>
      </c>
      <c r="J348" s="20">
        <v>2023</v>
      </c>
      <c r="K348" s="9">
        <f t="shared" si="20"/>
        <v>80000</v>
      </c>
      <c r="L348" s="3">
        <f>IFERROR((Tabla1[[#This Row],[TOTAL LIQUIDADO DIA]]+L347)-Tabla1[[#This Row],[RETIRO]],Tabla1[[#This Row],[TOTAL LIQUIDADO DIA]])</f>
        <v>990000</v>
      </c>
    </row>
    <row r="349" spans="1:12" x14ac:dyDescent="0.25">
      <c r="A349" s="8">
        <v>80000</v>
      </c>
      <c r="B349" s="27">
        <v>0</v>
      </c>
      <c r="C349" s="3" t="s">
        <v>16</v>
      </c>
      <c r="D349" s="3" t="s">
        <v>17</v>
      </c>
      <c r="E349" s="3">
        <v>0</v>
      </c>
      <c r="F349" s="3" t="s">
        <v>17</v>
      </c>
      <c r="G349" s="3" t="s">
        <v>17</v>
      </c>
      <c r="H349" s="20">
        <v>13</v>
      </c>
      <c r="I349" s="32">
        <v>10</v>
      </c>
      <c r="J349" s="20">
        <v>2023</v>
      </c>
      <c r="K349" s="9">
        <f t="shared" si="20"/>
        <v>80000</v>
      </c>
      <c r="L349" s="3">
        <f>IFERROR((Tabla1[[#This Row],[TOTAL LIQUIDADO DIA]]+L348)-Tabla1[[#This Row],[RETIRO]],Tabla1[[#This Row],[TOTAL LIQUIDADO DIA]])</f>
        <v>1070000</v>
      </c>
    </row>
    <row r="350" spans="1:12" x14ac:dyDescent="0.25">
      <c r="A350" s="8">
        <v>80000</v>
      </c>
      <c r="B350" s="27">
        <v>0</v>
      </c>
      <c r="C350" s="3" t="s">
        <v>23</v>
      </c>
      <c r="D350" s="3" t="s">
        <v>17</v>
      </c>
      <c r="E350" s="3">
        <v>0</v>
      </c>
      <c r="F350" s="3" t="s">
        <v>17</v>
      </c>
      <c r="G350" s="3" t="s">
        <v>17</v>
      </c>
      <c r="H350" s="20">
        <v>14</v>
      </c>
      <c r="I350" s="32">
        <v>10</v>
      </c>
      <c r="J350" s="20">
        <v>2023</v>
      </c>
      <c r="K350" s="9">
        <f t="shared" si="20"/>
        <v>80000</v>
      </c>
      <c r="L350" s="3">
        <f>IFERROR((Tabla1[[#This Row],[TOTAL LIQUIDADO DIA]]+L349)-Tabla1[[#This Row],[RETIRO]],Tabla1[[#This Row],[TOTAL LIQUIDADO DIA]])</f>
        <v>1150000</v>
      </c>
    </row>
    <row r="351" spans="1:12" x14ac:dyDescent="0.25">
      <c r="A351" s="8">
        <v>70000</v>
      </c>
      <c r="B351" s="27">
        <v>0</v>
      </c>
      <c r="C351" s="3" t="s">
        <v>23</v>
      </c>
      <c r="D351" s="3" t="s">
        <v>50</v>
      </c>
      <c r="E351" s="3">
        <v>0</v>
      </c>
      <c r="F351" s="3" t="s">
        <v>17</v>
      </c>
      <c r="G351" s="3" t="s">
        <v>17</v>
      </c>
      <c r="H351" s="20">
        <v>15</v>
      </c>
      <c r="I351" s="32">
        <v>10</v>
      </c>
      <c r="J351" s="20">
        <v>2023</v>
      </c>
      <c r="K351" s="9">
        <f t="shared" si="20"/>
        <v>70000</v>
      </c>
      <c r="L351" s="3">
        <f>IFERROR((Tabla1[[#This Row],[TOTAL LIQUIDADO DIA]]+L350)-Tabla1[[#This Row],[RETIRO]],Tabla1[[#This Row],[TOTAL LIQUIDADO DIA]])</f>
        <v>1220000</v>
      </c>
    </row>
    <row r="352" spans="1:12" x14ac:dyDescent="0.25">
      <c r="A352" s="8">
        <v>70000</v>
      </c>
      <c r="B352" s="27">
        <v>0</v>
      </c>
      <c r="C352" s="3" t="s">
        <v>16</v>
      </c>
      <c r="D352" s="3" t="s">
        <v>51</v>
      </c>
      <c r="E352" s="3">
        <v>0</v>
      </c>
      <c r="F352" s="3" t="s">
        <v>17</v>
      </c>
      <c r="G352" s="3" t="s">
        <v>17</v>
      </c>
      <c r="H352" s="20">
        <v>16</v>
      </c>
      <c r="I352" s="32">
        <v>10</v>
      </c>
      <c r="J352" s="20">
        <v>2023</v>
      </c>
      <c r="K352" s="9">
        <f t="shared" si="20"/>
        <v>70000</v>
      </c>
      <c r="L352" s="3">
        <f>IFERROR((Tabla1[[#This Row],[TOTAL LIQUIDADO DIA]]+L351)-Tabla1[[#This Row],[RETIRO]],Tabla1[[#This Row],[TOTAL LIQUIDADO DIA]])</f>
        <v>1290000</v>
      </c>
    </row>
    <row r="353" spans="1:12" x14ac:dyDescent="0.25">
      <c r="A353" s="8">
        <v>60000</v>
      </c>
      <c r="B353" s="27">
        <v>0</v>
      </c>
      <c r="C353" s="3" t="s">
        <v>16</v>
      </c>
      <c r="D353" s="3" t="s">
        <v>32</v>
      </c>
      <c r="E353" s="3">
        <v>80000</v>
      </c>
      <c r="F353" s="3" t="s">
        <v>16</v>
      </c>
      <c r="G353" s="3" t="s">
        <v>25</v>
      </c>
      <c r="H353" s="20">
        <v>17</v>
      </c>
      <c r="I353" s="32">
        <v>10</v>
      </c>
      <c r="J353" s="20">
        <v>2023</v>
      </c>
      <c r="K353" s="9">
        <f t="shared" si="20"/>
        <v>60000</v>
      </c>
      <c r="L353" s="3">
        <f>IFERROR((Tabla1[[#This Row],[TOTAL LIQUIDADO DIA]]+L352)-Tabla1[[#This Row],[RETIRO]],Tabla1[[#This Row],[TOTAL LIQUIDADO DIA]])</f>
        <v>1270000</v>
      </c>
    </row>
    <row r="354" spans="1:12" x14ac:dyDescent="0.25">
      <c r="A354" s="8">
        <v>80000</v>
      </c>
      <c r="B354" s="27">
        <v>0</v>
      </c>
      <c r="C354" s="3" t="s">
        <v>16</v>
      </c>
      <c r="D354" s="3" t="s">
        <v>17</v>
      </c>
      <c r="E354" s="3">
        <v>20000</v>
      </c>
      <c r="F354" s="3" t="s">
        <v>19</v>
      </c>
      <c r="G354" s="3" t="s">
        <v>20</v>
      </c>
      <c r="H354" s="20">
        <v>18</v>
      </c>
      <c r="I354" s="32">
        <v>10</v>
      </c>
      <c r="J354" s="20">
        <v>2023</v>
      </c>
      <c r="K354" s="9">
        <f t="shared" si="20"/>
        <v>80000</v>
      </c>
      <c r="L354" s="3">
        <f>IFERROR((Tabla1[[#This Row],[TOTAL LIQUIDADO DIA]]+L353)-Tabla1[[#This Row],[RETIRO]],Tabla1[[#This Row],[TOTAL LIQUIDADO DIA]])</f>
        <v>1330000</v>
      </c>
    </row>
    <row r="355" spans="1:12" x14ac:dyDescent="0.25">
      <c r="A355" s="8">
        <v>50000</v>
      </c>
      <c r="B355" s="27">
        <v>0</v>
      </c>
      <c r="C355" s="3" t="s">
        <v>16</v>
      </c>
      <c r="D355" s="3" t="s">
        <v>32</v>
      </c>
      <c r="E355" s="3">
        <v>210000</v>
      </c>
      <c r="F355" s="3" t="s">
        <v>21</v>
      </c>
      <c r="G355" s="3" t="s">
        <v>26</v>
      </c>
      <c r="H355" s="20">
        <v>19</v>
      </c>
      <c r="I355" s="32">
        <v>10</v>
      </c>
      <c r="J355" s="20">
        <v>2023</v>
      </c>
      <c r="K355" s="9">
        <f t="shared" si="20"/>
        <v>50000</v>
      </c>
      <c r="L355" s="3">
        <f>IFERROR((Tabla1[[#This Row],[TOTAL LIQUIDADO DIA]]+L354)-Tabla1[[#This Row],[RETIRO]],Tabla1[[#This Row],[TOTAL LIQUIDADO DIA]])</f>
        <v>1170000</v>
      </c>
    </row>
    <row r="356" spans="1:12" x14ac:dyDescent="0.25">
      <c r="A356" s="8">
        <v>80000</v>
      </c>
      <c r="B356" s="27">
        <v>0</v>
      </c>
      <c r="C356" s="3" t="s">
        <v>16</v>
      </c>
      <c r="D356" s="3" t="s">
        <v>17</v>
      </c>
      <c r="E356" s="3">
        <v>0</v>
      </c>
      <c r="F356" s="3" t="s">
        <v>17</v>
      </c>
      <c r="G356" s="3" t="s">
        <v>17</v>
      </c>
      <c r="H356" s="20">
        <v>20</v>
      </c>
      <c r="I356" s="32">
        <v>10</v>
      </c>
      <c r="J356" s="20">
        <v>2023</v>
      </c>
      <c r="K356" s="9">
        <f t="shared" si="20"/>
        <v>80000</v>
      </c>
      <c r="L356" s="3">
        <f>IFERROR((Tabla1[[#This Row],[TOTAL LIQUIDADO DIA]]+L355)-Tabla1[[#This Row],[RETIRO]],Tabla1[[#This Row],[TOTAL LIQUIDADO DIA]])</f>
        <v>1250000</v>
      </c>
    </row>
    <row r="357" spans="1:12" x14ac:dyDescent="0.25">
      <c r="A357" s="8">
        <v>80000</v>
      </c>
      <c r="B357" s="27">
        <v>0</v>
      </c>
      <c r="C357" s="3" t="s">
        <v>23</v>
      </c>
      <c r="D357" s="3" t="s">
        <v>17</v>
      </c>
      <c r="E357" s="3">
        <v>0</v>
      </c>
      <c r="F357" s="3" t="s">
        <v>17</v>
      </c>
      <c r="G357" s="3" t="s">
        <v>17</v>
      </c>
      <c r="H357" s="20">
        <v>21</v>
      </c>
      <c r="I357" s="32">
        <v>10</v>
      </c>
      <c r="J357" s="20">
        <v>2023</v>
      </c>
      <c r="K357" s="9">
        <f t="shared" si="20"/>
        <v>80000</v>
      </c>
      <c r="L357" s="3">
        <f>IFERROR((Tabla1[[#This Row],[TOTAL LIQUIDADO DIA]]+L356)-Tabla1[[#This Row],[RETIRO]],Tabla1[[#This Row],[TOTAL LIQUIDADO DIA]])</f>
        <v>1330000</v>
      </c>
    </row>
    <row r="358" spans="1:12" x14ac:dyDescent="0.25">
      <c r="A358" s="8">
        <v>70000</v>
      </c>
      <c r="B358" s="27">
        <v>0</v>
      </c>
      <c r="C358" s="3" t="s">
        <v>23</v>
      </c>
      <c r="D358" s="3" t="s">
        <v>50</v>
      </c>
      <c r="E358" s="3">
        <v>0</v>
      </c>
      <c r="F358" s="3" t="s">
        <v>17</v>
      </c>
      <c r="G358" s="3" t="s">
        <v>17</v>
      </c>
      <c r="H358" s="20">
        <v>22</v>
      </c>
      <c r="I358" s="32">
        <v>10</v>
      </c>
      <c r="J358" s="20">
        <v>2023</v>
      </c>
      <c r="K358" s="9">
        <f t="shared" si="20"/>
        <v>70000</v>
      </c>
      <c r="L358" s="3">
        <f>IFERROR((Tabla1[[#This Row],[TOTAL LIQUIDADO DIA]]+L357)-Tabla1[[#This Row],[RETIRO]],Tabla1[[#This Row],[TOTAL LIQUIDADO DIA]])</f>
        <v>1400000</v>
      </c>
    </row>
    <row r="359" spans="1:12" x14ac:dyDescent="0.25">
      <c r="A359" s="8">
        <v>80000</v>
      </c>
      <c r="B359" s="27">
        <v>0</v>
      </c>
      <c r="C359" s="3" t="s">
        <v>16</v>
      </c>
      <c r="D359" s="3" t="s">
        <v>17</v>
      </c>
      <c r="E359" s="3">
        <v>0</v>
      </c>
      <c r="F359" s="3" t="s">
        <v>17</v>
      </c>
      <c r="G359" s="3" t="s">
        <v>17</v>
      </c>
      <c r="H359" s="20">
        <v>23</v>
      </c>
      <c r="I359" s="32">
        <v>10</v>
      </c>
      <c r="J359" s="20">
        <v>2023</v>
      </c>
      <c r="K359" s="9">
        <f t="shared" si="20"/>
        <v>80000</v>
      </c>
      <c r="L359" s="3">
        <f>IFERROR((Tabla1[[#This Row],[TOTAL LIQUIDADO DIA]]+L358)-Tabla1[[#This Row],[RETIRO]],Tabla1[[#This Row],[TOTAL LIQUIDADO DIA]])</f>
        <v>1480000</v>
      </c>
    </row>
    <row r="360" spans="1:12" x14ac:dyDescent="0.25">
      <c r="A360" s="8">
        <v>80000</v>
      </c>
      <c r="B360" s="27">
        <v>0</v>
      </c>
      <c r="C360" s="3" t="s">
        <v>16</v>
      </c>
      <c r="D360" s="3" t="s">
        <v>17</v>
      </c>
      <c r="E360" s="3">
        <v>0</v>
      </c>
      <c r="F360" s="3" t="s">
        <v>17</v>
      </c>
      <c r="G360" s="3" t="s">
        <v>17</v>
      </c>
      <c r="H360" s="20">
        <v>24</v>
      </c>
      <c r="I360" s="32">
        <v>10</v>
      </c>
      <c r="J360" s="20">
        <v>2023</v>
      </c>
      <c r="K360" s="9">
        <f t="shared" si="20"/>
        <v>80000</v>
      </c>
      <c r="L360" s="3">
        <f>IFERROR((Tabla1[[#This Row],[TOTAL LIQUIDADO DIA]]+L359)-Tabla1[[#This Row],[RETIRO]],Tabla1[[#This Row],[TOTAL LIQUIDADO DIA]])</f>
        <v>1560000</v>
      </c>
    </row>
    <row r="361" spans="1:12" x14ac:dyDescent="0.25">
      <c r="A361" s="8">
        <v>80000</v>
      </c>
      <c r="B361" s="27">
        <v>0</v>
      </c>
      <c r="C361" s="3" t="s">
        <v>16</v>
      </c>
      <c r="D361" s="3" t="s">
        <v>17</v>
      </c>
      <c r="E361" s="3">
        <v>30000</v>
      </c>
      <c r="F361" s="3" t="s">
        <v>19</v>
      </c>
      <c r="G361" s="3" t="s">
        <v>20</v>
      </c>
      <c r="H361" s="20">
        <v>25</v>
      </c>
      <c r="I361" s="32">
        <v>10</v>
      </c>
      <c r="J361" s="20">
        <v>2023</v>
      </c>
      <c r="K361" s="9">
        <f t="shared" si="20"/>
        <v>80000</v>
      </c>
      <c r="L361" s="3">
        <f>IFERROR((Tabla1[[#This Row],[TOTAL LIQUIDADO DIA]]+L360)-Tabla1[[#This Row],[RETIRO]],Tabla1[[#This Row],[TOTAL LIQUIDADO DIA]])</f>
        <v>1610000</v>
      </c>
    </row>
    <row r="362" spans="1:12" x14ac:dyDescent="0.25">
      <c r="A362" s="8">
        <v>80000</v>
      </c>
      <c r="B362" s="27">
        <v>0</v>
      </c>
      <c r="C362" s="3" t="s">
        <v>16</v>
      </c>
      <c r="D362" s="3" t="s">
        <v>17</v>
      </c>
      <c r="E362" s="3">
        <v>0</v>
      </c>
      <c r="F362" s="3" t="s">
        <v>17</v>
      </c>
      <c r="G362" s="3" t="s">
        <v>17</v>
      </c>
      <c r="H362" s="20">
        <v>26</v>
      </c>
      <c r="I362" s="32">
        <v>10</v>
      </c>
      <c r="J362" s="20">
        <v>2023</v>
      </c>
      <c r="K362" s="9">
        <f t="shared" si="20"/>
        <v>80000</v>
      </c>
      <c r="L362" s="3">
        <f>IFERROR((Tabla1[[#This Row],[TOTAL LIQUIDADO DIA]]+L361)-Tabla1[[#This Row],[RETIRO]],Tabla1[[#This Row],[TOTAL LIQUIDADO DIA]])</f>
        <v>1690000</v>
      </c>
    </row>
    <row r="363" spans="1:12" x14ac:dyDescent="0.25">
      <c r="A363" s="8">
        <v>80000</v>
      </c>
      <c r="B363" s="27">
        <v>0</v>
      </c>
      <c r="C363" s="3" t="s">
        <v>16</v>
      </c>
      <c r="D363" s="3" t="s">
        <v>17</v>
      </c>
      <c r="E363" s="3">
        <v>0</v>
      </c>
      <c r="F363" s="3" t="s">
        <v>17</v>
      </c>
      <c r="G363" s="3" t="s">
        <v>17</v>
      </c>
      <c r="H363" s="20">
        <v>27</v>
      </c>
      <c r="I363" s="32">
        <v>10</v>
      </c>
      <c r="J363" s="20">
        <v>2023</v>
      </c>
      <c r="K363" s="9">
        <f t="shared" si="20"/>
        <v>80000</v>
      </c>
      <c r="L363" s="3">
        <f>IFERROR((Tabla1[[#This Row],[TOTAL LIQUIDADO DIA]]+L362)-Tabla1[[#This Row],[RETIRO]],Tabla1[[#This Row],[TOTAL LIQUIDADO DIA]])</f>
        <v>1770000</v>
      </c>
    </row>
    <row r="364" spans="1:12" x14ac:dyDescent="0.25">
      <c r="A364" s="8">
        <v>80000</v>
      </c>
      <c r="B364" s="27">
        <v>0</v>
      </c>
      <c r="C364" s="3" t="s">
        <v>23</v>
      </c>
      <c r="D364" s="3" t="s">
        <v>17</v>
      </c>
      <c r="E364" s="3">
        <v>20000</v>
      </c>
      <c r="F364" s="3" t="s">
        <v>19</v>
      </c>
      <c r="G364" s="3" t="s">
        <v>20</v>
      </c>
      <c r="H364" s="20">
        <v>28</v>
      </c>
      <c r="I364" s="32">
        <v>10</v>
      </c>
      <c r="J364" s="20">
        <v>2023</v>
      </c>
      <c r="K364" s="9">
        <f t="shared" si="20"/>
        <v>80000</v>
      </c>
      <c r="L364" s="3">
        <f>IFERROR((Tabla1[[#This Row],[TOTAL LIQUIDADO DIA]]+L363)-Tabla1[[#This Row],[RETIRO]],Tabla1[[#This Row],[TOTAL LIQUIDADO DIA]])</f>
        <v>1830000</v>
      </c>
    </row>
    <row r="365" spans="1:12" x14ac:dyDescent="0.25">
      <c r="A365" s="8">
        <v>70000</v>
      </c>
      <c r="B365" s="27">
        <v>0</v>
      </c>
      <c r="C365" s="3" t="s">
        <v>23</v>
      </c>
      <c r="D365" s="3" t="s">
        <v>50</v>
      </c>
      <c r="E365" s="3">
        <v>1300000</v>
      </c>
      <c r="F365" s="3" t="s">
        <v>24</v>
      </c>
      <c r="G365" s="3" t="s">
        <v>25</v>
      </c>
      <c r="H365" s="20">
        <v>29</v>
      </c>
      <c r="I365" s="32">
        <v>10</v>
      </c>
      <c r="J365" s="20">
        <v>2023</v>
      </c>
      <c r="K365" s="9">
        <f t="shared" si="20"/>
        <v>70000</v>
      </c>
      <c r="L365" s="3">
        <f>IFERROR((Tabla1[[#This Row],[TOTAL LIQUIDADO DIA]]+L364)-Tabla1[[#This Row],[RETIRO]],Tabla1[[#This Row],[TOTAL LIQUIDADO DIA]])</f>
        <v>600000</v>
      </c>
    </row>
    <row r="366" spans="1:12" x14ac:dyDescent="0.25">
      <c r="A366" s="8">
        <v>50000</v>
      </c>
      <c r="B366" s="27">
        <v>0</v>
      </c>
      <c r="C366" s="3" t="s">
        <v>16</v>
      </c>
      <c r="D366" s="3" t="s">
        <v>31</v>
      </c>
      <c r="E366" s="3">
        <v>0</v>
      </c>
      <c r="F366" s="3" t="s">
        <v>17</v>
      </c>
      <c r="G366" s="3" t="s">
        <v>17</v>
      </c>
      <c r="H366" s="20">
        <v>30</v>
      </c>
      <c r="I366" s="32">
        <v>10</v>
      </c>
      <c r="J366" s="20">
        <v>2023</v>
      </c>
      <c r="K366" s="9">
        <f t="shared" si="20"/>
        <v>50000</v>
      </c>
      <c r="L366" s="3">
        <f>IFERROR((Tabla1[[#This Row],[TOTAL LIQUIDADO DIA]]+L365)-Tabla1[[#This Row],[RETIRO]],Tabla1[[#This Row],[TOTAL LIQUIDADO DIA]])</f>
        <v>650000</v>
      </c>
    </row>
    <row r="367" spans="1:12" x14ac:dyDescent="0.25">
      <c r="A367" s="8">
        <v>80000</v>
      </c>
      <c r="B367" s="27">
        <v>0</v>
      </c>
      <c r="C367" s="3" t="s">
        <v>16</v>
      </c>
      <c r="D367" s="3" t="s">
        <v>17</v>
      </c>
      <c r="E367" s="3">
        <v>530000</v>
      </c>
      <c r="F367" s="3" t="s">
        <v>24</v>
      </c>
      <c r="G367" s="3" t="s">
        <v>25</v>
      </c>
      <c r="H367" s="20">
        <v>31</v>
      </c>
      <c r="I367" s="32">
        <v>10</v>
      </c>
      <c r="J367" s="20">
        <v>2023</v>
      </c>
      <c r="K367" s="9">
        <f t="shared" si="20"/>
        <v>80000</v>
      </c>
      <c r="L367" s="3">
        <f>IFERROR((Tabla1[[#This Row],[TOTAL LIQUIDADO DIA]]+L366)-Tabla1[[#This Row],[RETIRO]],Tabla1[[#This Row],[TOTAL LIQUIDADO DIA]])</f>
        <v>200000</v>
      </c>
    </row>
    <row r="368" spans="1:12" x14ac:dyDescent="0.25">
      <c r="A368" s="8">
        <v>80000</v>
      </c>
      <c r="B368" s="27">
        <v>0</v>
      </c>
      <c r="C368" s="3" t="s">
        <v>16</v>
      </c>
      <c r="D368" s="3" t="s">
        <v>17</v>
      </c>
      <c r="E368" s="3">
        <v>40000</v>
      </c>
      <c r="F368" s="3" t="s">
        <v>16</v>
      </c>
      <c r="G368" s="3" t="s">
        <v>26</v>
      </c>
      <c r="H368" s="20">
        <v>1</v>
      </c>
      <c r="I368" s="32">
        <v>11</v>
      </c>
      <c r="J368" s="20">
        <v>2023</v>
      </c>
      <c r="K368" s="21">
        <f>A368+B368</f>
        <v>80000</v>
      </c>
      <c r="L368" s="19">
        <f>IFERROR((Tabla1[[#This Row],[TOTAL LIQUIDADO DIA]]+L367)-Tabla1[[#This Row],[RETIRO]],Tabla1[[#This Row],[TOTAL LIQUIDADO DIA]])</f>
        <v>240000</v>
      </c>
    </row>
    <row r="369" spans="1:12" x14ac:dyDescent="0.25">
      <c r="A369" s="8">
        <v>80000</v>
      </c>
      <c r="B369" s="27">
        <v>0</v>
      </c>
      <c r="C369" s="3" t="s">
        <v>16</v>
      </c>
      <c r="D369" s="3" t="s">
        <v>17</v>
      </c>
      <c r="E369" s="3">
        <v>0</v>
      </c>
      <c r="F369" s="3" t="s">
        <v>17</v>
      </c>
      <c r="G369" s="3" t="s">
        <v>17</v>
      </c>
      <c r="H369" s="20">
        <v>2</v>
      </c>
      <c r="I369" s="32">
        <v>11</v>
      </c>
      <c r="J369" s="20">
        <v>2023</v>
      </c>
      <c r="K369" s="9">
        <f>A369+B369</f>
        <v>80000</v>
      </c>
      <c r="L369" s="3">
        <f>IFERROR((Tabla1[[#This Row],[TOTAL LIQUIDADO DIA]]+L368)-Tabla1[[#This Row],[RETIRO]],Tabla1[[#This Row],[TOTAL LIQUIDADO DIA]])</f>
        <v>320000</v>
      </c>
    </row>
    <row r="370" spans="1:12" x14ac:dyDescent="0.25">
      <c r="A370" s="8">
        <v>80000</v>
      </c>
      <c r="B370" s="27">
        <v>0</v>
      </c>
      <c r="C370" s="3" t="s">
        <v>16</v>
      </c>
      <c r="D370" s="3" t="s">
        <v>17</v>
      </c>
      <c r="E370" s="3">
        <v>0</v>
      </c>
      <c r="F370" s="3" t="s">
        <v>17</v>
      </c>
      <c r="G370" s="3" t="s">
        <v>17</v>
      </c>
      <c r="H370" s="20">
        <v>3</v>
      </c>
      <c r="I370" s="32">
        <v>11</v>
      </c>
      <c r="J370" s="20">
        <v>2023</v>
      </c>
      <c r="K370" s="9">
        <f t="shared" ref="K370:K397" si="21">A370+B370</f>
        <v>80000</v>
      </c>
      <c r="L370" s="3">
        <f>IFERROR((Tabla1[[#This Row],[TOTAL LIQUIDADO DIA]]+L369)-Tabla1[[#This Row],[RETIRO]],Tabla1[[#This Row],[TOTAL LIQUIDADO DIA]])</f>
        <v>400000</v>
      </c>
    </row>
    <row r="371" spans="1:12" x14ac:dyDescent="0.25">
      <c r="A371" s="8">
        <v>80000</v>
      </c>
      <c r="B371" s="27">
        <v>0</v>
      </c>
      <c r="C371" s="3" t="s">
        <v>23</v>
      </c>
      <c r="D371" s="3" t="s">
        <v>17</v>
      </c>
      <c r="E371" s="3">
        <v>0</v>
      </c>
      <c r="F371" s="3" t="s">
        <v>17</v>
      </c>
      <c r="G371" s="3" t="s">
        <v>17</v>
      </c>
      <c r="H371" s="20">
        <v>4</v>
      </c>
      <c r="I371" s="32">
        <v>11</v>
      </c>
      <c r="J371" s="20">
        <v>2023</v>
      </c>
      <c r="K371" s="9">
        <f t="shared" si="21"/>
        <v>80000</v>
      </c>
      <c r="L371" s="3">
        <f>IFERROR((Tabla1[[#This Row],[TOTAL LIQUIDADO DIA]]+L370)-Tabla1[[#This Row],[RETIRO]],Tabla1[[#This Row],[TOTAL LIQUIDADO DIA]])</f>
        <v>480000</v>
      </c>
    </row>
    <row r="372" spans="1:12" x14ac:dyDescent="0.25">
      <c r="A372" s="8">
        <v>70000</v>
      </c>
      <c r="B372" s="27">
        <v>0</v>
      </c>
      <c r="C372" s="3" t="s">
        <v>23</v>
      </c>
      <c r="D372" s="3" t="s">
        <v>50</v>
      </c>
      <c r="E372" s="3">
        <v>40000</v>
      </c>
      <c r="F372" s="3" t="s">
        <v>19</v>
      </c>
      <c r="G372" s="3" t="s">
        <v>20</v>
      </c>
      <c r="H372" s="20">
        <v>5</v>
      </c>
      <c r="I372" s="32">
        <v>11</v>
      </c>
      <c r="J372" s="20">
        <v>2023</v>
      </c>
      <c r="K372" s="9">
        <f t="shared" si="21"/>
        <v>70000</v>
      </c>
      <c r="L372" s="3">
        <f>IFERROR((Tabla1[[#This Row],[TOTAL LIQUIDADO DIA]]+L371)-Tabla1[[#This Row],[RETIRO]],Tabla1[[#This Row],[TOTAL LIQUIDADO DIA]])</f>
        <v>510000</v>
      </c>
    </row>
    <row r="373" spans="1:12" x14ac:dyDescent="0.25">
      <c r="A373" s="8">
        <v>0</v>
      </c>
      <c r="B373" s="8">
        <v>0</v>
      </c>
      <c r="C373" s="3" t="s">
        <v>17</v>
      </c>
      <c r="D373" s="3" t="s">
        <v>32</v>
      </c>
      <c r="E373" s="3">
        <v>230000</v>
      </c>
      <c r="F373" s="3" t="s">
        <v>21</v>
      </c>
      <c r="G373" s="3" t="s">
        <v>26</v>
      </c>
      <c r="H373" s="20">
        <v>6</v>
      </c>
      <c r="I373" s="32">
        <v>11</v>
      </c>
      <c r="J373" s="20">
        <v>2023</v>
      </c>
      <c r="K373" s="9">
        <f t="shared" si="21"/>
        <v>0</v>
      </c>
      <c r="L373" s="3">
        <f>IFERROR((Tabla1[[#This Row],[TOTAL LIQUIDADO DIA]]+L372)-Tabla1[[#This Row],[RETIRO]],Tabla1[[#This Row],[TOTAL LIQUIDADO DIA]])</f>
        <v>280000</v>
      </c>
    </row>
    <row r="374" spans="1:12" x14ac:dyDescent="0.25">
      <c r="A374" s="8">
        <v>80000</v>
      </c>
      <c r="B374" s="27">
        <v>0</v>
      </c>
      <c r="C374" s="3" t="s">
        <v>16</v>
      </c>
      <c r="D374" s="3" t="s">
        <v>17</v>
      </c>
      <c r="E374" s="3">
        <v>0</v>
      </c>
      <c r="F374" s="3" t="s">
        <v>17</v>
      </c>
      <c r="G374" s="3" t="s">
        <v>17</v>
      </c>
      <c r="H374" s="20">
        <v>7</v>
      </c>
      <c r="I374" s="32">
        <v>11</v>
      </c>
      <c r="J374" s="20">
        <v>2023</v>
      </c>
      <c r="K374" s="9">
        <f t="shared" si="21"/>
        <v>80000</v>
      </c>
      <c r="L374" s="3">
        <f>IFERROR((Tabla1[[#This Row],[TOTAL LIQUIDADO DIA]]+L373)-Tabla1[[#This Row],[RETIRO]],Tabla1[[#This Row],[TOTAL LIQUIDADO DIA]])</f>
        <v>360000</v>
      </c>
    </row>
    <row r="375" spans="1:12" x14ac:dyDescent="0.25">
      <c r="A375" s="8">
        <v>80000</v>
      </c>
      <c r="B375" s="27">
        <v>0</v>
      </c>
      <c r="C375" s="3" t="s">
        <v>16</v>
      </c>
      <c r="D375" s="3" t="s">
        <v>17</v>
      </c>
      <c r="E375" s="3">
        <v>0</v>
      </c>
      <c r="F375" s="3" t="s">
        <v>17</v>
      </c>
      <c r="G375" s="3" t="s">
        <v>17</v>
      </c>
      <c r="H375" s="20">
        <v>8</v>
      </c>
      <c r="I375" s="32">
        <v>11</v>
      </c>
      <c r="J375" s="20">
        <v>2023</v>
      </c>
      <c r="K375" s="9">
        <f t="shared" si="21"/>
        <v>80000</v>
      </c>
      <c r="L375" s="3">
        <f>IFERROR((Tabla1[[#This Row],[TOTAL LIQUIDADO DIA]]+L374)-Tabla1[[#This Row],[RETIRO]],Tabla1[[#This Row],[TOTAL LIQUIDADO DIA]])</f>
        <v>440000</v>
      </c>
    </row>
    <row r="376" spans="1:12" x14ac:dyDescent="0.25">
      <c r="A376" s="8">
        <v>80000</v>
      </c>
      <c r="B376" s="27">
        <v>0</v>
      </c>
      <c r="C376" s="3" t="s">
        <v>16</v>
      </c>
      <c r="D376" s="3" t="s">
        <v>17</v>
      </c>
      <c r="E376" s="3">
        <v>0</v>
      </c>
      <c r="F376" s="3" t="s">
        <v>17</v>
      </c>
      <c r="G376" s="3" t="s">
        <v>17</v>
      </c>
      <c r="H376" s="20">
        <v>9</v>
      </c>
      <c r="I376" s="32">
        <v>11</v>
      </c>
      <c r="J376" s="20">
        <v>2023</v>
      </c>
      <c r="K376" s="9">
        <f t="shared" si="21"/>
        <v>80000</v>
      </c>
      <c r="L376" s="3">
        <f>IFERROR((Tabla1[[#This Row],[TOTAL LIQUIDADO DIA]]+L375)-Tabla1[[#This Row],[RETIRO]],Tabla1[[#This Row],[TOTAL LIQUIDADO DIA]])</f>
        <v>520000</v>
      </c>
    </row>
    <row r="377" spans="1:12" x14ac:dyDescent="0.25">
      <c r="A377" s="8">
        <v>80000</v>
      </c>
      <c r="B377" s="27">
        <v>0</v>
      </c>
      <c r="C377" s="3" t="s">
        <v>16</v>
      </c>
      <c r="D377" s="3" t="s">
        <v>17</v>
      </c>
      <c r="E377" s="3">
        <v>0</v>
      </c>
      <c r="F377" s="3" t="s">
        <v>17</v>
      </c>
      <c r="G377" s="3" t="s">
        <v>17</v>
      </c>
      <c r="H377" s="20">
        <v>10</v>
      </c>
      <c r="I377" s="32">
        <v>11</v>
      </c>
      <c r="J377" s="20">
        <v>2023</v>
      </c>
      <c r="K377" s="9">
        <f t="shared" si="21"/>
        <v>80000</v>
      </c>
      <c r="L377" s="3">
        <f>IFERROR((Tabla1[[#This Row],[TOTAL LIQUIDADO DIA]]+L376)-Tabla1[[#This Row],[RETIRO]],Tabla1[[#This Row],[TOTAL LIQUIDADO DIA]])</f>
        <v>600000</v>
      </c>
    </row>
    <row r="378" spans="1:12" x14ac:dyDescent="0.25">
      <c r="A378" s="8">
        <v>80000</v>
      </c>
      <c r="B378" s="27">
        <v>0</v>
      </c>
      <c r="C378" s="3" t="s">
        <v>16</v>
      </c>
      <c r="D378" s="3" t="s">
        <v>17</v>
      </c>
      <c r="E378" s="3">
        <v>20000</v>
      </c>
      <c r="F378" s="3" t="s">
        <v>19</v>
      </c>
      <c r="G378" s="3" t="s">
        <v>20</v>
      </c>
      <c r="H378" s="20">
        <v>11</v>
      </c>
      <c r="I378" s="32">
        <v>11</v>
      </c>
      <c r="J378" s="20">
        <v>2023</v>
      </c>
      <c r="K378" s="9">
        <f t="shared" si="21"/>
        <v>80000</v>
      </c>
      <c r="L378" s="3">
        <f>IFERROR((Tabla1[[#This Row],[TOTAL LIQUIDADO DIA]]+L377)-Tabla1[[#This Row],[RETIRO]],Tabla1[[#This Row],[TOTAL LIQUIDADO DIA]])</f>
        <v>660000</v>
      </c>
    </row>
    <row r="379" spans="1:12" x14ac:dyDescent="0.25">
      <c r="A379" s="8">
        <v>70000</v>
      </c>
      <c r="B379" s="27">
        <v>0</v>
      </c>
      <c r="C379" s="3" t="s">
        <v>23</v>
      </c>
      <c r="D379" s="3" t="s">
        <v>50</v>
      </c>
      <c r="E379" s="3">
        <v>0</v>
      </c>
      <c r="F379" s="3" t="s">
        <v>17</v>
      </c>
      <c r="G379" s="3" t="s">
        <v>17</v>
      </c>
      <c r="H379" s="20">
        <v>12</v>
      </c>
      <c r="I379" s="32">
        <v>11</v>
      </c>
      <c r="J379" s="20">
        <v>2023</v>
      </c>
      <c r="K379" s="9">
        <f t="shared" si="21"/>
        <v>70000</v>
      </c>
      <c r="L379" s="3">
        <f>IFERROR((Tabla1[[#This Row],[TOTAL LIQUIDADO DIA]]+L378)-Tabla1[[#This Row],[RETIRO]],Tabla1[[#This Row],[TOTAL LIQUIDADO DIA]])</f>
        <v>730000</v>
      </c>
    </row>
    <row r="380" spans="1:12" x14ac:dyDescent="0.25">
      <c r="A380" s="8">
        <v>70000</v>
      </c>
      <c r="B380" s="27">
        <v>0</v>
      </c>
      <c r="C380" s="3" t="s">
        <v>16</v>
      </c>
      <c r="D380" s="3" t="s">
        <v>51</v>
      </c>
      <c r="E380" s="3">
        <v>80000</v>
      </c>
      <c r="F380" s="3" t="s">
        <v>21</v>
      </c>
      <c r="G380" s="3" t="s">
        <v>25</v>
      </c>
      <c r="H380" s="20">
        <v>13</v>
      </c>
      <c r="I380" s="32">
        <v>11</v>
      </c>
      <c r="J380" s="20">
        <v>2023</v>
      </c>
      <c r="K380" s="9">
        <f t="shared" si="21"/>
        <v>70000</v>
      </c>
      <c r="L380" s="3">
        <f>IFERROR((Tabla1[[#This Row],[TOTAL LIQUIDADO DIA]]+L379)-Tabla1[[#This Row],[RETIRO]],Tabla1[[#This Row],[TOTAL LIQUIDADO DIA]])</f>
        <v>720000</v>
      </c>
    </row>
    <row r="381" spans="1:12" x14ac:dyDescent="0.25">
      <c r="A381" s="8">
        <v>80000</v>
      </c>
      <c r="B381" s="27">
        <v>0</v>
      </c>
      <c r="C381" s="3" t="s">
        <v>16</v>
      </c>
      <c r="D381" s="3" t="s">
        <v>17</v>
      </c>
      <c r="E381" s="3">
        <v>0</v>
      </c>
      <c r="F381" s="3" t="s">
        <v>17</v>
      </c>
      <c r="G381" s="3" t="s">
        <v>17</v>
      </c>
      <c r="H381" s="20">
        <v>14</v>
      </c>
      <c r="I381" s="32">
        <v>11</v>
      </c>
      <c r="J381" s="20">
        <v>2023</v>
      </c>
      <c r="K381" s="9">
        <f t="shared" si="21"/>
        <v>80000</v>
      </c>
      <c r="L381" s="3">
        <f>IFERROR((Tabla1[[#This Row],[TOTAL LIQUIDADO DIA]]+L380)-Tabla1[[#This Row],[RETIRO]],Tabla1[[#This Row],[TOTAL LIQUIDADO DIA]])</f>
        <v>800000</v>
      </c>
    </row>
    <row r="382" spans="1:12" x14ac:dyDescent="0.25">
      <c r="A382" s="8">
        <v>80000</v>
      </c>
      <c r="B382" s="27">
        <v>0</v>
      </c>
      <c r="C382" s="3" t="s">
        <v>16</v>
      </c>
      <c r="D382" s="3" t="s">
        <v>17</v>
      </c>
      <c r="E382" s="3">
        <v>0</v>
      </c>
      <c r="F382" s="3" t="s">
        <v>17</v>
      </c>
      <c r="G382" s="3" t="s">
        <v>17</v>
      </c>
      <c r="H382" s="20">
        <v>15</v>
      </c>
      <c r="I382" s="32">
        <v>11</v>
      </c>
      <c r="J382" s="20">
        <v>2023</v>
      </c>
      <c r="K382" s="9">
        <f t="shared" si="21"/>
        <v>80000</v>
      </c>
      <c r="L382" s="3">
        <f>IFERROR((Tabla1[[#This Row],[TOTAL LIQUIDADO DIA]]+L381)-Tabla1[[#This Row],[RETIRO]],Tabla1[[#This Row],[TOTAL LIQUIDADO DIA]])</f>
        <v>880000</v>
      </c>
    </row>
    <row r="383" spans="1:12" x14ac:dyDescent="0.25">
      <c r="A383" s="8">
        <v>80000</v>
      </c>
      <c r="B383" s="27">
        <v>0</v>
      </c>
      <c r="C383" s="3" t="s">
        <v>16</v>
      </c>
      <c r="D383" s="3" t="s">
        <v>17</v>
      </c>
      <c r="E383" s="3">
        <v>0</v>
      </c>
      <c r="F383" s="3" t="s">
        <v>17</v>
      </c>
      <c r="G383" s="3" t="s">
        <v>17</v>
      </c>
      <c r="H383" s="20">
        <v>16</v>
      </c>
      <c r="I383" s="32">
        <v>11</v>
      </c>
      <c r="J383" s="20">
        <v>2023</v>
      </c>
      <c r="K383" s="9">
        <f t="shared" si="21"/>
        <v>80000</v>
      </c>
      <c r="L383" s="3">
        <f>IFERROR((Tabla1[[#This Row],[TOTAL LIQUIDADO DIA]]+L382)-Tabla1[[#This Row],[RETIRO]],Tabla1[[#This Row],[TOTAL LIQUIDADO DIA]])</f>
        <v>960000</v>
      </c>
    </row>
    <row r="384" spans="1:12" x14ac:dyDescent="0.25">
      <c r="A384" s="8">
        <v>80000</v>
      </c>
      <c r="B384" s="27">
        <v>0</v>
      </c>
      <c r="C384" s="3" t="s">
        <v>16</v>
      </c>
      <c r="D384" s="3" t="s">
        <v>17</v>
      </c>
      <c r="E384" s="3">
        <v>10000</v>
      </c>
      <c r="F384" s="3" t="s">
        <v>16</v>
      </c>
      <c r="G384" s="3" t="s">
        <v>26</v>
      </c>
      <c r="H384" s="20">
        <v>17</v>
      </c>
      <c r="I384" s="32">
        <v>11</v>
      </c>
      <c r="J384" s="20">
        <v>2023</v>
      </c>
      <c r="K384" s="9">
        <f t="shared" si="21"/>
        <v>80000</v>
      </c>
      <c r="L384" s="3">
        <f>IFERROR((Tabla1[[#This Row],[TOTAL LIQUIDADO DIA]]+L383)-Tabla1[[#This Row],[RETIRO]],Tabla1[[#This Row],[TOTAL LIQUIDADO DIA]])</f>
        <v>1030000</v>
      </c>
    </row>
    <row r="385" spans="1:12" x14ac:dyDescent="0.25">
      <c r="A385" s="8">
        <v>80000</v>
      </c>
      <c r="B385" s="27">
        <v>0</v>
      </c>
      <c r="C385" s="3" t="s">
        <v>23</v>
      </c>
      <c r="D385" s="3" t="s">
        <v>17</v>
      </c>
      <c r="E385" s="3">
        <v>0</v>
      </c>
      <c r="F385" s="3" t="s">
        <v>17</v>
      </c>
      <c r="G385" s="3" t="s">
        <v>17</v>
      </c>
      <c r="H385" s="20">
        <v>18</v>
      </c>
      <c r="I385" s="32">
        <v>11</v>
      </c>
      <c r="J385" s="20">
        <v>2023</v>
      </c>
      <c r="K385" s="9">
        <f t="shared" si="21"/>
        <v>80000</v>
      </c>
      <c r="L385" s="3">
        <f>IFERROR((Tabla1[[#This Row],[TOTAL LIQUIDADO DIA]]+L384)-Tabla1[[#This Row],[RETIRO]],Tabla1[[#This Row],[TOTAL LIQUIDADO DIA]])</f>
        <v>1110000</v>
      </c>
    </row>
    <row r="386" spans="1:12" x14ac:dyDescent="0.25">
      <c r="A386" s="8">
        <v>70000</v>
      </c>
      <c r="B386" s="27">
        <v>0</v>
      </c>
      <c r="C386" s="3" t="s">
        <v>23</v>
      </c>
      <c r="D386" s="3" t="s">
        <v>50</v>
      </c>
      <c r="E386" s="3">
        <v>0</v>
      </c>
      <c r="F386" s="3" t="s">
        <v>17</v>
      </c>
      <c r="G386" s="3" t="s">
        <v>17</v>
      </c>
      <c r="H386" s="20">
        <v>19</v>
      </c>
      <c r="I386" s="32">
        <v>11</v>
      </c>
      <c r="J386" s="20">
        <v>2023</v>
      </c>
      <c r="K386" s="9">
        <f t="shared" si="21"/>
        <v>70000</v>
      </c>
      <c r="L386" s="3">
        <f>IFERROR((Tabla1[[#This Row],[TOTAL LIQUIDADO DIA]]+L385)-Tabla1[[#This Row],[RETIRO]],Tabla1[[#This Row],[TOTAL LIQUIDADO DIA]])</f>
        <v>1180000</v>
      </c>
    </row>
    <row r="387" spans="1:12" x14ac:dyDescent="0.25">
      <c r="A387" s="8">
        <v>80000</v>
      </c>
      <c r="B387" s="27">
        <v>0</v>
      </c>
      <c r="C387" s="3" t="s">
        <v>16</v>
      </c>
      <c r="D387" s="3" t="s">
        <v>17</v>
      </c>
      <c r="E387" s="3">
        <v>0</v>
      </c>
      <c r="F387" s="3" t="s">
        <v>17</v>
      </c>
      <c r="G387" s="3" t="s">
        <v>17</v>
      </c>
      <c r="H387" s="20">
        <v>20</v>
      </c>
      <c r="I387" s="32">
        <v>11</v>
      </c>
      <c r="J387" s="20">
        <v>2023</v>
      </c>
      <c r="K387" s="9">
        <f t="shared" si="21"/>
        <v>80000</v>
      </c>
      <c r="L387" s="3">
        <f>IFERROR((Tabla1[[#This Row],[TOTAL LIQUIDADO DIA]]+L386)-Tabla1[[#This Row],[RETIRO]],Tabla1[[#This Row],[TOTAL LIQUIDADO DIA]])</f>
        <v>1260000</v>
      </c>
    </row>
    <row r="388" spans="1:12" x14ac:dyDescent="0.25">
      <c r="A388" s="8">
        <v>80000</v>
      </c>
      <c r="B388" s="27">
        <v>0</v>
      </c>
      <c r="C388" s="3" t="s">
        <v>16</v>
      </c>
      <c r="D388" s="3" t="s">
        <v>17</v>
      </c>
      <c r="E388" s="3">
        <v>80000</v>
      </c>
      <c r="F388" s="3" t="s">
        <v>16</v>
      </c>
      <c r="G388" s="3" t="s">
        <v>25</v>
      </c>
      <c r="H388" s="20">
        <v>21</v>
      </c>
      <c r="I388" s="32">
        <v>11</v>
      </c>
      <c r="J388" s="20">
        <v>2023</v>
      </c>
      <c r="K388" s="9">
        <f t="shared" si="21"/>
        <v>80000</v>
      </c>
      <c r="L388" s="3">
        <f>IFERROR((Tabla1[[#This Row],[TOTAL LIQUIDADO DIA]]+L387)-Tabla1[[#This Row],[RETIRO]],Tabla1[[#This Row],[TOTAL LIQUIDADO DIA]])</f>
        <v>1260000</v>
      </c>
    </row>
    <row r="389" spans="1:12" x14ac:dyDescent="0.25">
      <c r="A389" s="8">
        <v>70000</v>
      </c>
      <c r="B389" s="27">
        <v>0</v>
      </c>
      <c r="C389" s="3" t="s">
        <v>16</v>
      </c>
      <c r="D389" s="30" t="s">
        <v>53</v>
      </c>
      <c r="E389" s="3">
        <v>0</v>
      </c>
      <c r="F389" s="3" t="s">
        <v>17</v>
      </c>
      <c r="G389" s="3" t="s">
        <v>17</v>
      </c>
      <c r="H389" s="20">
        <v>22</v>
      </c>
      <c r="I389" s="32">
        <v>11</v>
      </c>
      <c r="J389" s="20">
        <v>2023</v>
      </c>
      <c r="K389" s="9">
        <f t="shared" si="21"/>
        <v>70000</v>
      </c>
      <c r="L389" s="3">
        <f>IFERROR((Tabla1[[#This Row],[TOTAL LIQUIDADO DIA]]+L388)-Tabla1[[#This Row],[RETIRO]],Tabla1[[#This Row],[TOTAL LIQUIDADO DIA]])</f>
        <v>1330000</v>
      </c>
    </row>
    <row r="390" spans="1:12" x14ac:dyDescent="0.25">
      <c r="A390" s="8">
        <v>80000</v>
      </c>
      <c r="B390" s="27">
        <v>0</v>
      </c>
      <c r="C390" s="3" t="s">
        <v>16</v>
      </c>
      <c r="D390" s="3" t="s">
        <v>17</v>
      </c>
      <c r="E390" s="3">
        <v>0</v>
      </c>
      <c r="F390" s="3" t="s">
        <v>17</v>
      </c>
      <c r="G390" s="3" t="s">
        <v>17</v>
      </c>
      <c r="H390" s="20">
        <v>23</v>
      </c>
      <c r="I390" s="32">
        <v>11</v>
      </c>
      <c r="J390" s="20">
        <v>2023</v>
      </c>
      <c r="K390" s="9">
        <f t="shared" si="21"/>
        <v>80000</v>
      </c>
      <c r="L390" s="3">
        <f>IFERROR((Tabla1[[#This Row],[TOTAL LIQUIDADO DIA]]+L389)-Tabla1[[#This Row],[RETIRO]],Tabla1[[#This Row],[TOTAL LIQUIDADO DIA]])</f>
        <v>1410000</v>
      </c>
    </row>
    <row r="391" spans="1:12" x14ac:dyDescent="0.25">
      <c r="A391" s="8">
        <v>80000</v>
      </c>
      <c r="B391" s="27">
        <v>0</v>
      </c>
      <c r="C391" s="3" t="s">
        <v>16</v>
      </c>
      <c r="D391" s="3" t="s">
        <v>17</v>
      </c>
      <c r="E391" s="3">
        <v>0</v>
      </c>
      <c r="F391" s="3" t="s">
        <v>17</v>
      </c>
      <c r="G391" s="3" t="s">
        <v>17</v>
      </c>
      <c r="H391" s="20">
        <v>24</v>
      </c>
      <c r="I391" s="32">
        <v>11</v>
      </c>
      <c r="J391" s="20">
        <v>2023</v>
      </c>
      <c r="K391" s="9">
        <f t="shared" si="21"/>
        <v>80000</v>
      </c>
      <c r="L391" s="3">
        <f>IFERROR((Tabla1[[#This Row],[TOTAL LIQUIDADO DIA]]+L390)-Tabla1[[#This Row],[RETIRO]],Tabla1[[#This Row],[TOTAL LIQUIDADO DIA]])</f>
        <v>1490000</v>
      </c>
    </row>
    <row r="392" spans="1:12" x14ac:dyDescent="0.25">
      <c r="A392" s="8">
        <v>80000</v>
      </c>
      <c r="B392" s="27">
        <v>0</v>
      </c>
      <c r="C392" s="3" t="s">
        <v>23</v>
      </c>
      <c r="D392" s="3" t="s">
        <v>17</v>
      </c>
      <c r="E392" s="3">
        <v>130000</v>
      </c>
      <c r="F392" s="3" t="s">
        <v>19</v>
      </c>
      <c r="G392" s="3" t="s">
        <v>20</v>
      </c>
      <c r="H392" s="20">
        <v>25</v>
      </c>
      <c r="I392" s="32">
        <v>11</v>
      </c>
      <c r="J392" s="20">
        <v>2023</v>
      </c>
      <c r="K392" s="9">
        <f t="shared" si="21"/>
        <v>80000</v>
      </c>
      <c r="L392" s="3">
        <f>IFERROR((Tabla1[[#This Row],[TOTAL LIQUIDADO DIA]]+L391)-Tabla1[[#This Row],[RETIRO]],Tabla1[[#This Row],[TOTAL LIQUIDADO DIA]])</f>
        <v>1440000</v>
      </c>
    </row>
    <row r="393" spans="1:12" x14ac:dyDescent="0.25">
      <c r="A393" s="8">
        <v>70000</v>
      </c>
      <c r="B393" s="27">
        <v>0</v>
      </c>
      <c r="C393" s="3" t="s">
        <v>23</v>
      </c>
      <c r="D393" s="3" t="s">
        <v>50</v>
      </c>
      <c r="E393" s="3">
        <v>0</v>
      </c>
      <c r="F393" s="3" t="s">
        <v>17</v>
      </c>
      <c r="G393" s="3" t="s">
        <v>17</v>
      </c>
      <c r="H393" s="20">
        <v>26</v>
      </c>
      <c r="I393" s="32">
        <v>11</v>
      </c>
      <c r="J393" s="20">
        <v>2023</v>
      </c>
      <c r="K393" s="9">
        <f t="shared" si="21"/>
        <v>70000</v>
      </c>
      <c r="L393" s="3">
        <f>IFERROR((Tabla1[[#This Row],[TOTAL LIQUIDADO DIA]]+L392)-Tabla1[[#This Row],[RETIRO]],Tabla1[[#This Row],[TOTAL LIQUIDADO DIA]])</f>
        <v>1510000</v>
      </c>
    </row>
    <row r="394" spans="1:12" x14ac:dyDescent="0.25">
      <c r="A394" s="8">
        <v>80000</v>
      </c>
      <c r="B394" s="27">
        <v>0</v>
      </c>
      <c r="C394" s="3" t="s">
        <v>16</v>
      </c>
      <c r="D394" s="3" t="s">
        <v>17</v>
      </c>
      <c r="E394" s="3">
        <v>20000</v>
      </c>
      <c r="F394" s="3" t="s">
        <v>16</v>
      </c>
      <c r="G394" s="3" t="s">
        <v>26</v>
      </c>
      <c r="H394" s="20">
        <v>27</v>
      </c>
      <c r="I394" s="32">
        <v>11</v>
      </c>
      <c r="J394" s="20">
        <v>2023</v>
      </c>
      <c r="K394" s="9">
        <f t="shared" si="21"/>
        <v>80000</v>
      </c>
      <c r="L394" s="3">
        <f>IFERROR((Tabla1[[#This Row],[TOTAL LIQUIDADO DIA]]+L393)-Tabla1[[#This Row],[RETIRO]],Tabla1[[#This Row],[TOTAL LIQUIDADO DIA]])</f>
        <v>1570000</v>
      </c>
    </row>
    <row r="395" spans="1:12" x14ac:dyDescent="0.25">
      <c r="A395" s="8">
        <v>80000</v>
      </c>
      <c r="B395" s="27">
        <v>0</v>
      </c>
      <c r="C395" s="3" t="s">
        <v>16</v>
      </c>
      <c r="D395" s="3" t="s">
        <v>17</v>
      </c>
      <c r="E395" s="3">
        <v>0</v>
      </c>
      <c r="F395" s="3" t="s">
        <v>17</v>
      </c>
      <c r="G395" s="3" t="s">
        <v>17</v>
      </c>
      <c r="H395" s="20">
        <v>28</v>
      </c>
      <c r="I395" s="32">
        <v>11</v>
      </c>
      <c r="J395" s="20">
        <v>2023</v>
      </c>
      <c r="K395" s="9">
        <f t="shared" si="21"/>
        <v>80000</v>
      </c>
      <c r="L395" s="3">
        <f>IFERROR((Tabla1[[#This Row],[TOTAL LIQUIDADO DIA]]+L394)-Tabla1[[#This Row],[RETIRO]],Tabla1[[#This Row],[TOTAL LIQUIDADO DIA]])</f>
        <v>1650000</v>
      </c>
    </row>
    <row r="396" spans="1:12" x14ac:dyDescent="0.25">
      <c r="A396" s="8">
        <v>80000</v>
      </c>
      <c r="B396" s="27">
        <v>0</v>
      </c>
      <c r="C396" s="3" t="s">
        <v>16</v>
      </c>
      <c r="D396" s="3" t="s">
        <v>17</v>
      </c>
      <c r="E396" s="3">
        <v>0</v>
      </c>
      <c r="F396" s="3" t="s">
        <v>17</v>
      </c>
      <c r="G396" s="3" t="s">
        <v>17</v>
      </c>
      <c r="H396" s="20">
        <v>29</v>
      </c>
      <c r="I396" s="32">
        <v>11</v>
      </c>
      <c r="J396" s="20">
        <v>2023</v>
      </c>
      <c r="K396" s="9">
        <f t="shared" si="21"/>
        <v>80000</v>
      </c>
      <c r="L396" s="3">
        <f>IFERROR((Tabla1[[#This Row],[TOTAL LIQUIDADO DIA]]+L395)-Tabla1[[#This Row],[RETIRO]],Tabla1[[#This Row],[TOTAL LIQUIDADO DIA]])</f>
        <v>1730000</v>
      </c>
    </row>
    <row r="397" spans="1:12" x14ac:dyDescent="0.25">
      <c r="A397" s="8">
        <v>80000</v>
      </c>
      <c r="B397" s="27">
        <v>0</v>
      </c>
      <c r="C397" s="3" t="s">
        <v>16</v>
      </c>
      <c r="D397" s="3" t="s">
        <v>17</v>
      </c>
      <c r="E397" s="3">
        <v>1660000</v>
      </c>
      <c r="F397" s="3" t="s">
        <v>24</v>
      </c>
      <c r="G397" s="3" t="s">
        <v>25</v>
      </c>
      <c r="H397" s="20">
        <v>30</v>
      </c>
      <c r="I397" s="32">
        <v>11</v>
      </c>
      <c r="J397" s="20">
        <v>2023</v>
      </c>
      <c r="K397" s="9">
        <f t="shared" si="21"/>
        <v>80000</v>
      </c>
      <c r="L397" s="3">
        <f>IFERROR((Tabla1[[#This Row],[TOTAL LIQUIDADO DIA]]+L396)-Tabla1[[#This Row],[RETIRO]],Tabla1[[#This Row],[TOTAL LIQUIDADO DIA]])</f>
        <v>150000</v>
      </c>
    </row>
    <row r="398" spans="1:12" x14ac:dyDescent="0.25">
      <c r="A398" s="8">
        <v>80000</v>
      </c>
      <c r="B398" s="27">
        <v>0</v>
      </c>
      <c r="C398" s="3" t="s">
        <v>16</v>
      </c>
      <c r="D398" s="3" t="s">
        <v>17</v>
      </c>
      <c r="E398" s="3">
        <v>0</v>
      </c>
      <c r="F398" s="3" t="s">
        <v>17</v>
      </c>
      <c r="G398" s="3" t="s">
        <v>17</v>
      </c>
      <c r="H398" s="20">
        <v>1</v>
      </c>
      <c r="I398" s="32">
        <v>12</v>
      </c>
      <c r="J398" s="20">
        <v>2023</v>
      </c>
      <c r="K398" s="9">
        <f t="shared" ref="K398:K400" si="22">A398+B398</f>
        <v>80000</v>
      </c>
      <c r="L398" s="3">
        <f>IFERROR((Tabla1[[#This Row],[TOTAL LIQUIDADO DIA]]+L397)-Tabla1[[#This Row],[RETIRO]],Tabla1[[#This Row],[TOTAL LIQUIDADO DIA]])</f>
        <v>230000</v>
      </c>
    </row>
    <row r="399" spans="1:12" x14ac:dyDescent="0.25">
      <c r="A399" s="8">
        <v>80000</v>
      </c>
      <c r="B399" s="27">
        <v>0</v>
      </c>
      <c r="C399" s="3" t="s">
        <v>23</v>
      </c>
      <c r="D399" s="3" t="s">
        <v>17</v>
      </c>
      <c r="E399" s="3">
        <v>0</v>
      </c>
      <c r="F399" s="3" t="s">
        <v>17</v>
      </c>
      <c r="G399" s="3" t="s">
        <v>17</v>
      </c>
      <c r="H399" s="20">
        <v>2</v>
      </c>
      <c r="I399" s="32">
        <v>12</v>
      </c>
      <c r="J399" s="20">
        <v>2023</v>
      </c>
      <c r="K399" s="9">
        <f t="shared" si="22"/>
        <v>80000</v>
      </c>
      <c r="L399" s="3">
        <f>IFERROR((Tabla1[[#This Row],[TOTAL LIQUIDADO DIA]]+L398)-Tabla1[[#This Row],[RETIRO]],Tabla1[[#This Row],[TOTAL LIQUIDADO DIA]])</f>
        <v>310000</v>
      </c>
    </row>
    <row r="400" spans="1:12" x14ac:dyDescent="0.25">
      <c r="A400" s="8">
        <v>80000</v>
      </c>
      <c r="B400" s="27">
        <v>0</v>
      </c>
      <c r="C400" s="3" t="s">
        <v>23</v>
      </c>
      <c r="D400" s="3" t="s">
        <v>50</v>
      </c>
      <c r="E400" s="3">
        <v>120000</v>
      </c>
      <c r="F400" s="3" t="s">
        <v>21</v>
      </c>
      <c r="G400" s="3" t="s">
        <v>25</v>
      </c>
      <c r="H400" s="20">
        <v>3</v>
      </c>
      <c r="I400" s="32">
        <v>12</v>
      </c>
      <c r="J400" s="20">
        <v>2023</v>
      </c>
      <c r="K400" s="9">
        <f t="shared" si="22"/>
        <v>80000</v>
      </c>
      <c r="L400" s="3">
        <f>IFERROR((Tabla1[[#This Row],[TOTAL LIQUIDADO DIA]]+L399)-Tabla1[[#This Row],[RETIRO]],Tabla1[[#This Row],[TOTAL LIQUIDADO DIA]])</f>
        <v>270000</v>
      </c>
    </row>
    <row r="401" spans="1:12" x14ac:dyDescent="0.25">
      <c r="A401" s="8">
        <v>80000</v>
      </c>
      <c r="B401" s="27">
        <v>0</v>
      </c>
      <c r="C401" s="3" t="s">
        <v>16</v>
      </c>
      <c r="D401" s="3" t="s">
        <v>17</v>
      </c>
      <c r="E401" s="3">
        <v>10000</v>
      </c>
      <c r="F401" s="3" t="s">
        <v>16</v>
      </c>
      <c r="G401" s="3" t="s">
        <v>26</v>
      </c>
      <c r="H401" s="20">
        <v>4</v>
      </c>
      <c r="I401" s="32">
        <v>12</v>
      </c>
      <c r="J401" s="20">
        <v>2023</v>
      </c>
      <c r="K401" s="9">
        <f t="shared" ref="K401:K428" si="23">A401+B401</f>
        <v>80000</v>
      </c>
      <c r="L401" s="3">
        <f>IFERROR((Tabla1[[#This Row],[TOTAL LIQUIDADO DIA]]+L400)-Tabla1[[#This Row],[RETIRO]],Tabla1[[#This Row],[TOTAL LIQUIDADO DIA]])</f>
        <v>340000</v>
      </c>
    </row>
    <row r="402" spans="1:12" x14ac:dyDescent="0.25">
      <c r="A402" s="8">
        <v>80000</v>
      </c>
      <c r="B402" s="27">
        <v>0</v>
      </c>
      <c r="C402" s="3" t="s">
        <v>16</v>
      </c>
      <c r="D402" s="3" t="s">
        <v>17</v>
      </c>
      <c r="E402" s="3">
        <v>70000</v>
      </c>
      <c r="F402" s="3" t="s">
        <v>16</v>
      </c>
      <c r="G402" s="3" t="s">
        <v>25</v>
      </c>
      <c r="H402" s="20">
        <v>5</v>
      </c>
      <c r="I402" s="32">
        <v>12</v>
      </c>
      <c r="J402" s="20">
        <v>2023</v>
      </c>
      <c r="K402" s="9">
        <f t="shared" si="23"/>
        <v>80000</v>
      </c>
      <c r="L402" s="3">
        <f>IFERROR((Tabla1[[#This Row],[TOTAL LIQUIDADO DIA]]+L401)-Tabla1[[#This Row],[RETIRO]],Tabla1[[#This Row],[TOTAL LIQUIDADO DIA]])</f>
        <v>350000</v>
      </c>
    </row>
    <row r="403" spans="1:12" x14ac:dyDescent="0.25">
      <c r="A403" s="8">
        <v>85000</v>
      </c>
      <c r="B403" s="27">
        <v>0</v>
      </c>
      <c r="C403" s="3" t="s">
        <v>16</v>
      </c>
      <c r="D403" s="3" t="s">
        <v>17</v>
      </c>
      <c r="E403" s="3">
        <v>0</v>
      </c>
      <c r="F403" s="3" t="s">
        <v>17</v>
      </c>
      <c r="G403" s="3" t="s">
        <v>17</v>
      </c>
      <c r="H403" s="20">
        <v>6</v>
      </c>
      <c r="I403" s="32">
        <v>12</v>
      </c>
      <c r="J403" s="20">
        <v>2023</v>
      </c>
      <c r="K403" s="9">
        <f t="shared" si="23"/>
        <v>85000</v>
      </c>
      <c r="L403" s="3">
        <f>IFERROR((Tabla1[[#This Row],[TOTAL LIQUIDADO DIA]]+L402)-Tabla1[[#This Row],[RETIRO]],Tabla1[[#This Row],[TOTAL LIQUIDADO DIA]])</f>
        <v>435000</v>
      </c>
    </row>
    <row r="404" spans="1:12" x14ac:dyDescent="0.25">
      <c r="A404" s="8">
        <v>100000</v>
      </c>
      <c r="B404" s="27">
        <v>0</v>
      </c>
      <c r="C404" s="3" t="s">
        <v>16</v>
      </c>
      <c r="D404" s="3" t="s">
        <v>17</v>
      </c>
      <c r="E404" s="3">
        <v>0</v>
      </c>
      <c r="F404" s="3" t="s">
        <v>17</v>
      </c>
      <c r="G404" s="3" t="s">
        <v>17</v>
      </c>
      <c r="H404" s="20">
        <v>7</v>
      </c>
      <c r="I404" s="32">
        <v>12</v>
      </c>
      <c r="J404" s="20">
        <v>2023</v>
      </c>
      <c r="K404" s="9">
        <f t="shared" si="23"/>
        <v>100000</v>
      </c>
      <c r="L404" s="3">
        <f>IFERROR((Tabla1[[#This Row],[TOTAL LIQUIDADO DIA]]+L403)-Tabla1[[#This Row],[RETIRO]],Tabla1[[#This Row],[TOTAL LIQUIDADO DIA]])</f>
        <v>535000</v>
      </c>
    </row>
    <row r="405" spans="1:12" x14ac:dyDescent="0.25">
      <c r="A405" s="8">
        <v>85000</v>
      </c>
      <c r="B405" s="27">
        <v>0</v>
      </c>
      <c r="C405" s="3" t="s">
        <v>16</v>
      </c>
      <c r="D405" s="3" t="s">
        <v>17</v>
      </c>
      <c r="E405" s="3">
        <v>60000</v>
      </c>
      <c r="F405" s="3" t="s">
        <v>21</v>
      </c>
      <c r="G405" s="3" t="s">
        <v>26</v>
      </c>
      <c r="H405" s="20">
        <v>8</v>
      </c>
      <c r="I405" s="32">
        <v>12</v>
      </c>
      <c r="J405" s="20">
        <v>2023</v>
      </c>
      <c r="K405" s="9">
        <f t="shared" si="23"/>
        <v>85000</v>
      </c>
      <c r="L405" s="3">
        <f>IFERROR((Tabla1[[#This Row],[TOTAL LIQUIDADO DIA]]+L404)-Tabla1[[#This Row],[RETIRO]],Tabla1[[#This Row],[TOTAL LIQUIDADO DIA]])</f>
        <v>560000</v>
      </c>
    </row>
    <row r="406" spans="1:12" x14ac:dyDescent="0.25">
      <c r="A406" s="8">
        <v>85000</v>
      </c>
      <c r="B406" s="27">
        <v>0</v>
      </c>
      <c r="C406" s="3" t="s">
        <v>23</v>
      </c>
      <c r="D406" s="3" t="s">
        <v>17</v>
      </c>
      <c r="E406" s="3">
        <v>30000</v>
      </c>
      <c r="F406" s="3" t="s">
        <v>24</v>
      </c>
      <c r="G406" s="3" t="s">
        <v>25</v>
      </c>
      <c r="H406" s="20">
        <v>9</v>
      </c>
      <c r="I406" s="32">
        <v>12</v>
      </c>
      <c r="J406" s="20">
        <v>2023</v>
      </c>
      <c r="K406" s="9">
        <f t="shared" si="23"/>
        <v>85000</v>
      </c>
      <c r="L406" s="3">
        <f>IFERROR((Tabla1[[#This Row],[TOTAL LIQUIDADO DIA]]+L405)-Tabla1[[#This Row],[RETIRO]],Tabla1[[#This Row],[TOTAL LIQUIDADO DIA]])</f>
        <v>615000</v>
      </c>
    </row>
    <row r="407" spans="1:12" x14ac:dyDescent="0.25">
      <c r="A407" s="8">
        <v>80000</v>
      </c>
      <c r="B407" s="27">
        <v>0</v>
      </c>
      <c r="C407" s="3" t="s">
        <v>23</v>
      </c>
      <c r="D407" s="3" t="s">
        <v>50</v>
      </c>
      <c r="E407" s="3">
        <v>0</v>
      </c>
      <c r="F407" s="3" t="s">
        <v>17</v>
      </c>
      <c r="G407" s="3" t="s">
        <v>17</v>
      </c>
      <c r="H407" s="20">
        <v>10</v>
      </c>
      <c r="I407" s="32">
        <v>12</v>
      </c>
      <c r="J407" s="20">
        <v>2023</v>
      </c>
      <c r="K407" s="9">
        <f t="shared" si="23"/>
        <v>80000</v>
      </c>
      <c r="L407" s="3">
        <f>IFERROR((Tabla1[[#This Row],[TOTAL LIQUIDADO DIA]]+L406)-Tabla1[[#This Row],[RETIRO]],Tabla1[[#This Row],[TOTAL LIQUIDADO DIA]])</f>
        <v>695000</v>
      </c>
    </row>
    <row r="408" spans="1:12" x14ac:dyDescent="0.25">
      <c r="A408" s="8">
        <v>90000</v>
      </c>
      <c r="B408" s="27">
        <v>0</v>
      </c>
      <c r="C408" s="3" t="s">
        <v>16</v>
      </c>
      <c r="D408" s="3" t="s">
        <v>17</v>
      </c>
      <c r="E408" s="3"/>
      <c r="F408" s="3"/>
      <c r="G408" s="3"/>
      <c r="H408" s="20">
        <v>11</v>
      </c>
      <c r="I408" s="32">
        <v>12</v>
      </c>
      <c r="J408" s="20">
        <v>2023</v>
      </c>
      <c r="K408" s="9">
        <f t="shared" si="23"/>
        <v>90000</v>
      </c>
      <c r="L408" s="3">
        <f>IFERROR((Tabla1[[#This Row],[TOTAL LIQUIDADO DIA]]+L407)-Tabla1[[#This Row],[RETIRO]],Tabla1[[#This Row],[TOTAL LIQUIDADO DIA]])</f>
        <v>785000</v>
      </c>
    </row>
    <row r="409" spans="1:12" x14ac:dyDescent="0.25">
      <c r="A409" s="8">
        <v>85000</v>
      </c>
      <c r="B409" s="27">
        <v>0</v>
      </c>
      <c r="C409" s="3" t="s">
        <v>16</v>
      </c>
      <c r="D409" s="3" t="s">
        <v>17</v>
      </c>
      <c r="E409" s="3">
        <v>0</v>
      </c>
      <c r="F409" s="3" t="s">
        <v>17</v>
      </c>
      <c r="G409" s="3" t="s">
        <v>17</v>
      </c>
      <c r="H409" s="20">
        <v>12</v>
      </c>
      <c r="I409" s="32">
        <v>12</v>
      </c>
      <c r="J409" s="20">
        <v>2023</v>
      </c>
      <c r="K409" s="9">
        <f t="shared" si="23"/>
        <v>85000</v>
      </c>
      <c r="L409" s="3">
        <f>IFERROR((Tabla1[[#This Row],[TOTAL LIQUIDADO DIA]]+L408)-Tabla1[[#This Row],[RETIRO]],Tabla1[[#This Row],[TOTAL LIQUIDADO DIA]])</f>
        <v>870000</v>
      </c>
    </row>
    <row r="410" spans="1:12" x14ac:dyDescent="0.25">
      <c r="A410" s="8">
        <v>85000</v>
      </c>
      <c r="B410" s="27">
        <v>0</v>
      </c>
      <c r="C410" s="3" t="s">
        <v>16</v>
      </c>
      <c r="D410" s="3" t="s">
        <v>17</v>
      </c>
      <c r="E410" s="3">
        <v>0</v>
      </c>
      <c r="F410" s="3" t="s">
        <v>17</v>
      </c>
      <c r="G410" s="3" t="s">
        <v>17</v>
      </c>
      <c r="H410" s="20">
        <v>13</v>
      </c>
      <c r="I410" s="32">
        <v>12</v>
      </c>
      <c r="J410" s="20">
        <v>2023</v>
      </c>
      <c r="K410" s="9">
        <f t="shared" si="23"/>
        <v>85000</v>
      </c>
      <c r="L410" s="3">
        <f>IFERROR((Tabla1[[#This Row],[TOTAL LIQUIDADO DIA]]+L409)-Tabla1[[#This Row],[RETIRO]],Tabla1[[#This Row],[TOTAL LIQUIDADO DIA]])</f>
        <v>955000</v>
      </c>
    </row>
    <row r="411" spans="1:12" x14ac:dyDescent="0.25">
      <c r="A411" s="8">
        <v>85000</v>
      </c>
      <c r="B411" s="27">
        <v>0</v>
      </c>
      <c r="C411" s="3" t="s">
        <v>16</v>
      </c>
      <c r="D411" s="3" t="s">
        <v>17</v>
      </c>
      <c r="E411" s="3">
        <v>0</v>
      </c>
      <c r="F411" s="3" t="s">
        <v>17</v>
      </c>
      <c r="G411" s="3" t="s">
        <v>17</v>
      </c>
      <c r="H411" s="20">
        <v>14</v>
      </c>
      <c r="I411" s="32">
        <v>12</v>
      </c>
      <c r="J411" s="20">
        <v>2023</v>
      </c>
      <c r="K411" s="9">
        <f t="shared" si="23"/>
        <v>85000</v>
      </c>
      <c r="L411" s="3">
        <f>IFERROR((Tabla1[[#This Row],[TOTAL LIQUIDADO DIA]]+L410)-Tabla1[[#This Row],[RETIRO]],Tabla1[[#This Row],[TOTAL LIQUIDADO DIA]])</f>
        <v>1040000</v>
      </c>
    </row>
    <row r="412" spans="1:12" x14ac:dyDescent="0.25">
      <c r="A412" s="8">
        <v>90000</v>
      </c>
      <c r="B412" s="27">
        <v>0</v>
      </c>
      <c r="C412" s="3" t="s">
        <v>16</v>
      </c>
      <c r="D412" s="3" t="s">
        <v>17</v>
      </c>
      <c r="E412" s="3">
        <v>0</v>
      </c>
      <c r="F412" s="3" t="s">
        <v>17</v>
      </c>
      <c r="G412" s="3" t="s">
        <v>17</v>
      </c>
      <c r="H412" s="20">
        <v>15</v>
      </c>
      <c r="I412" s="32">
        <v>12</v>
      </c>
      <c r="J412" s="20">
        <v>2023</v>
      </c>
      <c r="K412" s="9">
        <f t="shared" si="23"/>
        <v>90000</v>
      </c>
      <c r="L412" s="3">
        <f>IFERROR((Tabla1[[#This Row],[TOTAL LIQUIDADO DIA]]+L411)-Tabla1[[#This Row],[RETIRO]],Tabla1[[#This Row],[TOTAL LIQUIDADO DIA]])</f>
        <v>1130000</v>
      </c>
    </row>
    <row r="413" spans="1:12" x14ac:dyDescent="0.25">
      <c r="A413" s="8">
        <v>85000</v>
      </c>
      <c r="B413" s="27">
        <v>0</v>
      </c>
      <c r="C413" s="3" t="s">
        <v>23</v>
      </c>
      <c r="D413" s="3" t="s">
        <v>17</v>
      </c>
      <c r="E413" s="3">
        <v>0</v>
      </c>
      <c r="F413" s="3" t="s">
        <v>17</v>
      </c>
      <c r="G413" s="3" t="s">
        <v>17</v>
      </c>
      <c r="H413" s="20">
        <v>16</v>
      </c>
      <c r="I413" s="32">
        <v>12</v>
      </c>
      <c r="J413" s="20">
        <v>2023</v>
      </c>
      <c r="K413" s="9">
        <f t="shared" si="23"/>
        <v>85000</v>
      </c>
      <c r="L413" s="3">
        <f>IFERROR((Tabla1[[#This Row],[TOTAL LIQUIDADO DIA]]+L412)-Tabla1[[#This Row],[RETIRO]],Tabla1[[#This Row],[TOTAL LIQUIDADO DIA]])</f>
        <v>1215000</v>
      </c>
    </row>
    <row r="414" spans="1:12" x14ac:dyDescent="0.25">
      <c r="A414" s="8">
        <v>80000</v>
      </c>
      <c r="B414" s="27">
        <v>0</v>
      </c>
      <c r="C414" s="3" t="s">
        <v>23</v>
      </c>
      <c r="D414" s="3" t="s">
        <v>50</v>
      </c>
      <c r="E414" s="3">
        <v>0</v>
      </c>
      <c r="F414" s="3" t="s">
        <v>17</v>
      </c>
      <c r="G414" s="3" t="s">
        <v>17</v>
      </c>
      <c r="H414" s="20">
        <v>17</v>
      </c>
      <c r="I414" s="32">
        <v>12</v>
      </c>
      <c r="J414" s="20">
        <v>2023</v>
      </c>
      <c r="K414" s="9">
        <f t="shared" si="23"/>
        <v>80000</v>
      </c>
      <c r="L414" s="3">
        <f>IFERROR((Tabla1[[#This Row],[TOTAL LIQUIDADO DIA]]+L413)-Tabla1[[#This Row],[RETIRO]],Tabla1[[#This Row],[TOTAL LIQUIDADO DIA]])</f>
        <v>1295000</v>
      </c>
    </row>
    <row r="415" spans="1:12" x14ac:dyDescent="0.25">
      <c r="A415" s="8">
        <v>85000</v>
      </c>
      <c r="B415" s="27">
        <v>0</v>
      </c>
      <c r="C415" s="3" t="s">
        <v>16</v>
      </c>
      <c r="D415" s="3" t="s">
        <v>17</v>
      </c>
      <c r="E415" s="3">
        <v>260000</v>
      </c>
      <c r="F415" s="3" t="s">
        <v>21</v>
      </c>
      <c r="G415" s="3" t="s">
        <v>26</v>
      </c>
      <c r="H415" s="20">
        <v>18</v>
      </c>
      <c r="I415" s="32">
        <v>12</v>
      </c>
      <c r="J415" s="20">
        <v>2023</v>
      </c>
      <c r="K415" s="9">
        <f t="shared" si="23"/>
        <v>85000</v>
      </c>
      <c r="L415" s="3">
        <f>IFERROR((Tabla1[[#This Row],[TOTAL LIQUIDADO DIA]]+L414)-Tabla1[[#This Row],[RETIRO]],Tabla1[[#This Row],[TOTAL LIQUIDADO DIA]])</f>
        <v>1120000</v>
      </c>
    </row>
    <row r="416" spans="1:12" x14ac:dyDescent="0.25">
      <c r="A416" s="8">
        <v>85000</v>
      </c>
      <c r="B416" s="27">
        <v>0</v>
      </c>
      <c r="C416" s="3" t="s">
        <v>16</v>
      </c>
      <c r="D416" s="3" t="s">
        <v>17</v>
      </c>
      <c r="E416" s="3">
        <v>90000</v>
      </c>
      <c r="F416" s="3" t="s">
        <v>16</v>
      </c>
      <c r="G416" s="3" t="s">
        <v>26</v>
      </c>
      <c r="H416" s="20">
        <v>19</v>
      </c>
      <c r="I416" s="32">
        <v>12</v>
      </c>
      <c r="J416" s="20">
        <v>2023</v>
      </c>
      <c r="K416" s="9">
        <f t="shared" si="23"/>
        <v>85000</v>
      </c>
      <c r="L416" s="3">
        <f>IFERROR((Tabla1[[#This Row],[TOTAL LIQUIDADO DIA]]+L415)-Tabla1[[#This Row],[RETIRO]],Tabla1[[#This Row],[TOTAL LIQUIDADO DIA]])</f>
        <v>1115000</v>
      </c>
    </row>
    <row r="417" spans="1:12" x14ac:dyDescent="0.25">
      <c r="A417" s="8">
        <v>90000</v>
      </c>
      <c r="B417" s="27">
        <v>0</v>
      </c>
      <c r="C417" s="3" t="s">
        <v>16</v>
      </c>
      <c r="D417" s="3" t="s">
        <v>17</v>
      </c>
      <c r="E417" s="3">
        <v>20000</v>
      </c>
      <c r="F417" s="3" t="s">
        <v>24</v>
      </c>
      <c r="G417" s="3" t="s">
        <v>25</v>
      </c>
      <c r="H417" s="20">
        <v>20</v>
      </c>
      <c r="I417" s="32">
        <v>12</v>
      </c>
      <c r="J417" s="20">
        <v>2023</v>
      </c>
      <c r="K417" s="9">
        <f t="shared" si="23"/>
        <v>90000</v>
      </c>
      <c r="L417" s="3">
        <f>IFERROR((Tabla1[[#This Row],[TOTAL LIQUIDADO DIA]]+L416)-Tabla1[[#This Row],[RETIRO]],Tabla1[[#This Row],[TOTAL LIQUIDADO DIA]])</f>
        <v>1185000</v>
      </c>
    </row>
    <row r="418" spans="1:12" x14ac:dyDescent="0.25">
      <c r="A418" s="8">
        <v>85000</v>
      </c>
      <c r="B418" s="27">
        <v>0</v>
      </c>
      <c r="C418" s="3" t="s">
        <v>16</v>
      </c>
      <c r="D418" s="3" t="s">
        <v>17</v>
      </c>
      <c r="E418" s="3">
        <v>95000</v>
      </c>
      <c r="F418" s="3" t="s">
        <v>16</v>
      </c>
      <c r="G418" s="3" t="s">
        <v>26</v>
      </c>
      <c r="H418" s="20">
        <v>21</v>
      </c>
      <c r="I418" s="32">
        <v>12</v>
      </c>
      <c r="J418" s="20">
        <v>2023</v>
      </c>
      <c r="K418" s="9">
        <f t="shared" si="23"/>
        <v>85000</v>
      </c>
      <c r="L418" s="3">
        <f>IFERROR((Tabla1[[#This Row],[TOTAL LIQUIDADO DIA]]+L417)-Tabla1[[#This Row],[RETIRO]],Tabla1[[#This Row],[TOTAL LIQUIDADO DIA]])</f>
        <v>1175000</v>
      </c>
    </row>
    <row r="419" spans="1:12" x14ac:dyDescent="0.25">
      <c r="A419" s="8">
        <v>85000</v>
      </c>
      <c r="B419" s="27">
        <v>0</v>
      </c>
      <c r="C419" s="3" t="s">
        <v>16</v>
      </c>
      <c r="D419" s="3" t="s">
        <v>17</v>
      </c>
      <c r="E419" s="3">
        <v>0</v>
      </c>
      <c r="F419" s="3" t="s">
        <v>17</v>
      </c>
      <c r="G419" s="3" t="s">
        <v>17</v>
      </c>
      <c r="H419" s="20">
        <v>22</v>
      </c>
      <c r="I419" s="32">
        <v>12</v>
      </c>
      <c r="J419" s="20">
        <v>2023</v>
      </c>
      <c r="K419" s="9">
        <f t="shared" si="23"/>
        <v>85000</v>
      </c>
      <c r="L419" s="3">
        <f>IFERROR((Tabla1[[#This Row],[TOTAL LIQUIDADO DIA]]+L418)-Tabla1[[#This Row],[RETIRO]],Tabla1[[#This Row],[TOTAL LIQUIDADO DIA]])</f>
        <v>1260000</v>
      </c>
    </row>
    <row r="420" spans="1:12" x14ac:dyDescent="0.25">
      <c r="A420" s="8">
        <v>85000</v>
      </c>
      <c r="B420" s="27">
        <v>0</v>
      </c>
      <c r="C420" s="3" t="s">
        <v>16</v>
      </c>
      <c r="D420" s="3" t="s">
        <v>17</v>
      </c>
      <c r="E420" s="3">
        <v>0</v>
      </c>
      <c r="F420" s="3" t="s">
        <v>17</v>
      </c>
      <c r="G420" s="3" t="s">
        <v>17</v>
      </c>
      <c r="H420" s="20">
        <v>23</v>
      </c>
      <c r="I420" s="32">
        <v>12</v>
      </c>
      <c r="J420" s="20">
        <v>2023</v>
      </c>
      <c r="K420" s="9">
        <f t="shared" si="23"/>
        <v>85000</v>
      </c>
      <c r="L420" s="3">
        <f>IFERROR((Tabla1[[#This Row],[TOTAL LIQUIDADO DIA]]+L419)-Tabla1[[#This Row],[RETIRO]],Tabla1[[#This Row],[TOTAL LIQUIDADO DIA]])</f>
        <v>1345000</v>
      </c>
    </row>
    <row r="421" spans="1:12" x14ac:dyDescent="0.25">
      <c r="A421" s="8">
        <v>80000</v>
      </c>
      <c r="B421" s="27">
        <v>0</v>
      </c>
      <c r="C421" s="3" t="s">
        <v>23</v>
      </c>
      <c r="D421" s="3" t="s">
        <v>50</v>
      </c>
      <c r="E421" s="3">
        <v>0</v>
      </c>
      <c r="F421" s="3" t="s">
        <v>17</v>
      </c>
      <c r="G421" s="3" t="s">
        <v>17</v>
      </c>
      <c r="H421" s="20">
        <v>24</v>
      </c>
      <c r="I421" s="32">
        <v>12</v>
      </c>
      <c r="J421" s="20">
        <v>2023</v>
      </c>
      <c r="K421" s="9">
        <f t="shared" si="23"/>
        <v>80000</v>
      </c>
      <c r="L421" s="3">
        <f>IFERROR((Tabla1[[#This Row],[TOTAL LIQUIDADO DIA]]+L420)-Tabla1[[#This Row],[RETIRO]],Tabla1[[#This Row],[TOTAL LIQUIDADO DIA]])</f>
        <v>1425000</v>
      </c>
    </row>
    <row r="422" spans="1:12" x14ac:dyDescent="0.25">
      <c r="A422" s="8">
        <v>80000</v>
      </c>
      <c r="B422" s="27">
        <v>0</v>
      </c>
      <c r="C422" s="3" t="s">
        <v>16</v>
      </c>
      <c r="D422" s="3" t="s">
        <v>51</v>
      </c>
      <c r="E422" s="3">
        <v>0</v>
      </c>
      <c r="F422" s="3" t="s">
        <v>17</v>
      </c>
      <c r="G422" s="3" t="s">
        <v>17</v>
      </c>
      <c r="H422" s="20">
        <v>25</v>
      </c>
      <c r="I422" s="32">
        <v>12</v>
      </c>
      <c r="J422" s="20">
        <v>2023</v>
      </c>
      <c r="K422" s="9">
        <f t="shared" si="23"/>
        <v>80000</v>
      </c>
      <c r="L422" s="3">
        <f>IFERROR((Tabla1[[#This Row],[TOTAL LIQUIDADO DIA]]+L421)-Tabla1[[#This Row],[RETIRO]],Tabla1[[#This Row],[TOTAL LIQUIDADO DIA]])</f>
        <v>1505000</v>
      </c>
    </row>
    <row r="423" spans="1:12" x14ac:dyDescent="0.25">
      <c r="A423" s="8">
        <v>85000</v>
      </c>
      <c r="B423" s="27">
        <v>0</v>
      </c>
      <c r="C423" s="3" t="s">
        <v>16</v>
      </c>
      <c r="D423" s="3" t="s">
        <v>17</v>
      </c>
      <c r="E423" s="3">
        <v>5000</v>
      </c>
      <c r="F423" s="3" t="s">
        <v>24</v>
      </c>
      <c r="G423" s="3" t="s">
        <v>25</v>
      </c>
      <c r="H423" s="20">
        <v>26</v>
      </c>
      <c r="I423" s="32">
        <v>12</v>
      </c>
      <c r="J423" s="20">
        <v>2023</v>
      </c>
      <c r="K423" s="9">
        <f t="shared" si="23"/>
        <v>85000</v>
      </c>
      <c r="L423" s="3">
        <f>IFERROR((Tabla1[[#This Row],[TOTAL LIQUIDADO DIA]]+L422)-Tabla1[[#This Row],[RETIRO]],Tabla1[[#This Row],[TOTAL LIQUIDADO DIA]])</f>
        <v>1585000</v>
      </c>
    </row>
    <row r="424" spans="1:12" x14ac:dyDescent="0.25">
      <c r="A424" s="8">
        <v>85000</v>
      </c>
      <c r="B424" s="27">
        <v>0</v>
      </c>
      <c r="C424" s="3" t="s">
        <v>16</v>
      </c>
      <c r="D424" s="3" t="s">
        <v>17</v>
      </c>
      <c r="E424" s="3">
        <v>40000</v>
      </c>
      <c r="F424" s="3" t="s">
        <v>19</v>
      </c>
      <c r="G424" s="3" t="s">
        <v>20</v>
      </c>
      <c r="H424" s="20">
        <v>27</v>
      </c>
      <c r="I424" s="32">
        <v>12</v>
      </c>
      <c r="J424" s="20">
        <v>2023</v>
      </c>
      <c r="K424" s="9">
        <f t="shared" si="23"/>
        <v>85000</v>
      </c>
      <c r="L424" s="3">
        <f>IFERROR((Tabla1[[#This Row],[TOTAL LIQUIDADO DIA]]+L423)-Tabla1[[#This Row],[RETIRO]],Tabla1[[#This Row],[TOTAL LIQUIDADO DIA]])</f>
        <v>1630000</v>
      </c>
    </row>
    <row r="425" spans="1:12" x14ac:dyDescent="0.25">
      <c r="A425" s="8">
        <v>85000</v>
      </c>
      <c r="B425" s="27">
        <v>0</v>
      </c>
      <c r="C425" s="3" t="s">
        <v>16</v>
      </c>
      <c r="D425" s="3" t="s">
        <v>17</v>
      </c>
      <c r="E425" s="3">
        <v>40000</v>
      </c>
      <c r="F425" s="3" t="s">
        <v>16</v>
      </c>
      <c r="G425" s="3" t="s">
        <v>25</v>
      </c>
      <c r="H425" s="20">
        <v>28</v>
      </c>
      <c r="I425" s="32">
        <v>12</v>
      </c>
      <c r="J425" s="20">
        <v>2023</v>
      </c>
      <c r="K425" s="9">
        <f t="shared" si="23"/>
        <v>85000</v>
      </c>
      <c r="L425" s="3">
        <f>IFERROR((Tabla1[[#This Row],[TOTAL LIQUIDADO DIA]]+L424)-Tabla1[[#This Row],[RETIRO]],Tabla1[[#This Row],[TOTAL LIQUIDADO DIA]])</f>
        <v>1675000</v>
      </c>
    </row>
    <row r="426" spans="1:12" x14ac:dyDescent="0.25">
      <c r="A426" s="8">
        <v>85000</v>
      </c>
      <c r="B426" s="27">
        <v>0</v>
      </c>
      <c r="C426" s="3" t="s">
        <v>16</v>
      </c>
      <c r="D426" s="3" t="s">
        <v>17</v>
      </c>
      <c r="E426" s="3">
        <v>1400000</v>
      </c>
      <c r="F426" s="3" t="s">
        <v>24</v>
      </c>
      <c r="G426" s="3" t="s">
        <v>25</v>
      </c>
      <c r="H426" s="20">
        <v>29</v>
      </c>
      <c r="I426" s="32">
        <v>12</v>
      </c>
      <c r="J426" s="20">
        <v>2023</v>
      </c>
      <c r="K426" s="9">
        <f t="shared" si="23"/>
        <v>85000</v>
      </c>
      <c r="L426" s="3">
        <f>IFERROR((Tabla1[[#This Row],[TOTAL LIQUIDADO DIA]]+L425)-Tabla1[[#This Row],[RETIRO]],Tabla1[[#This Row],[TOTAL LIQUIDADO DIA]])</f>
        <v>360000</v>
      </c>
    </row>
    <row r="427" spans="1:12" x14ac:dyDescent="0.25">
      <c r="A427" s="8">
        <v>90000</v>
      </c>
      <c r="B427" s="27">
        <v>0</v>
      </c>
      <c r="C427" s="3" t="s">
        <v>23</v>
      </c>
      <c r="D427" s="3" t="s">
        <v>17</v>
      </c>
      <c r="E427" s="3">
        <v>30000</v>
      </c>
      <c r="F427" s="3" t="s">
        <v>19</v>
      </c>
      <c r="G427" s="3" t="s">
        <v>20</v>
      </c>
      <c r="H427" s="20">
        <v>30</v>
      </c>
      <c r="I427" s="32">
        <v>12</v>
      </c>
      <c r="J427" s="20">
        <v>2023</v>
      </c>
      <c r="K427" s="9">
        <f t="shared" si="23"/>
        <v>90000</v>
      </c>
      <c r="L427" s="3">
        <f>IFERROR((Tabla1[[#This Row],[TOTAL LIQUIDADO DIA]]+L426)-Tabla1[[#This Row],[RETIRO]],Tabla1[[#This Row],[TOTAL LIQUIDADO DIA]])</f>
        <v>420000</v>
      </c>
    </row>
    <row r="428" spans="1:12" x14ac:dyDescent="0.25">
      <c r="A428" s="8">
        <v>75000</v>
      </c>
      <c r="B428" s="27">
        <v>0</v>
      </c>
      <c r="C428" s="3" t="s">
        <v>23</v>
      </c>
      <c r="D428" s="3" t="s">
        <v>50</v>
      </c>
      <c r="E428" s="3">
        <v>0</v>
      </c>
      <c r="F428" s="3" t="s">
        <v>17</v>
      </c>
      <c r="G428" s="3" t="s">
        <v>17</v>
      </c>
      <c r="H428" s="20">
        <v>31</v>
      </c>
      <c r="I428" s="32">
        <v>12</v>
      </c>
      <c r="J428" s="20">
        <v>2023</v>
      </c>
      <c r="K428" s="9">
        <f t="shared" si="23"/>
        <v>75000</v>
      </c>
      <c r="L428" s="3">
        <f>IFERROR((Tabla1[[#This Row],[TOTAL LIQUIDADO DIA]]+L427)-Tabla1[[#This Row],[RETIRO]],Tabla1[[#This Row],[TOTAL LIQUIDADO DIA]])</f>
        <v>495000</v>
      </c>
    </row>
    <row r="429" spans="1:12" x14ac:dyDescent="0.25">
      <c r="A429" s="27">
        <v>80000</v>
      </c>
      <c r="B429" s="27">
        <v>0</v>
      </c>
      <c r="C429" s="19" t="s">
        <v>23</v>
      </c>
      <c r="D429" s="19" t="s">
        <v>51</v>
      </c>
      <c r="E429" s="19">
        <v>0</v>
      </c>
      <c r="F429" s="19" t="s">
        <v>17</v>
      </c>
      <c r="G429" s="19" t="s">
        <v>17</v>
      </c>
      <c r="H429" s="20">
        <v>1</v>
      </c>
      <c r="I429" s="32">
        <v>1</v>
      </c>
      <c r="J429" s="20">
        <v>2024</v>
      </c>
      <c r="K429" s="21">
        <f>A429+B429</f>
        <v>80000</v>
      </c>
      <c r="L429" s="19">
        <f>IFERROR((Tabla1[[#This Row],[TOTAL LIQUIDADO DIA]]+L428)-Tabla1[[#This Row],[RETIRO]],Tabla1[[#This Row],[TOTAL LIQUIDADO DIA]])</f>
        <v>575000</v>
      </c>
    </row>
    <row r="430" spans="1:12" x14ac:dyDescent="0.25">
      <c r="A430" s="8">
        <v>85000</v>
      </c>
      <c r="B430" s="27">
        <v>0</v>
      </c>
      <c r="C430" s="3" t="s">
        <v>16</v>
      </c>
      <c r="D430" s="3" t="s">
        <v>17</v>
      </c>
      <c r="E430" s="3">
        <v>0</v>
      </c>
      <c r="F430" s="3" t="s">
        <v>17</v>
      </c>
      <c r="G430" s="3" t="s">
        <v>17</v>
      </c>
      <c r="H430" s="20">
        <v>2</v>
      </c>
      <c r="I430" s="32">
        <v>1</v>
      </c>
      <c r="J430" s="20">
        <v>2024</v>
      </c>
      <c r="K430" s="21">
        <f>A430+B430</f>
        <v>85000</v>
      </c>
      <c r="L430" s="19">
        <f>IFERROR((Tabla1[[#This Row],[TOTAL LIQUIDADO DIA]]+L429)-Tabla1[[#This Row],[RETIRO]],Tabla1[[#This Row],[TOTAL LIQUIDADO DIA]])</f>
        <v>660000</v>
      </c>
    </row>
    <row r="431" spans="1:12" x14ac:dyDescent="0.25">
      <c r="A431" s="8">
        <v>85000</v>
      </c>
      <c r="B431" s="27">
        <v>0</v>
      </c>
      <c r="C431" s="3" t="s">
        <v>16</v>
      </c>
      <c r="D431" s="3" t="s">
        <v>17</v>
      </c>
      <c r="E431" s="3">
        <v>0</v>
      </c>
      <c r="F431" s="3" t="s">
        <v>17</v>
      </c>
      <c r="G431" s="3"/>
      <c r="H431" s="20">
        <v>3</v>
      </c>
      <c r="I431" s="32">
        <v>1</v>
      </c>
      <c r="J431" s="20">
        <v>2024</v>
      </c>
      <c r="K431" s="9">
        <f t="shared" ref="K431:K459" si="24">A431+B431</f>
        <v>85000</v>
      </c>
      <c r="L431" s="3">
        <f>IFERROR((Tabla1[[#This Row],[TOTAL LIQUIDADO DIA]]+L430)-Tabla1[[#This Row],[RETIRO]],Tabla1[[#This Row],[TOTAL LIQUIDADO DIA]])</f>
        <v>745000</v>
      </c>
    </row>
    <row r="432" spans="1:12" x14ac:dyDescent="0.25">
      <c r="A432" s="8">
        <v>85000</v>
      </c>
      <c r="B432" s="27">
        <v>0</v>
      </c>
      <c r="C432" s="3" t="s">
        <v>16</v>
      </c>
      <c r="D432" s="3" t="s">
        <v>17</v>
      </c>
      <c r="E432" s="3">
        <v>150000</v>
      </c>
      <c r="F432" s="3" t="s">
        <v>19</v>
      </c>
      <c r="G432" s="3" t="s">
        <v>54</v>
      </c>
      <c r="H432" s="20">
        <v>4</v>
      </c>
      <c r="I432" s="32">
        <v>1</v>
      </c>
      <c r="J432" s="20">
        <v>2024</v>
      </c>
      <c r="K432" s="9">
        <f t="shared" si="24"/>
        <v>85000</v>
      </c>
      <c r="L432" s="3">
        <f>IFERROR((Tabla1[[#This Row],[TOTAL LIQUIDADO DIA]]+L431)-Tabla1[[#This Row],[RETIRO]],Tabla1[[#This Row],[TOTAL LIQUIDADO DIA]])</f>
        <v>680000</v>
      </c>
    </row>
    <row r="433" spans="1:12" x14ac:dyDescent="0.25">
      <c r="A433" s="8">
        <v>85000</v>
      </c>
      <c r="B433" s="27">
        <v>0</v>
      </c>
      <c r="C433" s="3" t="s">
        <v>16</v>
      </c>
      <c r="D433" s="3" t="s">
        <v>17</v>
      </c>
      <c r="E433" s="3">
        <v>0</v>
      </c>
      <c r="F433" s="3" t="s">
        <v>17</v>
      </c>
      <c r="G433" s="3" t="s">
        <v>17</v>
      </c>
      <c r="H433" s="20">
        <v>5</v>
      </c>
      <c r="I433" s="32">
        <v>1</v>
      </c>
      <c r="J433" s="20">
        <v>2024</v>
      </c>
      <c r="K433" s="9">
        <f t="shared" si="24"/>
        <v>85000</v>
      </c>
      <c r="L433" s="3">
        <f>IFERROR((Tabla1[[#This Row],[TOTAL LIQUIDADO DIA]]+L432)-Tabla1[[#This Row],[RETIRO]],Tabla1[[#This Row],[TOTAL LIQUIDADO DIA]])</f>
        <v>765000</v>
      </c>
    </row>
    <row r="434" spans="1:12" x14ac:dyDescent="0.25">
      <c r="A434" s="8">
        <v>85000</v>
      </c>
      <c r="B434" s="27">
        <v>0</v>
      </c>
      <c r="C434" s="3" t="s">
        <v>16</v>
      </c>
      <c r="D434" s="3" t="s">
        <v>17</v>
      </c>
      <c r="E434" s="3">
        <v>0</v>
      </c>
      <c r="F434" s="3" t="s">
        <v>17</v>
      </c>
      <c r="G434" s="3" t="s">
        <v>17</v>
      </c>
      <c r="H434" s="20">
        <v>6</v>
      </c>
      <c r="I434" s="32">
        <v>1</v>
      </c>
      <c r="J434" s="20">
        <v>2024</v>
      </c>
      <c r="K434" s="9">
        <f t="shared" si="24"/>
        <v>85000</v>
      </c>
      <c r="L434" s="3">
        <f>IFERROR((Tabla1[[#This Row],[TOTAL LIQUIDADO DIA]]+L433)-Tabla1[[#This Row],[RETIRO]],Tabla1[[#This Row],[TOTAL LIQUIDADO DIA]])</f>
        <v>850000</v>
      </c>
    </row>
    <row r="435" spans="1:12" x14ac:dyDescent="0.25">
      <c r="A435" s="8">
        <v>75000</v>
      </c>
      <c r="B435" s="27">
        <v>0</v>
      </c>
      <c r="C435" s="3" t="s">
        <v>23</v>
      </c>
      <c r="D435" s="3" t="s">
        <v>50</v>
      </c>
      <c r="E435" s="3">
        <v>0</v>
      </c>
      <c r="F435" s="3" t="s">
        <v>17</v>
      </c>
      <c r="G435" s="3" t="s">
        <v>17</v>
      </c>
      <c r="H435" s="20">
        <v>7</v>
      </c>
      <c r="I435" s="32">
        <v>1</v>
      </c>
      <c r="J435" s="20">
        <v>2024</v>
      </c>
      <c r="K435" s="9">
        <f t="shared" si="24"/>
        <v>75000</v>
      </c>
      <c r="L435" s="3">
        <f>IFERROR((Tabla1[[#This Row],[TOTAL LIQUIDADO DIA]]+L434)-Tabla1[[#This Row],[RETIRO]],Tabla1[[#This Row],[TOTAL LIQUIDADO DIA]])</f>
        <v>925000</v>
      </c>
    </row>
    <row r="436" spans="1:12" x14ac:dyDescent="0.25">
      <c r="A436" s="8">
        <v>75000</v>
      </c>
      <c r="B436" s="27">
        <v>0</v>
      </c>
      <c r="C436" s="3" t="s">
        <v>16</v>
      </c>
      <c r="D436" s="3" t="s">
        <v>51</v>
      </c>
      <c r="E436" s="3">
        <v>0</v>
      </c>
      <c r="F436" s="3" t="s">
        <v>17</v>
      </c>
      <c r="G436" s="3" t="s">
        <v>17</v>
      </c>
      <c r="H436" s="20">
        <v>8</v>
      </c>
      <c r="I436" s="32">
        <v>1</v>
      </c>
      <c r="J436" s="20">
        <v>2024</v>
      </c>
      <c r="K436" s="9">
        <f t="shared" si="24"/>
        <v>75000</v>
      </c>
      <c r="L436" s="3">
        <f>IFERROR((Tabla1[[#This Row],[TOTAL LIQUIDADO DIA]]+L435)-Tabla1[[#This Row],[RETIRO]],Tabla1[[#This Row],[TOTAL LIQUIDADO DIA]])</f>
        <v>1000000</v>
      </c>
    </row>
    <row r="437" spans="1:12" x14ac:dyDescent="0.25">
      <c r="A437" s="8">
        <v>85000</v>
      </c>
      <c r="B437" s="27">
        <v>0</v>
      </c>
      <c r="C437" s="3" t="s">
        <v>16</v>
      </c>
      <c r="D437" s="3"/>
      <c r="E437" s="3">
        <v>0</v>
      </c>
      <c r="F437" s="3" t="s">
        <v>55</v>
      </c>
      <c r="G437" s="3" t="s">
        <v>17</v>
      </c>
      <c r="H437" s="20">
        <v>9</v>
      </c>
      <c r="I437" s="32">
        <v>1</v>
      </c>
      <c r="J437" s="20">
        <v>2024</v>
      </c>
      <c r="K437" s="9">
        <f t="shared" si="24"/>
        <v>85000</v>
      </c>
      <c r="L437" s="3">
        <f>IFERROR((Tabla1[[#This Row],[TOTAL LIQUIDADO DIA]]+L436)-Tabla1[[#This Row],[RETIRO]],Tabla1[[#This Row],[TOTAL LIQUIDADO DIA]])</f>
        <v>1085000</v>
      </c>
    </row>
    <row r="438" spans="1:12" x14ac:dyDescent="0.25">
      <c r="A438" s="8">
        <v>34000</v>
      </c>
      <c r="B438" s="27">
        <v>0</v>
      </c>
      <c r="C438" s="3" t="s">
        <v>16</v>
      </c>
      <c r="D438" s="3" t="s">
        <v>56</v>
      </c>
      <c r="E438" s="3">
        <v>56000</v>
      </c>
      <c r="F438" s="3"/>
      <c r="G438" s="3" t="s">
        <v>26</v>
      </c>
      <c r="H438" s="20">
        <v>10</v>
      </c>
      <c r="I438" s="32">
        <v>1</v>
      </c>
      <c r="J438" s="20">
        <v>2024</v>
      </c>
      <c r="K438" s="9">
        <f t="shared" si="24"/>
        <v>34000</v>
      </c>
      <c r="L438" s="3">
        <f>IFERROR((Tabla1[[#This Row],[TOTAL LIQUIDADO DIA]]+L437)-Tabla1[[#This Row],[RETIRO]],Tabla1[[#This Row],[TOTAL LIQUIDADO DIA]])</f>
        <v>1063000</v>
      </c>
    </row>
    <row r="439" spans="1:12" x14ac:dyDescent="0.25">
      <c r="A439" s="8">
        <v>0</v>
      </c>
      <c r="B439" s="27">
        <v>0</v>
      </c>
      <c r="C439" s="3" t="s">
        <v>16</v>
      </c>
      <c r="D439" s="3" t="s">
        <v>57</v>
      </c>
      <c r="E439" s="3">
        <v>100000</v>
      </c>
      <c r="F439" s="3" t="s">
        <v>16</v>
      </c>
      <c r="G439" s="3" t="s">
        <v>26</v>
      </c>
      <c r="H439" s="20">
        <v>11</v>
      </c>
      <c r="I439" s="32">
        <v>1</v>
      </c>
      <c r="J439" s="20">
        <v>2024</v>
      </c>
      <c r="K439" s="9">
        <f t="shared" si="24"/>
        <v>0</v>
      </c>
      <c r="L439" s="3">
        <f>IFERROR((Tabla1[[#This Row],[TOTAL LIQUIDADO DIA]]+L438)-Tabla1[[#This Row],[RETIRO]],Tabla1[[#This Row],[TOTAL LIQUIDADO DIA]])</f>
        <v>963000</v>
      </c>
    </row>
    <row r="440" spans="1:12" x14ac:dyDescent="0.25">
      <c r="A440" s="8">
        <v>85000</v>
      </c>
      <c r="B440" s="27">
        <v>0</v>
      </c>
      <c r="C440" s="3" t="s">
        <v>16</v>
      </c>
      <c r="D440" s="3"/>
      <c r="E440" s="3">
        <v>40000</v>
      </c>
      <c r="F440" s="3" t="s">
        <v>19</v>
      </c>
      <c r="G440" s="3" t="s">
        <v>20</v>
      </c>
      <c r="H440" s="20">
        <v>12</v>
      </c>
      <c r="I440" s="32">
        <v>1</v>
      </c>
      <c r="J440" s="20">
        <v>2024</v>
      </c>
      <c r="K440" s="9">
        <f t="shared" si="24"/>
        <v>85000</v>
      </c>
      <c r="L440" s="3">
        <f>IFERROR((Tabla1[[#This Row],[TOTAL LIQUIDADO DIA]]+L439)-Tabla1[[#This Row],[RETIRO]],Tabla1[[#This Row],[TOTAL LIQUIDADO DIA]])</f>
        <v>1008000</v>
      </c>
    </row>
    <row r="441" spans="1:12" x14ac:dyDescent="0.25">
      <c r="A441" s="8">
        <v>85000</v>
      </c>
      <c r="B441" s="27">
        <v>0</v>
      </c>
      <c r="C441" s="3" t="s">
        <v>23</v>
      </c>
      <c r="D441" s="3"/>
      <c r="E441" s="3">
        <v>150000</v>
      </c>
      <c r="F441" s="3" t="s">
        <v>21</v>
      </c>
      <c r="G441" s="3" t="s">
        <v>25</v>
      </c>
      <c r="H441" s="20">
        <v>13</v>
      </c>
      <c r="I441" s="32">
        <v>1</v>
      </c>
      <c r="J441" s="20">
        <v>2024</v>
      </c>
      <c r="K441" s="9">
        <f t="shared" si="24"/>
        <v>85000</v>
      </c>
      <c r="L441" s="3">
        <f>IFERROR((Tabla1[[#This Row],[TOTAL LIQUIDADO DIA]]+L440)-Tabla1[[#This Row],[RETIRO]],Tabla1[[#This Row],[TOTAL LIQUIDADO DIA]])</f>
        <v>943000</v>
      </c>
    </row>
    <row r="442" spans="1:12" x14ac:dyDescent="0.25">
      <c r="A442" s="8">
        <v>75000</v>
      </c>
      <c r="B442" s="27">
        <v>0</v>
      </c>
      <c r="C442" s="3" t="s">
        <v>23</v>
      </c>
      <c r="D442" s="3"/>
      <c r="E442" s="3">
        <v>120000</v>
      </c>
      <c r="F442" s="3"/>
      <c r="G442" s="3" t="s">
        <v>25</v>
      </c>
      <c r="H442" s="20">
        <v>14</v>
      </c>
      <c r="I442" s="32">
        <v>1</v>
      </c>
      <c r="J442" s="20">
        <v>2024</v>
      </c>
      <c r="K442" s="9">
        <f t="shared" si="24"/>
        <v>75000</v>
      </c>
      <c r="L442" s="3">
        <f>IFERROR((Tabla1[[#This Row],[TOTAL LIQUIDADO DIA]]+L441)-Tabla1[[#This Row],[RETIRO]],Tabla1[[#This Row],[TOTAL LIQUIDADO DIA]])</f>
        <v>898000</v>
      </c>
    </row>
    <row r="443" spans="1:12" x14ac:dyDescent="0.25">
      <c r="A443" s="8">
        <v>85000</v>
      </c>
      <c r="B443" s="8"/>
      <c r="C443" s="3" t="s">
        <v>16</v>
      </c>
      <c r="D443" s="3"/>
      <c r="E443" s="3">
        <v>610000</v>
      </c>
      <c r="F443" s="3" t="s">
        <v>21</v>
      </c>
      <c r="G443" s="3" t="s">
        <v>26</v>
      </c>
      <c r="H443" s="20">
        <v>15</v>
      </c>
      <c r="I443" s="32">
        <v>1</v>
      </c>
      <c r="J443" s="20">
        <v>2024</v>
      </c>
      <c r="K443" s="9">
        <f t="shared" si="24"/>
        <v>85000</v>
      </c>
      <c r="L443" s="3">
        <f>IFERROR((Tabla1[[#This Row],[TOTAL LIQUIDADO DIA]]+L442)-Tabla1[[#This Row],[RETIRO]],Tabla1[[#This Row],[TOTAL LIQUIDADO DIA]])</f>
        <v>373000</v>
      </c>
    </row>
    <row r="444" spans="1:12" x14ac:dyDescent="0.25">
      <c r="A444" s="8"/>
      <c r="B444" s="8"/>
      <c r="C444" s="3"/>
      <c r="D444" s="3"/>
      <c r="E444" s="3"/>
      <c r="F444" s="3"/>
      <c r="G444" s="3"/>
      <c r="H444" s="20">
        <v>16</v>
      </c>
      <c r="I444" s="32">
        <v>1</v>
      </c>
      <c r="J444" s="20">
        <v>2024</v>
      </c>
      <c r="K444" s="9">
        <f t="shared" si="24"/>
        <v>0</v>
      </c>
      <c r="L444" s="3">
        <f>IFERROR((Tabla1[[#This Row],[TOTAL LIQUIDADO DIA]]+L443)-Tabla1[[#This Row],[RETIRO]],Tabla1[[#This Row],[TOTAL LIQUIDADO DIA]])</f>
        <v>373000</v>
      </c>
    </row>
    <row r="445" spans="1:12" x14ac:dyDescent="0.25">
      <c r="A445" s="8"/>
      <c r="B445" s="8"/>
      <c r="C445" s="3"/>
      <c r="D445" s="3"/>
      <c r="E445" s="3"/>
      <c r="F445" s="3"/>
      <c r="G445" s="3"/>
      <c r="H445" s="20">
        <v>17</v>
      </c>
      <c r="I445" s="32">
        <v>1</v>
      </c>
      <c r="J445" s="20">
        <v>2024</v>
      </c>
      <c r="K445" s="9">
        <f t="shared" si="24"/>
        <v>0</v>
      </c>
      <c r="L445" s="3">
        <f>IFERROR((Tabla1[[#This Row],[TOTAL LIQUIDADO DIA]]+L444)-Tabla1[[#This Row],[RETIRO]],Tabla1[[#This Row],[TOTAL LIQUIDADO DIA]])</f>
        <v>373000</v>
      </c>
    </row>
    <row r="446" spans="1:12" x14ac:dyDescent="0.25">
      <c r="A446" s="8"/>
      <c r="B446" s="8"/>
      <c r="C446" s="3"/>
      <c r="D446" s="3"/>
      <c r="E446" s="3"/>
      <c r="F446" s="3"/>
      <c r="G446" s="3"/>
      <c r="H446" s="20">
        <v>18</v>
      </c>
      <c r="I446" s="32">
        <v>1</v>
      </c>
      <c r="J446" s="20">
        <v>2024</v>
      </c>
      <c r="K446" s="9">
        <f t="shared" si="24"/>
        <v>0</v>
      </c>
      <c r="L446" s="3">
        <f>IFERROR((Tabla1[[#This Row],[TOTAL LIQUIDADO DIA]]+L445)-Tabla1[[#This Row],[RETIRO]],Tabla1[[#This Row],[TOTAL LIQUIDADO DIA]])</f>
        <v>373000</v>
      </c>
    </row>
    <row r="447" spans="1:12" x14ac:dyDescent="0.25">
      <c r="A447" s="8"/>
      <c r="B447" s="8"/>
      <c r="C447" s="3"/>
      <c r="D447" s="3"/>
      <c r="E447" s="3"/>
      <c r="F447" s="3"/>
      <c r="G447" s="3"/>
      <c r="H447" s="20">
        <v>19</v>
      </c>
      <c r="I447" s="32">
        <v>1</v>
      </c>
      <c r="J447" s="20">
        <v>2024</v>
      </c>
      <c r="K447" s="9">
        <f t="shared" si="24"/>
        <v>0</v>
      </c>
      <c r="L447" s="3">
        <f>IFERROR((Tabla1[[#This Row],[TOTAL LIQUIDADO DIA]]+L446)-Tabla1[[#This Row],[RETIRO]],Tabla1[[#This Row],[TOTAL LIQUIDADO DIA]])</f>
        <v>373000</v>
      </c>
    </row>
    <row r="448" spans="1:12" x14ac:dyDescent="0.25">
      <c r="A448" s="8"/>
      <c r="B448" s="8"/>
      <c r="C448" s="3"/>
      <c r="D448" s="3"/>
      <c r="E448" s="3"/>
      <c r="F448" s="3"/>
      <c r="G448" s="3"/>
      <c r="H448" s="20">
        <v>20</v>
      </c>
      <c r="I448" s="32">
        <v>1</v>
      </c>
      <c r="J448" s="20">
        <v>2024</v>
      </c>
      <c r="K448" s="9">
        <f t="shared" si="24"/>
        <v>0</v>
      </c>
      <c r="L448" s="3">
        <f>IFERROR((Tabla1[[#This Row],[TOTAL LIQUIDADO DIA]]+L447)-Tabla1[[#This Row],[RETIRO]],Tabla1[[#This Row],[TOTAL LIQUIDADO DIA]])</f>
        <v>373000</v>
      </c>
    </row>
    <row r="449" spans="1:12" x14ac:dyDescent="0.25">
      <c r="A449" s="8"/>
      <c r="B449" s="8"/>
      <c r="C449" s="3"/>
      <c r="D449" s="3"/>
      <c r="E449" s="3"/>
      <c r="F449" s="3"/>
      <c r="G449" s="3"/>
      <c r="H449" s="20">
        <v>21</v>
      </c>
      <c r="I449" s="32">
        <v>1</v>
      </c>
      <c r="J449" s="20">
        <v>2024</v>
      </c>
      <c r="K449" s="9">
        <f t="shared" si="24"/>
        <v>0</v>
      </c>
      <c r="L449" s="3">
        <f>IFERROR((Tabla1[[#This Row],[TOTAL LIQUIDADO DIA]]+L448)-Tabla1[[#This Row],[RETIRO]],Tabla1[[#This Row],[TOTAL LIQUIDADO DIA]])</f>
        <v>373000</v>
      </c>
    </row>
    <row r="450" spans="1:12" x14ac:dyDescent="0.25">
      <c r="A450" s="8"/>
      <c r="B450" s="8"/>
      <c r="C450" s="3"/>
      <c r="D450" s="3"/>
      <c r="E450" s="3"/>
      <c r="F450" s="3"/>
      <c r="G450" s="3"/>
      <c r="H450" s="20">
        <v>22</v>
      </c>
      <c r="I450" s="32">
        <v>1</v>
      </c>
      <c r="J450" s="20">
        <v>2024</v>
      </c>
      <c r="K450" s="9">
        <f t="shared" si="24"/>
        <v>0</v>
      </c>
      <c r="L450" s="3">
        <f>IFERROR((Tabla1[[#This Row],[TOTAL LIQUIDADO DIA]]+L449)-Tabla1[[#This Row],[RETIRO]],Tabla1[[#This Row],[TOTAL LIQUIDADO DIA]])</f>
        <v>373000</v>
      </c>
    </row>
    <row r="451" spans="1:12" x14ac:dyDescent="0.25">
      <c r="A451" s="8"/>
      <c r="B451" s="8"/>
      <c r="C451" s="3"/>
      <c r="D451" s="3"/>
      <c r="E451" s="3"/>
      <c r="F451" s="3"/>
      <c r="G451" s="3"/>
      <c r="H451" s="20">
        <v>23</v>
      </c>
      <c r="I451" s="32">
        <v>1</v>
      </c>
      <c r="J451" s="20">
        <v>2024</v>
      </c>
      <c r="K451" s="9">
        <f t="shared" si="24"/>
        <v>0</v>
      </c>
      <c r="L451" s="3">
        <f>IFERROR((Tabla1[[#This Row],[TOTAL LIQUIDADO DIA]]+L450)-Tabla1[[#This Row],[RETIRO]],Tabla1[[#This Row],[TOTAL LIQUIDADO DIA]])</f>
        <v>373000</v>
      </c>
    </row>
    <row r="452" spans="1:12" x14ac:dyDescent="0.25">
      <c r="A452" s="8"/>
      <c r="B452" s="8"/>
      <c r="C452" s="3"/>
      <c r="D452" s="3"/>
      <c r="E452" s="3"/>
      <c r="F452" s="3"/>
      <c r="G452" s="3"/>
      <c r="H452" s="20">
        <v>24</v>
      </c>
      <c r="I452" s="32">
        <v>1</v>
      </c>
      <c r="J452" s="20">
        <v>2024</v>
      </c>
      <c r="K452" s="9">
        <f t="shared" si="24"/>
        <v>0</v>
      </c>
      <c r="L452" s="3">
        <f>IFERROR((Tabla1[[#This Row],[TOTAL LIQUIDADO DIA]]+L451)-Tabla1[[#This Row],[RETIRO]],Tabla1[[#This Row],[TOTAL LIQUIDADO DIA]])</f>
        <v>373000</v>
      </c>
    </row>
    <row r="453" spans="1:12" x14ac:dyDescent="0.25">
      <c r="A453" s="8"/>
      <c r="B453" s="8"/>
      <c r="C453" s="3"/>
      <c r="D453" s="3"/>
      <c r="E453" s="3"/>
      <c r="F453" s="3"/>
      <c r="G453" s="3"/>
      <c r="H453" s="20">
        <v>25</v>
      </c>
      <c r="I453" s="32">
        <v>1</v>
      </c>
      <c r="J453" s="20">
        <v>2024</v>
      </c>
      <c r="K453" s="9">
        <f t="shared" si="24"/>
        <v>0</v>
      </c>
      <c r="L453" s="3">
        <f>IFERROR((Tabla1[[#This Row],[TOTAL LIQUIDADO DIA]]+L452)-Tabla1[[#This Row],[RETIRO]],Tabla1[[#This Row],[TOTAL LIQUIDADO DIA]])</f>
        <v>373000</v>
      </c>
    </row>
    <row r="454" spans="1:12" x14ac:dyDescent="0.25">
      <c r="A454" s="8"/>
      <c r="B454" s="8"/>
      <c r="C454" s="3"/>
      <c r="D454" s="3"/>
      <c r="E454" s="3"/>
      <c r="F454" s="3"/>
      <c r="G454" s="3"/>
      <c r="H454" s="20">
        <v>26</v>
      </c>
      <c r="I454" s="32">
        <v>1</v>
      </c>
      <c r="J454" s="20">
        <v>2024</v>
      </c>
      <c r="K454" s="9">
        <f t="shared" si="24"/>
        <v>0</v>
      </c>
      <c r="L454" s="3">
        <f>IFERROR((Tabla1[[#This Row],[TOTAL LIQUIDADO DIA]]+L453)-Tabla1[[#This Row],[RETIRO]],Tabla1[[#This Row],[TOTAL LIQUIDADO DIA]])</f>
        <v>373000</v>
      </c>
    </row>
    <row r="455" spans="1:12" x14ac:dyDescent="0.25">
      <c r="A455" s="8"/>
      <c r="B455" s="8"/>
      <c r="C455" s="3"/>
      <c r="D455" s="3"/>
      <c r="E455" s="3"/>
      <c r="F455" s="3"/>
      <c r="G455" s="3"/>
      <c r="H455" s="20">
        <v>27</v>
      </c>
      <c r="I455" s="32">
        <v>1</v>
      </c>
      <c r="J455" s="20">
        <v>2024</v>
      </c>
      <c r="K455" s="9">
        <f t="shared" si="24"/>
        <v>0</v>
      </c>
      <c r="L455" s="3">
        <f>IFERROR((Tabla1[[#This Row],[TOTAL LIQUIDADO DIA]]+L454)-Tabla1[[#This Row],[RETIRO]],Tabla1[[#This Row],[TOTAL LIQUIDADO DIA]])</f>
        <v>373000</v>
      </c>
    </row>
    <row r="456" spans="1:12" x14ac:dyDescent="0.25">
      <c r="A456" s="8"/>
      <c r="B456" s="8"/>
      <c r="C456" s="3"/>
      <c r="D456" s="3"/>
      <c r="E456" s="3"/>
      <c r="F456" s="3"/>
      <c r="G456" s="3"/>
      <c r="H456" s="20">
        <v>28</v>
      </c>
      <c r="I456" s="32">
        <v>1</v>
      </c>
      <c r="J456" s="20">
        <v>2024</v>
      </c>
      <c r="K456" s="9">
        <f t="shared" si="24"/>
        <v>0</v>
      </c>
      <c r="L456" s="3">
        <f>IFERROR((Tabla1[[#This Row],[TOTAL LIQUIDADO DIA]]+L455)-Tabla1[[#This Row],[RETIRO]],Tabla1[[#This Row],[TOTAL LIQUIDADO DIA]])</f>
        <v>373000</v>
      </c>
    </row>
    <row r="457" spans="1:12" x14ac:dyDescent="0.25">
      <c r="A457" s="8"/>
      <c r="B457" s="8"/>
      <c r="C457" s="3"/>
      <c r="D457" s="3"/>
      <c r="E457" s="3"/>
      <c r="F457" s="3"/>
      <c r="G457" s="3"/>
      <c r="H457" s="20">
        <v>29</v>
      </c>
      <c r="I457" s="32">
        <v>1</v>
      </c>
      <c r="J457" s="20">
        <v>2024</v>
      </c>
      <c r="K457" s="9">
        <f t="shared" si="24"/>
        <v>0</v>
      </c>
      <c r="L457" s="3">
        <f>IFERROR((Tabla1[[#This Row],[TOTAL LIQUIDADO DIA]]+L456)-Tabla1[[#This Row],[RETIRO]],Tabla1[[#This Row],[TOTAL LIQUIDADO DIA]])</f>
        <v>373000</v>
      </c>
    </row>
    <row r="458" spans="1:12" x14ac:dyDescent="0.25">
      <c r="A458" s="8"/>
      <c r="B458" s="8"/>
      <c r="C458" s="3"/>
      <c r="D458" s="3"/>
      <c r="E458" s="3"/>
      <c r="F458" s="3"/>
      <c r="G458" s="3"/>
      <c r="H458" s="20">
        <v>30</v>
      </c>
      <c r="I458" s="32">
        <v>1</v>
      </c>
      <c r="J458" s="20">
        <v>2024</v>
      </c>
      <c r="K458" s="9">
        <f t="shared" si="24"/>
        <v>0</v>
      </c>
      <c r="L458" s="3">
        <f>IFERROR((Tabla1[[#This Row],[TOTAL LIQUIDADO DIA]]+L457)-Tabla1[[#This Row],[RETIRO]],Tabla1[[#This Row],[TOTAL LIQUIDADO DIA]])</f>
        <v>373000</v>
      </c>
    </row>
    <row r="459" spans="1:12" x14ac:dyDescent="0.25">
      <c r="A459" s="8"/>
      <c r="B459" s="8"/>
      <c r="C459" s="3"/>
      <c r="D459" s="3"/>
      <c r="E459" s="3"/>
      <c r="F459" s="3"/>
      <c r="G459" s="3"/>
      <c r="H459" s="20">
        <v>31</v>
      </c>
      <c r="I459" s="32">
        <v>1</v>
      </c>
      <c r="J459" s="20">
        <v>2024</v>
      </c>
      <c r="K459" s="9">
        <f t="shared" si="24"/>
        <v>0</v>
      </c>
      <c r="L459" s="3">
        <f>IFERROR((Tabla1[[#This Row],[TOTAL LIQUIDADO DIA]]+L458)-Tabla1[[#This Row],[RETIRO]],Tabla1[[#This Row],[TOTAL LIQUIDADO DIA]])</f>
        <v>373000</v>
      </c>
    </row>
  </sheetData>
  <conditionalFormatting sqref="D1:D187 D429:D1048576">
    <cfRule type="containsText" dxfId="51" priority="2822" operator="containsText" text="PICO Y PLACA">
      <formula>NOT(ISERROR(SEARCH("PICO Y PLACA",D1)))</formula>
    </cfRule>
    <cfRule type="containsText" dxfId="50" priority="2817" operator="containsText" text="DAÑOS">
      <formula>NOT(ISERROR(SEARCH("DAÑOS",D1)))</formula>
    </cfRule>
  </conditionalFormatting>
  <conditionalFormatting sqref="D1:D231">
    <cfRule type="containsText" dxfId="49" priority="2480" operator="containsText" text="ENFERMEDAD">
      <formula>NOT(ISERROR(SEARCH("ENFERMEDAD",D1)))</formula>
    </cfRule>
    <cfRule type="containsText" dxfId="48" priority="2479" operator="containsText" text="ARREGLOS">
      <formula>NOT(ISERROR(SEARCH("ARREGLOS",D1)))</formula>
    </cfRule>
    <cfRule type="containsText" dxfId="47" priority="2478" operator="containsText" text="DESCANSO">
      <formula>NOT(ISERROR(SEARCH("DESCANSO",D1)))</formula>
    </cfRule>
    <cfRule type="containsText" dxfId="46" priority="2477" operator="containsText" text="COMPRAS">
      <formula>NOT(ISERROR(SEARCH("COMPRAS",D1)))</formula>
    </cfRule>
  </conditionalFormatting>
  <conditionalFormatting sqref="D1:D428">
    <cfRule type="containsText" dxfId="45" priority="5" operator="containsText" text="FESTIVO">
      <formula>NOT(ISERROR(SEARCH("FESTIVO",D1)))</formula>
    </cfRule>
    <cfRule type="containsText" dxfId="44" priority="6" operator="containsText" text="DOMINGO">
      <formula>NOT(ISERROR(SEARCH("DOMINGO",D1)))</formula>
    </cfRule>
  </conditionalFormatting>
  <conditionalFormatting sqref="D58">
    <cfRule type="containsText" dxfId="43" priority="2815" operator="containsText" text="TAXIMETRO">
      <formula>NOT(ISERROR(SEARCH("TAXIMETRO",D58)))</formula>
    </cfRule>
    <cfRule type="containsText" dxfId="42" priority="2816" operator="containsText" text=" ">
      <formula>NOT(ISERROR(SEARCH(" ",D58)))</formula>
    </cfRule>
  </conditionalFormatting>
  <conditionalFormatting sqref="D188:D231">
    <cfRule type="containsText" dxfId="41" priority="2481" operator="containsText" text="DAÑOS">
      <formula>NOT(ISERROR(SEARCH("DAÑOS",D188)))</formula>
    </cfRule>
    <cfRule type="containsText" dxfId="40" priority="2482" operator="containsText" text="PICO Y PLACA">
      <formula>NOT(ISERROR(SEARCH("PICO Y PLACA",D188)))</formula>
    </cfRule>
  </conditionalFormatting>
  <conditionalFormatting sqref="D233:D238">
    <cfRule type="containsText" dxfId="39" priority="2410" operator="containsText" text="PICO Y PLACA">
      <formula>NOT(ISERROR(SEARCH("PICO Y PLACA",D233)))</formula>
    </cfRule>
    <cfRule type="containsText" dxfId="38" priority="2409" operator="containsText" text="DAÑOS">
      <formula>NOT(ISERROR(SEARCH("DAÑOS",D233)))</formula>
    </cfRule>
    <cfRule type="containsText" dxfId="37" priority="2408" operator="containsText" text="ENFERMEDAD">
      <formula>NOT(ISERROR(SEARCH("ENFERMEDAD",D233)))</formula>
    </cfRule>
    <cfRule type="containsText" dxfId="36" priority="2407" operator="containsText" text="ARREGLOS">
      <formula>NOT(ISERROR(SEARCH("ARREGLOS",D233)))</formula>
    </cfRule>
    <cfRule type="containsText" dxfId="35" priority="2406" operator="containsText" text="DESCANSO">
      <formula>NOT(ISERROR(SEARCH("DESCANSO",D233)))</formula>
    </cfRule>
    <cfRule type="containsText" dxfId="34" priority="2405" operator="containsText" text="COMPRAS">
      <formula>NOT(ISERROR(SEARCH("COMPRAS",D233)))</formula>
    </cfRule>
  </conditionalFormatting>
  <conditionalFormatting sqref="D240:D245">
    <cfRule type="containsText" dxfId="33" priority="2336" operator="containsText" text="PICO Y PLACA">
      <formula>NOT(ISERROR(SEARCH("PICO Y PLACA",D240)))</formula>
    </cfRule>
    <cfRule type="containsText" dxfId="32" priority="2331" operator="containsText" text="COMPRAS">
      <formula>NOT(ISERROR(SEARCH("COMPRAS",D240)))</formula>
    </cfRule>
    <cfRule type="containsText" dxfId="31" priority="2332" operator="containsText" text="DESCANSO">
      <formula>NOT(ISERROR(SEARCH("DESCANSO",D240)))</formula>
    </cfRule>
    <cfRule type="containsText" dxfId="30" priority="2333" operator="containsText" text="ARREGLOS">
      <formula>NOT(ISERROR(SEARCH("ARREGLOS",D240)))</formula>
    </cfRule>
    <cfRule type="containsText" dxfId="29" priority="2334" operator="containsText" text="ENFERMEDAD">
      <formula>NOT(ISERROR(SEARCH("ENFERMEDAD",D240)))</formula>
    </cfRule>
    <cfRule type="containsText" dxfId="28" priority="2335" operator="containsText" text="DAÑOS">
      <formula>NOT(ISERROR(SEARCH("DAÑOS",D240)))</formula>
    </cfRule>
  </conditionalFormatting>
  <conditionalFormatting sqref="D248:D428">
    <cfRule type="containsText" dxfId="27" priority="7" operator="containsText" text="COMPRAS">
      <formula>NOT(ISERROR(SEARCH("COMPRAS",D248)))</formula>
    </cfRule>
    <cfRule type="containsText" dxfId="26" priority="8" operator="containsText" text="DESCANSO">
      <formula>NOT(ISERROR(SEARCH("DESCANSO",D248)))</formula>
    </cfRule>
    <cfRule type="containsText" dxfId="25" priority="9" operator="containsText" text="ARREGLOS">
      <formula>NOT(ISERROR(SEARCH("ARREGLOS",D248)))</formula>
    </cfRule>
    <cfRule type="containsText" dxfId="24" priority="10" operator="containsText" text="ENFERMEDAD">
      <formula>NOT(ISERROR(SEARCH("ENFERMEDAD",D248)))</formula>
    </cfRule>
    <cfRule type="containsText" dxfId="23" priority="11" operator="containsText" text="DAÑOS">
      <formula>NOT(ISERROR(SEARCH("DAÑOS",D248)))</formula>
    </cfRule>
    <cfRule type="containsText" dxfId="22" priority="12" operator="containsText" text="PICO Y PLACA">
      <formula>NOT(ISERROR(SEARCH("PICO Y PLACA",D248)))</formula>
    </cfRule>
  </conditionalFormatting>
  <conditionalFormatting sqref="D429:D1048576">
    <cfRule type="containsText" dxfId="21" priority="2811" operator="containsText" text="COMPRAS">
      <formula>NOT(ISERROR(SEARCH("COMPRAS",D429)))</formula>
    </cfRule>
    <cfRule type="containsText" dxfId="20" priority="2812" operator="containsText" text="DESCANSO">
      <formula>NOT(ISERROR(SEARCH("DESCANSO",D429)))</formula>
    </cfRule>
    <cfRule type="containsText" dxfId="19" priority="2813" operator="containsText" text="ARREGLOS">
      <formula>NOT(ISERROR(SEARCH("ARREGLOS",D429)))</formula>
    </cfRule>
    <cfRule type="containsText" dxfId="18" priority="2814" operator="containsText" text="ENFERMEDAD">
      <formula>NOT(ISERROR(SEARCH("ENFERMEDAD",D429)))</formula>
    </cfRule>
    <cfRule type="containsText" dxfId="17" priority="2483" operator="containsText" text="FESTIVO">
      <formula>NOT(ISERROR(SEARCH("FESTIVO",D429)))</formula>
    </cfRule>
    <cfRule type="containsText" dxfId="16" priority="2484" operator="containsText" text="DOMINGO">
      <formula>NOT(ISERROR(SEARCH("DOMINGO",D429)))</formula>
    </cfRule>
  </conditionalFormatting>
  <conditionalFormatting sqref="G1:G90">
    <cfRule type="containsText" dxfId="15" priority="776" operator="containsText" text="PRESTAMO">
      <formula>NOT(ISERROR(SEARCH("PRESTAMO",G1)))</formula>
    </cfRule>
    <cfRule type="containsText" dxfId="14" priority="775" operator="containsText" text="CUOTA">
      <formula>NOT(ISERROR(SEARCH("CUOTA",G1)))</formula>
    </cfRule>
    <cfRule type="containsText" dxfId="13" priority="774" operator="containsText" text="PAGOS">
      <formula>NOT(ISERROR(SEARCH("PAGOS",G1)))</formula>
    </cfRule>
    <cfRule type="containsText" dxfId="12" priority="773" operator="containsText" text="ARREGLOS">
      <formula>NOT(ISERROR(SEARCH("ARREGLOS",G1)))</formula>
    </cfRule>
  </conditionalFormatting>
  <conditionalFormatting sqref="G95 G98:G101 G104 G429:G1048576">
    <cfRule type="containsText" dxfId="11" priority="2818" operator="containsText" text="ARREGLOS">
      <formula>NOT(ISERROR(SEARCH("ARREGLOS",G95)))</formula>
    </cfRule>
    <cfRule type="containsText" dxfId="10" priority="2819" operator="containsText" text="PAGOS">
      <formula>NOT(ISERROR(SEARCH("PAGOS",G95)))</formula>
    </cfRule>
    <cfRule type="containsText" dxfId="9" priority="2820" operator="containsText" text="CUOTA">
      <formula>NOT(ISERROR(SEARCH("CUOTA",G95)))</formula>
    </cfRule>
    <cfRule type="containsText" dxfId="8" priority="2821" operator="containsText" text="PRESTAMO">
      <formula>NOT(ISERROR(SEARCH("PRESTAMO",G95)))</formula>
    </cfRule>
  </conditionalFormatting>
  <conditionalFormatting sqref="G112:G407">
    <cfRule type="containsText" dxfId="7" priority="116" operator="containsText" text="PRESTAMO">
      <formula>NOT(ISERROR(SEARCH("PRESTAMO",G112)))</formula>
    </cfRule>
    <cfRule type="containsText" dxfId="6" priority="115" operator="containsText" text="CUOTA">
      <formula>NOT(ISERROR(SEARCH("CUOTA",G112)))</formula>
    </cfRule>
    <cfRule type="containsText" dxfId="5" priority="114" operator="containsText" text="PAGOS">
      <formula>NOT(ISERROR(SEARCH("PAGOS",G112)))</formula>
    </cfRule>
    <cfRule type="containsText" dxfId="4" priority="113" operator="containsText" text="ARREGLOS">
      <formula>NOT(ISERROR(SEARCH("ARREGLOS",G112)))</formula>
    </cfRule>
  </conditionalFormatting>
  <conditionalFormatting sqref="G409:G428">
    <cfRule type="containsText" dxfId="3" priority="3" operator="containsText" text="CUOTA">
      <formula>NOT(ISERROR(SEARCH("CUOTA",G409)))</formula>
    </cfRule>
    <cfRule type="containsText" dxfId="2" priority="2" operator="containsText" text="PAGOS">
      <formula>NOT(ISERROR(SEARCH("PAGOS",G409)))</formula>
    </cfRule>
    <cfRule type="containsText" dxfId="1" priority="1" operator="containsText" text="ARREGLOS">
      <formula>NOT(ISERROR(SEARCH("ARREGLOS",G409)))</formula>
    </cfRule>
    <cfRule type="containsText" dxfId="0" priority="4" operator="containsText" text="PRESTAMO">
      <formula>NOT(ISERROR(SEARCH("PRESTAMO",G409)))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69"/>
  <sheetViews>
    <sheetView topLeftCell="F21" workbookViewId="0">
      <selection activeCell="C38" sqref="C38:Q38"/>
    </sheetView>
  </sheetViews>
  <sheetFormatPr baseColWidth="10" defaultRowHeight="15" x14ac:dyDescent="0.25"/>
  <cols>
    <col min="2" max="2" width="19.42578125" style="1" bestFit="1" customWidth="1"/>
    <col min="3" max="3" width="12" style="4" customWidth="1"/>
    <col min="4" max="5" width="14.5703125" style="4" bestFit="1" customWidth="1"/>
    <col min="6" max="8" width="14.5703125" style="1" customWidth="1"/>
    <col min="9" max="10" width="14.5703125" bestFit="1" customWidth="1"/>
    <col min="11" max="13" width="14.5703125" customWidth="1"/>
    <col min="14" max="17" width="14.5703125" bestFit="1" customWidth="1"/>
    <col min="18" max="50" width="12" bestFit="1" customWidth="1"/>
    <col min="51" max="51" width="13" bestFit="1" customWidth="1"/>
    <col min="52" max="53" width="12" bestFit="1" customWidth="1"/>
    <col min="54" max="54" width="13" bestFit="1" customWidth="1"/>
    <col min="55" max="56" width="12" bestFit="1" customWidth="1"/>
    <col min="57" max="57" width="13" bestFit="1" customWidth="1"/>
    <col min="58" max="59" width="12" bestFit="1" customWidth="1"/>
    <col min="60" max="60" width="13" bestFit="1" customWidth="1"/>
    <col min="61" max="62" width="12" bestFit="1" customWidth="1"/>
    <col min="63" max="63" width="13" bestFit="1" customWidth="1"/>
    <col min="64" max="65" width="12" bestFit="1" customWidth="1"/>
    <col min="66" max="66" width="13" bestFit="1" customWidth="1"/>
    <col min="67" max="68" width="12" bestFit="1" customWidth="1"/>
    <col min="69" max="69" width="13" bestFit="1" customWidth="1"/>
    <col min="70" max="71" width="12" bestFit="1" customWidth="1"/>
    <col min="72" max="72" width="14.5703125" bestFit="1" customWidth="1"/>
  </cols>
  <sheetData>
    <row r="1" spans="2:17" x14ac:dyDescent="0.25">
      <c r="B1"/>
      <c r="C1" s="1"/>
    </row>
    <row r="2" spans="2:17" x14ac:dyDescent="0.25">
      <c r="B2"/>
      <c r="C2"/>
    </row>
    <row r="3" spans="2:17" x14ac:dyDescent="0.25">
      <c r="B3"/>
      <c r="C3" s="1"/>
      <c r="E3" s="1"/>
    </row>
    <row r="4" spans="2:17" x14ac:dyDescent="0.25">
      <c r="B4" s="16" t="s">
        <v>11</v>
      </c>
      <c r="C4" s="18" t="s">
        <v>7</v>
      </c>
      <c r="D4" s="5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2:17" x14ac:dyDescent="0.25">
      <c r="B5" s="7"/>
      <c r="C5" s="15">
        <v>2022</v>
      </c>
      <c r="D5" s="15"/>
      <c r="E5" s="15"/>
      <c r="F5" s="26">
        <v>2023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2:17" x14ac:dyDescent="0.25">
      <c r="B6" s="6" t="s">
        <v>6</v>
      </c>
      <c r="C6" s="6">
        <v>10</v>
      </c>
      <c r="D6" s="6">
        <v>11</v>
      </c>
      <c r="E6" s="6">
        <v>12</v>
      </c>
      <c r="F6" s="6">
        <v>10</v>
      </c>
      <c r="G6" s="6">
        <v>11</v>
      </c>
      <c r="H6" s="6">
        <v>12</v>
      </c>
      <c r="I6" s="6">
        <v>1</v>
      </c>
      <c r="J6" s="6">
        <v>2</v>
      </c>
      <c r="K6" s="6">
        <v>3</v>
      </c>
      <c r="L6" s="6">
        <v>4</v>
      </c>
      <c r="M6" s="6">
        <v>5</v>
      </c>
      <c r="N6" s="6">
        <v>6</v>
      </c>
      <c r="O6" s="6">
        <v>7</v>
      </c>
      <c r="P6" s="6">
        <v>8</v>
      </c>
      <c r="Q6" s="6">
        <v>9</v>
      </c>
    </row>
    <row r="7" spans="2:17" x14ac:dyDescent="0.25">
      <c r="B7" s="2">
        <v>1</v>
      </c>
      <c r="C7" s="3"/>
      <c r="D7" s="3">
        <v>90000</v>
      </c>
      <c r="E7" s="3">
        <v>45000</v>
      </c>
      <c r="F7" s="3">
        <v>70000</v>
      </c>
      <c r="G7" s="3">
        <v>80000</v>
      </c>
      <c r="H7" s="3">
        <v>80000</v>
      </c>
      <c r="I7" s="3">
        <v>90000</v>
      </c>
      <c r="J7" s="3">
        <v>90000</v>
      </c>
      <c r="K7" s="3">
        <v>80000</v>
      </c>
      <c r="L7" s="3">
        <v>80000</v>
      </c>
      <c r="M7" s="3">
        <v>80000</v>
      </c>
      <c r="N7" s="3">
        <v>80000</v>
      </c>
      <c r="O7" s="3">
        <v>80000</v>
      </c>
      <c r="P7" s="3">
        <v>80000</v>
      </c>
      <c r="Q7" s="3">
        <v>80000</v>
      </c>
    </row>
    <row r="8" spans="2:17" x14ac:dyDescent="0.25">
      <c r="B8" s="2">
        <v>2</v>
      </c>
      <c r="C8" s="3"/>
      <c r="D8" s="3">
        <v>110000</v>
      </c>
      <c r="E8" s="3">
        <v>90000</v>
      </c>
      <c r="F8" s="3">
        <v>70000</v>
      </c>
      <c r="G8" s="3">
        <v>80000</v>
      </c>
      <c r="H8" s="3">
        <v>80000</v>
      </c>
      <c r="I8" s="3">
        <v>70000</v>
      </c>
      <c r="J8" s="3">
        <v>90000</v>
      </c>
      <c r="K8" s="3">
        <v>80000</v>
      </c>
      <c r="L8" s="3">
        <v>80000</v>
      </c>
      <c r="M8" s="3">
        <v>70000</v>
      </c>
      <c r="N8" s="3">
        <v>0</v>
      </c>
      <c r="O8" s="3">
        <v>70000</v>
      </c>
      <c r="P8" s="3">
        <v>80000</v>
      </c>
      <c r="Q8" s="3">
        <v>80000</v>
      </c>
    </row>
    <row r="9" spans="2:17" x14ac:dyDescent="0.25">
      <c r="B9" s="2">
        <v>3</v>
      </c>
      <c r="C9" s="3"/>
      <c r="D9" s="3">
        <v>90000</v>
      </c>
      <c r="E9" s="3">
        <v>90000</v>
      </c>
      <c r="F9" s="3">
        <v>80000</v>
      </c>
      <c r="G9" s="3">
        <v>80000</v>
      </c>
      <c r="H9" s="3">
        <v>80000</v>
      </c>
      <c r="I9" s="3">
        <v>90000</v>
      </c>
      <c r="J9" s="3">
        <v>90000</v>
      </c>
      <c r="K9" s="3">
        <v>80000</v>
      </c>
      <c r="L9" s="3">
        <v>0</v>
      </c>
      <c r="M9" s="3">
        <v>80000</v>
      </c>
      <c r="N9" s="3">
        <v>30000</v>
      </c>
      <c r="O9" s="3">
        <v>70000</v>
      </c>
      <c r="P9" s="3">
        <v>80000</v>
      </c>
      <c r="Q9" s="3">
        <v>70000</v>
      </c>
    </row>
    <row r="10" spans="2:17" x14ac:dyDescent="0.25">
      <c r="B10" s="2">
        <v>4</v>
      </c>
      <c r="C10" s="3"/>
      <c r="D10" s="3">
        <v>50000</v>
      </c>
      <c r="E10" s="3">
        <v>90000</v>
      </c>
      <c r="F10" s="3">
        <v>80000</v>
      </c>
      <c r="G10" s="3">
        <v>80000</v>
      </c>
      <c r="H10" s="3">
        <v>80000</v>
      </c>
      <c r="I10" s="3">
        <v>70000</v>
      </c>
      <c r="J10" s="3">
        <v>90000</v>
      </c>
      <c r="K10" s="3">
        <v>80000</v>
      </c>
      <c r="L10" s="3">
        <v>80000</v>
      </c>
      <c r="M10" s="3">
        <v>80000</v>
      </c>
      <c r="N10" s="3">
        <v>70000</v>
      </c>
      <c r="O10" s="3">
        <v>80000</v>
      </c>
      <c r="P10" s="3">
        <v>80000</v>
      </c>
      <c r="Q10" s="3">
        <v>80000</v>
      </c>
    </row>
    <row r="11" spans="2:17" x14ac:dyDescent="0.25">
      <c r="B11" s="2">
        <v>5</v>
      </c>
      <c r="C11" s="3"/>
      <c r="D11" s="3">
        <v>90000</v>
      </c>
      <c r="E11" s="3">
        <v>90000</v>
      </c>
      <c r="F11" s="3">
        <v>80000</v>
      </c>
      <c r="G11" s="3">
        <v>70000</v>
      </c>
      <c r="H11" s="3">
        <v>80000</v>
      </c>
      <c r="I11" s="3">
        <v>85000</v>
      </c>
      <c r="J11" s="3">
        <v>90000</v>
      </c>
      <c r="K11" s="3">
        <v>80000</v>
      </c>
      <c r="L11" s="3">
        <v>80000</v>
      </c>
      <c r="M11" s="3">
        <v>0</v>
      </c>
      <c r="N11" s="3">
        <v>80000</v>
      </c>
      <c r="O11" s="3">
        <v>80000</v>
      </c>
      <c r="P11" s="3">
        <v>70000</v>
      </c>
      <c r="Q11" s="3">
        <v>80000</v>
      </c>
    </row>
    <row r="12" spans="2:17" x14ac:dyDescent="0.25">
      <c r="B12" s="2">
        <v>6</v>
      </c>
      <c r="C12" s="3"/>
      <c r="D12" s="3">
        <v>90000</v>
      </c>
      <c r="E12" s="3">
        <v>90000</v>
      </c>
      <c r="F12" s="3">
        <v>80000</v>
      </c>
      <c r="G12" s="3">
        <v>0</v>
      </c>
      <c r="H12" s="3">
        <v>85000</v>
      </c>
      <c r="I12" s="3">
        <v>90000</v>
      </c>
      <c r="J12" s="3">
        <v>80000</v>
      </c>
      <c r="K12" s="3">
        <v>80000</v>
      </c>
      <c r="L12" s="3">
        <v>80000</v>
      </c>
      <c r="M12" s="3">
        <v>0</v>
      </c>
      <c r="N12" s="3">
        <v>80000</v>
      </c>
      <c r="O12" s="3">
        <v>80000</v>
      </c>
      <c r="P12" s="3">
        <v>70000</v>
      </c>
      <c r="Q12" s="3">
        <v>80000</v>
      </c>
    </row>
    <row r="13" spans="2:17" x14ac:dyDescent="0.25">
      <c r="B13" s="2">
        <v>7</v>
      </c>
      <c r="C13" s="3"/>
      <c r="D13" s="3">
        <v>90000</v>
      </c>
      <c r="E13" s="3">
        <v>90000</v>
      </c>
      <c r="F13" s="3">
        <v>80000</v>
      </c>
      <c r="G13" s="3">
        <v>80000</v>
      </c>
      <c r="H13" s="3">
        <v>100000</v>
      </c>
      <c r="I13" s="3">
        <v>90000</v>
      </c>
      <c r="J13" s="3">
        <v>80000</v>
      </c>
      <c r="K13" s="3">
        <v>80000</v>
      </c>
      <c r="L13" s="3">
        <v>80000</v>
      </c>
      <c r="M13" s="3">
        <v>80000</v>
      </c>
      <c r="N13" s="3">
        <v>80000</v>
      </c>
      <c r="O13" s="3">
        <v>80000</v>
      </c>
      <c r="P13" s="3">
        <v>70000</v>
      </c>
      <c r="Q13" s="3">
        <v>80000</v>
      </c>
    </row>
    <row r="14" spans="2:17" x14ac:dyDescent="0.25">
      <c r="B14" s="2">
        <v>8</v>
      </c>
      <c r="C14" s="3"/>
      <c r="D14" s="3">
        <v>90000</v>
      </c>
      <c r="E14" s="3">
        <v>90000</v>
      </c>
      <c r="F14" s="3">
        <v>70000</v>
      </c>
      <c r="G14" s="3">
        <v>80000</v>
      </c>
      <c r="H14" s="3">
        <v>85000</v>
      </c>
      <c r="I14" s="3">
        <v>90000</v>
      </c>
      <c r="J14" s="3">
        <v>0</v>
      </c>
      <c r="K14" s="3">
        <v>55000</v>
      </c>
      <c r="L14" s="3">
        <v>70000</v>
      </c>
      <c r="M14" s="3">
        <v>80000</v>
      </c>
      <c r="N14" s="3">
        <v>80000</v>
      </c>
      <c r="O14" s="3">
        <v>80000</v>
      </c>
      <c r="P14" s="3">
        <v>80000</v>
      </c>
      <c r="Q14" s="3">
        <v>80000</v>
      </c>
    </row>
    <row r="15" spans="2:17" x14ac:dyDescent="0.25">
      <c r="B15" s="2">
        <v>9</v>
      </c>
      <c r="C15" s="3"/>
      <c r="D15" s="3">
        <v>90000</v>
      </c>
      <c r="E15" s="3">
        <v>90000</v>
      </c>
      <c r="F15" s="3">
        <v>80000</v>
      </c>
      <c r="G15" s="3">
        <v>80000</v>
      </c>
      <c r="H15" s="3">
        <v>85000</v>
      </c>
      <c r="I15" s="3">
        <v>90000</v>
      </c>
      <c r="J15" s="3">
        <v>0</v>
      </c>
      <c r="K15" s="3">
        <v>90000</v>
      </c>
      <c r="L15" s="3">
        <v>90000</v>
      </c>
      <c r="M15" s="3">
        <v>0</v>
      </c>
      <c r="N15" s="3">
        <v>80000</v>
      </c>
      <c r="O15" s="3">
        <v>70000</v>
      </c>
      <c r="P15" s="3">
        <v>0</v>
      </c>
      <c r="Q15" s="3">
        <v>80000</v>
      </c>
    </row>
    <row r="16" spans="2:17" x14ac:dyDescent="0.25">
      <c r="B16" s="2">
        <v>10</v>
      </c>
      <c r="C16" s="3"/>
      <c r="D16" s="3">
        <v>90000</v>
      </c>
      <c r="E16" s="3">
        <v>50000</v>
      </c>
      <c r="F16" s="3">
        <v>80000</v>
      </c>
      <c r="G16" s="3">
        <v>80000</v>
      </c>
      <c r="H16" s="3">
        <v>80000</v>
      </c>
      <c r="I16" s="3">
        <v>80000</v>
      </c>
      <c r="J16" s="3">
        <v>80000</v>
      </c>
      <c r="K16" s="3">
        <v>35000</v>
      </c>
      <c r="L16" s="3">
        <v>90000</v>
      </c>
      <c r="M16" s="3">
        <v>90000</v>
      </c>
      <c r="N16" s="3">
        <v>90000</v>
      </c>
      <c r="O16" s="3">
        <v>80000</v>
      </c>
      <c r="P16" s="3">
        <v>80000</v>
      </c>
      <c r="Q16" s="3">
        <v>70000</v>
      </c>
    </row>
    <row r="17" spans="2:17" x14ac:dyDescent="0.25">
      <c r="B17" s="2">
        <v>11</v>
      </c>
      <c r="C17" s="3"/>
      <c r="D17" s="3">
        <v>90000</v>
      </c>
      <c r="E17" s="3">
        <v>90000</v>
      </c>
      <c r="F17" s="3">
        <v>80000</v>
      </c>
      <c r="G17" s="3">
        <v>80000</v>
      </c>
      <c r="H17" s="3">
        <v>90000</v>
      </c>
      <c r="I17" s="3">
        <v>90000</v>
      </c>
      <c r="J17" s="3">
        <v>90000</v>
      </c>
      <c r="K17" s="3">
        <v>90000</v>
      </c>
      <c r="L17" s="3">
        <v>90000</v>
      </c>
      <c r="M17" s="3">
        <v>90000</v>
      </c>
      <c r="N17" s="3">
        <v>70000</v>
      </c>
      <c r="O17" s="3">
        <v>90000</v>
      </c>
      <c r="P17" s="3">
        <v>80000</v>
      </c>
      <c r="Q17" s="3">
        <v>80000</v>
      </c>
    </row>
    <row r="18" spans="2:17" x14ac:dyDescent="0.25">
      <c r="B18" s="2">
        <v>12</v>
      </c>
      <c r="C18" s="3"/>
      <c r="D18" s="3">
        <v>90000</v>
      </c>
      <c r="E18" s="3">
        <v>90000</v>
      </c>
      <c r="F18" s="3">
        <v>80000</v>
      </c>
      <c r="G18" s="3">
        <v>70000</v>
      </c>
      <c r="H18" s="3">
        <v>85000</v>
      </c>
      <c r="I18" s="3">
        <v>80000</v>
      </c>
      <c r="J18" s="3">
        <v>80000</v>
      </c>
      <c r="K18" s="3">
        <v>90000</v>
      </c>
      <c r="L18" s="3">
        <v>90000</v>
      </c>
      <c r="M18" s="3">
        <v>90000</v>
      </c>
      <c r="N18" s="3">
        <v>70000</v>
      </c>
      <c r="O18" s="3">
        <v>80000</v>
      </c>
      <c r="P18" s="3">
        <v>80000</v>
      </c>
      <c r="Q18" s="3">
        <v>80000</v>
      </c>
    </row>
    <row r="19" spans="2:17" x14ac:dyDescent="0.25">
      <c r="B19" s="2">
        <v>13</v>
      </c>
      <c r="C19" s="3"/>
      <c r="D19" s="3">
        <v>90000</v>
      </c>
      <c r="E19" s="3">
        <v>30000</v>
      </c>
      <c r="F19" s="3">
        <v>80000</v>
      </c>
      <c r="G19" s="3">
        <v>70000</v>
      </c>
      <c r="H19" s="3">
        <v>85000</v>
      </c>
      <c r="I19" s="3">
        <v>90000</v>
      </c>
      <c r="J19" s="3">
        <v>80000</v>
      </c>
      <c r="K19" s="3">
        <v>90000</v>
      </c>
      <c r="L19" s="3">
        <v>90000</v>
      </c>
      <c r="M19" s="3">
        <v>90000</v>
      </c>
      <c r="N19" s="3">
        <v>80000</v>
      </c>
      <c r="O19" s="3">
        <v>80000</v>
      </c>
      <c r="P19" s="3">
        <v>70000</v>
      </c>
      <c r="Q19" s="3">
        <v>80000</v>
      </c>
    </row>
    <row r="20" spans="2:17" x14ac:dyDescent="0.25">
      <c r="B20" s="2">
        <v>14</v>
      </c>
      <c r="C20" s="3"/>
      <c r="D20" s="3">
        <v>90000</v>
      </c>
      <c r="E20" s="3">
        <v>90000</v>
      </c>
      <c r="F20" s="3">
        <v>80000</v>
      </c>
      <c r="G20" s="3">
        <v>80000</v>
      </c>
      <c r="H20" s="3">
        <v>85000</v>
      </c>
      <c r="I20" s="3">
        <v>90000</v>
      </c>
      <c r="J20" s="3">
        <v>80000</v>
      </c>
      <c r="K20" s="3">
        <v>90000</v>
      </c>
      <c r="L20" s="3">
        <v>90000</v>
      </c>
      <c r="M20" s="3">
        <v>90000</v>
      </c>
      <c r="N20" s="3">
        <v>90000</v>
      </c>
      <c r="O20" s="3">
        <v>80000</v>
      </c>
      <c r="P20" s="3">
        <v>80000</v>
      </c>
      <c r="Q20" s="3">
        <v>80000</v>
      </c>
    </row>
    <row r="21" spans="2:17" x14ac:dyDescent="0.25">
      <c r="B21" s="2">
        <v>15</v>
      </c>
      <c r="C21" s="3"/>
      <c r="D21" s="3">
        <v>90000</v>
      </c>
      <c r="E21" s="3">
        <v>90000</v>
      </c>
      <c r="F21" s="3">
        <v>70000</v>
      </c>
      <c r="G21" s="3">
        <v>80000</v>
      </c>
      <c r="H21" s="3">
        <v>90000</v>
      </c>
      <c r="I21" s="3">
        <v>90000</v>
      </c>
      <c r="J21" s="3">
        <v>80000</v>
      </c>
      <c r="K21" s="3">
        <v>90000</v>
      </c>
      <c r="L21" s="3">
        <v>80000</v>
      </c>
      <c r="M21" s="3">
        <v>80000</v>
      </c>
      <c r="N21" s="3">
        <v>85000</v>
      </c>
      <c r="O21" s="3">
        <v>80000</v>
      </c>
      <c r="P21" s="3">
        <v>80000</v>
      </c>
      <c r="Q21" s="3">
        <v>80000</v>
      </c>
    </row>
    <row r="22" spans="2:17" x14ac:dyDescent="0.25">
      <c r="B22" s="2">
        <v>16</v>
      </c>
      <c r="C22" s="3"/>
      <c r="D22" s="3">
        <v>90000</v>
      </c>
      <c r="E22" s="3">
        <v>110000</v>
      </c>
      <c r="F22" s="3">
        <v>70000</v>
      </c>
      <c r="G22" s="3">
        <v>80000</v>
      </c>
      <c r="H22" s="3">
        <v>85000</v>
      </c>
      <c r="I22" s="3">
        <v>90000</v>
      </c>
      <c r="J22" s="3">
        <v>80000</v>
      </c>
      <c r="K22" s="3">
        <v>80000</v>
      </c>
      <c r="L22" s="3">
        <v>80000</v>
      </c>
      <c r="M22" s="3">
        <v>50000</v>
      </c>
      <c r="N22" s="3">
        <v>80000</v>
      </c>
      <c r="O22" s="3">
        <v>80000</v>
      </c>
      <c r="P22" s="3">
        <v>80000</v>
      </c>
      <c r="Q22" s="3">
        <v>80000</v>
      </c>
    </row>
    <row r="23" spans="2:17" x14ac:dyDescent="0.25">
      <c r="B23" s="2">
        <v>17</v>
      </c>
      <c r="C23" s="3"/>
      <c r="D23" s="3">
        <v>90000</v>
      </c>
      <c r="E23" s="3">
        <v>90000</v>
      </c>
      <c r="F23" s="3">
        <v>60000</v>
      </c>
      <c r="G23" s="3">
        <v>80000</v>
      </c>
      <c r="H23" s="3">
        <v>80000</v>
      </c>
      <c r="I23" s="3">
        <v>90000</v>
      </c>
      <c r="J23" s="3">
        <v>80000</v>
      </c>
      <c r="K23" s="3">
        <v>80000</v>
      </c>
      <c r="L23" s="3">
        <v>0</v>
      </c>
      <c r="M23" s="3">
        <v>80000</v>
      </c>
      <c r="N23" s="3">
        <v>80000</v>
      </c>
      <c r="O23" s="3">
        <v>80000</v>
      </c>
      <c r="P23" s="3">
        <v>80000</v>
      </c>
      <c r="Q23" s="3">
        <v>70000</v>
      </c>
    </row>
    <row r="24" spans="2:17" x14ac:dyDescent="0.25">
      <c r="B24" s="2">
        <v>18</v>
      </c>
      <c r="C24" s="3"/>
      <c r="D24" s="3">
        <v>90000</v>
      </c>
      <c r="E24" s="3">
        <v>90000</v>
      </c>
      <c r="F24" s="3">
        <v>80000</v>
      </c>
      <c r="G24" s="3">
        <v>80000</v>
      </c>
      <c r="H24" s="3">
        <v>85000</v>
      </c>
      <c r="I24" s="3">
        <v>90000</v>
      </c>
      <c r="J24" s="3">
        <v>80000</v>
      </c>
      <c r="K24" s="3">
        <v>80000</v>
      </c>
      <c r="L24" s="3">
        <v>110000</v>
      </c>
      <c r="M24" s="3">
        <v>80000</v>
      </c>
      <c r="N24" s="3">
        <v>80000</v>
      </c>
      <c r="O24" s="3">
        <v>80000</v>
      </c>
      <c r="P24" s="3">
        <v>80000</v>
      </c>
      <c r="Q24" s="3">
        <v>80000</v>
      </c>
    </row>
    <row r="25" spans="2:17" x14ac:dyDescent="0.25">
      <c r="B25" s="2">
        <v>19</v>
      </c>
      <c r="C25" s="3"/>
      <c r="D25" s="3">
        <v>90000</v>
      </c>
      <c r="E25" s="3">
        <v>90000</v>
      </c>
      <c r="F25" s="3">
        <v>50000</v>
      </c>
      <c r="G25" s="3">
        <v>70000</v>
      </c>
      <c r="H25" s="3">
        <v>85000</v>
      </c>
      <c r="I25" s="3">
        <v>90000</v>
      </c>
      <c r="J25" s="3">
        <v>60000</v>
      </c>
      <c r="K25" s="3">
        <v>80000</v>
      </c>
      <c r="L25" s="3">
        <v>80000</v>
      </c>
      <c r="M25" s="3">
        <v>80000</v>
      </c>
      <c r="N25" s="3">
        <v>0</v>
      </c>
      <c r="O25" s="3">
        <v>80000</v>
      </c>
      <c r="P25" s="3">
        <v>80000</v>
      </c>
      <c r="Q25" s="3">
        <v>80000</v>
      </c>
    </row>
    <row r="26" spans="2:17" x14ac:dyDescent="0.25">
      <c r="B26" s="2">
        <v>20</v>
      </c>
      <c r="C26" s="3"/>
      <c r="D26" s="3">
        <v>90000</v>
      </c>
      <c r="E26" s="3">
        <v>90000</v>
      </c>
      <c r="F26" s="3">
        <v>80000</v>
      </c>
      <c r="G26" s="3">
        <v>80000</v>
      </c>
      <c r="H26" s="3">
        <v>90000</v>
      </c>
      <c r="I26" s="3">
        <v>90000</v>
      </c>
      <c r="J26" s="3">
        <v>0</v>
      </c>
      <c r="K26" s="3">
        <v>80000</v>
      </c>
      <c r="L26" s="3">
        <v>80000</v>
      </c>
      <c r="M26" s="3">
        <v>80000</v>
      </c>
      <c r="N26" s="3">
        <v>80000</v>
      </c>
      <c r="O26" s="3">
        <v>70000</v>
      </c>
      <c r="P26" s="3">
        <v>70000</v>
      </c>
      <c r="Q26" s="3">
        <v>80000</v>
      </c>
    </row>
    <row r="27" spans="2:17" x14ac:dyDescent="0.25">
      <c r="B27" s="2">
        <v>21</v>
      </c>
      <c r="C27" s="3"/>
      <c r="D27" s="3">
        <v>90000</v>
      </c>
      <c r="E27" s="3">
        <v>45000</v>
      </c>
      <c r="F27" s="3">
        <v>80000</v>
      </c>
      <c r="G27" s="3">
        <v>80000</v>
      </c>
      <c r="H27" s="3">
        <v>85000</v>
      </c>
      <c r="I27" s="3">
        <v>90000</v>
      </c>
      <c r="J27" s="3">
        <v>80000</v>
      </c>
      <c r="K27" s="3">
        <v>80000</v>
      </c>
      <c r="L27" s="3">
        <v>80000</v>
      </c>
      <c r="M27" s="3">
        <v>80000</v>
      </c>
      <c r="N27" s="3">
        <v>80000</v>
      </c>
      <c r="O27" s="3">
        <v>80000</v>
      </c>
      <c r="P27" s="3">
        <v>70000</v>
      </c>
      <c r="Q27" s="3">
        <v>80000</v>
      </c>
    </row>
    <row r="28" spans="2:17" x14ac:dyDescent="0.25">
      <c r="B28" s="2">
        <v>22</v>
      </c>
      <c r="C28" s="3"/>
      <c r="D28" s="3">
        <v>90000</v>
      </c>
      <c r="E28" s="3">
        <v>90000</v>
      </c>
      <c r="F28" s="3">
        <v>70000</v>
      </c>
      <c r="G28" s="3">
        <v>70000</v>
      </c>
      <c r="H28" s="3">
        <v>85000</v>
      </c>
      <c r="I28" s="3">
        <v>90000</v>
      </c>
      <c r="J28" s="3">
        <v>0</v>
      </c>
      <c r="K28" s="3">
        <v>80000</v>
      </c>
      <c r="L28" s="3">
        <v>80000</v>
      </c>
      <c r="M28" s="3">
        <v>80000</v>
      </c>
      <c r="N28" s="3">
        <v>80000</v>
      </c>
      <c r="O28" s="3">
        <v>80000</v>
      </c>
      <c r="P28" s="3">
        <v>80000</v>
      </c>
      <c r="Q28" s="3">
        <v>80000</v>
      </c>
    </row>
    <row r="29" spans="2:17" x14ac:dyDescent="0.25">
      <c r="B29" s="2">
        <v>23</v>
      </c>
      <c r="C29" s="3"/>
      <c r="D29" s="3">
        <v>90000</v>
      </c>
      <c r="E29" s="3">
        <v>120000</v>
      </c>
      <c r="F29" s="3">
        <v>80000</v>
      </c>
      <c r="G29" s="3">
        <v>80000</v>
      </c>
      <c r="H29" s="3">
        <v>85000</v>
      </c>
      <c r="I29" s="3">
        <v>90000</v>
      </c>
      <c r="J29" s="3">
        <v>0</v>
      </c>
      <c r="K29" s="3">
        <v>80000</v>
      </c>
      <c r="L29" s="3">
        <v>80000</v>
      </c>
      <c r="M29" s="3">
        <v>80000</v>
      </c>
      <c r="N29" s="3">
        <v>80000</v>
      </c>
      <c r="O29" s="3">
        <v>70000</v>
      </c>
      <c r="P29" s="3">
        <v>80000</v>
      </c>
      <c r="Q29" s="3">
        <v>80000</v>
      </c>
    </row>
    <row r="30" spans="2:17" x14ac:dyDescent="0.25">
      <c r="B30" s="2">
        <v>24</v>
      </c>
      <c r="C30" s="3"/>
      <c r="D30" s="3">
        <v>90000</v>
      </c>
      <c r="E30" s="3">
        <v>70000</v>
      </c>
      <c r="F30" s="3">
        <v>80000</v>
      </c>
      <c r="G30" s="3">
        <v>80000</v>
      </c>
      <c r="H30" s="3">
        <v>80000</v>
      </c>
      <c r="I30" s="3">
        <v>90000</v>
      </c>
      <c r="J30" s="3">
        <v>80000</v>
      </c>
      <c r="K30" s="3">
        <v>0</v>
      </c>
      <c r="L30" s="3">
        <v>60000</v>
      </c>
      <c r="M30" s="3">
        <v>80000</v>
      </c>
      <c r="N30" s="3">
        <v>80000</v>
      </c>
      <c r="O30" s="3">
        <v>80000</v>
      </c>
      <c r="P30" s="3">
        <v>80000</v>
      </c>
      <c r="Q30" s="3">
        <v>70000</v>
      </c>
    </row>
    <row r="31" spans="2:17" x14ac:dyDescent="0.25">
      <c r="B31" s="2">
        <v>25</v>
      </c>
      <c r="C31" s="3"/>
      <c r="D31" s="3">
        <v>90000</v>
      </c>
      <c r="E31" s="3">
        <v>90000</v>
      </c>
      <c r="F31" s="3">
        <v>80000</v>
      </c>
      <c r="G31" s="3">
        <v>80000</v>
      </c>
      <c r="H31" s="3">
        <v>80000</v>
      </c>
      <c r="I31" s="3">
        <v>0</v>
      </c>
      <c r="J31" s="3">
        <v>80000</v>
      </c>
      <c r="K31" s="3">
        <v>80000</v>
      </c>
      <c r="L31" s="3">
        <v>80000</v>
      </c>
      <c r="M31" s="3">
        <v>80000</v>
      </c>
      <c r="N31" s="3">
        <v>80000</v>
      </c>
      <c r="O31" s="3">
        <v>80000</v>
      </c>
      <c r="P31" s="3">
        <v>80000</v>
      </c>
      <c r="Q31" s="3">
        <v>80000</v>
      </c>
    </row>
    <row r="32" spans="2:17" x14ac:dyDescent="0.25">
      <c r="B32" s="2">
        <v>26</v>
      </c>
      <c r="C32" s="3"/>
      <c r="D32" s="3">
        <v>90000</v>
      </c>
      <c r="E32" s="3">
        <v>80000</v>
      </c>
      <c r="F32" s="3">
        <v>80000</v>
      </c>
      <c r="G32" s="3">
        <v>70000</v>
      </c>
      <c r="H32" s="3">
        <v>85000</v>
      </c>
      <c r="I32" s="3">
        <v>90000</v>
      </c>
      <c r="J32" s="3">
        <v>80000</v>
      </c>
      <c r="K32" s="3">
        <v>80000</v>
      </c>
      <c r="L32" s="3">
        <v>80000</v>
      </c>
      <c r="M32" s="3">
        <v>80000</v>
      </c>
      <c r="N32" s="3">
        <v>80000</v>
      </c>
      <c r="O32" s="3">
        <v>80000</v>
      </c>
      <c r="P32" s="3">
        <v>80000</v>
      </c>
      <c r="Q32" s="3">
        <v>80000</v>
      </c>
    </row>
    <row r="33" spans="2:17" x14ac:dyDescent="0.25">
      <c r="B33" s="2">
        <v>27</v>
      </c>
      <c r="C33" s="3"/>
      <c r="D33" s="3">
        <v>90000</v>
      </c>
      <c r="E33" s="3">
        <v>90000</v>
      </c>
      <c r="F33" s="3">
        <v>80000</v>
      </c>
      <c r="G33" s="3">
        <v>80000</v>
      </c>
      <c r="H33" s="3">
        <v>85000</v>
      </c>
      <c r="I33" s="3">
        <v>90000</v>
      </c>
      <c r="J33" s="3">
        <v>80000</v>
      </c>
      <c r="K33" s="3">
        <v>80000</v>
      </c>
      <c r="L33" s="3">
        <v>80000</v>
      </c>
      <c r="M33" s="3">
        <v>80000</v>
      </c>
      <c r="N33" s="3">
        <v>80000</v>
      </c>
      <c r="O33" s="3">
        <v>80000</v>
      </c>
      <c r="P33" s="3">
        <v>70000</v>
      </c>
      <c r="Q33" s="3">
        <v>80000</v>
      </c>
    </row>
    <row r="34" spans="2:17" x14ac:dyDescent="0.25">
      <c r="B34" s="2">
        <v>28</v>
      </c>
      <c r="C34" s="3"/>
      <c r="D34" s="3">
        <v>0</v>
      </c>
      <c r="E34" s="3">
        <v>90000</v>
      </c>
      <c r="F34" s="3">
        <v>80000</v>
      </c>
      <c r="G34" s="3">
        <v>80000</v>
      </c>
      <c r="H34" s="3">
        <v>85000</v>
      </c>
      <c r="I34" s="3">
        <v>90000</v>
      </c>
      <c r="J34" s="3">
        <v>80000</v>
      </c>
      <c r="K34" s="3">
        <v>0</v>
      </c>
      <c r="L34" s="3">
        <v>80000</v>
      </c>
      <c r="M34" s="3">
        <v>70000</v>
      </c>
      <c r="N34" s="3">
        <v>80000</v>
      </c>
      <c r="O34" s="3">
        <v>80000</v>
      </c>
      <c r="P34" s="3">
        <v>80000</v>
      </c>
      <c r="Q34" s="3">
        <v>80000</v>
      </c>
    </row>
    <row r="35" spans="2:17" x14ac:dyDescent="0.25">
      <c r="B35" s="2">
        <v>29</v>
      </c>
      <c r="C35" s="3"/>
      <c r="D35" s="3">
        <v>90000</v>
      </c>
      <c r="E35" s="3">
        <v>120000</v>
      </c>
      <c r="F35" s="3">
        <v>70000</v>
      </c>
      <c r="G35" s="3">
        <v>80000</v>
      </c>
      <c r="H35" s="3">
        <v>85000</v>
      </c>
      <c r="I35" s="3">
        <v>90000</v>
      </c>
      <c r="J35" s="3"/>
      <c r="K35" s="3">
        <v>80000</v>
      </c>
      <c r="L35" s="3">
        <v>80000</v>
      </c>
      <c r="M35" s="3">
        <v>80000</v>
      </c>
      <c r="N35" s="3">
        <v>80000</v>
      </c>
      <c r="O35" s="3">
        <v>80000</v>
      </c>
      <c r="P35" s="3">
        <v>80000</v>
      </c>
      <c r="Q35" s="3">
        <v>80000</v>
      </c>
    </row>
    <row r="36" spans="2:17" x14ac:dyDescent="0.25">
      <c r="B36" s="2">
        <v>30</v>
      </c>
      <c r="C36" s="3"/>
      <c r="D36" s="3">
        <v>90000</v>
      </c>
      <c r="E36" s="3">
        <v>130000</v>
      </c>
      <c r="F36" s="3">
        <v>50000</v>
      </c>
      <c r="G36" s="3">
        <v>80000</v>
      </c>
      <c r="H36" s="3">
        <v>90000</v>
      </c>
      <c r="I36" s="3">
        <v>90000</v>
      </c>
      <c r="J36" s="3"/>
      <c r="K36" s="3">
        <v>80000</v>
      </c>
      <c r="L36" s="3">
        <v>80000</v>
      </c>
      <c r="M36" s="3">
        <v>0</v>
      </c>
      <c r="N36" s="3">
        <v>80000</v>
      </c>
      <c r="O36" s="3">
        <v>70000</v>
      </c>
      <c r="P36" s="3">
        <v>80000</v>
      </c>
      <c r="Q36" s="3">
        <v>80000</v>
      </c>
    </row>
    <row r="37" spans="2:17" x14ac:dyDescent="0.25">
      <c r="B37" s="2">
        <v>31</v>
      </c>
      <c r="C37" s="3">
        <v>30000</v>
      </c>
      <c r="D37" s="3"/>
      <c r="E37" s="3">
        <v>90000</v>
      </c>
      <c r="F37" s="3">
        <v>80000</v>
      </c>
      <c r="G37" s="3"/>
      <c r="H37" s="3">
        <v>75000</v>
      </c>
      <c r="I37" s="3">
        <v>80000</v>
      </c>
      <c r="J37" s="3"/>
      <c r="K37" s="3">
        <v>80000</v>
      </c>
      <c r="L37" s="3"/>
      <c r="M37" s="3">
        <v>80000</v>
      </c>
      <c r="N37" s="3"/>
      <c r="O37" s="3">
        <v>80000</v>
      </c>
      <c r="P37" s="3">
        <v>80000</v>
      </c>
      <c r="Q37" s="3"/>
    </row>
    <row r="38" spans="2:17" x14ac:dyDescent="0.25">
      <c r="B38" s="6" t="s">
        <v>5</v>
      </c>
      <c r="C38" s="5">
        <v>30000</v>
      </c>
      <c r="D38" s="5">
        <v>2590000</v>
      </c>
      <c r="E38" s="5">
        <v>2690000</v>
      </c>
      <c r="F38" s="5">
        <v>2330000</v>
      </c>
      <c r="G38" s="5">
        <v>2260000</v>
      </c>
      <c r="H38" s="5">
        <v>2615000</v>
      </c>
      <c r="I38" s="5">
        <v>2625000</v>
      </c>
      <c r="J38" s="5">
        <v>1880000</v>
      </c>
      <c r="K38" s="5">
        <v>2310000</v>
      </c>
      <c r="L38" s="5">
        <v>2300000</v>
      </c>
      <c r="M38" s="5">
        <v>2160000</v>
      </c>
      <c r="N38" s="5">
        <v>2185000</v>
      </c>
      <c r="O38" s="5">
        <v>2430000</v>
      </c>
      <c r="P38" s="5">
        <v>2330000</v>
      </c>
      <c r="Q38" s="5">
        <v>2360000</v>
      </c>
    </row>
    <row r="39" spans="2:17" x14ac:dyDescent="0.25">
      <c r="B39"/>
      <c r="C39" s="1"/>
      <c r="E39" s="1"/>
    </row>
    <row r="40" spans="2:17" x14ac:dyDescent="0.25">
      <c r="B40"/>
      <c r="C40" s="1"/>
      <c r="E40" s="1"/>
    </row>
    <row r="41" spans="2:17" x14ac:dyDescent="0.25">
      <c r="B41"/>
      <c r="C41" s="1"/>
      <c r="E41" s="1"/>
    </row>
    <row r="42" spans="2:17" x14ac:dyDescent="0.25">
      <c r="B42"/>
      <c r="C42" s="1"/>
      <c r="E42" s="1"/>
    </row>
    <row r="43" spans="2:17" x14ac:dyDescent="0.25">
      <c r="B43"/>
      <c r="C43" s="1"/>
      <c r="E43" s="1"/>
    </row>
    <row r="44" spans="2:17" x14ac:dyDescent="0.25">
      <c r="B44"/>
      <c r="C44" s="1"/>
      <c r="E44" s="1"/>
    </row>
    <row r="45" spans="2:17" x14ac:dyDescent="0.25">
      <c r="B45"/>
      <c r="C45" s="1"/>
      <c r="E45" s="1"/>
    </row>
    <row r="46" spans="2:17" x14ac:dyDescent="0.25">
      <c r="B46"/>
      <c r="C46" s="1"/>
      <c r="E46" s="1"/>
      <c r="J46" t="s">
        <v>49</v>
      </c>
    </row>
    <row r="47" spans="2:17" x14ac:dyDescent="0.25">
      <c r="B47"/>
      <c r="C47" s="1"/>
      <c r="E47" s="1"/>
    </row>
    <row r="48" spans="2:17" x14ac:dyDescent="0.25">
      <c r="B48"/>
      <c r="C48" s="1"/>
      <c r="E48" s="1"/>
    </row>
    <row r="49" spans="3:8" customFormat="1" x14ac:dyDescent="0.25">
      <c r="C49" s="1"/>
      <c r="D49" s="4"/>
      <c r="E49" s="1"/>
      <c r="F49" s="1"/>
      <c r="G49" s="1"/>
      <c r="H49" s="1"/>
    </row>
    <row r="50" spans="3:8" customFormat="1" x14ac:dyDescent="0.25">
      <c r="C50" s="1"/>
      <c r="D50" s="4"/>
      <c r="E50" s="1"/>
      <c r="F50" s="1"/>
      <c r="G50" s="1"/>
      <c r="H50" s="1"/>
    </row>
    <row r="51" spans="3:8" customFormat="1" x14ac:dyDescent="0.25">
      <c r="C51" s="1"/>
      <c r="D51" s="4"/>
      <c r="E51" s="1"/>
      <c r="F51" s="1"/>
      <c r="G51" s="1"/>
      <c r="H51" s="1"/>
    </row>
    <row r="52" spans="3:8" customFormat="1" x14ac:dyDescent="0.25">
      <c r="C52" s="1"/>
      <c r="D52" s="4"/>
      <c r="E52" s="1"/>
      <c r="F52" s="1"/>
      <c r="G52" s="1"/>
      <c r="H52" s="1"/>
    </row>
    <row r="53" spans="3:8" customFormat="1" x14ac:dyDescent="0.25">
      <c r="C53" s="1"/>
      <c r="D53" s="4"/>
      <c r="E53" s="1"/>
      <c r="F53" s="1"/>
      <c r="G53" s="1"/>
      <c r="H53" s="1"/>
    </row>
    <row r="54" spans="3:8" customFormat="1" x14ac:dyDescent="0.25">
      <c r="C54" s="1"/>
      <c r="D54" s="4"/>
      <c r="E54" s="1"/>
      <c r="F54" s="1"/>
      <c r="G54" s="1"/>
      <c r="H54" s="1"/>
    </row>
    <row r="55" spans="3:8" customFormat="1" x14ac:dyDescent="0.25">
      <c r="C55" s="1"/>
      <c r="D55" s="4"/>
      <c r="E55" s="1"/>
      <c r="F55" s="1"/>
      <c r="G55" s="1"/>
      <c r="H55" s="1"/>
    </row>
    <row r="56" spans="3:8" customFormat="1" x14ac:dyDescent="0.25">
      <c r="C56" s="1"/>
      <c r="D56" s="4"/>
      <c r="E56" s="1"/>
      <c r="F56" s="1"/>
      <c r="G56" s="1"/>
      <c r="H56" s="1"/>
    </row>
    <row r="57" spans="3:8" customFormat="1" x14ac:dyDescent="0.25">
      <c r="C57" s="1"/>
      <c r="D57" s="4"/>
      <c r="E57" s="1"/>
      <c r="F57" s="1"/>
      <c r="G57" s="1"/>
      <c r="H57" s="1"/>
    </row>
    <row r="58" spans="3:8" customFormat="1" x14ac:dyDescent="0.25">
      <c r="C58" s="1"/>
      <c r="D58" s="4"/>
      <c r="E58" s="1"/>
      <c r="F58" s="1"/>
      <c r="G58" s="1"/>
      <c r="H58" s="1"/>
    </row>
    <row r="59" spans="3:8" customFormat="1" x14ac:dyDescent="0.25">
      <c r="C59" s="1"/>
      <c r="D59" s="4"/>
      <c r="E59" s="1"/>
      <c r="F59" s="1"/>
      <c r="G59" s="1"/>
      <c r="H59" s="1"/>
    </row>
    <row r="60" spans="3:8" customFormat="1" x14ac:dyDescent="0.25">
      <c r="C60" s="1"/>
      <c r="D60" s="4"/>
      <c r="E60" s="1"/>
      <c r="F60" s="1"/>
      <c r="G60" s="1"/>
      <c r="H60" s="1"/>
    </row>
    <row r="61" spans="3:8" customFormat="1" x14ac:dyDescent="0.25">
      <c r="C61" s="1"/>
      <c r="D61" s="4"/>
      <c r="E61" s="1"/>
      <c r="F61" s="1"/>
      <c r="G61" s="1"/>
      <c r="H61" s="1"/>
    </row>
    <row r="62" spans="3:8" customFormat="1" x14ac:dyDescent="0.25">
      <c r="C62" s="1"/>
      <c r="D62" s="4"/>
      <c r="E62" s="1"/>
      <c r="F62" s="1"/>
      <c r="G62" s="1"/>
      <c r="H62" s="1"/>
    </row>
    <row r="63" spans="3:8" customFormat="1" x14ac:dyDescent="0.25">
      <c r="C63" s="1"/>
      <c r="D63" s="4"/>
      <c r="E63" s="1"/>
      <c r="F63" s="1"/>
      <c r="G63" s="1"/>
      <c r="H63" s="1"/>
    </row>
    <row r="64" spans="3:8" customFormat="1" x14ac:dyDescent="0.25">
      <c r="C64" s="1"/>
      <c r="D64" s="4"/>
      <c r="E64" s="1"/>
      <c r="F64" s="1"/>
      <c r="G64" s="1"/>
      <c r="H64" s="1"/>
    </row>
    <row r="65" spans="3:8" customFormat="1" x14ac:dyDescent="0.25">
      <c r="C65" s="1"/>
      <c r="D65" s="4"/>
      <c r="E65" s="1"/>
      <c r="F65" s="1"/>
      <c r="G65" s="1"/>
      <c r="H65" s="1"/>
    </row>
    <row r="66" spans="3:8" customFormat="1" x14ac:dyDescent="0.25">
      <c r="C66" s="1"/>
      <c r="D66" s="4"/>
      <c r="E66" s="1"/>
      <c r="F66" s="1"/>
      <c r="G66" s="1"/>
      <c r="H66" s="1"/>
    </row>
    <row r="67" spans="3:8" customFormat="1" x14ac:dyDescent="0.25">
      <c r="C67" s="1"/>
      <c r="D67" s="4"/>
      <c r="E67" s="1"/>
      <c r="F67" s="1"/>
      <c r="G67" s="1"/>
      <c r="H67" s="1"/>
    </row>
    <row r="68" spans="3:8" customFormat="1" x14ac:dyDescent="0.25">
      <c r="C68" s="1"/>
      <c r="D68" s="4"/>
      <c r="E68" s="1"/>
      <c r="F68" s="1"/>
      <c r="G68" s="1"/>
      <c r="H68" s="1"/>
    </row>
    <row r="69" spans="3:8" customFormat="1" x14ac:dyDescent="0.25">
      <c r="C69" s="1"/>
      <c r="D69" s="4"/>
      <c r="E69" s="1"/>
      <c r="F69" s="1"/>
      <c r="G69" s="1"/>
      <c r="H6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"/>
  <sheetViews>
    <sheetView workbookViewId="0">
      <selection activeCell="H4" sqref="H4"/>
    </sheetView>
  </sheetViews>
  <sheetFormatPr baseColWidth="10" defaultRowHeight="15" x14ac:dyDescent="0.25"/>
  <cols>
    <col min="3" max="7" width="10.42578125" bestFit="1" customWidth="1"/>
    <col min="8" max="8" width="13" bestFit="1" customWidth="1"/>
    <col min="9" max="11" width="10.42578125" bestFit="1" customWidth="1"/>
    <col min="12" max="12" width="11.7109375" bestFit="1" customWidth="1"/>
    <col min="13" max="13" width="10.42578125" bestFit="1" customWidth="1"/>
    <col min="14" max="14" width="11.7109375" bestFit="1" customWidth="1"/>
    <col min="15" max="15" width="10.5703125" bestFit="1" customWidth="1"/>
    <col min="17" max="17" width="14.5703125" bestFit="1" customWidth="1"/>
  </cols>
  <sheetData>
    <row r="2" spans="2:17" x14ac:dyDescent="0.25"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48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</row>
    <row r="3" spans="2:17" s="22" customFormat="1" x14ac:dyDescent="0.25">
      <c r="C3" s="23">
        <v>650000</v>
      </c>
      <c r="D3" s="23">
        <v>650000</v>
      </c>
      <c r="E3" s="23">
        <v>650000</v>
      </c>
      <c r="F3" s="23">
        <v>650000</v>
      </c>
      <c r="G3" s="23">
        <v>650000</v>
      </c>
      <c r="H3" s="23">
        <v>1600000</v>
      </c>
      <c r="I3" s="23">
        <v>650000</v>
      </c>
      <c r="J3" s="23">
        <v>650000</v>
      </c>
      <c r="K3" s="23">
        <v>650000</v>
      </c>
      <c r="L3" s="23">
        <v>650000</v>
      </c>
      <c r="M3" s="23">
        <v>650000</v>
      </c>
      <c r="N3" s="23">
        <v>650000</v>
      </c>
      <c r="O3" s="23">
        <v>650000</v>
      </c>
      <c r="Q3" s="28">
        <v>1200000</v>
      </c>
    </row>
    <row r="4" spans="2:17" x14ac:dyDescent="0.25">
      <c r="C4" s="24">
        <v>-650000</v>
      </c>
      <c r="D4" s="24">
        <v>-650000</v>
      </c>
      <c r="E4" s="24">
        <v>-650000</v>
      </c>
      <c r="F4" s="24">
        <v>-650000</v>
      </c>
      <c r="G4" s="24">
        <v>-330000</v>
      </c>
      <c r="H4" s="24">
        <v>-1000000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Q4" s="29">
        <v>-600000</v>
      </c>
    </row>
    <row r="5" spans="2:17" x14ac:dyDescent="0.25">
      <c r="B5" s="6" t="s">
        <v>45</v>
      </c>
      <c r="C5" s="25">
        <f>SUM(C3:C4)</f>
        <v>0</v>
      </c>
      <c r="D5" s="25">
        <f>SUM(D3:D4)</f>
        <v>0</v>
      </c>
      <c r="E5" s="25">
        <f t="shared" ref="E5:O5" si="0">SUM(E3:E4)</f>
        <v>0</v>
      </c>
      <c r="F5" s="25">
        <f>SUM(F3:F4)</f>
        <v>0</v>
      </c>
      <c r="G5" s="25">
        <f t="shared" si="0"/>
        <v>320000</v>
      </c>
      <c r="H5" s="25">
        <f>SUM(H3:H4)</f>
        <v>600000</v>
      </c>
      <c r="I5" s="25">
        <f>SUM(I3:I4)</f>
        <v>650000</v>
      </c>
      <c r="J5" s="25">
        <f t="shared" si="0"/>
        <v>650000</v>
      </c>
      <c r="K5" s="25">
        <f t="shared" si="0"/>
        <v>650000</v>
      </c>
      <c r="L5" s="25">
        <f t="shared" si="0"/>
        <v>650000</v>
      </c>
      <c r="M5" s="25">
        <f t="shared" si="0"/>
        <v>650000</v>
      </c>
      <c r="N5" s="25">
        <f t="shared" si="0"/>
        <v>650000</v>
      </c>
      <c r="O5" s="25">
        <f t="shared" si="0"/>
        <v>650000</v>
      </c>
      <c r="Q5" s="28">
        <f>SUM(Q3:Q4)</f>
        <v>600000</v>
      </c>
    </row>
    <row r="6" spans="2:17" x14ac:dyDescent="0.25"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2:17" x14ac:dyDescent="0.25"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2:17" x14ac:dyDescent="0.25">
      <c r="E8" s="22"/>
      <c r="I8" s="22"/>
      <c r="J8" s="22"/>
      <c r="K8" s="22"/>
      <c r="L8" s="22"/>
      <c r="M8" s="22"/>
      <c r="N8" s="22"/>
      <c r="O8" s="22"/>
    </row>
    <row r="9" spans="2:17" x14ac:dyDescent="0.25"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2:17" x14ac:dyDescent="0.25"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2:17" x14ac:dyDescent="0.25"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spans="2:17" x14ac:dyDescent="0.25"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2:17" x14ac:dyDescent="0.25"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2:17" x14ac:dyDescent="0.25">
      <c r="C14" s="22"/>
      <c r="D14" s="22"/>
      <c r="E14" s="22"/>
      <c r="F14" s="22"/>
      <c r="G14" s="22"/>
      <c r="H14" s="22"/>
      <c r="I14" s="22" t="s">
        <v>49</v>
      </c>
      <c r="J14" s="22"/>
      <c r="K14" s="22"/>
      <c r="L14" s="22" t="s">
        <v>49</v>
      </c>
      <c r="M14" s="22"/>
      <c r="N14" s="22"/>
      <c r="O14" s="22"/>
    </row>
    <row r="15" spans="2:17" x14ac:dyDescent="0.25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Panilla</vt:lpstr>
      <vt:lpstr>Total por mes</vt:lpstr>
      <vt:lpstr>Recogido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Bedoya Layos</dc:creator>
  <cp:lastModifiedBy>Mariana Castañeda Bedoya</cp:lastModifiedBy>
  <dcterms:created xsi:type="dcterms:W3CDTF">2022-10-19T17:34:26Z</dcterms:created>
  <dcterms:modified xsi:type="dcterms:W3CDTF">2024-02-24T15:49:11Z</dcterms:modified>
</cp:coreProperties>
</file>