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Уник\Инф. технологии в менеджменте\Домашняя работа Excel\"/>
    </mc:Choice>
  </mc:AlternateContent>
  <xr:revisionPtr revIDLastSave="0" documentId="13_ncr:1_{89AF93BA-2FF2-4D19-98F1-5EFC69FD683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Январь" sheetId="1" r:id="rId1"/>
    <sheet name="Февраль" sheetId="3" r:id="rId2"/>
    <sheet name="Март" sheetId="4" r:id="rId3"/>
    <sheet name="Итог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4" i="6"/>
  <c r="G4" i="6"/>
  <c r="G5" i="6"/>
  <c r="G6" i="6"/>
  <c r="G7" i="6"/>
  <c r="D12" i="4"/>
  <c r="E12" i="4"/>
  <c r="F12" i="4"/>
  <c r="C12" i="4"/>
  <c r="D11" i="4"/>
  <c r="E11" i="4"/>
  <c r="F11" i="4"/>
  <c r="C11" i="4"/>
  <c r="F10" i="4"/>
  <c r="D10" i="4"/>
  <c r="E10" i="4"/>
  <c r="C10" i="4"/>
  <c r="D9" i="4"/>
  <c r="E9" i="4"/>
  <c r="F9" i="4"/>
  <c r="C9" i="4"/>
  <c r="F7" i="6"/>
  <c r="E6" i="6"/>
  <c r="F6" i="6"/>
  <c r="D5" i="6"/>
  <c r="F5" i="6"/>
  <c r="C7" i="6"/>
  <c r="F4" i="6"/>
  <c r="C4" i="6"/>
  <c r="D13" i="6"/>
  <c r="E13" i="6"/>
  <c r="F13" i="6"/>
  <c r="C13" i="6"/>
  <c r="D12" i="6"/>
  <c r="E12" i="6"/>
  <c r="F12" i="6"/>
  <c r="C12" i="6"/>
  <c r="F11" i="6"/>
  <c r="D11" i="6"/>
  <c r="E11" i="6"/>
  <c r="C11" i="6"/>
  <c r="D10" i="6"/>
  <c r="E10" i="6"/>
  <c r="F10" i="6"/>
  <c r="C10" i="6"/>
  <c r="F7" i="4"/>
  <c r="F6" i="4"/>
  <c r="F5" i="4"/>
  <c r="F4" i="4"/>
  <c r="H7" i="3"/>
  <c r="I7" i="3" s="1"/>
  <c r="I5" i="3"/>
  <c r="I6" i="3"/>
  <c r="I4" i="3"/>
  <c r="H5" i="3"/>
  <c r="H6" i="3"/>
  <c r="H4" i="3"/>
  <c r="E12" i="3"/>
  <c r="D12" i="3"/>
  <c r="C12" i="3"/>
  <c r="E11" i="3"/>
  <c r="D11" i="3"/>
  <c r="C11" i="3"/>
  <c r="E10" i="3"/>
  <c r="D10" i="3"/>
  <c r="C10" i="3"/>
  <c r="E9" i="3"/>
  <c r="D9" i="3"/>
  <c r="C9" i="3"/>
  <c r="F7" i="3"/>
  <c r="F6" i="3"/>
  <c r="F5" i="3"/>
  <c r="F4" i="3"/>
  <c r="D12" i="1"/>
  <c r="E12" i="1"/>
  <c r="C12" i="1"/>
  <c r="D11" i="1"/>
  <c r="E11" i="1"/>
  <c r="C11" i="1"/>
  <c r="D10" i="1"/>
  <c r="E10" i="1"/>
  <c r="C10" i="1"/>
  <c r="D9" i="1"/>
  <c r="E9" i="1"/>
  <c r="C9" i="1"/>
  <c r="F5" i="1"/>
  <c r="F6" i="1"/>
  <c r="F7" i="1"/>
  <c r="F4" i="1"/>
  <c r="G4" i="4" l="1"/>
  <c r="F12" i="3"/>
  <c r="F9" i="3"/>
  <c r="G5" i="3" s="1"/>
  <c r="F10" i="3"/>
  <c r="F11" i="3"/>
  <c r="F12" i="1"/>
  <c r="F9" i="1"/>
  <c r="G7" i="1" s="1"/>
  <c r="F10" i="1"/>
  <c r="F11" i="1"/>
  <c r="H4" i="4" l="1"/>
  <c r="I4" i="4" s="1"/>
  <c r="G7" i="4"/>
  <c r="H7" i="4" s="1"/>
  <c r="I7" i="4" s="1"/>
  <c r="G6" i="4"/>
  <c r="H6" i="4" s="1"/>
  <c r="I6" i="4" s="1"/>
  <c r="G5" i="4"/>
  <c r="H5" i="4" s="1"/>
  <c r="I5" i="4" s="1"/>
  <c r="G7" i="3"/>
  <c r="G6" i="3"/>
  <c r="G4" i="3"/>
  <c r="G5" i="1"/>
  <c r="G6" i="1"/>
  <c r="G4" i="1"/>
</calcChain>
</file>

<file path=xl/sharedStrings.xml><?xml version="1.0" encoding="utf-8"?>
<sst xmlns="http://schemas.openxmlformats.org/spreadsheetml/2006/main" count="77" uniqueCount="29">
  <si>
    <t>№</t>
  </si>
  <si>
    <t>ФИО</t>
  </si>
  <si>
    <t>Зарплата</t>
  </si>
  <si>
    <t>Стипендия</t>
  </si>
  <si>
    <t>Пенсия</t>
  </si>
  <si>
    <t>Всего</t>
  </si>
  <si>
    <t>Процент от общего количества</t>
  </si>
  <si>
    <t>Абдурахманов Исматулла Гафурович</t>
  </si>
  <si>
    <t>Абдурахманов Ибрагим Исматулаевич</t>
  </si>
  <si>
    <t>Абдурахманова Малика Султановна</t>
  </si>
  <si>
    <t>Абдурахманова Гульрух Мирзаевна</t>
  </si>
  <si>
    <t>Итого</t>
  </si>
  <si>
    <t>Максимальная величина</t>
  </si>
  <si>
    <t>Минимальная величина</t>
  </si>
  <si>
    <t>Среднее значение</t>
  </si>
  <si>
    <t>Бюджет семьи Абдурахмановых</t>
  </si>
  <si>
    <t>Доходы в январе месяце</t>
  </si>
  <si>
    <t>Изменение величины процента от января</t>
  </si>
  <si>
    <t>Доходы в феврале месяце</t>
  </si>
  <si>
    <t>Качество изменения</t>
  </si>
  <si>
    <t>Итог за 3 месяца</t>
  </si>
  <si>
    <t>Зарплата за всё время</t>
  </si>
  <si>
    <t>Стипендия за всё время</t>
  </si>
  <si>
    <t>Пенсия за всё время</t>
  </si>
  <si>
    <t>Всего за всё время</t>
  </si>
  <si>
    <t>Максимальный процент от общего количества</t>
  </si>
  <si>
    <t>Минимальный процент от общего количества</t>
  </si>
  <si>
    <t>Изменение величины процента от февраля</t>
  </si>
  <si>
    <t>Доходы в марте месяце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</si>
</sst>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3" fontId="0" fillId="0" borderId="2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4" sqref="G4"/>
    </sheetView>
  </sheetViews>
  <sheetFormatPr defaultRowHeight="15" x14ac:dyDescent="0.25"/>
  <cols>
    <col min="1" max="1" width="9.140625" style="1"/>
    <col min="2" max="2" width="37.5703125" style="1" customWidth="1"/>
    <col min="3" max="3" width="10.5703125" style="1" customWidth="1"/>
    <col min="4" max="4" width="13" style="1" customWidth="1"/>
    <col min="5" max="6" width="9.140625" style="1"/>
    <col min="7" max="7" width="29.28515625" style="1" customWidth="1"/>
    <col min="8" max="16384" width="9.140625" style="1"/>
  </cols>
  <sheetData>
    <row r="1" spans="1:7" ht="23.25" x14ac:dyDescent="0.25">
      <c r="A1" s="8" t="s">
        <v>15</v>
      </c>
      <c r="B1" s="8"/>
      <c r="C1" s="8"/>
      <c r="D1" s="8"/>
      <c r="E1" s="8"/>
      <c r="F1" s="8"/>
      <c r="G1" s="8"/>
    </row>
    <row r="2" spans="1:7" x14ac:dyDescent="0.25">
      <c r="A2" s="9" t="s">
        <v>16</v>
      </c>
      <c r="B2" s="9"/>
      <c r="C2" s="9"/>
      <c r="D2" s="9"/>
      <c r="E2" s="9"/>
      <c r="F2" s="9"/>
      <c r="G2" s="9"/>
    </row>
    <row r="3" spans="1:7" ht="30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ht="22.5" customHeight="1" x14ac:dyDescent="0.25">
      <c r="A4" s="4">
        <v>1</v>
      </c>
      <c r="B4" s="5" t="s">
        <v>7</v>
      </c>
      <c r="C4" s="6">
        <v>170000</v>
      </c>
      <c r="D4" s="4"/>
      <c r="E4" s="4"/>
      <c r="F4" s="6">
        <f>SUM(C4:E4)</f>
        <v>170000</v>
      </c>
      <c r="G4" s="7">
        <f>F4/F$9</f>
        <v>0.52631578947368418</v>
      </c>
    </row>
    <row r="5" spans="1:7" ht="22.5" customHeight="1" x14ac:dyDescent="0.25">
      <c r="A5" s="4">
        <v>2</v>
      </c>
      <c r="B5" s="5" t="s">
        <v>8</v>
      </c>
      <c r="C5" s="4"/>
      <c r="D5" s="6">
        <v>13000</v>
      </c>
      <c r="E5" s="4"/>
      <c r="F5" s="6">
        <f t="shared" ref="F5:F7" si="0">SUM(C5:E5)</f>
        <v>13000</v>
      </c>
      <c r="G5" s="7">
        <f>F5/F$9</f>
        <v>4.0247678018575851E-2</v>
      </c>
    </row>
    <row r="6" spans="1:7" ht="22.5" customHeight="1" x14ac:dyDescent="0.25">
      <c r="A6" s="4">
        <v>3</v>
      </c>
      <c r="B6" s="5" t="s">
        <v>9</v>
      </c>
      <c r="C6" s="4"/>
      <c r="D6" s="4"/>
      <c r="E6" s="6">
        <v>20000</v>
      </c>
      <c r="F6" s="6">
        <f t="shared" si="0"/>
        <v>20000</v>
      </c>
      <c r="G6" s="7">
        <f>F6/F$9</f>
        <v>6.1919504643962849E-2</v>
      </c>
    </row>
    <row r="7" spans="1:7" ht="22.5" customHeight="1" x14ac:dyDescent="0.25">
      <c r="A7" s="4">
        <v>4</v>
      </c>
      <c r="B7" s="5" t="s">
        <v>10</v>
      </c>
      <c r="C7" s="6">
        <v>120000</v>
      </c>
      <c r="D7" s="4"/>
      <c r="E7" s="4"/>
      <c r="F7" s="6">
        <f t="shared" si="0"/>
        <v>120000</v>
      </c>
      <c r="G7" s="7">
        <f>F7/F$9</f>
        <v>0.37151702786377711</v>
      </c>
    </row>
    <row r="9" spans="1:7" ht="22.5" customHeight="1" x14ac:dyDescent="0.25">
      <c r="B9" s="5" t="s">
        <v>11</v>
      </c>
      <c r="C9" s="6">
        <f>SUM(C4:C7)</f>
        <v>290000</v>
      </c>
      <c r="D9" s="6">
        <f>SUM(D4:D7)</f>
        <v>13000</v>
      </c>
      <c r="E9" s="6">
        <f>SUM(E4:E7)</f>
        <v>20000</v>
      </c>
      <c r="F9" s="6">
        <f>SUM(F4:F7)</f>
        <v>323000</v>
      </c>
    </row>
    <row r="10" spans="1:7" ht="22.5" customHeight="1" x14ac:dyDescent="0.25">
      <c r="B10" s="5" t="s">
        <v>12</v>
      </c>
      <c r="C10" s="6">
        <f>MAX(C4:C7)</f>
        <v>170000</v>
      </c>
      <c r="D10" s="6">
        <f>MAX(D4:D7)</f>
        <v>13000</v>
      </c>
      <c r="E10" s="6">
        <f>MAX(E4:E7)</f>
        <v>20000</v>
      </c>
      <c r="F10" s="6">
        <f>MAX(F4:F7)</f>
        <v>170000</v>
      </c>
    </row>
    <row r="11" spans="1:7" ht="22.5" customHeight="1" x14ac:dyDescent="0.25">
      <c r="B11" s="5" t="s">
        <v>13</v>
      </c>
      <c r="C11" s="6">
        <f>MIN(C4:C7)</f>
        <v>120000</v>
      </c>
      <c r="D11" s="6">
        <f>MIN(D4:D7)</f>
        <v>13000</v>
      </c>
      <c r="E11" s="6">
        <f>MIN(E4:E7)</f>
        <v>20000</v>
      </c>
      <c r="F11" s="6">
        <f>MIN(F4:F7)</f>
        <v>13000</v>
      </c>
    </row>
    <row r="12" spans="1:7" ht="22.5" customHeight="1" x14ac:dyDescent="0.25">
      <c r="B12" s="5" t="s">
        <v>14</v>
      </c>
      <c r="C12" s="6">
        <f>AVERAGE(C4:C7)</f>
        <v>145000</v>
      </c>
      <c r="D12" s="6">
        <f>AVERAGE(D4:D7)</f>
        <v>13000</v>
      </c>
      <c r="E12" s="6">
        <f>AVERAGE(E4:E7)</f>
        <v>20000</v>
      </c>
      <c r="F12" s="6">
        <f>AVERAGE(F4:F7)</f>
        <v>80750</v>
      </c>
    </row>
  </sheetData>
  <mergeCells count="2">
    <mergeCell ref="A1:G1"/>
    <mergeCell ref="A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A68-C569-48C5-9F87-3E60F43D9A43}">
  <dimension ref="A1:I12"/>
  <sheetViews>
    <sheetView workbookViewId="0">
      <selection activeCell="A3" sqref="A3"/>
    </sheetView>
  </sheetViews>
  <sheetFormatPr defaultRowHeight="15" x14ac:dyDescent="0.25"/>
  <cols>
    <col min="1" max="1" width="9.140625" style="1"/>
    <col min="2" max="2" width="37.5703125" style="1" customWidth="1"/>
    <col min="3" max="3" width="10.5703125" style="1" customWidth="1"/>
    <col min="4" max="4" width="13" style="1" customWidth="1"/>
    <col min="5" max="6" width="9.140625" style="1"/>
    <col min="7" max="7" width="29.28515625" style="1" customWidth="1"/>
    <col min="8" max="8" width="26.28515625" style="1" customWidth="1"/>
    <col min="9" max="9" width="14.28515625" style="1" customWidth="1"/>
    <col min="10" max="16384" width="9.140625" style="1"/>
  </cols>
  <sheetData>
    <row r="1" spans="1:9" ht="23.25" customHeight="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</row>
    <row r="2" spans="1:9" ht="15" customHeight="1" x14ac:dyDescent="0.25">
      <c r="A2" s="10" t="s">
        <v>18</v>
      </c>
      <c r="B2" s="10"/>
      <c r="C2" s="10"/>
      <c r="D2" s="10"/>
      <c r="E2" s="10"/>
      <c r="F2" s="10"/>
      <c r="G2" s="10"/>
      <c r="H2" s="10"/>
      <c r="I2" s="10"/>
    </row>
    <row r="3" spans="1:9" ht="30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17</v>
      </c>
      <c r="I3" s="4" t="s">
        <v>19</v>
      </c>
    </row>
    <row r="4" spans="1:9" ht="22.5" customHeight="1" x14ac:dyDescent="0.25">
      <c r="A4" s="4">
        <v>1</v>
      </c>
      <c r="B4" s="5" t="s">
        <v>7</v>
      </c>
      <c r="C4" s="6">
        <v>180000</v>
      </c>
      <c r="D4" s="4"/>
      <c r="E4" s="4"/>
      <c r="F4" s="6">
        <f>SUM(C4:E4)</f>
        <v>180000</v>
      </c>
      <c r="G4" s="7">
        <f>F4/F$9</f>
        <v>0.52478134110787167</v>
      </c>
      <c r="H4" s="7">
        <f>G4-Январь!G4</f>
        <v>-1.534448365812513E-3</v>
      </c>
      <c r="I4" s="4" t="str">
        <f>IF(H4&gt;0, "Увеличился", IF(H4&lt;0, "Уменьшился","Без изменений"))</f>
        <v>Уменьшился</v>
      </c>
    </row>
    <row r="5" spans="1:9" ht="22.5" customHeight="1" x14ac:dyDescent="0.25">
      <c r="A5" s="4">
        <v>2</v>
      </c>
      <c r="B5" s="5" t="s">
        <v>8</v>
      </c>
      <c r="C5" s="4"/>
      <c r="D5" s="6">
        <v>13000</v>
      </c>
      <c r="E5" s="4"/>
      <c r="F5" s="6">
        <f t="shared" ref="F5:F7" si="0">SUM(C5:E5)</f>
        <v>13000</v>
      </c>
      <c r="G5" s="7">
        <f>F5/F$9</f>
        <v>3.7900874635568516E-2</v>
      </c>
      <c r="H5" s="7">
        <f>G5-Январь!G5</f>
        <v>-2.3468033830073357E-3</v>
      </c>
      <c r="I5" s="4" t="str">
        <f t="shared" ref="I5:I7" si="1">IF(H5&gt;0, "Увеличился", IF(H5&lt;0, "Уменьшился","Без изменений"))</f>
        <v>Уменьшился</v>
      </c>
    </row>
    <row r="6" spans="1:9" ht="22.5" customHeight="1" x14ac:dyDescent="0.25">
      <c r="A6" s="4">
        <v>3</v>
      </c>
      <c r="B6" s="5" t="s">
        <v>9</v>
      </c>
      <c r="C6" s="4"/>
      <c r="D6" s="4"/>
      <c r="E6" s="6">
        <v>20000</v>
      </c>
      <c r="F6" s="6">
        <f t="shared" si="0"/>
        <v>20000</v>
      </c>
      <c r="G6" s="7">
        <f>F6/F$9</f>
        <v>5.8309037900874633E-2</v>
      </c>
      <c r="H6" s="7">
        <f>G6-Январь!G6</f>
        <v>-3.6104667430882156E-3</v>
      </c>
      <c r="I6" s="4" t="str">
        <f t="shared" si="1"/>
        <v>Уменьшился</v>
      </c>
    </row>
    <row r="7" spans="1:9" ht="22.5" customHeight="1" x14ac:dyDescent="0.25">
      <c r="A7" s="4">
        <v>4</v>
      </c>
      <c r="B7" s="5" t="s">
        <v>10</v>
      </c>
      <c r="C7" s="6">
        <v>130000</v>
      </c>
      <c r="D7" s="4"/>
      <c r="E7" s="4"/>
      <c r="F7" s="6">
        <f t="shared" si="0"/>
        <v>130000</v>
      </c>
      <c r="G7" s="7">
        <f>F7/F$9</f>
        <v>0.37900874635568516</v>
      </c>
      <c r="H7" s="7">
        <f>G7-Январь!G7</f>
        <v>7.4917184919080504E-3</v>
      </c>
      <c r="I7" s="4" t="str">
        <f t="shared" si="1"/>
        <v>Увеличился</v>
      </c>
    </row>
    <row r="9" spans="1:9" ht="22.5" customHeight="1" x14ac:dyDescent="0.25">
      <c r="B9" s="5" t="s">
        <v>11</v>
      </c>
      <c r="C9" s="6">
        <f>SUM(C4:C7)</f>
        <v>310000</v>
      </c>
      <c r="D9" s="6">
        <f>SUM(D4:D7)</f>
        <v>13000</v>
      </c>
      <c r="E9" s="6">
        <f>SUM(E4:E7)</f>
        <v>20000</v>
      </c>
      <c r="F9" s="6">
        <f>SUM(F4:F7)</f>
        <v>343000</v>
      </c>
    </row>
    <row r="10" spans="1:9" ht="22.5" customHeight="1" x14ac:dyDescent="0.25">
      <c r="B10" s="5" t="s">
        <v>12</v>
      </c>
      <c r="C10" s="6">
        <f>MAX(C4:C7)</f>
        <v>180000</v>
      </c>
      <c r="D10" s="6">
        <f>MAX(D4:D7)</f>
        <v>13000</v>
      </c>
      <c r="E10" s="6">
        <f>MAX(E4:E7)</f>
        <v>20000</v>
      </c>
      <c r="F10" s="6">
        <f>MAX(F4:F7)</f>
        <v>180000</v>
      </c>
    </row>
    <row r="11" spans="1:9" ht="22.5" customHeight="1" x14ac:dyDescent="0.25">
      <c r="B11" s="5" t="s">
        <v>13</v>
      </c>
      <c r="C11" s="6">
        <f>MIN(C4:C7)</f>
        <v>130000</v>
      </c>
      <c r="D11" s="6">
        <f>MIN(D4:D7)</f>
        <v>13000</v>
      </c>
      <c r="E11" s="6">
        <f>MIN(E4:E7)</f>
        <v>20000</v>
      </c>
      <c r="F11" s="6">
        <f>MIN(F4:F7)</f>
        <v>13000</v>
      </c>
    </row>
    <row r="12" spans="1:9" ht="22.5" customHeight="1" x14ac:dyDescent="0.25">
      <c r="B12" s="5" t="s">
        <v>14</v>
      </c>
      <c r="C12" s="6">
        <f>AVERAGE(C4:C7)</f>
        <v>155000</v>
      </c>
      <c r="D12" s="6">
        <f>AVERAGE(D4:D7)</f>
        <v>13000</v>
      </c>
      <c r="E12" s="6">
        <f>AVERAGE(E4:E7)</f>
        <v>20000</v>
      </c>
      <c r="F12" s="6">
        <f>AVERAGE(F4:F7)</f>
        <v>85750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505-A272-40E6-9939-1C04946A9485}">
  <dimension ref="A1:I12"/>
  <sheetViews>
    <sheetView workbookViewId="0">
      <selection activeCell="A3" sqref="A3"/>
    </sheetView>
  </sheetViews>
  <sheetFormatPr defaultRowHeight="15" x14ac:dyDescent="0.25"/>
  <cols>
    <col min="1" max="1" width="9.140625" style="1"/>
    <col min="2" max="2" width="37.5703125" style="1" customWidth="1"/>
    <col min="3" max="3" width="10.5703125" style="1" customWidth="1"/>
    <col min="4" max="4" width="13" style="1" customWidth="1"/>
    <col min="5" max="6" width="9.140625" style="1"/>
    <col min="7" max="7" width="29.28515625" style="1" customWidth="1"/>
    <col min="8" max="8" width="26.28515625" style="1" customWidth="1"/>
    <col min="9" max="9" width="16.28515625" style="1" customWidth="1"/>
    <col min="10" max="16384" width="9.140625" style="1"/>
  </cols>
  <sheetData>
    <row r="1" spans="1:9" ht="23.25" customHeight="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</row>
    <row r="2" spans="1:9" ht="15" customHeight="1" x14ac:dyDescent="0.25">
      <c r="A2" s="10" t="s">
        <v>28</v>
      </c>
      <c r="B2" s="10"/>
      <c r="C2" s="10"/>
      <c r="D2" s="10"/>
      <c r="E2" s="10"/>
      <c r="F2" s="10"/>
      <c r="G2" s="10"/>
      <c r="H2" s="10"/>
      <c r="I2" s="10"/>
    </row>
    <row r="3" spans="1:9" ht="3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27</v>
      </c>
      <c r="I3" s="4" t="s">
        <v>19</v>
      </c>
    </row>
    <row r="4" spans="1:9" ht="22.5" customHeight="1" x14ac:dyDescent="0.25">
      <c r="A4" s="4">
        <v>1</v>
      </c>
      <c r="B4" s="5" t="s">
        <v>7</v>
      </c>
      <c r="C4" s="6">
        <v>180000</v>
      </c>
      <c r="D4" s="4"/>
      <c r="E4" s="4"/>
      <c r="F4" s="6">
        <f>SUM(C4:E4)</f>
        <v>180000</v>
      </c>
      <c r="G4" s="7">
        <f>F4/Март!F$9</f>
        <v>0.52478134110787167</v>
      </c>
      <c r="H4" s="7">
        <f>G4-Февраль!G4</f>
        <v>0</v>
      </c>
      <c r="I4" s="4" t="str">
        <f>IF(H4&gt;0, "Увеличился", IF(H4&lt;0, "Уменьшился","Без изменений"))</f>
        <v>Без изменений</v>
      </c>
    </row>
    <row r="5" spans="1:9" ht="22.5" customHeight="1" x14ac:dyDescent="0.25">
      <c r="A5" s="4">
        <v>2</v>
      </c>
      <c r="B5" s="5" t="s">
        <v>8</v>
      </c>
      <c r="C5" s="4"/>
      <c r="D5" s="6">
        <v>13000</v>
      </c>
      <c r="E5" s="4"/>
      <c r="F5" s="6">
        <f>SUM(C5:E5)</f>
        <v>13000</v>
      </c>
      <c r="G5" s="7">
        <f>F5/Март!F$9</f>
        <v>3.7900874635568516E-2</v>
      </c>
      <c r="H5" s="7">
        <f>G5-Февраль!G5</f>
        <v>0</v>
      </c>
      <c r="I5" s="4" t="str">
        <f>IF(H5&gt;0, "Увеличился", IF(H5&lt;0, "Уменьшился","Без изменений"))</f>
        <v>Без изменений</v>
      </c>
    </row>
    <row r="6" spans="1:9" ht="22.5" customHeight="1" x14ac:dyDescent="0.25">
      <c r="A6" s="4">
        <v>3</v>
      </c>
      <c r="B6" s="5" t="s">
        <v>9</v>
      </c>
      <c r="C6" s="4"/>
      <c r="D6" s="4"/>
      <c r="E6" s="6">
        <v>20000</v>
      </c>
      <c r="F6" s="6">
        <f>SUM(C6:E6)</f>
        <v>20000</v>
      </c>
      <c r="G6" s="7">
        <f>F6/Март!F$9</f>
        <v>5.8309037900874633E-2</v>
      </c>
      <c r="H6" s="7">
        <f>G6-Февраль!G6</f>
        <v>0</v>
      </c>
      <c r="I6" s="4" t="str">
        <f>IF(H6&gt;0, "Увеличился", IF(H6&lt;0, "Уменьшился","Без изменений"))</f>
        <v>Без изменений</v>
      </c>
    </row>
    <row r="7" spans="1:9" ht="22.5" customHeight="1" x14ac:dyDescent="0.25">
      <c r="A7" s="4">
        <v>4</v>
      </c>
      <c r="B7" s="5" t="s">
        <v>10</v>
      </c>
      <c r="C7" s="6">
        <v>130000</v>
      </c>
      <c r="D7" s="4"/>
      <c r="E7" s="4"/>
      <c r="F7" s="6">
        <f>SUM(C7:E7)</f>
        <v>130000</v>
      </c>
      <c r="G7" s="7">
        <f>F7/Март!F$9</f>
        <v>0.37900874635568516</v>
      </c>
      <c r="H7" s="7">
        <f>G7-Февраль!G7</f>
        <v>0</v>
      </c>
      <c r="I7" s="4" t="str">
        <f>IF(H7&gt;0, "Увеличился", IF(H7&lt;0, "Уменьшился","Без изменений"))</f>
        <v>Без изменений</v>
      </c>
    </row>
    <row r="9" spans="1:9" ht="22.5" customHeight="1" x14ac:dyDescent="0.25">
      <c r="B9" s="5" t="s">
        <v>11</v>
      </c>
      <c r="C9" s="6">
        <f>SUM(C4:C7)</f>
        <v>310000</v>
      </c>
      <c r="D9" s="6">
        <f t="shared" ref="D9:F9" si="0">SUM(D4:D7)</f>
        <v>13000</v>
      </c>
      <c r="E9" s="6">
        <f t="shared" si="0"/>
        <v>20000</v>
      </c>
      <c r="F9" s="6">
        <f t="shared" si="0"/>
        <v>343000</v>
      </c>
    </row>
    <row r="10" spans="1:9" ht="22.5" customHeight="1" x14ac:dyDescent="0.25">
      <c r="B10" s="5" t="s">
        <v>12</v>
      </c>
      <c r="C10" s="6">
        <f>MAX(C4:C7)</f>
        <v>180000</v>
      </c>
      <c r="D10" s="6">
        <f t="shared" ref="D10:F10" si="1">MAX(D4:D7)</f>
        <v>13000</v>
      </c>
      <c r="E10" s="6">
        <f t="shared" si="1"/>
        <v>20000</v>
      </c>
      <c r="F10" s="6">
        <f t="shared" si="1"/>
        <v>180000</v>
      </c>
    </row>
    <row r="11" spans="1:9" ht="22.5" customHeight="1" x14ac:dyDescent="0.25">
      <c r="B11" s="5" t="s">
        <v>13</v>
      </c>
      <c r="C11" s="6">
        <f>MIN(C4:C7)</f>
        <v>130000</v>
      </c>
      <c r="D11" s="6">
        <f t="shared" ref="D11:F11" si="2">MIN(D4:D7)</f>
        <v>13000</v>
      </c>
      <c r="E11" s="6">
        <f t="shared" si="2"/>
        <v>20000</v>
      </c>
      <c r="F11" s="6">
        <f t="shared" si="2"/>
        <v>13000</v>
      </c>
    </row>
    <row r="12" spans="1:9" ht="22.5" customHeight="1" x14ac:dyDescent="0.25">
      <c r="B12" s="5" t="s">
        <v>14</v>
      </c>
      <c r="C12" s="6">
        <f>AVERAGE(C4:C7)</f>
        <v>155000</v>
      </c>
      <c r="D12" s="6">
        <f t="shared" ref="D12:F12" si="3">AVERAGE(D4:D7)</f>
        <v>13000</v>
      </c>
      <c r="E12" s="6">
        <f t="shared" si="3"/>
        <v>20000</v>
      </c>
      <c r="F12" s="6">
        <f t="shared" si="3"/>
        <v>85750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12AB-89CE-4DB5-90B7-8A2D5DD606AB}">
  <dimension ref="A1:I13"/>
  <sheetViews>
    <sheetView tabSelected="1" workbookViewId="0">
      <selection activeCell="B30" sqref="B30"/>
    </sheetView>
  </sheetViews>
  <sheetFormatPr defaultRowHeight="15" x14ac:dyDescent="0.25"/>
  <cols>
    <col min="1" max="1" width="10.28515625" style="1" customWidth="1"/>
    <col min="2" max="2" width="37.5703125" style="1" customWidth="1"/>
    <col min="3" max="3" width="11.85546875" style="1" customWidth="1"/>
    <col min="4" max="4" width="13" style="1" customWidth="1"/>
    <col min="5" max="5" width="11.28515625" style="1" customWidth="1"/>
    <col min="6" max="6" width="11.7109375" style="1" customWidth="1"/>
    <col min="7" max="7" width="29.28515625" style="1" customWidth="1"/>
    <col min="8" max="8" width="26.28515625" style="1" customWidth="1"/>
    <col min="9" max="9" width="25" style="1" customWidth="1"/>
    <col min="10" max="16384" width="9.140625" style="1"/>
  </cols>
  <sheetData>
    <row r="1" spans="1:9" ht="23.25" customHeight="1" x14ac:dyDescent="0.25">
      <c r="A1" s="8" t="s">
        <v>15</v>
      </c>
      <c r="B1" s="8"/>
      <c r="C1" s="8"/>
      <c r="D1" s="8"/>
      <c r="E1" s="8"/>
      <c r="F1" s="8"/>
      <c r="G1" s="8"/>
      <c r="H1" s="8"/>
    </row>
    <row r="2" spans="1:9" ht="17.25" customHeight="1" x14ac:dyDescent="0.25">
      <c r="A2" s="10" t="s">
        <v>20</v>
      </c>
      <c r="B2" s="10"/>
      <c r="C2" s="10"/>
      <c r="D2" s="10"/>
      <c r="E2" s="10"/>
      <c r="F2" s="10"/>
      <c r="G2" s="10"/>
      <c r="H2" s="10"/>
    </row>
    <row r="3" spans="1:9" ht="30" customHeight="1" x14ac:dyDescent="0.25">
      <c r="A3" s="4" t="s">
        <v>0</v>
      </c>
      <c r="B3" s="4" t="s">
        <v>1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</row>
    <row r="4" spans="1:9" ht="22.5" customHeight="1" x14ac:dyDescent="0.25">
      <c r="A4" s="4">
        <v>1</v>
      </c>
      <c r="B4" s="5" t="s">
        <v>7</v>
      </c>
      <c r="C4" s="6">
        <f>SUM(Январь!C4, Февраль!C4, Март!C4)</f>
        <v>530000</v>
      </c>
      <c r="D4" s="6"/>
      <c r="E4" s="6"/>
      <c r="F4" s="6">
        <f>SUM(Январь!F4, Февраль!F4, Март!F4)</f>
        <v>530000</v>
      </c>
      <c r="G4" s="7">
        <f>MAX(Январь!G4, Февраль!G4, Март!G4)</f>
        <v>0.52631578947368418</v>
      </c>
      <c r="H4" s="7">
        <f>MIN(Январь!G4, Февраль!G4, Март!G4)</f>
        <v>0.52478134110787167</v>
      </c>
      <c r="I4" s="3"/>
    </row>
    <row r="5" spans="1:9" ht="22.5" customHeight="1" x14ac:dyDescent="0.25">
      <c r="A5" s="4">
        <v>2</v>
      </c>
      <c r="B5" s="5" t="s">
        <v>8</v>
      </c>
      <c r="C5" s="6"/>
      <c r="D5" s="6">
        <f>SUM(Январь!D5, Февраль!D5, Март!D5)</f>
        <v>39000</v>
      </c>
      <c r="E5" s="6"/>
      <c r="F5" s="6">
        <f>SUM(Январь!F5, Февраль!F5, Март!F5)</f>
        <v>39000</v>
      </c>
      <c r="G5" s="7">
        <f>MAX(Январь!G5, Февраль!G5, Март!G5)</f>
        <v>4.0247678018575851E-2</v>
      </c>
      <c r="H5" s="7">
        <f>MIN(Январь!G5, Февраль!G5, Март!G5)</f>
        <v>3.7900874635568516E-2</v>
      </c>
      <c r="I5" s="3"/>
    </row>
    <row r="6" spans="1:9" ht="22.5" customHeight="1" x14ac:dyDescent="0.25">
      <c r="A6" s="4">
        <v>3</v>
      </c>
      <c r="B6" s="5" t="s">
        <v>9</v>
      </c>
      <c r="C6" s="6"/>
      <c r="D6" s="6"/>
      <c r="E6" s="6">
        <f>SUM(Январь!E6, Февраль!E6, Март!E6)</f>
        <v>60000</v>
      </c>
      <c r="F6" s="6">
        <f>SUM(Январь!F6, Февраль!F6, Март!F6)</f>
        <v>60000</v>
      </c>
      <c r="G6" s="7">
        <f>MAX(Январь!G6, Февраль!G6, Март!G6)</f>
        <v>6.1919504643962849E-2</v>
      </c>
      <c r="H6" s="7">
        <f>MIN(Январь!G6, Февраль!G6, Март!G6)</f>
        <v>5.8309037900874633E-2</v>
      </c>
      <c r="I6" s="3"/>
    </row>
    <row r="7" spans="1:9" ht="22.5" customHeight="1" x14ac:dyDescent="0.25">
      <c r="A7" s="4">
        <v>4</v>
      </c>
      <c r="B7" s="5" t="s">
        <v>10</v>
      </c>
      <c r="C7" s="6">
        <f>SUM(Январь!C7, Февраль!C7, Март!C7)</f>
        <v>380000</v>
      </c>
      <c r="D7" s="6"/>
      <c r="E7" s="6"/>
      <c r="F7" s="6">
        <f>SUM(Январь!F7, Февраль!F7, Март!F7)</f>
        <v>380000</v>
      </c>
      <c r="G7" s="7">
        <f>MAX(Январь!G7, Февраль!G7, Март!G7)</f>
        <v>0.37900874635568516</v>
      </c>
      <c r="H7" s="7">
        <f>MIN(Январь!G7, Февраль!G7, Март!G7)</f>
        <v>0.37151702786377711</v>
      </c>
      <c r="I7" s="3"/>
    </row>
    <row r="8" spans="1:9" ht="15" customHeight="1" x14ac:dyDescent="0.25">
      <c r="B8" s="2"/>
      <c r="C8" s="3"/>
      <c r="D8" s="3"/>
      <c r="E8" s="3"/>
      <c r="F8" s="3"/>
    </row>
    <row r="9" spans="1:9" ht="22.5" customHeight="1" x14ac:dyDescent="0.25">
      <c r="B9" s="4"/>
      <c r="C9" s="4" t="s">
        <v>2</v>
      </c>
      <c r="D9" s="4" t="s">
        <v>3</v>
      </c>
      <c r="E9" s="4" t="s">
        <v>4</v>
      </c>
      <c r="F9" s="4" t="s">
        <v>5</v>
      </c>
    </row>
    <row r="10" spans="1:9" ht="22.5" customHeight="1" x14ac:dyDescent="0.25">
      <c r="B10" s="5" t="s">
        <v>11</v>
      </c>
      <c r="C10" s="6">
        <f>SUM(Январь!C4:C7, Февраль!C4:C7, Март!C4:C7)</f>
        <v>910000</v>
      </c>
      <c r="D10" s="6">
        <f>SUM(Январь!D4:D7, Февраль!D4:D7, Март!D4:D7)</f>
        <v>39000</v>
      </c>
      <c r="E10" s="6">
        <f>SUM(Январь!E4:E7, Февраль!E4:E7, Март!E4:E7)</f>
        <v>60000</v>
      </c>
      <c r="F10" s="6">
        <f>SUM(Январь!F4:F7, Февраль!F4:F7, Март!F4:F7)</f>
        <v>1009000</v>
      </c>
    </row>
    <row r="11" spans="1:9" ht="22.5" customHeight="1" x14ac:dyDescent="0.25">
      <c r="B11" s="5" t="s">
        <v>12</v>
      </c>
      <c r="C11" s="6">
        <f>MAX(Январь!C4:C7, Февраль!C4:C7, Март!C4:C7)</f>
        <v>180000</v>
      </c>
      <c r="D11" s="6">
        <f>MAX(Январь!D4:D7, Февраль!D4:D7, Март!D4:D7)</f>
        <v>13000</v>
      </c>
      <c r="E11" s="6">
        <f>MAX(Январь!E4:E7, Февраль!E4:E7, Март!E4:E7)</f>
        <v>20000</v>
      </c>
      <c r="F11" s="6">
        <f>MAX(Январь!F4:F7, Февраль!F4:F7, Март!F4:F7)</f>
        <v>180000</v>
      </c>
    </row>
    <row r="12" spans="1:9" ht="22.5" customHeight="1" x14ac:dyDescent="0.25">
      <c r="B12" s="5" t="s">
        <v>13</v>
      </c>
      <c r="C12" s="6">
        <f>MIN(Январь!C4:C7, Февраль!C4:C7, Март!C4:C7)</f>
        <v>120000</v>
      </c>
      <c r="D12" s="6">
        <f>MIN(Январь!D4:D7, Февраль!D4:D7, Март!D4:D7)</f>
        <v>13000</v>
      </c>
      <c r="E12" s="6">
        <f>MIN(Январь!E4:E7, Февраль!E4:E7, Март!E4:E7)</f>
        <v>20000</v>
      </c>
      <c r="F12" s="6">
        <f>MIN(Январь!F4:F7, Февраль!F4:F7, Март!F4:F7)</f>
        <v>13000</v>
      </c>
    </row>
    <row r="13" spans="1:9" ht="22.5" customHeight="1" x14ac:dyDescent="0.25">
      <c r="B13" s="5" t="s">
        <v>14</v>
      </c>
      <c r="C13" s="6">
        <f>AVERAGE(Январь!C4:C7, Февраль!C4:C7, Март!C4:C7)</f>
        <v>151666.66666666666</v>
      </c>
      <c r="D13" s="6">
        <f>AVERAGE(Январь!D4:D7, Февраль!D4:D7, Март!D4:D7)</f>
        <v>13000</v>
      </c>
      <c r="E13" s="6">
        <f>AVERAGE(Январь!E4:E7, Февраль!E4:E7, Март!E4:E7)</f>
        <v>20000</v>
      </c>
      <c r="F13" s="6">
        <f>AVERAGE(Январь!F4:F7, Февраль!F4:F7, Март!F4:F7)</f>
        <v>84083.333333333328</v>
      </c>
    </row>
  </sheetData>
  <mergeCells count="2">
    <mergeCell ref="A2:H2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2024-03-13T15:56:19Z</dcterms:modified>
</cp:coreProperties>
</file>