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11460" firstSheet="2" activeTab="9"/>
  </bookViews>
  <sheets>
    <sheet name="Hoja1" sheetId="1" r:id="rId1"/>
    <sheet name="Hoja2" sheetId="4" r:id="rId2"/>
    <sheet name="Hoja3" sheetId="6" r:id="rId3"/>
    <sheet name="Hoja4" sheetId="7" r:id="rId4"/>
    <sheet name="Hoja5" sheetId="8" r:id="rId5"/>
    <sheet name="Hoja6" sheetId="9" r:id="rId6"/>
    <sheet name="Hoja7" sheetId="10" r:id="rId7"/>
    <sheet name="Hoja8" sheetId="12" r:id="rId8"/>
    <sheet name="Hoja9" sheetId="13" r:id="rId9"/>
    <sheet name="Hoja10" sheetId="1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<sst xmlns="http://schemas.openxmlformats.org/spreadsheetml/2006/main" count="293" uniqueCount="143">
  <si>
    <t>Ejercicio 1</t>
  </si>
  <si>
    <t>Analizar a qué tipo de variable corresponde cada uno de los datos recopilados</t>
  </si>
  <si>
    <t>Un organismo público recopila información proveniente de las fichas personales de sus empleados. Los datos que se recolectan son los siguientes:</t>
  </si>
  <si>
    <t>a) Sexo.</t>
  </si>
  <si>
    <t>Cualitativa Nominal</t>
  </si>
  <si>
    <t>b) Edad.</t>
  </si>
  <si>
    <t>Cuantitativa Discreta</t>
  </si>
  <si>
    <t>c) Cantidad de integrantes del grupo familiar.</t>
  </si>
  <si>
    <t>d) Estado civil.</t>
  </si>
  <si>
    <t>e) Nivel de educación alcanzado .</t>
  </si>
  <si>
    <t>Cualitativa Ordinal</t>
  </si>
  <si>
    <t>f) Tipo de estudios secundarios cursados.</t>
  </si>
  <si>
    <t>g) Cantidad de años de estudio (todos los niveles).</t>
  </si>
  <si>
    <t>h) Distancia en kilómetros del domicilio al lugar de trabajo.</t>
  </si>
  <si>
    <t>Cuantitativa Continua</t>
  </si>
  <si>
    <t>i) Cantidad de medios de transporte utilizados para llegar al lugar de trabajo.</t>
  </si>
  <si>
    <t>Ejercicio 2</t>
  </si>
  <si>
    <t xml:space="preserve">Clasificar las siguientes variables en cualitativa nominal, cualitativas ordinales, cuantitativas discretas o
cuantitativas continuas. </t>
  </si>
  <si>
    <t>a) La nacionalidad de una persona.</t>
  </si>
  <si>
    <t>Cual Nom</t>
  </si>
  <si>
    <t>b) Litros de agua contenidos en un tanque.</t>
  </si>
  <si>
    <t>Cuan Cont</t>
  </si>
  <si>
    <t>c) Libros en un estante de librería.</t>
  </si>
  <si>
    <t>d) Diámetro de las ruedas de varios coches.</t>
  </si>
  <si>
    <t>e) Número de hijos de 50 familias.</t>
  </si>
  <si>
    <t>f) Alumnos inscritos en la UNTDF este año.</t>
  </si>
  <si>
    <t>Cuan Disc</t>
  </si>
  <si>
    <t>g) Nivel de escolaridad.</t>
  </si>
  <si>
    <t>Cual Ord</t>
  </si>
  <si>
    <t>h) Puesto que ocupa en una empresa.</t>
  </si>
  <si>
    <t>i) Grupo sanguíneo.</t>
  </si>
  <si>
    <t>j) Número de hijos por familia.</t>
  </si>
  <si>
    <t>k) Ingresos mensuales</t>
  </si>
  <si>
    <t>l) Números de cuentas de Facebook por estudiante.</t>
  </si>
  <si>
    <t>m) Genero.</t>
  </si>
  <si>
    <t>n) Lugar de nacimiento.</t>
  </si>
  <si>
    <t>o) Marca de auto.</t>
  </si>
  <si>
    <t>p) Nivel de conocimiento de un idioma.</t>
  </si>
  <si>
    <t>Ejercicio 3</t>
  </si>
  <si>
    <t>Escriba dos ejemplos de cada uno de estos tipos de variable:</t>
  </si>
  <si>
    <t>a) Variables cualitativas nominales</t>
  </si>
  <si>
    <t>Componentes de una Computadora</t>
  </si>
  <si>
    <t>Tipos de Zapatilla</t>
  </si>
  <si>
    <t>b) Variables cualitativas ordinales</t>
  </si>
  <si>
    <t>Dias de la Semana</t>
  </si>
  <si>
    <t>Gammas de procesadores</t>
  </si>
  <si>
    <t>c) Variables cuantitativas discretas</t>
  </si>
  <si>
    <t>Cantidad de Zapatillas de una persona</t>
  </si>
  <si>
    <t>Cantidad de Finales Aprobados por un alumno</t>
  </si>
  <si>
    <t>d) Variables cuantitativas continuas</t>
  </si>
  <si>
    <t>Sueldos de Empleados de una Empresa</t>
  </si>
  <si>
    <t>El voltaje de un componente electronico</t>
  </si>
  <si>
    <t>Ejercicio 4</t>
  </si>
  <si>
    <t>Con base en el siguiente cuadro, que indica la frecuencia de acceso a medios de trasporte para 114 pasajeros.</t>
  </si>
  <si>
    <t>Transporte</t>
  </si>
  <si>
    <t>fi</t>
  </si>
  <si>
    <t>fr</t>
  </si>
  <si>
    <t>Subterráneo</t>
  </si>
  <si>
    <t>Colectivo</t>
  </si>
  <si>
    <t>Tren</t>
  </si>
  <si>
    <t>Automóvil</t>
  </si>
  <si>
    <t>Motovehículo</t>
  </si>
  <si>
    <t>Otros</t>
  </si>
  <si>
    <t>Total</t>
  </si>
  <si>
    <t>Se pide definir cuál es la variable aleatoria en estudio e identificar a qué tipo pertenece, armar una tabla de frecuencias con frecuencias absolutas y relativas. Realizar: gráfico de frecuencias tipo torta y gráfico de columnas</t>
  </si>
  <si>
    <t>xi = Frecuencia de acceso a medios de transporte</t>
  </si>
  <si>
    <t>Ejercicio 5</t>
  </si>
  <si>
    <t>En una clínica infantil se ha ido anotando, durante un mes, el número de metros que cada niño anda, seguido y sin caerse, el primer día que comienza a caminar, obteniéndose la tabla de información adjunta:</t>
  </si>
  <si>
    <t>xi</t>
  </si>
  <si>
    <t>Fi</t>
  </si>
  <si>
    <t>Fr</t>
  </si>
  <si>
    <t>Se pide definir cuál es la variable aleatoria en estudio e identificar a qué tipo pertenece, armar una tabla de frecuencias con frecuencias absolutas, relativas y acumuladas.
Graficar con barras.</t>
  </si>
  <si>
    <t>xi = Cantidad de metros que recorre un niño seguido sin caerse, el primer dia que comienza a caminar</t>
  </si>
  <si>
    <t>Ejercicio 6</t>
  </si>
  <si>
    <t>Los rubros relevados en una muestra de Pymes son: servicios (S), industrial (I), agrícola(A) y comercial (C).
Los resultados fueron 4, 9, 6 y 5 respectivamente.
Se pide definir cuál es la variable aleatoria en estudio e identificar a qué tipo pertenece, armar una tabla de frecuencias con frecuencias absolutas, relativas y acumuladas.
Graficar con torta.</t>
  </si>
  <si>
    <t>Servicios</t>
  </si>
  <si>
    <t>Industrial</t>
  </si>
  <si>
    <t>Agricola</t>
  </si>
  <si>
    <t>Comercial</t>
  </si>
  <si>
    <t>xi = Rubros relevados de Pymes</t>
  </si>
  <si>
    <t>Ejercicio 7</t>
  </si>
  <si>
    <t>Un dentista observa el número de caries en cada uno de los 100 niños de cierto colegio. La información
obtenida a parecer resumida en la siguiente tabla:
Se pide definir cuál es la variable aleatoria en estudio e identificar a qué tipo pertenece, armar una tabla de
frecuencias con frecuencias absolutas, relativas y acumuladas.
Graficar con barras.</t>
  </si>
  <si>
    <t>xi = Numero de Caries de niños de un cierto colegio</t>
  </si>
  <si>
    <t>Ejercicio 8</t>
  </si>
  <si>
    <t>Con base en el siguiente cuadro, que muestra la cantidad de días pernoctados en alojamientos de tipo rural por 524 turistas, realizar:
Se pide definir cuál es la variable aleatoria en estudio e identificar a qué tipo pertenece, armar una tabla de frecuencias con frecuencias absolutas, relativas y acumuladas.
Realizar: histograma de frecuencias simples y gráfico de barras verticales de la frecuencia simple.</t>
  </si>
  <si>
    <t>Intervalo</t>
  </si>
  <si>
    <t>Ejercicio 9</t>
  </si>
  <si>
    <t>Se realizó una encuesta a una muestra de 1.500 ciudadanos donde se les consultó por su grado de satisfacción con el desempeño de las políticas económicas de determinado país. Los resultados se muestran en la siguiente tabla:</t>
  </si>
  <si>
    <t>li</t>
  </si>
  <si>
    <t>ls</t>
  </si>
  <si>
    <t>li-ls</t>
  </si>
  <si>
    <t>Muy Insatisfecho</t>
  </si>
  <si>
    <t>Insatisfecho</t>
  </si>
  <si>
    <t>Satisfecho</t>
  </si>
  <si>
    <t>Muy Satisfecho</t>
  </si>
  <si>
    <t>a) ¿Cuál es la variable en estudio?</t>
  </si>
  <si>
    <t>e) ¿Qué cantidad de ciudadanos se encuentra satisfechos o muy satisfechos?</t>
  </si>
  <si>
    <t>El grado de satisfacción de los ciudadanos con el desempeño de las políticas económicas de un determinado país.</t>
  </si>
  <si>
    <t>El 20% de los ciudadanos</t>
  </si>
  <si>
    <t>b) ¿Cómo se clasifica esta variable?</t>
  </si>
  <si>
    <t>Es una variable cualitativa ordinal.</t>
  </si>
  <si>
    <t>c) Calcular las frecuencias relativas y relativas acumuladas.</t>
  </si>
  <si>
    <t>X</t>
  </si>
  <si>
    <t>d) ¿Qué porcentaje de ciudadanos se encuentra insatisfecho o muy insatisfecho?</t>
  </si>
  <si>
    <t>El 80% de los ciudadanos</t>
  </si>
  <si>
    <t>Ejercicio 10</t>
  </si>
  <si>
    <t>Con la tabla n°1 del apunte N 2, elegir 3 variables y armar las tablas de frecuencia de cada una con sus
representaciones gráficas.</t>
  </si>
  <si>
    <t>N°</t>
  </si>
  <si>
    <t>Nombre</t>
  </si>
  <si>
    <t>Edad</t>
  </si>
  <si>
    <t>Carrera</t>
  </si>
  <si>
    <t>Trabaja?</t>
  </si>
  <si>
    <t>Horas semanales de trabajo</t>
  </si>
  <si>
    <t>Tiene Hijos?</t>
  </si>
  <si>
    <t>Turno Preferido</t>
  </si>
  <si>
    <t>Año Ingreso</t>
  </si>
  <si>
    <t>Finales Pendientes</t>
  </si>
  <si>
    <t>Promedio Asignaturas Aprobadas</t>
  </si>
  <si>
    <t>Ana</t>
  </si>
  <si>
    <t>CP</t>
  </si>
  <si>
    <t>Si</t>
  </si>
  <si>
    <t>Mañana</t>
  </si>
  <si>
    <t>Ariela</t>
  </si>
  <si>
    <t>GE</t>
  </si>
  <si>
    <t>No</t>
  </si>
  <si>
    <t>Tarde</t>
  </si>
  <si>
    <t>Constanza</t>
  </si>
  <si>
    <t>Cristian</t>
  </si>
  <si>
    <t>Mariana</t>
  </si>
  <si>
    <t>Eco</t>
  </si>
  <si>
    <t>Fátima</t>
  </si>
  <si>
    <t>Agustina</t>
  </si>
  <si>
    <t>Fernando</t>
  </si>
  <si>
    <t>Ximena</t>
  </si>
  <si>
    <t>Jorge</t>
  </si>
  <si>
    <t>Luis</t>
  </si>
  <si>
    <t>Florencia</t>
  </si>
  <si>
    <t>Clara</t>
  </si>
  <si>
    <t>Julieta</t>
  </si>
  <si>
    <t>Soledad</t>
  </si>
  <si>
    <t>Jimena</t>
  </si>
  <si>
    <t>Alfredo</t>
  </si>
  <si>
    <t>Gabriela</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</si>
</sst>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 numFmtId="179" formatCode="0_ "/>
    <numFmt numFmtId="180" formatCode="0.000_ "/>
  </numFmts>
  <fonts count="23">
    <font>
      <sz val="11"/>
      <color theme="1"/>
      <name val="Aptos Narrow"/>
      <charset val="134"/>
      <scheme val="minor"/>
    </font>
    <font>
      <b/>
      <sz val="11"/>
      <color theme="1"/>
      <name val="Arial"/>
      <charset val="134"/>
    </font>
    <font>
      <sz val="11"/>
      <color theme="1"/>
      <name val="Arial"/>
      <charset val="134"/>
    </font>
    <font>
      <b/>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4">
    <fill>
      <patternFill patternType="none"/>
    </fill>
    <fill>
      <patternFill patternType="gray125"/>
    </fill>
    <fill>
      <patternFill patternType="solid">
        <fgColor theme="2"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9" applyNumberFormat="0" applyFill="0" applyAlignment="0" applyProtection="0">
      <alignment vertical="center"/>
    </xf>
    <xf numFmtId="0" fontId="10" fillId="0" borderId="9"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2" fillId="4" borderId="11" applyNumberFormat="0" applyAlignment="0" applyProtection="0">
      <alignment vertical="center"/>
    </xf>
    <xf numFmtId="0" fontId="13" fillId="5" borderId="12" applyNumberFormat="0" applyAlignment="0" applyProtection="0">
      <alignment vertical="center"/>
    </xf>
    <xf numFmtId="0" fontId="14" fillId="5" borderId="11" applyNumberFormat="0" applyAlignment="0" applyProtection="0">
      <alignment vertical="center"/>
    </xf>
    <xf numFmtId="0" fontId="15" fillId="6" borderId="13" applyNumberFormat="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74">
    <xf numFmtId="0" fontId="0" fillId="0" borderId="0" xfId="0"/>
    <xf numFmtId="0" fontId="1" fillId="0" borderId="0" xfId="0" applyFont="1" applyAlignment="1">
      <alignment horizontal="center" vertical="center"/>
    </xf>
    <xf numFmtId="0" fontId="1" fillId="0" borderId="0" xfId="0" applyFont="1" applyAlignment="1">
      <alignment horizontal="center" wrapText="1"/>
    </xf>
    <xf numFmtId="0" fontId="2" fillId="0" borderId="0" xfId="0" applyFont="1"/>
    <xf numFmtId="0" fontId="1" fillId="2" borderId="1" xfId="0" applyFont="1" applyFill="1" applyBorder="1" applyAlignment="1">
      <alignment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1" fillId="2" borderId="1" xfId="0" applyFont="1" applyFill="1" applyBorder="1" applyAlignment="1">
      <alignment vertical="center"/>
    </xf>
    <xf numFmtId="0" fontId="2" fillId="0" borderId="1" xfId="0" applyFont="1" applyBorder="1"/>
    <xf numFmtId="0" fontId="2" fillId="0" borderId="1" xfId="0" applyFont="1" applyBorder="1" applyAlignment="1">
      <alignment horizontal="center"/>
    </xf>
    <xf numFmtId="0" fontId="1" fillId="0" borderId="1" xfId="0" applyFont="1" applyBorder="1" applyAlignment="1">
      <alignment horizontal="center"/>
    </xf>
    <xf numFmtId="0" fontId="2" fillId="0" borderId="1" xfId="0" applyNumberFormat="1" applyFont="1" applyBorder="1" applyAlignment="1">
      <alignment horizontal="center"/>
    </xf>
    <xf numFmtId="0" fontId="1" fillId="2" borderId="1" xfId="0" applyFont="1" applyFill="1" applyBorder="1"/>
    <xf numFmtId="0" fontId="2" fillId="0" borderId="1" xfId="0" applyFont="1" applyBorder="1" applyAlignment="1">
      <alignment horizontal="left"/>
    </xf>
    <xf numFmtId="178" fontId="2" fillId="0" borderId="1" xfId="0" applyNumberFormat="1" applyFont="1" applyBorder="1" applyAlignment="1">
      <alignment horizontal="center"/>
    </xf>
    <xf numFmtId="0" fontId="0" fillId="0" borderId="1" xfId="0" applyBorder="1" applyAlignment="1">
      <alignment horizontal="left"/>
    </xf>
    <xf numFmtId="0" fontId="3" fillId="0" borderId="1" xfId="0" applyFont="1" applyBorder="1" applyAlignment="1">
      <alignment horizontal="center"/>
    </xf>
    <xf numFmtId="0" fontId="3" fillId="0" borderId="0" xfId="0" applyFont="1" applyBorder="1" applyAlignment="1">
      <alignment horizontal="center"/>
    </xf>
    <xf numFmtId="0" fontId="2" fillId="0" borderId="0" xfId="0" applyNumberFormat="1" applyFont="1" applyBorder="1"/>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1" xfId="0" applyFont="1" applyBorder="1"/>
    <xf numFmtId="0" fontId="0" fillId="0" borderId="1" xfId="0" applyBorder="1"/>
    <xf numFmtId="0" fontId="0" fillId="0" borderId="1" xfId="0" applyBorder="1" applyAlignment="1">
      <alignment horizontal="center" vertical="center"/>
    </xf>
    <xf numFmtId="178" fontId="0" fillId="0" borderId="1" xfId="0" applyNumberFormat="1" applyBorder="1" applyAlignment="1">
      <alignment horizontal="center" vertical="center"/>
    </xf>
    <xf numFmtId="0" fontId="0" fillId="0" borderId="1" xfId="0" applyNumberFormat="1" applyBorder="1" applyAlignment="1">
      <alignment horizontal="center"/>
    </xf>
    <xf numFmtId="0" fontId="3" fillId="0" borderId="0" xfId="0" applyFont="1" applyAlignment="1">
      <alignment horizontal="left"/>
    </xf>
    <xf numFmtId="0" fontId="3" fillId="0" borderId="0" xfId="0" applyFont="1" applyAlignment="1">
      <alignment horizontal="left"/>
    </xf>
    <xf numFmtId="0" fontId="0" fillId="0" borderId="0" xfId="0" applyAlignment="1">
      <alignment horizontal="left" vertical="center" wrapText="1"/>
    </xf>
    <xf numFmtId="0" fontId="0" fillId="0" borderId="0" xfId="0" applyAlignment="1">
      <alignment horizontal="left"/>
    </xf>
    <xf numFmtId="0" fontId="3" fillId="0" borderId="0" xfId="0" applyFont="1" applyAlignment="1">
      <alignment horizontal="left" wrapText="1"/>
    </xf>
    <xf numFmtId="0" fontId="3" fillId="0" borderId="0" xfId="0" applyFont="1" applyAlignment="1">
      <alignment horizontal="left" wrapText="1"/>
    </xf>
    <xf numFmtId="0" fontId="0" fillId="0" borderId="0" xfId="0" applyAlignment="1">
      <alignment horizontal="left" vertical="center"/>
    </xf>
    <xf numFmtId="0" fontId="0" fillId="0" borderId="1" xfId="0" applyNumberFormat="1" applyBorder="1"/>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179" fontId="2" fillId="0" borderId="1" xfId="0" applyNumberFormat="1" applyFont="1" applyBorder="1" applyAlignment="1">
      <alignment horizontal="center" vertical="center"/>
    </xf>
    <xf numFmtId="179" fontId="2" fillId="0" borderId="1" xfId="0" applyNumberFormat="1" applyFont="1" applyBorder="1" applyAlignment="1">
      <alignment horizontal="center"/>
    </xf>
    <xf numFmtId="178" fontId="2" fillId="0" borderId="1" xfId="0" applyNumberFormat="1" applyFont="1" applyBorder="1" applyAlignment="1">
      <alignment horizontal="center"/>
    </xf>
    <xf numFmtId="0" fontId="2" fillId="0" borderId="1" xfId="0" applyFont="1" applyBorder="1" applyAlignment="1">
      <alignment horizontal="left" vertical="center"/>
    </xf>
    <xf numFmtId="0" fontId="2" fillId="0" borderId="1" xfId="0" applyFont="1" applyBorder="1"/>
    <xf numFmtId="178" fontId="2" fillId="0" borderId="1" xfId="0" applyNumberFormat="1" applyFont="1" applyBorder="1" applyAlignment="1">
      <alignment horizontal="center" vertical="center"/>
    </xf>
    <xf numFmtId="0" fontId="2" fillId="0" borderId="0" xfId="0" applyFont="1"/>
    <xf numFmtId="0" fontId="2" fillId="0" borderId="0" xfId="0" applyFont="1" applyAlignment="1">
      <alignment horizontal="left" vertical="center" wrapText="1"/>
    </xf>
    <xf numFmtId="0" fontId="2" fillId="0" borderId="1" xfId="0" applyFont="1" applyBorder="1" applyAlignment="1">
      <alignment horizontal="center"/>
    </xf>
    <xf numFmtId="178" fontId="2" fillId="0" borderId="1" xfId="1" applyNumberFormat="1" applyFont="1" applyBorder="1" applyAlignment="1">
      <alignment horizontal="center"/>
    </xf>
    <xf numFmtId="0" fontId="2" fillId="0" borderId="1" xfId="0" applyNumberFormat="1" applyFont="1" applyBorder="1" applyAlignment="1">
      <alignment horizontal="center" vertical="center"/>
    </xf>
    <xf numFmtId="180" fontId="2" fillId="0" borderId="1"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left"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3" xfId="0" applyFont="1" applyBorder="1" applyAlignment="1">
      <alignment horizontal="left" vertical="center"/>
    </xf>
    <xf numFmtId="0" fontId="2" fillId="0" borderId="1" xfId="0" applyFont="1" applyBorder="1"/>
    <xf numFmtId="0" fontId="2" fillId="0" borderId="1" xfId="0" applyFont="1" applyBorder="1" applyAlignment="1">
      <alignment horizontal="left" vertical="center" wrapText="1"/>
    </xf>
    <xf numFmtId="0" fontId="1" fillId="0" borderId="2" xfId="0" applyFont="1" applyBorder="1" applyAlignment="1">
      <alignment horizontal="left" wrapText="1"/>
    </xf>
    <xf numFmtId="0" fontId="1" fillId="0" borderId="4" xfId="0" applyFont="1" applyBorder="1" applyAlignment="1">
      <alignment horizontal="left" wrapText="1"/>
    </xf>
    <xf numFmtId="0" fontId="1" fillId="0" borderId="3" xfId="0" applyFont="1" applyBorder="1" applyAlignment="1">
      <alignment horizontal="left" wrapText="1"/>
    </xf>
    <xf numFmtId="0" fontId="1" fillId="0" borderId="2"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2" fillId="0" borderId="1" xfId="0" applyFont="1" applyBorder="1" applyAlignment="1">
      <alignment vertical="top" wrapText="1"/>
    </xf>
    <xf numFmtId="0" fontId="2" fillId="0" borderId="1" xfId="0" applyFont="1" applyBorder="1" applyAlignment="1">
      <alignment horizontal="center"/>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A12" sqref="A12"/>
    </sheetView>
  </sheetViews>
  <sheetFormatPr defaultColWidth="11" defaultRowHeight="14.25" outlineLevelCol="3"/>
  <cols>
    <col min="1" max="1" width="22.425" customWidth="1"/>
  </cols>
  <sheetData>
    <row r="1" ht="50.25" customHeight="1" spans="1:4">
      <c r="A1" s="38" t="s">
        <v>0</v>
      </c>
      <c r="B1" s="66" t="s">
        <v>1</v>
      </c>
      <c r="C1" s="67"/>
      <c r="D1" s="68"/>
    </row>
    <row r="2" ht="63" customHeight="1" spans="1:4">
      <c r="A2" s="69" t="s">
        <v>2</v>
      </c>
      <c r="B2" s="70"/>
      <c r="C2" s="70"/>
      <c r="D2" s="71"/>
    </row>
    <row r="3" spans="1:4">
      <c r="A3" s="72" t="s">
        <v>3</v>
      </c>
      <c r="B3" s="73" t="s">
        <v>4</v>
      </c>
      <c r="C3" s="73"/>
      <c r="D3" s="73"/>
    </row>
    <row r="4" spans="1:4">
      <c r="A4" s="72" t="s">
        <v>5</v>
      </c>
      <c r="B4" s="73" t="s">
        <v>6</v>
      </c>
      <c r="C4" s="73"/>
      <c r="D4" s="73"/>
    </row>
    <row r="5" ht="28.5" spans="1:4">
      <c r="A5" s="72" t="s">
        <v>7</v>
      </c>
      <c r="B5" s="73" t="s">
        <v>6</v>
      </c>
      <c r="C5" s="73"/>
      <c r="D5" s="73"/>
    </row>
    <row r="6" spans="1:4">
      <c r="A6" s="72" t="s">
        <v>8</v>
      </c>
      <c r="B6" s="73" t="s">
        <v>4</v>
      </c>
      <c r="C6" s="73"/>
      <c r="D6" s="73"/>
    </row>
    <row r="7" ht="28.5" spans="1:4">
      <c r="A7" s="72" t="s">
        <v>9</v>
      </c>
      <c r="B7" s="73" t="s">
        <v>10</v>
      </c>
      <c r="C7" s="73"/>
      <c r="D7" s="73"/>
    </row>
    <row r="8" ht="28.5" spans="1:4">
      <c r="A8" s="72" t="s">
        <v>11</v>
      </c>
      <c r="B8" s="73" t="s">
        <v>4</v>
      </c>
      <c r="C8" s="73"/>
      <c r="D8" s="73"/>
    </row>
    <row r="9" ht="28.5" spans="1:4">
      <c r="A9" s="72" t="s">
        <v>12</v>
      </c>
      <c r="B9" s="73" t="s">
        <v>6</v>
      </c>
      <c r="C9" s="73"/>
      <c r="D9" s="73"/>
    </row>
    <row r="10" ht="42.75" spans="1:4">
      <c r="A10" s="72" t="s">
        <v>13</v>
      </c>
      <c r="B10" s="73" t="s">
        <v>14</v>
      </c>
      <c r="C10" s="73"/>
      <c r="D10" s="73"/>
    </row>
    <row r="11" ht="42.75" spans="1:4">
      <c r="A11" s="72" t="s">
        <v>15</v>
      </c>
      <c r="B11" s="73" t="s">
        <v>6</v>
      </c>
      <c r="C11" s="73"/>
      <c r="D11" s="73"/>
    </row>
  </sheetData>
  <mergeCells count="11">
    <mergeCell ref="B1:D1"/>
    <mergeCell ref="A2:D2"/>
    <mergeCell ref="B3:D3"/>
    <mergeCell ref="B4:D4"/>
    <mergeCell ref="B5:D5"/>
    <mergeCell ref="B6:D6"/>
    <mergeCell ref="B7:D7"/>
    <mergeCell ref="B8:D8"/>
    <mergeCell ref="B9:D9"/>
    <mergeCell ref="B10:D10"/>
    <mergeCell ref="B11:D1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X25"/>
  <sheetViews>
    <sheetView tabSelected="1" workbookViewId="0">
      <selection activeCell="A26" sqref="A26"/>
    </sheetView>
  </sheetViews>
  <sheetFormatPr defaultColWidth="9" defaultRowHeight="14.25"/>
  <cols>
    <col min="1" max="1" width="4.5" customWidth="1"/>
    <col min="2" max="2" width="5.375" customWidth="1"/>
    <col min="3" max="3" width="10.25" customWidth="1"/>
    <col min="6" max="6" width="12.625"/>
    <col min="7" max="7" width="15.25" customWidth="1"/>
    <col min="11" max="11" width="11" customWidth="1"/>
    <col min="12" max="12" width="12.375" customWidth="1"/>
    <col min="16" max="16" width="8" customWidth="1"/>
    <col min="22" max="22" width="10.75" customWidth="1"/>
  </cols>
  <sheetData>
    <row r="1" ht="25" customHeight="1" spans="2:12">
      <c r="B1" s="1" t="s">
        <v>105</v>
      </c>
      <c r="C1" s="1"/>
      <c r="D1" s="1"/>
      <c r="E1" s="1"/>
      <c r="F1" s="1"/>
      <c r="G1" s="1"/>
      <c r="H1" s="1"/>
      <c r="I1" s="1"/>
      <c r="J1" s="1"/>
      <c r="K1" s="1"/>
      <c r="L1" s="1"/>
    </row>
    <row r="2" ht="33" customHeight="1" spans="2:12">
      <c r="B2" s="2" t="s">
        <v>106</v>
      </c>
      <c r="C2" s="2"/>
      <c r="D2" s="2"/>
      <c r="E2" s="2"/>
      <c r="F2" s="2"/>
      <c r="G2" s="2"/>
      <c r="H2" s="2"/>
      <c r="I2" s="2"/>
      <c r="J2" s="2"/>
      <c r="K2" s="2"/>
      <c r="L2" s="2"/>
    </row>
    <row r="3" spans="2:12">
      <c r="B3" s="3"/>
      <c r="C3" s="3"/>
      <c r="D3" s="3"/>
      <c r="E3" s="3"/>
      <c r="F3" s="3"/>
      <c r="G3" s="3"/>
      <c r="H3" s="3"/>
      <c r="I3" s="3"/>
      <c r="J3" s="3"/>
      <c r="K3" s="3"/>
      <c r="L3" s="3"/>
    </row>
    <row r="4" ht="45" spans="2:24">
      <c r="B4" s="4" t="s">
        <v>107</v>
      </c>
      <c r="C4" s="4" t="s">
        <v>108</v>
      </c>
      <c r="D4" s="4" t="s">
        <v>109</v>
      </c>
      <c r="E4" s="4" t="s">
        <v>110</v>
      </c>
      <c r="F4" s="4" t="s">
        <v>111</v>
      </c>
      <c r="G4" s="4" t="s">
        <v>112</v>
      </c>
      <c r="H4" s="4" t="s">
        <v>113</v>
      </c>
      <c r="I4" s="4" t="s">
        <v>114</v>
      </c>
      <c r="J4" s="4" t="s">
        <v>115</v>
      </c>
      <c r="K4" s="4" t="s">
        <v>116</v>
      </c>
      <c r="L4" s="4" t="s">
        <v>117</v>
      </c>
      <c r="N4" s="4" t="s">
        <v>114</v>
      </c>
      <c r="O4" s="7" t="s">
        <v>55</v>
      </c>
      <c r="P4" s="7" t="s">
        <v>56</v>
      </c>
      <c r="R4" s="4" t="s">
        <v>115</v>
      </c>
      <c r="S4" s="12" t="s">
        <v>55</v>
      </c>
      <c r="T4" s="12" t="s">
        <v>56</v>
      </c>
      <c r="V4" s="4" t="s">
        <v>116</v>
      </c>
      <c r="W4" s="12" t="s">
        <v>55</v>
      </c>
      <c r="X4" s="12" t="s">
        <v>56</v>
      </c>
    </row>
    <row r="5" spans="2:24">
      <c r="B5" s="5">
        <v>1</v>
      </c>
      <c r="C5" s="6" t="s">
        <v>118</v>
      </c>
      <c r="D5" s="5">
        <v>31</v>
      </c>
      <c r="E5" s="5" t="s">
        <v>119</v>
      </c>
      <c r="F5" s="5" t="s">
        <v>120</v>
      </c>
      <c r="G5" s="5">
        <v>20</v>
      </c>
      <c r="H5" s="5" t="s">
        <v>120</v>
      </c>
      <c r="I5" s="5" t="s">
        <v>121</v>
      </c>
      <c r="J5" s="5">
        <v>2018</v>
      </c>
      <c r="K5" s="5">
        <v>4</v>
      </c>
      <c r="L5" s="5">
        <v>8.23</v>
      </c>
      <c r="N5" s="8" t="s">
        <v>121</v>
      </c>
      <c r="O5" s="9">
        <f>COUNTIF(I5:I24,"Mañana")</f>
        <v>7</v>
      </c>
      <c r="P5" s="9">
        <f>O5/O$7</f>
        <v>0.35</v>
      </c>
      <c r="R5" s="13">
        <v>2012</v>
      </c>
      <c r="S5" s="9">
        <f>COUNTIF(J5:J24,R5)</f>
        <v>3</v>
      </c>
      <c r="T5" s="14">
        <f t="shared" ref="T5:T11" si="0">S5/S$12</f>
        <v>0.2</v>
      </c>
      <c r="V5" s="9">
        <v>0</v>
      </c>
      <c r="W5" s="9">
        <f>COUNTIF(K$5:K$24,V5)</f>
        <v>2</v>
      </c>
      <c r="X5" s="14">
        <f t="shared" ref="X5:X10" si="1">W5/W$11</f>
        <v>0.1</v>
      </c>
    </row>
    <row r="6" spans="2:24">
      <c r="B6" s="5">
        <v>2</v>
      </c>
      <c r="C6" s="6" t="s">
        <v>122</v>
      </c>
      <c r="D6" s="5">
        <v>29</v>
      </c>
      <c r="E6" s="5" t="s">
        <v>123</v>
      </c>
      <c r="F6" s="5" t="s">
        <v>120</v>
      </c>
      <c r="G6" s="5">
        <v>20</v>
      </c>
      <c r="H6" s="5" t="s">
        <v>124</v>
      </c>
      <c r="I6" s="5" t="s">
        <v>125</v>
      </c>
      <c r="J6" s="5">
        <v>2019</v>
      </c>
      <c r="K6" s="5">
        <v>0</v>
      </c>
      <c r="L6" s="5">
        <v>7.407</v>
      </c>
      <c r="N6" s="8" t="s">
        <v>125</v>
      </c>
      <c r="O6" s="9">
        <f>COUNTIF(I5:I24,"Tarde")</f>
        <v>13</v>
      </c>
      <c r="P6" s="9">
        <f>O6/O$7</f>
        <v>0.65</v>
      </c>
      <c r="R6" s="13">
        <v>2013</v>
      </c>
      <c r="S6" s="9">
        <f>COUNTIF(J6:J25,R6)</f>
        <v>1</v>
      </c>
      <c r="T6" s="14">
        <f t="shared" si="0"/>
        <v>0.0666666666666667</v>
      </c>
      <c r="V6" s="9">
        <v>1</v>
      </c>
      <c r="W6" s="9">
        <f>COUNTIF(K$5:K$24,V6)</f>
        <v>1</v>
      </c>
      <c r="X6" s="14">
        <f t="shared" si="1"/>
        <v>0.05</v>
      </c>
    </row>
    <row r="7" ht="15" spans="2:24">
      <c r="B7" s="5">
        <v>3</v>
      </c>
      <c r="C7" s="6" t="s">
        <v>126</v>
      </c>
      <c r="D7" s="5">
        <v>24</v>
      </c>
      <c r="E7" s="5" t="s">
        <v>123</v>
      </c>
      <c r="F7" s="5" t="s">
        <v>124</v>
      </c>
      <c r="G7" s="5">
        <v>0</v>
      </c>
      <c r="H7" s="5" t="s">
        <v>124</v>
      </c>
      <c r="I7" s="5" t="s">
        <v>121</v>
      </c>
      <c r="J7" s="5">
        <v>2015</v>
      </c>
      <c r="K7" s="5">
        <v>4</v>
      </c>
      <c r="L7" s="5">
        <v>4.838</v>
      </c>
      <c r="N7" s="10" t="s">
        <v>63</v>
      </c>
      <c r="O7" s="11">
        <f>SUM(O5:O6)</f>
        <v>20</v>
      </c>
      <c r="P7" s="11">
        <f>SUM(P5:P6)</f>
        <v>1</v>
      </c>
      <c r="R7" s="13">
        <v>2014</v>
      </c>
      <c r="S7" s="9">
        <f>COUNTIF(J7:J25,R7)</f>
        <v>2</v>
      </c>
      <c r="T7" s="14">
        <f t="shared" si="0"/>
        <v>0.133333333333333</v>
      </c>
      <c r="V7" s="9">
        <v>2</v>
      </c>
      <c r="W7" s="9">
        <f>COUNTIF(K$5:K$24,V7)</f>
        <v>1</v>
      </c>
      <c r="X7" s="14">
        <f t="shared" si="1"/>
        <v>0.05</v>
      </c>
    </row>
    <row r="8" spans="2:24">
      <c r="B8" s="5">
        <v>4</v>
      </c>
      <c r="C8" s="6" t="s">
        <v>127</v>
      </c>
      <c r="D8" s="5">
        <v>27</v>
      </c>
      <c r="E8" s="5" t="s">
        <v>119</v>
      </c>
      <c r="F8" s="5" t="s">
        <v>120</v>
      </c>
      <c r="G8" s="5">
        <v>20</v>
      </c>
      <c r="H8" s="5" t="s">
        <v>124</v>
      </c>
      <c r="I8" s="5" t="s">
        <v>121</v>
      </c>
      <c r="J8" s="5">
        <v>2018</v>
      </c>
      <c r="K8" s="5">
        <v>0</v>
      </c>
      <c r="L8" s="5">
        <v>7.1601</v>
      </c>
      <c r="R8" s="13">
        <v>2015</v>
      </c>
      <c r="S8" s="9">
        <f>COUNTIF(J8:J25,R8)</f>
        <v>1</v>
      </c>
      <c r="T8" s="14">
        <f t="shared" si="0"/>
        <v>0.0666666666666667</v>
      </c>
      <c r="V8" s="9">
        <v>3</v>
      </c>
      <c r="W8" s="9">
        <f>COUNTIF(K$5:K$24,V8)</f>
        <v>6</v>
      </c>
      <c r="X8" s="14">
        <f t="shared" si="1"/>
        <v>0.3</v>
      </c>
    </row>
    <row r="9" spans="2:24">
      <c r="B9" s="5">
        <v>5</v>
      </c>
      <c r="C9" s="6" t="s">
        <v>128</v>
      </c>
      <c r="D9" s="5">
        <v>23</v>
      </c>
      <c r="E9" s="5" t="s">
        <v>129</v>
      </c>
      <c r="F9" s="5" t="s">
        <v>120</v>
      </c>
      <c r="G9" s="5">
        <v>40</v>
      </c>
      <c r="H9" s="5" t="s">
        <v>124</v>
      </c>
      <c r="I9" s="5" t="s">
        <v>121</v>
      </c>
      <c r="J9" s="5">
        <v>2018</v>
      </c>
      <c r="K9" s="5">
        <v>3</v>
      </c>
      <c r="L9" s="5">
        <v>8.8069</v>
      </c>
      <c r="R9" s="13">
        <v>2017</v>
      </c>
      <c r="S9" s="9">
        <f>COUNTIF(J9:J25,R9)</f>
        <v>3</v>
      </c>
      <c r="T9" s="14">
        <f t="shared" si="0"/>
        <v>0.2</v>
      </c>
      <c r="V9" s="9">
        <v>4</v>
      </c>
      <c r="W9" s="9">
        <f>COUNTIF(K$5:K$24,V9)</f>
        <v>8</v>
      </c>
      <c r="X9" s="14">
        <f t="shared" si="1"/>
        <v>0.4</v>
      </c>
    </row>
    <row r="10" spans="2:24">
      <c r="B10" s="5">
        <v>6</v>
      </c>
      <c r="C10" s="6" t="s">
        <v>130</v>
      </c>
      <c r="D10" s="5">
        <v>22</v>
      </c>
      <c r="E10" s="5" t="s">
        <v>129</v>
      </c>
      <c r="F10" s="5" t="s">
        <v>120</v>
      </c>
      <c r="G10" s="5">
        <v>20</v>
      </c>
      <c r="H10" s="5" t="s">
        <v>124</v>
      </c>
      <c r="I10" s="5" t="s">
        <v>121</v>
      </c>
      <c r="J10" s="5">
        <v>2018</v>
      </c>
      <c r="K10" s="5">
        <v>3</v>
      </c>
      <c r="L10" s="5">
        <v>6.4194</v>
      </c>
      <c r="R10" s="13">
        <v>2018</v>
      </c>
      <c r="S10" s="9">
        <f>COUNTIF(J10:J25,R10)</f>
        <v>3</v>
      </c>
      <c r="T10" s="14">
        <f t="shared" si="0"/>
        <v>0.2</v>
      </c>
      <c r="V10" s="9">
        <v>6</v>
      </c>
      <c r="W10" s="9">
        <f>COUNTIF(K$5:K$24,V10)</f>
        <v>2</v>
      </c>
      <c r="X10" s="14">
        <f t="shared" si="1"/>
        <v>0.1</v>
      </c>
    </row>
    <row r="11" ht="15" spans="2:24">
      <c r="B11" s="5">
        <v>7</v>
      </c>
      <c r="C11" s="6" t="s">
        <v>131</v>
      </c>
      <c r="D11" s="5">
        <v>25</v>
      </c>
      <c r="E11" s="5" t="s">
        <v>119</v>
      </c>
      <c r="F11" s="5" t="s">
        <v>124</v>
      </c>
      <c r="G11" s="5">
        <v>30</v>
      </c>
      <c r="H11" s="5" t="s">
        <v>124</v>
      </c>
      <c r="I11" s="5" t="s">
        <v>125</v>
      </c>
      <c r="J11" s="5">
        <v>2018</v>
      </c>
      <c r="K11" s="5">
        <v>6</v>
      </c>
      <c r="L11" s="5">
        <v>5.5964</v>
      </c>
      <c r="R11" s="15">
        <v>2019</v>
      </c>
      <c r="S11" s="9">
        <f>COUNTIF(J11:J25,R11)</f>
        <v>2</v>
      </c>
      <c r="T11" s="14">
        <f t="shared" si="0"/>
        <v>0.133333333333333</v>
      </c>
      <c r="V11" s="16" t="s">
        <v>63</v>
      </c>
      <c r="W11" s="11">
        <f>SUM(W4:W10)</f>
        <v>20</v>
      </c>
      <c r="X11" s="11">
        <f>SUM(X4:X10)</f>
        <v>1</v>
      </c>
    </row>
    <row r="12" ht="15" spans="2:24">
      <c r="B12" s="5">
        <v>8</v>
      </c>
      <c r="C12" s="6" t="s">
        <v>132</v>
      </c>
      <c r="D12" s="5">
        <v>39</v>
      </c>
      <c r="E12" s="5" t="s">
        <v>119</v>
      </c>
      <c r="F12" s="5" t="s">
        <v>120</v>
      </c>
      <c r="G12" s="5">
        <v>20</v>
      </c>
      <c r="H12" s="5" t="s">
        <v>124</v>
      </c>
      <c r="I12" s="5" t="s">
        <v>125</v>
      </c>
      <c r="J12" s="5">
        <v>2014</v>
      </c>
      <c r="K12" s="5">
        <v>4</v>
      </c>
      <c r="L12" s="5">
        <v>9.2176</v>
      </c>
      <c r="R12" s="16" t="s">
        <v>63</v>
      </c>
      <c r="S12" s="11">
        <f>SUM(S5:S11)</f>
        <v>15</v>
      </c>
      <c r="T12" s="11">
        <f>SUM(T5:T11)</f>
        <v>1</v>
      </c>
      <c r="V12" s="17"/>
      <c r="W12" s="18"/>
      <c r="X12" s="18"/>
    </row>
    <row r="13" spans="2:12">
      <c r="B13" s="5">
        <v>9</v>
      </c>
      <c r="C13" s="6" t="s">
        <v>133</v>
      </c>
      <c r="D13" s="5">
        <v>26</v>
      </c>
      <c r="E13" s="5" t="s">
        <v>119</v>
      </c>
      <c r="F13" s="5" t="s">
        <v>120</v>
      </c>
      <c r="G13" s="5">
        <v>32</v>
      </c>
      <c r="H13" s="5" t="s">
        <v>120</v>
      </c>
      <c r="I13" s="5" t="s">
        <v>125</v>
      </c>
      <c r="J13" s="5">
        <v>2014</v>
      </c>
      <c r="K13" s="5">
        <v>2</v>
      </c>
      <c r="L13" s="5">
        <v>8.3123</v>
      </c>
    </row>
    <row r="14" spans="2:12">
      <c r="B14" s="5">
        <v>10</v>
      </c>
      <c r="C14" s="6" t="s">
        <v>134</v>
      </c>
      <c r="D14" s="5">
        <v>42</v>
      </c>
      <c r="E14" s="5" t="s">
        <v>119</v>
      </c>
      <c r="F14" s="5" t="s">
        <v>124</v>
      </c>
      <c r="G14" s="5">
        <v>0</v>
      </c>
      <c r="H14" s="5" t="s">
        <v>124</v>
      </c>
      <c r="I14" s="5" t="s">
        <v>125</v>
      </c>
      <c r="J14" s="5">
        <v>2012</v>
      </c>
      <c r="K14" s="5">
        <v>4</v>
      </c>
      <c r="L14" s="5">
        <v>4.5265</v>
      </c>
    </row>
    <row r="15" spans="2:12">
      <c r="B15" s="5">
        <v>11</v>
      </c>
      <c r="C15" s="6" t="s">
        <v>135</v>
      </c>
      <c r="D15" s="5">
        <v>27</v>
      </c>
      <c r="E15" s="5" t="s">
        <v>119</v>
      </c>
      <c r="F15" s="5" t="s">
        <v>120</v>
      </c>
      <c r="G15" s="5">
        <v>20</v>
      </c>
      <c r="H15" s="5" t="s">
        <v>124</v>
      </c>
      <c r="I15" s="5" t="s">
        <v>125</v>
      </c>
      <c r="J15" s="5">
        <v>2013</v>
      </c>
      <c r="K15" s="5">
        <v>4</v>
      </c>
      <c r="L15" s="5">
        <v>2.8805</v>
      </c>
    </row>
    <row r="16" spans="2:12">
      <c r="B16" s="5">
        <v>12</v>
      </c>
      <c r="C16" s="6" t="s">
        <v>136</v>
      </c>
      <c r="D16" s="5">
        <v>55</v>
      </c>
      <c r="E16" s="5" t="s">
        <v>119</v>
      </c>
      <c r="F16" s="5" t="s">
        <v>124</v>
      </c>
      <c r="G16" s="5">
        <v>40</v>
      </c>
      <c r="H16" s="5" t="s">
        <v>124</v>
      </c>
      <c r="I16" s="5" t="s">
        <v>125</v>
      </c>
      <c r="J16" s="5">
        <v>2012</v>
      </c>
      <c r="K16" s="5">
        <v>3</v>
      </c>
      <c r="L16" s="5">
        <v>8.1477</v>
      </c>
    </row>
    <row r="17" spans="2:12">
      <c r="B17" s="5">
        <v>13</v>
      </c>
      <c r="C17" s="6" t="s">
        <v>137</v>
      </c>
      <c r="D17" s="5">
        <v>22</v>
      </c>
      <c r="E17" s="5" t="s">
        <v>123</v>
      </c>
      <c r="F17" s="5" t="s">
        <v>120</v>
      </c>
      <c r="G17" s="5">
        <v>30</v>
      </c>
      <c r="H17" s="5" t="s">
        <v>124</v>
      </c>
      <c r="I17" s="5" t="s">
        <v>125</v>
      </c>
      <c r="J17" s="5">
        <v>2019</v>
      </c>
      <c r="K17" s="5">
        <v>3</v>
      </c>
      <c r="L17" s="5">
        <v>6.268</v>
      </c>
    </row>
    <row r="18" spans="2:12">
      <c r="B18" s="5">
        <v>14</v>
      </c>
      <c r="C18" s="6" t="s">
        <v>138</v>
      </c>
      <c r="D18" s="5">
        <v>26</v>
      </c>
      <c r="E18" s="5" t="s">
        <v>123</v>
      </c>
      <c r="F18" s="5" t="s">
        <v>120</v>
      </c>
      <c r="G18" s="5">
        <v>20</v>
      </c>
      <c r="H18" s="5" t="s">
        <v>124</v>
      </c>
      <c r="I18" s="5" t="s">
        <v>125</v>
      </c>
      <c r="J18" s="5">
        <v>2019</v>
      </c>
      <c r="K18" s="5">
        <v>1</v>
      </c>
      <c r="L18" s="5">
        <v>9.053</v>
      </c>
    </row>
    <row r="19" spans="2:12">
      <c r="B19" s="5">
        <v>15</v>
      </c>
      <c r="C19" s="6" t="s">
        <v>139</v>
      </c>
      <c r="D19" s="5">
        <v>22</v>
      </c>
      <c r="E19" s="5" t="s">
        <v>119</v>
      </c>
      <c r="F19" s="5" t="s">
        <v>120</v>
      </c>
      <c r="G19" s="5">
        <v>20</v>
      </c>
      <c r="H19" s="5" t="s">
        <v>124</v>
      </c>
      <c r="I19" s="5" t="s">
        <v>121</v>
      </c>
      <c r="J19" s="5">
        <v>2017</v>
      </c>
      <c r="K19" s="5">
        <v>4</v>
      </c>
      <c r="L19" s="5">
        <v>8.0654</v>
      </c>
    </row>
    <row r="20" spans="2:12">
      <c r="B20" s="5">
        <v>16</v>
      </c>
      <c r="C20" s="6" t="s">
        <v>140</v>
      </c>
      <c r="D20" s="5">
        <v>24</v>
      </c>
      <c r="E20" s="5" t="s">
        <v>129</v>
      </c>
      <c r="F20" s="5" t="s">
        <v>124</v>
      </c>
      <c r="G20" s="5">
        <v>0</v>
      </c>
      <c r="H20" s="5" t="s">
        <v>124</v>
      </c>
      <c r="I20" s="5" t="s">
        <v>125</v>
      </c>
      <c r="J20" s="5">
        <v>2017</v>
      </c>
      <c r="K20" s="5">
        <v>4</v>
      </c>
      <c r="L20" s="5">
        <v>6.2548</v>
      </c>
    </row>
    <row r="21" spans="2:12">
      <c r="B21" s="5">
        <v>17</v>
      </c>
      <c r="C21" s="6" t="s">
        <v>141</v>
      </c>
      <c r="D21" s="5">
        <v>27</v>
      </c>
      <c r="E21" s="5" t="s">
        <v>129</v>
      </c>
      <c r="F21" s="5" t="s">
        <v>120</v>
      </c>
      <c r="G21" s="5">
        <v>20</v>
      </c>
      <c r="H21" s="5" t="s">
        <v>120</v>
      </c>
      <c r="I21" s="5" t="s">
        <v>125</v>
      </c>
      <c r="J21" s="5">
        <v>2017</v>
      </c>
      <c r="K21" s="5">
        <v>4</v>
      </c>
      <c r="L21" s="5">
        <v>7.2424</v>
      </c>
    </row>
    <row r="22" spans="2:12">
      <c r="B22" s="5">
        <v>18</v>
      </c>
      <c r="C22" s="6" t="s">
        <v>128</v>
      </c>
      <c r="D22" s="5">
        <v>43</v>
      </c>
      <c r="E22" s="5" t="s">
        <v>129</v>
      </c>
      <c r="F22" s="5" t="s">
        <v>120</v>
      </c>
      <c r="G22" s="5">
        <v>40</v>
      </c>
      <c r="H22" s="5" t="s">
        <v>124</v>
      </c>
      <c r="I22" s="5" t="s">
        <v>121</v>
      </c>
      <c r="J22" s="5">
        <v>2018</v>
      </c>
      <c r="K22" s="5">
        <v>3</v>
      </c>
      <c r="L22" s="5">
        <v>8.1477</v>
      </c>
    </row>
    <row r="23" spans="2:12">
      <c r="B23" s="5">
        <v>19</v>
      </c>
      <c r="C23" s="6" t="s">
        <v>131</v>
      </c>
      <c r="D23" s="5">
        <v>22</v>
      </c>
      <c r="E23" s="5" t="s">
        <v>129</v>
      </c>
      <c r="F23" s="5" t="s">
        <v>120</v>
      </c>
      <c r="G23" s="5">
        <v>20</v>
      </c>
      <c r="H23" s="5" t="s">
        <v>124</v>
      </c>
      <c r="I23" s="5" t="s">
        <v>125</v>
      </c>
      <c r="J23" s="5">
        <v>2015</v>
      </c>
      <c r="K23" s="5">
        <v>3</v>
      </c>
      <c r="L23" s="5">
        <v>8.2341</v>
      </c>
    </row>
    <row r="24" spans="2:12">
      <c r="B24" s="5">
        <v>20</v>
      </c>
      <c r="C24" s="6" t="s">
        <v>142</v>
      </c>
      <c r="D24" s="5">
        <v>58</v>
      </c>
      <c r="E24" s="5" t="s">
        <v>119</v>
      </c>
      <c r="F24" s="5" t="s">
        <v>124</v>
      </c>
      <c r="G24" s="5">
        <v>30</v>
      </c>
      <c r="H24" s="5" t="s">
        <v>124</v>
      </c>
      <c r="I24" s="5" t="s">
        <v>125</v>
      </c>
      <c r="J24" s="5">
        <v>2012</v>
      </c>
      <c r="K24" s="5">
        <v>6</v>
      </c>
      <c r="L24" s="5">
        <v>9.998</v>
      </c>
    </row>
    <row r="25" spans="2:12">
      <c r="B25" s="3"/>
      <c r="C25" s="3"/>
      <c r="D25" s="3"/>
      <c r="E25" s="3"/>
      <c r="F25" s="3"/>
      <c r="G25" s="3"/>
      <c r="H25" s="3"/>
      <c r="I25" s="3"/>
      <c r="J25" s="3"/>
      <c r="K25" s="3"/>
      <c r="L25" s="3"/>
    </row>
  </sheetData>
  <mergeCells count="2">
    <mergeCell ref="B1:L1"/>
    <mergeCell ref="B2:L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19" sqref="A19"/>
    </sheetView>
  </sheetViews>
  <sheetFormatPr defaultColWidth="11" defaultRowHeight="14.25" outlineLevelCol="3"/>
  <cols>
    <col min="1" max="1" width="22.425" customWidth="1"/>
  </cols>
  <sheetData>
    <row r="1" ht="50.25" customHeight="1" spans="1:4">
      <c r="A1" s="54" t="s">
        <v>16</v>
      </c>
      <c r="B1" s="55"/>
      <c r="C1" s="55"/>
      <c r="D1" s="56"/>
    </row>
    <row r="2" ht="63" customHeight="1" spans="1:4">
      <c r="A2" s="57" t="s">
        <v>17</v>
      </c>
      <c r="B2" s="57"/>
      <c r="C2" s="57"/>
      <c r="D2" s="57"/>
    </row>
    <row r="3" spans="1:4">
      <c r="A3" s="45" t="s">
        <v>18</v>
      </c>
      <c r="B3" s="45"/>
      <c r="C3" s="45"/>
      <c r="D3" s="64" t="s">
        <v>19</v>
      </c>
    </row>
    <row r="4" spans="1:4">
      <c r="A4" s="45" t="s">
        <v>20</v>
      </c>
      <c r="B4" s="45"/>
      <c r="C4" s="45"/>
      <c r="D4" s="64" t="s">
        <v>21</v>
      </c>
    </row>
    <row r="5" spans="1:4">
      <c r="A5" s="45" t="s">
        <v>22</v>
      </c>
      <c r="B5" s="45"/>
      <c r="C5" s="45"/>
      <c r="D5" s="64" t="s">
        <v>19</v>
      </c>
    </row>
    <row r="6" spans="1:4">
      <c r="A6" s="45" t="s">
        <v>23</v>
      </c>
      <c r="B6" s="45"/>
      <c r="C6" s="45"/>
      <c r="D6" s="64" t="s">
        <v>21</v>
      </c>
    </row>
    <row r="7" spans="1:4">
      <c r="A7" s="45" t="s">
        <v>24</v>
      </c>
      <c r="B7" s="45"/>
      <c r="C7" s="45"/>
      <c r="D7" s="64" t="s">
        <v>21</v>
      </c>
    </row>
    <row r="8" spans="1:4">
      <c r="A8" s="45" t="s">
        <v>25</v>
      </c>
      <c r="B8" s="45"/>
      <c r="C8" s="45"/>
      <c r="D8" s="64" t="s">
        <v>26</v>
      </c>
    </row>
    <row r="9" spans="1:4">
      <c r="A9" s="45" t="s">
        <v>27</v>
      </c>
      <c r="B9" s="45"/>
      <c r="C9" s="45"/>
      <c r="D9" s="64" t="s">
        <v>28</v>
      </c>
    </row>
    <row r="10" spans="1:4">
      <c r="A10" s="45" t="s">
        <v>29</v>
      </c>
      <c r="B10" s="45"/>
      <c r="C10" s="45"/>
      <c r="D10" s="64" t="s">
        <v>19</v>
      </c>
    </row>
    <row r="11" spans="1:4">
      <c r="A11" s="45" t="s">
        <v>30</v>
      </c>
      <c r="B11" s="45"/>
      <c r="C11" s="45"/>
      <c r="D11" s="64" t="s">
        <v>19</v>
      </c>
    </row>
    <row r="12" spans="1:4">
      <c r="A12" s="45" t="s">
        <v>31</v>
      </c>
      <c r="B12" s="45"/>
      <c r="C12" s="45"/>
      <c r="D12" s="64" t="s">
        <v>26</v>
      </c>
    </row>
    <row r="13" spans="1:4">
      <c r="A13" s="45" t="s">
        <v>32</v>
      </c>
      <c r="B13" s="45"/>
      <c r="C13" s="45"/>
      <c r="D13" s="64" t="s">
        <v>21</v>
      </c>
    </row>
    <row r="14" ht="27" customHeight="1" spans="1:4">
      <c r="A14" s="65" t="s">
        <v>33</v>
      </c>
      <c r="B14" s="65"/>
      <c r="C14" s="65"/>
      <c r="D14" s="64" t="s">
        <v>26</v>
      </c>
    </row>
    <row r="15" spans="1:4">
      <c r="A15" s="45" t="s">
        <v>34</v>
      </c>
      <c r="B15" s="45"/>
      <c r="C15" s="45"/>
      <c r="D15" s="64" t="s">
        <v>19</v>
      </c>
    </row>
    <row r="16" spans="1:4">
      <c r="A16" s="45" t="s">
        <v>35</v>
      </c>
      <c r="B16" s="45"/>
      <c r="C16" s="45"/>
      <c r="D16" s="64" t="s">
        <v>19</v>
      </c>
    </row>
    <row r="17" spans="1:4">
      <c r="A17" s="45" t="s">
        <v>36</v>
      </c>
      <c r="B17" s="45"/>
      <c r="C17" s="45"/>
      <c r="D17" s="64" t="s">
        <v>19</v>
      </c>
    </row>
    <row r="18" spans="1:4">
      <c r="A18" s="45" t="s">
        <v>37</v>
      </c>
      <c r="B18" s="45"/>
      <c r="C18" s="45"/>
      <c r="D18" s="64" t="s">
        <v>28</v>
      </c>
    </row>
  </sheetData>
  <mergeCells count="18">
    <mergeCell ref="A1:D1"/>
    <mergeCell ref="A2:D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5" sqref="A15"/>
    </sheetView>
  </sheetViews>
  <sheetFormatPr defaultColWidth="11" defaultRowHeight="14.25" outlineLevelCol="3"/>
  <cols>
    <col min="1" max="1" width="22.425" customWidth="1"/>
  </cols>
  <sheetData>
    <row r="1" ht="50.25" customHeight="1" spans="1:4">
      <c r="A1" s="54" t="s">
        <v>38</v>
      </c>
      <c r="B1" s="55"/>
      <c r="C1" s="55"/>
      <c r="D1" s="56"/>
    </row>
    <row r="2" ht="63" customHeight="1" spans="1:4">
      <c r="A2" s="57" t="s">
        <v>39</v>
      </c>
      <c r="B2" s="57"/>
      <c r="C2" s="57"/>
      <c r="D2" s="57"/>
    </row>
    <row r="3" ht="15" spans="1:4">
      <c r="A3" s="58" t="s">
        <v>40</v>
      </c>
      <c r="B3" s="59"/>
      <c r="C3" s="59"/>
      <c r="D3" s="60"/>
    </row>
    <row r="4" spans="1:4">
      <c r="A4" s="61" t="s">
        <v>41</v>
      </c>
      <c r="B4" s="62"/>
      <c r="C4" s="62"/>
      <c r="D4" s="63"/>
    </row>
    <row r="5" spans="1:4">
      <c r="A5" s="61" t="s">
        <v>42</v>
      </c>
      <c r="B5" s="62"/>
      <c r="C5" s="62"/>
      <c r="D5" s="63"/>
    </row>
    <row r="6" ht="15" spans="1:4">
      <c r="A6" s="58" t="s">
        <v>43</v>
      </c>
      <c r="B6" s="59"/>
      <c r="C6" s="59"/>
      <c r="D6" s="60"/>
    </row>
    <row r="7" spans="1:4">
      <c r="A7" s="61" t="s">
        <v>44</v>
      </c>
      <c r="B7" s="62"/>
      <c r="C7" s="62"/>
      <c r="D7" s="63"/>
    </row>
    <row r="8" spans="1:4">
      <c r="A8" s="61" t="s">
        <v>45</v>
      </c>
      <c r="B8" s="62"/>
      <c r="C8" s="62"/>
      <c r="D8" s="63"/>
    </row>
    <row r="9" ht="15" spans="1:4">
      <c r="A9" s="58" t="s">
        <v>46</v>
      </c>
      <c r="B9" s="59"/>
      <c r="C9" s="59"/>
      <c r="D9" s="60"/>
    </row>
    <row r="10" spans="1:4">
      <c r="A10" s="61" t="s">
        <v>47</v>
      </c>
      <c r="B10" s="62"/>
      <c r="C10" s="62"/>
      <c r="D10" s="63"/>
    </row>
    <row r="11" spans="1:4">
      <c r="A11" s="61" t="s">
        <v>48</v>
      </c>
      <c r="B11" s="62"/>
      <c r="C11" s="62"/>
      <c r="D11" s="63"/>
    </row>
    <row r="12" ht="15" spans="1:4">
      <c r="A12" s="58" t="s">
        <v>49</v>
      </c>
      <c r="B12" s="59"/>
      <c r="C12" s="59"/>
      <c r="D12" s="60"/>
    </row>
    <row r="13" spans="1:4">
      <c r="A13" s="61" t="s">
        <v>50</v>
      </c>
      <c r="B13" s="62"/>
      <c r="C13" s="62"/>
      <c r="D13" s="63"/>
    </row>
    <row r="14" ht="17" customHeight="1" spans="1:4">
      <c r="A14" s="61" t="s">
        <v>51</v>
      </c>
      <c r="B14" s="62"/>
      <c r="C14" s="62"/>
      <c r="D14" s="63"/>
    </row>
  </sheetData>
  <mergeCells count="14">
    <mergeCell ref="A1:D1"/>
    <mergeCell ref="A2:D2"/>
    <mergeCell ref="A3:D3"/>
    <mergeCell ref="A4:D4"/>
    <mergeCell ref="A5:D5"/>
    <mergeCell ref="A6:D6"/>
    <mergeCell ref="A7:D7"/>
    <mergeCell ref="A8:D8"/>
    <mergeCell ref="A9:D9"/>
    <mergeCell ref="A10:D10"/>
    <mergeCell ref="A11:D11"/>
    <mergeCell ref="A12:D12"/>
    <mergeCell ref="A13:D13"/>
    <mergeCell ref="A14:D14"/>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workbookViewId="0">
      <selection activeCell="A15" sqref="A15"/>
    </sheetView>
  </sheetViews>
  <sheetFormatPr defaultColWidth="9" defaultRowHeight="14.25" outlineLevelCol="4"/>
  <cols>
    <col min="1" max="1" width="21.25" customWidth="1"/>
    <col min="2" max="2" width="16.125" customWidth="1"/>
    <col min="3" max="3" width="16.625" customWidth="1"/>
  </cols>
  <sheetData>
    <row r="1" ht="27" customHeight="1" spans="1:3">
      <c r="A1" s="34" t="s">
        <v>52</v>
      </c>
      <c r="B1" s="34"/>
      <c r="C1" s="34"/>
    </row>
    <row r="2" ht="68" customHeight="1" spans="1:5">
      <c r="A2" s="35" t="s">
        <v>53</v>
      </c>
      <c r="B2" s="35"/>
      <c r="C2" s="35"/>
      <c r="D2" s="48"/>
      <c r="E2" s="48"/>
    </row>
    <row r="3" ht="19" customHeight="1" spans="1:5">
      <c r="A3" s="38" t="s">
        <v>54</v>
      </c>
      <c r="B3" s="38" t="s">
        <v>55</v>
      </c>
      <c r="C3" s="38" t="s">
        <v>56</v>
      </c>
      <c r="D3" s="48"/>
      <c r="E3" s="48"/>
    </row>
    <row r="4" spans="1:5">
      <c r="A4" s="45" t="s">
        <v>57</v>
      </c>
      <c r="B4" s="41">
        <v>53</v>
      </c>
      <c r="C4" s="47">
        <f t="shared" ref="C4:C9" si="0">B4/B$10</f>
        <v>0.464912280701754</v>
      </c>
      <c r="D4" s="48"/>
      <c r="E4" s="48"/>
    </row>
    <row r="5" spans="1:5">
      <c r="A5" s="45" t="s">
        <v>58</v>
      </c>
      <c r="B5" s="41">
        <v>29</v>
      </c>
      <c r="C5" s="47">
        <f t="shared" si="0"/>
        <v>0.254385964912281</v>
      </c>
      <c r="D5" s="48"/>
      <c r="E5" s="48"/>
    </row>
    <row r="6" spans="1:5">
      <c r="A6" s="45" t="s">
        <v>59</v>
      </c>
      <c r="B6" s="41">
        <v>13</v>
      </c>
      <c r="C6" s="47">
        <f t="shared" si="0"/>
        <v>0.114035087719298</v>
      </c>
      <c r="D6" s="48"/>
      <c r="E6" s="48"/>
    </row>
    <row r="7" spans="1:5">
      <c r="A7" s="45" t="s">
        <v>60</v>
      </c>
      <c r="B7" s="41">
        <v>11</v>
      </c>
      <c r="C7" s="47">
        <f t="shared" si="0"/>
        <v>0.0964912280701754</v>
      </c>
      <c r="D7" s="48"/>
      <c r="E7" s="48"/>
    </row>
    <row r="8" spans="1:5">
      <c r="A8" s="45" t="s">
        <v>61</v>
      </c>
      <c r="B8" s="41">
        <v>3</v>
      </c>
      <c r="C8" s="47">
        <f t="shared" si="0"/>
        <v>0.0263157894736842</v>
      </c>
      <c r="D8" s="48"/>
      <c r="E8" s="48"/>
    </row>
    <row r="9" spans="1:5">
      <c r="A9" s="45" t="s">
        <v>62</v>
      </c>
      <c r="B9" s="41">
        <v>5</v>
      </c>
      <c r="C9" s="47">
        <f t="shared" si="0"/>
        <v>0.043859649122807</v>
      </c>
      <c r="D9" s="48"/>
      <c r="E9" s="48"/>
    </row>
    <row r="10" spans="1:5">
      <c r="A10" s="45" t="s">
        <v>63</v>
      </c>
      <c r="B10" s="52">
        <f>SUM(B4:B9)</f>
        <v>114</v>
      </c>
      <c r="C10" s="52">
        <f>SUM(C4:C9)</f>
        <v>1</v>
      </c>
      <c r="D10" s="48"/>
      <c r="E10" s="48"/>
    </row>
    <row r="11" ht="75" customHeight="1" spans="1:5">
      <c r="A11" s="35" t="s">
        <v>64</v>
      </c>
      <c r="B11" s="35"/>
      <c r="C11" s="35"/>
      <c r="D11" s="48"/>
      <c r="E11" s="48"/>
    </row>
    <row r="12" spans="1:5">
      <c r="A12" s="48"/>
      <c r="B12" s="48"/>
      <c r="C12" s="48"/>
      <c r="D12" s="48"/>
      <c r="E12" s="48"/>
    </row>
    <row r="13" spans="1:5">
      <c r="A13" s="48" t="s">
        <v>65</v>
      </c>
      <c r="B13" s="48"/>
      <c r="C13" s="48"/>
      <c r="D13" s="48"/>
      <c r="E13" s="48"/>
    </row>
    <row r="14" spans="1:5">
      <c r="A14" s="48" t="s">
        <v>4</v>
      </c>
      <c r="B14" s="48"/>
      <c r="C14" s="48"/>
      <c r="D14" s="48"/>
      <c r="E14" s="48"/>
    </row>
    <row r="15" spans="1:5">
      <c r="A15" s="48"/>
      <c r="B15" s="48"/>
      <c r="C15" s="48"/>
      <c r="D15" s="48"/>
      <c r="E15" s="48"/>
    </row>
    <row r="16" spans="1:5">
      <c r="A16" s="48"/>
      <c r="B16" s="48"/>
      <c r="C16" s="48"/>
      <c r="D16" s="48"/>
      <c r="E16" s="48"/>
    </row>
    <row r="17" spans="1:5">
      <c r="A17" s="48"/>
      <c r="B17" s="48"/>
      <c r="C17" s="48"/>
      <c r="D17" s="48"/>
      <c r="E17" s="48"/>
    </row>
    <row r="18" spans="1:5">
      <c r="A18" s="48"/>
      <c r="B18" s="48"/>
      <c r="C18" s="48"/>
      <c r="D18" s="48"/>
      <c r="E18" s="48"/>
    </row>
    <row r="19" spans="1:5">
      <c r="A19" s="48"/>
      <c r="B19" s="48"/>
      <c r="C19" s="48"/>
      <c r="D19" s="48"/>
      <c r="E19" s="48"/>
    </row>
    <row r="20" spans="1:5">
      <c r="A20" s="48"/>
      <c r="B20" s="48"/>
      <c r="C20" s="48"/>
      <c r="D20" s="48"/>
      <c r="E20" s="48"/>
    </row>
    <row r="21" spans="1:5">
      <c r="A21" s="48"/>
      <c r="B21" s="48"/>
      <c r="C21" s="48"/>
      <c r="D21" s="48"/>
      <c r="E21" s="48"/>
    </row>
    <row r="22" spans="1:5">
      <c r="A22" s="48"/>
      <c r="B22" s="48"/>
      <c r="C22" s="48"/>
      <c r="D22" s="48"/>
      <c r="E22" s="48"/>
    </row>
    <row r="23" spans="1:5">
      <c r="A23" s="48"/>
      <c r="B23" s="48"/>
      <c r="C23" s="48"/>
      <c r="D23" s="48"/>
      <c r="E23" s="48"/>
    </row>
    <row r="24" spans="1:5">
      <c r="A24" s="48"/>
      <c r="B24" s="48"/>
      <c r="C24" s="48"/>
      <c r="D24" s="48"/>
      <c r="E24" s="48"/>
    </row>
    <row r="25" spans="1:5">
      <c r="A25" s="48"/>
      <c r="B25" s="48"/>
      <c r="C25" s="48"/>
      <c r="D25" s="48"/>
      <c r="E25" s="48"/>
    </row>
    <row r="26" spans="1:5">
      <c r="A26" s="48"/>
      <c r="B26" s="48"/>
      <c r="C26" s="48"/>
      <c r="D26" s="48"/>
      <c r="E26" s="48"/>
    </row>
    <row r="27" spans="1:5">
      <c r="A27" s="48"/>
      <c r="B27" s="48"/>
      <c r="C27" s="48"/>
      <c r="D27" s="48"/>
      <c r="E27" s="48"/>
    </row>
    <row r="28" spans="1:5">
      <c r="A28" s="48"/>
      <c r="B28" s="48"/>
      <c r="C28" s="48"/>
      <c r="D28" s="48"/>
      <c r="E28" s="48"/>
    </row>
    <row r="29" spans="1:5">
      <c r="A29" s="48"/>
      <c r="B29" s="48"/>
      <c r="C29" s="48"/>
      <c r="D29" s="48"/>
      <c r="E29" s="48"/>
    </row>
    <row r="30" spans="1:5">
      <c r="A30" s="48"/>
      <c r="B30" s="48"/>
      <c r="C30" s="48"/>
      <c r="D30" s="48"/>
      <c r="E30" s="48"/>
    </row>
    <row r="31" spans="1:5">
      <c r="A31" s="48"/>
      <c r="B31" s="48"/>
      <c r="C31" s="48"/>
      <c r="D31" s="48"/>
      <c r="E31" s="48"/>
    </row>
    <row r="32" spans="1:5">
      <c r="A32" s="48"/>
      <c r="B32" s="48"/>
      <c r="C32" s="48"/>
      <c r="D32" s="48"/>
      <c r="E32" s="48"/>
    </row>
    <row r="33" spans="1:5">
      <c r="A33" s="48"/>
      <c r="B33" s="48"/>
      <c r="C33" s="48"/>
      <c r="D33" s="48"/>
      <c r="E33" s="48"/>
    </row>
    <row r="34" spans="1:5">
      <c r="A34" s="48"/>
      <c r="B34" s="48"/>
      <c r="C34" s="48"/>
      <c r="D34" s="48"/>
      <c r="E34" s="48"/>
    </row>
    <row r="35" spans="1:5">
      <c r="A35" s="48"/>
      <c r="B35" s="48"/>
      <c r="C35" s="48"/>
      <c r="D35" s="48"/>
      <c r="E35" s="48"/>
    </row>
    <row r="36" spans="1:5">
      <c r="A36" s="48"/>
      <c r="B36" s="48"/>
      <c r="C36" s="48"/>
      <c r="D36" s="48"/>
      <c r="E36" s="48"/>
    </row>
  </sheetData>
  <mergeCells count="3">
    <mergeCell ref="A1:C1"/>
    <mergeCell ref="A2:C2"/>
    <mergeCell ref="A11:C1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workbookViewId="0">
      <selection activeCell="A17" sqref="A17"/>
    </sheetView>
  </sheetViews>
  <sheetFormatPr defaultColWidth="9" defaultRowHeight="14.25" outlineLevelCol="4"/>
  <cols>
    <col min="1" max="1" width="21.25" customWidth="1"/>
    <col min="2" max="2" width="16.125" customWidth="1"/>
    <col min="3" max="3" width="16.625" customWidth="1"/>
    <col min="4" max="5" width="12.25" customWidth="1"/>
  </cols>
  <sheetData>
    <row r="1" ht="27" customHeight="1" spans="1:5">
      <c r="A1" s="34" t="s">
        <v>66</v>
      </c>
      <c r="B1" s="34"/>
      <c r="C1" s="34"/>
      <c r="D1" s="34"/>
      <c r="E1" s="34"/>
    </row>
    <row r="2" ht="75" customHeight="1" spans="1:5">
      <c r="A2" s="35" t="s">
        <v>67</v>
      </c>
      <c r="B2" s="35"/>
      <c r="C2" s="35"/>
      <c r="D2" s="35"/>
      <c r="E2" s="35"/>
    </row>
    <row r="3" ht="19" customHeight="1" spans="1:5">
      <c r="A3" s="38" t="s">
        <v>68</v>
      </c>
      <c r="B3" s="38" t="s">
        <v>55</v>
      </c>
      <c r="C3" s="38" t="s">
        <v>56</v>
      </c>
      <c r="D3" s="39" t="s">
        <v>69</v>
      </c>
      <c r="E3" s="39" t="s">
        <v>70</v>
      </c>
    </row>
    <row r="4" spans="1:5">
      <c r="A4" s="41">
        <v>1</v>
      </c>
      <c r="B4" s="41">
        <v>2</v>
      </c>
      <c r="C4" s="47">
        <f t="shared" ref="C4:C11" si="0">B4/B$12</f>
        <v>0.05</v>
      </c>
      <c r="D4" s="50">
        <f>B4</f>
        <v>2</v>
      </c>
      <c r="E4" s="53">
        <f>C4</f>
        <v>0.05</v>
      </c>
    </row>
    <row r="5" spans="1:5">
      <c r="A5" s="41">
        <v>2</v>
      </c>
      <c r="B5" s="41">
        <v>6</v>
      </c>
      <c r="C5" s="47">
        <f t="shared" si="0"/>
        <v>0.15</v>
      </c>
      <c r="D5" s="50">
        <f>B5+D4</f>
        <v>8</v>
      </c>
      <c r="E5" s="53">
        <f t="shared" ref="E5:E11" si="1">C5+E4</f>
        <v>0.2</v>
      </c>
    </row>
    <row r="6" spans="1:5">
      <c r="A6" s="41">
        <v>3</v>
      </c>
      <c r="B6" s="41">
        <v>10</v>
      </c>
      <c r="C6" s="47">
        <f t="shared" si="0"/>
        <v>0.25</v>
      </c>
      <c r="D6" s="50">
        <f t="shared" ref="D6:D11" si="2">B6+D5</f>
        <v>18</v>
      </c>
      <c r="E6" s="53">
        <f t="shared" si="1"/>
        <v>0.45</v>
      </c>
    </row>
    <row r="7" spans="1:5">
      <c r="A7" s="41">
        <v>4</v>
      </c>
      <c r="B7" s="41">
        <v>5</v>
      </c>
      <c r="C7" s="47">
        <f t="shared" si="0"/>
        <v>0.125</v>
      </c>
      <c r="D7" s="50">
        <f t="shared" si="2"/>
        <v>23</v>
      </c>
      <c r="E7" s="53">
        <f t="shared" si="1"/>
        <v>0.575</v>
      </c>
    </row>
    <row r="8" spans="1:5">
      <c r="A8" s="41">
        <v>5</v>
      </c>
      <c r="B8" s="41">
        <v>10</v>
      </c>
      <c r="C8" s="47">
        <f t="shared" si="0"/>
        <v>0.25</v>
      </c>
      <c r="D8" s="50">
        <f t="shared" si="2"/>
        <v>33</v>
      </c>
      <c r="E8" s="53">
        <f t="shared" si="1"/>
        <v>0.825</v>
      </c>
    </row>
    <row r="9" spans="1:5">
      <c r="A9" s="41">
        <v>6</v>
      </c>
      <c r="B9" s="41">
        <v>3</v>
      </c>
      <c r="C9" s="47">
        <f t="shared" si="0"/>
        <v>0.075</v>
      </c>
      <c r="D9" s="50">
        <f t="shared" si="2"/>
        <v>36</v>
      </c>
      <c r="E9" s="53">
        <f t="shared" si="1"/>
        <v>0.9</v>
      </c>
    </row>
    <row r="10" spans="1:5">
      <c r="A10" s="41">
        <v>7</v>
      </c>
      <c r="B10" s="52">
        <v>2</v>
      </c>
      <c r="C10" s="47">
        <f t="shared" si="0"/>
        <v>0.05</v>
      </c>
      <c r="D10" s="50">
        <f t="shared" si="2"/>
        <v>38</v>
      </c>
      <c r="E10" s="53">
        <f t="shared" si="1"/>
        <v>0.95</v>
      </c>
    </row>
    <row r="11" spans="1:5">
      <c r="A11" s="41">
        <v>8</v>
      </c>
      <c r="B11" s="52">
        <v>2</v>
      </c>
      <c r="C11" s="47">
        <f t="shared" si="0"/>
        <v>0.05</v>
      </c>
      <c r="D11" s="50">
        <f t="shared" si="2"/>
        <v>40</v>
      </c>
      <c r="E11" s="53">
        <f t="shared" si="1"/>
        <v>1</v>
      </c>
    </row>
    <row r="12" spans="1:5">
      <c r="A12" s="45" t="s">
        <v>63</v>
      </c>
      <c r="B12" s="52">
        <f>SUM(B4:B11)</f>
        <v>40</v>
      </c>
      <c r="C12" s="47">
        <f>SUM(C4:C11)</f>
        <v>1</v>
      </c>
      <c r="D12" s="48"/>
      <c r="E12" s="48"/>
    </row>
    <row r="13" ht="82" customHeight="1" spans="1:5">
      <c r="A13" s="35" t="s">
        <v>71</v>
      </c>
      <c r="B13" s="35"/>
      <c r="C13" s="35"/>
      <c r="D13" s="35"/>
      <c r="E13" s="35"/>
    </row>
    <row r="14" spans="1:5">
      <c r="A14" s="48"/>
      <c r="B14" s="48"/>
      <c r="C14" s="48"/>
      <c r="D14" s="48"/>
      <c r="E14" s="48"/>
    </row>
    <row r="15" ht="35" customHeight="1" spans="1:5">
      <c r="A15" s="49" t="s">
        <v>72</v>
      </c>
      <c r="B15" s="49"/>
      <c r="C15" s="49"/>
      <c r="D15" s="49"/>
      <c r="E15" s="49"/>
    </row>
    <row r="16" spans="1:5">
      <c r="A16" s="48" t="s">
        <v>6</v>
      </c>
      <c r="B16" s="48"/>
      <c r="C16" s="48"/>
      <c r="D16" s="48"/>
      <c r="E16" s="48"/>
    </row>
    <row r="17" spans="1:5">
      <c r="A17" s="48"/>
      <c r="B17" s="48"/>
      <c r="C17" s="48"/>
      <c r="D17" s="48"/>
      <c r="E17" s="48"/>
    </row>
    <row r="18" spans="1:5">
      <c r="A18" s="48"/>
      <c r="B18" s="48"/>
      <c r="C18" s="48"/>
      <c r="D18" s="48"/>
      <c r="E18" s="48"/>
    </row>
    <row r="19" spans="1:5">
      <c r="A19" s="48"/>
      <c r="B19" s="48"/>
      <c r="C19" s="48"/>
      <c r="D19" s="48"/>
      <c r="E19" s="48"/>
    </row>
    <row r="20" spans="1:5">
      <c r="A20" s="48"/>
      <c r="B20" s="48"/>
      <c r="C20" s="48"/>
      <c r="D20" s="48"/>
      <c r="E20" s="48"/>
    </row>
    <row r="21" spans="1:5">
      <c r="A21" s="48"/>
      <c r="B21" s="48"/>
      <c r="C21" s="48"/>
      <c r="D21" s="48"/>
      <c r="E21" s="48"/>
    </row>
    <row r="22" spans="1:5">
      <c r="A22" s="48"/>
      <c r="B22" s="48"/>
      <c r="C22" s="48"/>
      <c r="D22" s="48"/>
      <c r="E22" s="48"/>
    </row>
    <row r="23" spans="1:5">
      <c r="A23" s="48"/>
      <c r="B23" s="48"/>
      <c r="C23" s="48"/>
      <c r="D23" s="48"/>
      <c r="E23" s="48"/>
    </row>
    <row r="24" spans="1:5">
      <c r="A24" s="48"/>
      <c r="B24" s="48"/>
      <c r="C24" s="48"/>
      <c r="D24" s="48"/>
      <c r="E24" s="48"/>
    </row>
    <row r="25" spans="1:5">
      <c r="A25" s="48"/>
      <c r="B25" s="48"/>
      <c r="C25" s="48"/>
      <c r="D25" s="48"/>
      <c r="E25" s="48"/>
    </row>
    <row r="26" spans="1:5">
      <c r="A26" s="48"/>
      <c r="B26" s="48"/>
      <c r="C26" s="48"/>
      <c r="D26" s="48"/>
      <c r="E26" s="48"/>
    </row>
    <row r="27" spans="1:5">
      <c r="A27" s="48"/>
      <c r="B27" s="48"/>
      <c r="C27" s="48"/>
      <c r="D27" s="48"/>
      <c r="E27" s="48"/>
    </row>
    <row r="28" spans="1:5">
      <c r="A28" s="48"/>
      <c r="B28" s="48"/>
      <c r="C28" s="48"/>
      <c r="D28" s="48"/>
      <c r="E28" s="48"/>
    </row>
    <row r="29" spans="1:5">
      <c r="A29" s="48"/>
      <c r="B29" s="48"/>
      <c r="C29" s="48"/>
      <c r="D29" s="48"/>
      <c r="E29" s="48"/>
    </row>
    <row r="30" spans="1:5">
      <c r="A30" s="48"/>
      <c r="B30" s="48"/>
      <c r="C30" s="48"/>
      <c r="D30" s="48"/>
      <c r="E30" s="48"/>
    </row>
    <row r="31" spans="1:5">
      <c r="A31" s="48"/>
      <c r="B31" s="48"/>
      <c r="C31" s="48"/>
      <c r="D31" s="48"/>
      <c r="E31" s="48"/>
    </row>
    <row r="32" spans="1:5">
      <c r="A32" s="48"/>
      <c r="B32" s="48"/>
      <c r="C32" s="48"/>
      <c r="D32" s="48"/>
      <c r="E32" s="48"/>
    </row>
    <row r="33" spans="1:5">
      <c r="A33" s="48"/>
      <c r="B33" s="48"/>
      <c r="C33" s="48"/>
      <c r="D33" s="48"/>
      <c r="E33" s="48"/>
    </row>
    <row r="34" spans="1:5">
      <c r="A34" s="48"/>
      <c r="B34" s="48"/>
      <c r="C34" s="48"/>
      <c r="D34" s="48"/>
      <c r="E34" s="48"/>
    </row>
    <row r="35" spans="1:5">
      <c r="A35" s="48"/>
      <c r="B35" s="48"/>
      <c r="C35" s="48"/>
      <c r="D35" s="48"/>
      <c r="E35" s="48"/>
    </row>
    <row r="36" spans="1:5">
      <c r="A36" s="48"/>
      <c r="B36" s="48"/>
      <c r="C36" s="48"/>
      <c r="D36" s="48"/>
      <c r="E36" s="48"/>
    </row>
    <row r="37" spans="1:5">
      <c r="A37" s="48"/>
      <c r="B37" s="48"/>
      <c r="C37" s="48"/>
      <c r="D37" s="48"/>
      <c r="E37" s="48"/>
    </row>
    <row r="38" spans="1:5">
      <c r="A38" s="48"/>
      <c r="B38" s="48"/>
      <c r="C38" s="48"/>
      <c r="D38" s="48"/>
      <c r="E38" s="48"/>
    </row>
  </sheetData>
  <mergeCells count="4">
    <mergeCell ref="A1:E1"/>
    <mergeCell ref="A2:E2"/>
    <mergeCell ref="A13:E13"/>
    <mergeCell ref="A15:E15"/>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workbookViewId="0">
      <selection activeCell="A12" sqref="A12"/>
    </sheetView>
  </sheetViews>
  <sheetFormatPr defaultColWidth="9" defaultRowHeight="14.25" outlineLevelCol="4"/>
  <cols>
    <col min="1" max="1" width="17.75" customWidth="1"/>
    <col min="2" max="2" width="16.125" customWidth="1"/>
    <col min="3" max="3" width="16.625" customWidth="1"/>
    <col min="4" max="5" width="12.25" customWidth="1"/>
  </cols>
  <sheetData>
    <row r="1" ht="27" customHeight="1" spans="1:5">
      <c r="A1" s="34" t="s">
        <v>73</v>
      </c>
      <c r="B1" s="34"/>
      <c r="C1" s="34"/>
      <c r="D1" s="34"/>
      <c r="E1" s="34"/>
    </row>
    <row r="2" ht="114" customHeight="1" spans="1:5">
      <c r="A2" s="35" t="s">
        <v>74</v>
      </c>
      <c r="B2" s="35"/>
      <c r="C2" s="35"/>
      <c r="D2" s="35"/>
      <c r="E2" s="35"/>
    </row>
    <row r="3" ht="19" customHeight="1" spans="1:5">
      <c r="A3" s="38" t="s">
        <v>68</v>
      </c>
      <c r="B3" s="38" t="s">
        <v>55</v>
      </c>
      <c r="C3" s="38" t="s">
        <v>56</v>
      </c>
      <c r="D3" s="39" t="s">
        <v>69</v>
      </c>
      <c r="E3" s="39" t="s">
        <v>70</v>
      </c>
    </row>
    <row r="4" spans="1:5">
      <c r="A4" s="41" t="s">
        <v>75</v>
      </c>
      <c r="B4" s="41">
        <v>4</v>
      </c>
      <c r="C4" s="47">
        <f>B4/B$8</f>
        <v>0.166666666666667</v>
      </c>
      <c r="D4" s="50">
        <f>B4</f>
        <v>4</v>
      </c>
      <c r="E4" s="44">
        <f>C4</f>
        <v>0.166666666666667</v>
      </c>
    </row>
    <row r="5" spans="1:5">
      <c r="A5" s="41" t="s">
        <v>76</v>
      </c>
      <c r="B5" s="41">
        <v>9</v>
      </c>
      <c r="C5" s="47">
        <f>B5/B$8</f>
        <v>0.375</v>
      </c>
      <c r="D5" s="50">
        <f>B5+D4</f>
        <v>13</v>
      </c>
      <c r="E5" s="44">
        <f>C5+E4</f>
        <v>0.541666666666667</v>
      </c>
    </row>
    <row r="6" spans="1:5">
      <c r="A6" s="41" t="s">
        <v>77</v>
      </c>
      <c r="B6" s="41">
        <v>6</v>
      </c>
      <c r="C6" s="47">
        <f>B6/B$8</f>
        <v>0.25</v>
      </c>
      <c r="D6" s="50">
        <f>B6+D5</f>
        <v>19</v>
      </c>
      <c r="E6" s="44">
        <f>C6+E5</f>
        <v>0.791666666666667</v>
      </c>
    </row>
    <row r="7" spans="1:5">
      <c r="A7" s="41" t="s">
        <v>78</v>
      </c>
      <c r="B7" s="41">
        <v>5</v>
      </c>
      <c r="C7" s="47">
        <f>B7/B$8</f>
        <v>0.208333333333333</v>
      </c>
      <c r="D7" s="50">
        <f>B7+D6</f>
        <v>24</v>
      </c>
      <c r="E7" s="51">
        <f>C7+E6</f>
        <v>1</v>
      </c>
    </row>
    <row r="8" spans="1:5">
      <c r="A8" s="45" t="s">
        <v>63</v>
      </c>
      <c r="B8" s="52">
        <f>SUM(B4:B7)</f>
        <v>24</v>
      </c>
      <c r="C8" s="47">
        <f>SUM(C4:C7)</f>
        <v>1</v>
      </c>
      <c r="D8" s="48"/>
      <c r="E8" s="48"/>
    </row>
    <row r="9" spans="1:5">
      <c r="A9" s="48"/>
      <c r="B9" s="48"/>
      <c r="C9" s="48"/>
      <c r="D9" s="48"/>
      <c r="E9" s="48"/>
    </row>
    <row r="10" ht="35" customHeight="1" spans="1:5">
      <c r="A10" s="49" t="s">
        <v>79</v>
      </c>
      <c r="B10" s="49"/>
      <c r="C10" s="49"/>
      <c r="D10" s="49"/>
      <c r="E10" s="49"/>
    </row>
    <row r="11" spans="1:5">
      <c r="A11" s="48" t="s">
        <v>4</v>
      </c>
      <c r="B11" s="48"/>
      <c r="C11" s="48"/>
      <c r="D11" s="48"/>
      <c r="E11" s="48"/>
    </row>
    <row r="12" spans="1:5">
      <c r="A12" s="48"/>
      <c r="B12" s="48"/>
      <c r="C12" s="48"/>
      <c r="D12" s="48"/>
      <c r="E12" s="48"/>
    </row>
    <row r="13" spans="1:5">
      <c r="A13" s="48"/>
      <c r="B13" s="48"/>
      <c r="C13" s="48"/>
      <c r="D13" s="48"/>
      <c r="E13" s="48"/>
    </row>
    <row r="14" spans="1:5">
      <c r="A14" s="48"/>
      <c r="B14" s="48"/>
      <c r="C14" s="48"/>
      <c r="D14" s="48"/>
      <c r="E14" s="48"/>
    </row>
    <row r="15" spans="1:5">
      <c r="A15" s="48"/>
      <c r="B15" s="48"/>
      <c r="C15" s="48"/>
      <c r="D15" s="48"/>
      <c r="E15" s="48"/>
    </row>
    <row r="16" spans="1:5">
      <c r="A16" s="48"/>
      <c r="B16" s="48"/>
      <c r="C16" s="48"/>
      <c r="D16" s="48"/>
      <c r="E16" s="48"/>
    </row>
    <row r="17" spans="1:5">
      <c r="A17" s="48"/>
      <c r="B17" s="48"/>
      <c r="C17" s="48"/>
      <c r="D17" s="48"/>
      <c r="E17" s="48"/>
    </row>
    <row r="18" spans="1:5">
      <c r="A18" s="48"/>
      <c r="B18" s="48"/>
      <c r="C18" s="48"/>
      <c r="D18" s="48"/>
      <c r="E18" s="48"/>
    </row>
    <row r="19" spans="1:5">
      <c r="A19" s="48"/>
      <c r="B19" s="48"/>
      <c r="C19" s="48"/>
      <c r="D19" s="48"/>
      <c r="E19" s="48"/>
    </row>
    <row r="20" spans="1:5">
      <c r="A20" s="48"/>
      <c r="B20" s="48"/>
      <c r="C20" s="48"/>
      <c r="D20" s="48"/>
      <c r="E20" s="48"/>
    </row>
    <row r="21" spans="1:5">
      <c r="A21" s="48"/>
      <c r="B21" s="48"/>
      <c r="C21" s="48"/>
      <c r="D21" s="48"/>
      <c r="E21" s="48"/>
    </row>
    <row r="22" spans="1:5">
      <c r="A22" s="48"/>
      <c r="B22" s="48"/>
      <c r="C22" s="48"/>
      <c r="D22" s="48"/>
      <c r="E22" s="48"/>
    </row>
    <row r="23" spans="1:5">
      <c r="A23" s="48"/>
      <c r="B23" s="48"/>
      <c r="C23" s="48"/>
      <c r="D23" s="48"/>
      <c r="E23" s="48"/>
    </row>
    <row r="24" spans="1:5">
      <c r="A24" s="48"/>
      <c r="B24" s="48"/>
      <c r="C24" s="48"/>
      <c r="D24" s="48"/>
      <c r="E24" s="48"/>
    </row>
    <row r="25" spans="1:5">
      <c r="A25" s="48"/>
      <c r="B25" s="48"/>
      <c r="C25" s="48"/>
      <c r="D25" s="48"/>
      <c r="E25" s="48"/>
    </row>
    <row r="26" spans="1:5">
      <c r="A26" s="48"/>
      <c r="B26" s="48"/>
      <c r="C26" s="48"/>
      <c r="D26" s="48"/>
      <c r="E26" s="48"/>
    </row>
    <row r="27" spans="1:5">
      <c r="A27" s="48"/>
      <c r="B27" s="48"/>
      <c r="C27" s="48"/>
      <c r="D27" s="48"/>
      <c r="E27" s="48"/>
    </row>
    <row r="28" spans="1:5">
      <c r="A28" s="48"/>
      <c r="B28" s="48"/>
      <c r="C28" s="48"/>
      <c r="D28" s="48"/>
      <c r="E28" s="48"/>
    </row>
    <row r="29" spans="1:5">
      <c r="A29" s="48"/>
      <c r="B29" s="48"/>
      <c r="C29" s="48"/>
      <c r="D29" s="48"/>
      <c r="E29" s="48"/>
    </row>
    <row r="30" spans="1:5">
      <c r="A30" s="48"/>
      <c r="B30" s="48"/>
      <c r="C30" s="48"/>
      <c r="D30" s="48"/>
      <c r="E30" s="48"/>
    </row>
    <row r="31" spans="1:5">
      <c r="A31" s="48"/>
      <c r="B31" s="48"/>
      <c r="C31" s="48"/>
      <c r="D31" s="48"/>
      <c r="E31" s="48"/>
    </row>
    <row r="32" spans="1:5">
      <c r="A32" s="48"/>
      <c r="B32" s="48"/>
      <c r="C32" s="48"/>
      <c r="D32" s="48"/>
      <c r="E32" s="48"/>
    </row>
    <row r="33" spans="1:5">
      <c r="A33" s="48"/>
      <c r="B33" s="48"/>
      <c r="C33" s="48"/>
      <c r="D33" s="48"/>
      <c r="E33" s="48"/>
    </row>
  </sheetData>
  <mergeCells count="3">
    <mergeCell ref="A1:E1"/>
    <mergeCell ref="A2:E2"/>
    <mergeCell ref="A10:E10"/>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workbookViewId="0">
      <selection activeCell="A13" sqref="A13"/>
    </sheetView>
  </sheetViews>
  <sheetFormatPr defaultColWidth="9" defaultRowHeight="14.25" outlineLevelCol="4"/>
  <cols>
    <col min="1" max="1" width="17.75" customWidth="1"/>
    <col min="2" max="2" width="16.125" customWidth="1"/>
    <col min="3" max="3" width="16.625" customWidth="1"/>
    <col min="4" max="5" width="12.25" customWidth="1"/>
  </cols>
  <sheetData>
    <row r="1" ht="27" customHeight="1" spans="1:5">
      <c r="A1" s="34" t="s">
        <v>80</v>
      </c>
      <c r="B1" s="34"/>
      <c r="C1" s="34"/>
      <c r="D1" s="34"/>
      <c r="E1" s="34"/>
    </row>
    <row r="2" ht="114" customHeight="1" spans="1:5">
      <c r="A2" s="35" t="s">
        <v>81</v>
      </c>
      <c r="B2" s="35"/>
      <c r="C2" s="35"/>
      <c r="D2" s="35"/>
      <c r="E2" s="35"/>
    </row>
    <row r="3" ht="19" customHeight="1" spans="1:5">
      <c r="A3" s="38" t="s">
        <v>68</v>
      </c>
      <c r="B3" s="38" t="s">
        <v>55</v>
      </c>
      <c r="C3" s="38" t="s">
        <v>56</v>
      </c>
      <c r="D3" s="39" t="s">
        <v>69</v>
      </c>
      <c r="E3" s="39" t="s">
        <v>70</v>
      </c>
    </row>
    <row r="4" spans="1:5">
      <c r="A4" s="41">
        <v>0</v>
      </c>
      <c r="B4" s="41">
        <v>25</v>
      </c>
      <c r="C4" s="47">
        <f t="shared" ref="C4:C8" si="0">B4/B$9</f>
        <v>0.25</v>
      </c>
      <c r="D4" s="50">
        <f>B4</f>
        <v>25</v>
      </c>
      <c r="E4" s="44">
        <f>C4</f>
        <v>0.25</v>
      </c>
    </row>
    <row r="5" spans="1:5">
      <c r="A5" s="41">
        <v>1</v>
      </c>
      <c r="B5" s="41">
        <v>20</v>
      </c>
      <c r="C5" s="47">
        <f t="shared" si="0"/>
        <v>0.2</v>
      </c>
      <c r="D5" s="50">
        <f t="shared" ref="D5:D8" si="1">B5+D4</f>
        <v>45</v>
      </c>
      <c r="E5" s="44">
        <f t="shared" ref="E5:E8" si="2">C5+E4</f>
        <v>0.45</v>
      </c>
    </row>
    <row r="6" spans="1:5">
      <c r="A6" s="41">
        <v>2</v>
      </c>
      <c r="B6" s="41">
        <v>15</v>
      </c>
      <c r="C6" s="47">
        <f t="shared" si="0"/>
        <v>0.15</v>
      </c>
      <c r="D6" s="50">
        <f t="shared" si="1"/>
        <v>60</v>
      </c>
      <c r="E6" s="44">
        <f t="shared" si="2"/>
        <v>0.6</v>
      </c>
    </row>
    <row r="7" spans="1:5">
      <c r="A7" s="41">
        <v>3</v>
      </c>
      <c r="B7" s="41">
        <v>35</v>
      </c>
      <c r="C7" s="47">
        <f t="shared" si="0"/>
        <v>0.35</v>
      </c>
      <c r="D7" s="50">
        <f t="shared" si="1"/>
        <v>95</v>
      </c>
      <c r="E7" s="51">
        <f t="shared" si="2"/>
        <v>0.95</v>
      </c>
    </row>
    <row r="8" spans="1:5">
      <c r="A8" s="41">
        <v>4</v>
      </c>
      <c r="B8" s="52">
        <v>5</v>
      </c>
      <c r="C8" s="47">
        <f t="shared" si="0"/>
        <v>0.05</v>
      </c>
      <c r="D8" s="50">
        <f t="shared" si="1"/>
        <v>100</v>
      </c>
      <c r="E8" s="51">
        <f t="shared" si="2"/>
        <v>1</v>
      </c>
    </row>
    <row r="9" spans="1:5">
      <c r="A9" s="45" t="s">
        <v>63</v>
      </c>
      <c r="B9" s="52">
        <f>SUM(B4:B8)</f>
        <v>100</v>
      </c>
      <c r="C9" s="47">
        <f>SUM(C4:C8)</f>
        <v>1</v>
      </c>
      <c r="D9" s="48"/>
      <c r="E9" s="48"/>
    </row>
    <row r="10" spans="1:5">
      <c r="A10" s="48"/>
      <c r="B10" s="48"/>
      <c r="C10" s="48"/>
      <c r="D10" s="48"/>
      <c r="E10" s="48"/>
    </row>
    <row r="11" ht="35" customHeight="1" spans="1:5">
      <c r="A11" s="49" t="s">
        <v>82</v>
      </c>
      <c r="B11" s="49"/>
      <c r="C11" s="49"/>
      <c r="D11" s="49"/>
      <c r="E11" s="49"/>
    </row>
    <row r="12" spans="1:5">
      <c r="A12" s="48" t="s">
        <v>6</v>
      </c>
      <c r="B12" s="48"/>
      <c r="C12" s="48"/>
      <c r="D12" s="48"/>
      <c r="E12" s="48"/>
    </row>
    <row r="13" spans="1:5">
      <c r="A13" s="48"/>
      <c r="B13" s="48"/>
      <c r="C13" s="48"/>
      <c r="D13" s="48"/>
      <c r="E13" s="48"/>
    </row>
    <row r="14" spans="1:5">
      <c r="A14" s="48"/>
      <c r="B14" s="48"/>
      <c r="C14" s="48"/>
      <c r="D14" s="48"/>
      <c r="E14" s="48"/>
    </row>
    <row r="15" spans="1:5">
      <c r="A15" s="48"/>
      <c r="B15" s="48"/>
      <c r="C15" s="48"/>
      <c r="D15" s="48"/>
      <c r="E15" s="48"/>
    </row>
    <row r="16" spans="1:5">
      <c r="A16" s="48"/>
      <c r="B16" s="48"/>
      <c r="C16" s="48"/>
      <c r="D16" s="48"/>
      <c r="E16" s="48"/>
    </row>
    <row r="17" spans="1:5">
      <c r="A17" s="48"/>
      <c r="B17" s="48"/>
      <c r="C17" s="48"/>
      <c r="D17" s="48"/>
      <c r="E17" s="48"/>
    </row>
    <row r="18" spans="1:5">
      <c r="A18" s="48"/>
      <c r="B18" s="48"/>
      <c r="C18" s="48"/>
      <c r="D18" s="48"/>
      <c r="E18" s="48"/>
    </row>
    <row r="19" spans="1:5">
      <c r="A19" s="48"/>
      <c r="B19" s="48"/>
      <c r="C19" s="48"/>
      <c r="D19" s="48"/>
      <c r="E19" s="48"/>
    </row>
    <row r="20" spans="1:5">
      <c r="A20" s="48"/>
      <c r="B20" s="48"/>
      <c r="C20" s="48"/>
      <c r="D20" s="48"/>
      <c r="E20" s="48"/>
    </row>
    <row r="21" spans="1:5">
      <c r="A21" s="48"/>
      <c r="B21" s="48"/>
      <c r="C21" s="48"/>
      <c r="D21" s="48"/>
      <c r="E21" s="48"/>
    </row>
    <row r="22" spans="1:5">
      <c r="A22" s="48"/>
      <c r="B22" s="48"/>
      <c r="C22" s="48"/>
      <c r="D22" s="48"/>
      <c r="E22" s="48"/>
    </row>
    <row r="23" spans="1:5">
      <c r="A23" s="48"/>
      <c r="B23" s="48"/>
      <c r="C23" s="48"/>
      <c r="D23" s="48"/>
      <c r="E23" s="48"/>
    </row>
    <row r="24" spans="1:5">
      <c r="A24" s="48"/>
      <c r="B24" s="48"/>
      <c r="C24" s="48"/>
      <c r="D24" s="48"/>
      <c r="E24" s="48"/>
    </row>
    <row r="25" spans="1:5">
      <c r="A25" s="48"/>
      <c r="B25" s="48"/>
      <c r="C25" s="48"/>
      <c r="D25" s="48"/>
      <c r="E25" s="48"/>
    </row>
    <row r="26" spans="1:5">
      <c r="A26" s="48"/>
      <c r="B26" s="48"/>
      <c r="C26" s="48"/>
      <c r="D26" s="48"/>
      <c r="E26" s="48"/>
    </row>
    <row r="27" spans="1:5">
      <c r="A27" s="48"/>
      <c r="B27" s="48"/>
      <c r="C27" s="48"/>
      <c r="D27" s="48"/>
      <c r="E27" s="48"/>
    </row>
    <row r="28" spans="1:5">
      <c r="A28" s="48"/>
      <c r="B28" s="48"/>
      <c r="C28" s="48"/>
      <c r="D28" s="48"/>
      <c r="E28" s="48"/>
    </row>
    <row r="29" spans="1:5">
      <c r="A29" s="48"/>
      <c r="B29" s="48"/>
      <c r="C29" s="48"/>
      <c r="D29" s="48"/>
      <c r="E29" s="48"/>
    </row>
    <row r="30" spans="1:5">
      <c r="A30" s="48"/>
      <c r="B30" s="48"/>
      <c r="C30" s="48"/>
      <c r="D30" s="48"/>
      <c r="E30" s="48"/>
    </row>
    <row r="31" spans="1:5">
      <c r="A31" s="48"/>
      <c r="B31" s="48"/>
      <c r="C31" s="48"/>
      <c r="D31" s="48"/>
      <c r="E31" s="48"/>
    </row>
    <row r="32" spans="1:5">
      <c r="A32" s="48"/>
      <c r="B32" s="48"/>
      <c r="C32" s="48"/>
      <c r="D32" s="48"/>
      <c r="E32" s="48"/>
    </row>
    <row r="33" spans="1:5">
      <c r="A33" s="48"/>
      <c r="B33" s="48"/>
      <c r="C33" s="48"/>
      <c r="D33" s="48"/>
      <c r="E33" s="48"/>
    </row>
    <row r="34" spans="1:5">
      <c r="A34" s="48"/>
      <c r="B34" s="48"/>
      <c r="C34" s="48"/>
      <c r="D34" s="48"/>
      <c r="E34" s="48"/>
    </row>
  </sheetData>
  <mergeCells count="3">
    <mergeCell ref="A1:E1"/>
    <mergeCell ref="A2:E2"/>
    <mergeCell ref="A11:E1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A12" sqref="A12"/>
    </sheetView>
  </sheetViews>
  <sheetFormatPr defaultColWidth="9" defaultRowHeight="14.25" outlineLevelCol="5"/>
  <cols>
    <col min="1" max="2" width="10.75" customWidth="1"/>
    <col min="3" max="3" width="16.625" customWidth="1"/>
    <col min="4" max="5" width="12.25" customWidth="1"/>
  </cols>
  <sheetData>
    <row r="1" ht="27" customHeight="1" spans="1:6">
      <c r="A1" s="34" t="s">
        <v>83</v>
      </c>
      <c r="B1" s="34"/>
      <c r="C1" s="34"/>
      <c r="D1" s="34"/>
      <c r="E1" s="34"/>
      <c r="F1" s="34"/>
    </row>
    <row r="2" ht="122" customHeight="1" spans="1:6">
      <c r="A2" s="35" t="s">
        <v>84</v>
      </c>
      <c r="B2" s="35"/>
      <c r="C2" s="35"/>
      <c r="D2" s="35"/>
      <c r="E2" s="35"/>
      <c r="F2" s="35"/>
    </row>
    <row r="3" ht="19" customHeight="1" spans="1:6">
      <c r="A3" s="36" t="s">
        <v>85</v>
      </c>
      <c r="B3" s="37"/>
      <c r="C3" s="38" t="s">
        <v>55</v>
      </c>
      <c r="D3" s="39" t="s">
        <v>69</v>
      </c>
      <c r="E3" s="39" t="s">
        <v>56</v>
      </c>
      <c r="F3" s="40" t="s">
        <v>70</v>
      </c>
    </row>
    <row r="4" spans="1:6">
      <c r="A4" s="41">
        <v>0</v>
      </c>
      <c r="B4" s="41">
        <v>25</v>
      </c>
      <c r="C4" s="42">
        <v>378</v>
      </c>
      <c r="D4" s="43">
        <f>C4</f>
        <v>378</v>
      </c>
      <c r="E4" s="44">
        <f t="shared" ref="E4:E7" si="0">C4/C$8</f>
        <v>0.721374045801527</v>
      </c>
      <c r="F4" s="44">
        <f>E4</f>
        <v>0.721374045801527</v>
      </c>
    </row>
    <row r="5" spans="1:6">
      <c r="A5" s="41">
        <v>8</v>
      </c>
      <c r="B5" s="41">
        <v>14</v>
      </c>
      <c r="C5" s="42">
        <v>102</v>
      </c>
      <c r="D5" s="43">
        <f t="shared" ref="D5:D7" si="1">C5+D4</f>
        <v>480</v>
      </c>
      <c r="E5" s="44">
        <f t="shared" si="0"/>
        <v>0.194656488549618</v>
      </c>
      <c r="F5" s="44">
        <f t="shared" ref="F5:F7" si="2">F4+E5</f>
        <v>0.916030534351145</v>
      </c>
    </row>
    <row r="6" spans="1:6">
      <c r="A6" s="41">
        <v>15</v>
      </c>
      <c r="B6" s="41">
        <v>21</v>
      </c>
      <c r="C6" s="42">
        <v>25</v>
      </c>
      <c r="D6" s="43">
        <f t="shared" si="1"/>
        <v>505</v>
      </c>
      <c r="E6" s="44">
        <f t="shared" si="0"/>
        <v>0.0477099236641221</v>
      </c>
      <c r="F6" s="44">
        <f t="shared" si="2"/>
        <v>0.963740458015267</v>
      </c>
    </row>
    <row r="7" spans="1:6">
      <c r="A7" s="41">
        <v>22</v>
      </c>
      <c r="B7" s="41">
        <v>28</v>
      </c>
      <c r="C7" s="42">
        <v>19</v>
      </c>
      <c r="D7" s="43">
        <f t="shared" si="1"/>
        <v>524</v>
      </c>
      <c r="E7" s="44">
        <f t="shared" si="0"/>
        <v>0.0362595419847328</v>
      </c>
      <c r="F7" s="44">
        <f t="shared" si="2"/>
        <v>1</v>
      </c>
    </row>
    <row r="8" spans="1:5">
      <c r="A8" s="45"/>
      <c r="B8" s="45" t="s">
        <v>63</v>
      </c>
      <c r="C8" s="42">
        <f>SUM(C4:C7)</f>
        <v>524</v>
      </c>
      <c r="D8" s="46" t="s">
        <v>63</v>
      </c>
      <c r="E8" s="47">
        <f>SUM(E4:E7)</f>
        <v>1</v>
      </c>
    </row>
    <row r="9" spans="1:5">
      <c r="A9" s="48"/>
      <c r="B9" s="48"/>
      <c r="C9" s="48"/>
      <c r="D9" s="48"/>
      <c r="E9" s="48"/>
    </row>
    <row r="10" ht="35" customHeight="1" spans="1:5">
      <c r="A10" s="49" t="s">
        <v>82</v>
      </c>
      <c r="B10" s="49"/>
      <c r="C10" s="49"/>
      <c r="D10" s="49"/>
      <c r="E10" s="49"/>
    </row>
    <row r="11" spans="1:5">
      <c r="A11" s="48" t="s">
        <v>6</v>
      </c>
      <c r="B11" s="48"/>
      <c r="C11" s="48"/>
      <c r="D11" s="48"/>
      <c r="E11" s="48"/>
    </row>
    <row r="12" spans="1:5">
      <c r="A12" s="48"/>
      <c r="B12" s="48"/>
      <c r="C12" s="48"/>
      <c r="D12" s="48"/>
      <c r="E12" s="48"/>
    </row>
    <row r="13" spans="1:5">
      <c r="A13" s="48"/>
      <c r="B13" s="48"/>
      <c r="C13" s="48"/>
      <c r="D13" s="48"/>
      <c r="E13" s="48"/>
    </row>
    <row r="14" spans="1:5">
      <c r="A14" s="48"/>
      <c r="B14" s="48"/>
      <c r="C14" s="48"/>
      <c r="D14" s="48"/>
      <c r="E14" s="48"/>
    </row>
    <row r="15" spans="1:5">
      <c r="A15" s="48"/>
      <c r="B15" s="48"/>
      <c r="C15" s="48"/>
      <c r="D15" s="48"/>
      <c r="E15" s="48"/>
    </row>
    <row r="16" spans="1:5">
      <c r="A16" s="48"/>
      <c r="B16" s="48"/>
      <c r="C16" s="48"/>
      <c r="D16" s="48"/>
      <c r="E16" s="48"/>
    </row>
    <row r="17" spans="1:5">
      <c r="A17" s="48"/>
      <c r="B17" s="48"/>
      <c r="C17" s="48"/>
      <c r="D17" s="48"/>
      <c r="E17" s="48"/>
    </row>
    <row r="18" spans="1:5">
      <c r="A18" s="48"/>
      <c r="B18" s="48"/>
      <c r="C18" s="48"/>
      <c r="D18" s="48"/>
      <c r="E18" s="48"/>
    </row>
    <row r="19" spans="1:5">
      <c r="A19" s="48"/>
      <c r="B19" s="48"/>
      <c r="C19" s="48"/>
      <c r="D19" s="48"/>
      <c r="E19" s="48"/>
    </row>
    <row r="20" spans="1:5">
      <c r="A20" s="48"/>
      <c r="B20" s="48"/>
      <c r="C20" s="48"/>
      <c r="D20" s="48"/>
      <c r="E20" s="48"/>
    </row>
    <row r="21" spans="1:5">
      <c r="A21" s="48"/>
      <c r="B21" s="48"/>
      <c r="C21" s="48"/>
      <c r="D21" s="48"/>
      <c r="E21" s="48"/>
    </row>
    <row r="22" spans="1:5">
      <c r="A22" s="48"/>
      <c r="B22" s="48"/>
      <c r="C22" s="48"/>
      <c r="D22" s="48"/>
      <c r="E22" s="48"/>
    </row>
    <row r="23" spans="1:5">
      <c r="A23" s="48"/>
      <c r="B23" s="48"/>
      <c r="C23" s="48"/>
      <c r="D23" s="48"/>
      <c r="E23" s="48"/>
    </row>
    <row r="24" spans="1:5">
      <c r="A24" s="48"/>
      <c r="B24" s="48"/>
      <c r="C24" s="48"/>
      <c r="D24" s="48"/>
      <c r="E24" s="48"/>
    </row>
    <row r="25" spans="1:5">
      <c r="A25" s="48"/>
      <c r="B25" s="48"/>
      <c r="C25" s="48"/>
      <c r="D25" s="48"/>
      <c r="E25" s="48"/>
    </row>
    <row r="26" spans="1:5">
      <c r="A26" s="48"/>
      <c r="B26" s="48"/>
      <c r="C26" s="48"/>
      <c r="D26" s="48"/>
      <c r="E26" s="48"/>
    </row>
    <row r="27" spans="1:5">
      <c r="A27" s="48"/>
      <c r="B27" s="48"/>
      <c r="C27" s="48"/>
      <c r="D27" s="48"/>
      <c r="E27" s="48"/>
    </row>
    <row r="28" spans="1:5">
      <c r="A28" s="48"/>
      <c r="B28" s="48"/>
      <c r="C28" s="48"/>
      <c r="D28" s="48"/>
      <c r="E28" s="48"/>
    </row>
    <row r="29" spans="1:5">
      <c r="A29" s="48"/>
      <c r="B29" s="48"/>
      <c r="C29" s="48"/>
      <c r="D29" s="48"/>
      <c r="E29" s="48"/>
    </row>
    <row r="30" spans="1:5">
      <c r="A30" s="48"/>
      <c r="B30" s="48"/>
      <c r="C30" s="48"/>
      <c r="D30" s="48"/>
      <c r="E30" s="48"/>
    </row>
    <row r="31" spans="1:5">
      <c r="A31" s="48"/>
      <c r="B31" s="48"/>
      <c r="C31" s="48"/>
      <c r="D31" s="48"/>
      <c r="E31" s="48"/>
    </row>
    <row r="32" spans="1:5">
      <c r="A32" s="48"/>
      <c r="B32" s="48"/>
      <c r="C32" s="48"/>
      <c r="D32" s="48"/>
      <c r="E32" s="48"/>
    </row>
    <row r="33" spans="1:5">
      <c r="A33" s="48"/>
      <c r="B33" s="48"/>
      <c r="C33" s="48"/>
      <c r="D33" s="48"/>
      <c r="E33" s="48"/>
    </row>
  </sheetData>
  <mergeCells count="4">
    <mergeCell ref="A1:F1"/>
    <mergeCell ref="A2:F2"/>
    <mergeCell ref="A3:B3"/>
    <mergeCell ref="A10:E10"/>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A22" sqref="A22"/>
    </sheetView>
  </sheetViews>
  <sheetFormatPr defaultColWidth="9" defaultRowHeight="14.25"/>
  <cols>
    <col min="1" max="1" width="15.875" customWidth="1"/>
    <col min="2" max="2" width="8.375" customWidth="1"/>
    <col min="3" max="3" width="10.875" customWidth="1"/>
    <col min="4" max="4" width="7.625" customWidth="1"/>
    <col min="5" max="5" width="7.75" customWidth="1"/>
    <col min="6" max="6" width="5.625" customWidth="1"/>
    <col min="7" max="7" width="14.875" customWidth="1"/>
    <col min="8" max="8" width="17" customWidth="1"/>
    <col min="9" max="9" width="27.125" customWidth="1"/>
    <col min="10" max="10" width="7" customWidth="1"/>
    <col min="11" max="11" width="8" customWidth="1"/>
    <col min="12" max="12" width="7" customWidth="1"/>
    <col min="13" max="13" width="7.125" customWidth="1"/>
  </cols>
  <sheetData>
    <row r="1" ht="32" customHeight="1" spans="1:13">
      <c r="A1" s="19" t="s">
        <v>86</v>
      </c>
      <c r="B1" s="19"/>
      <c r="C1" s="19"/>
      <c r="D1" s="19"/>
      <c r="E1" s="19"/>
      <c r="F1" s="19"/>
      <c r="G1" s="19"/>
      <c r="H1" s="19"/>
      <c r="I1" s="19"/>
      <c r="J1" s="19"/>
      <c r="K1" s="19"/>
      <c r="L1" s="19"/>
      <c r="M1" s="19"/>
    </row>
    <row r="2" ht="65" customHeight="1" spans="1:13">
      <c r="A2" s="20" t="s">
        <v>87</v>
      </c>
      <c r="B2" s="20"/>
      <c r="C2" s="20"/>
      <c r="D2" s="20"/>
      <c r="E2" s="20"/>
      <c r="F2" s="20"/>
      <c r="G2" s="20"/>
      <c r="H2" s="20"/>
      <c r="I2" s="20"/>
      <c r="J2" s="20"/>
      <c r="K2" s="20"/>
      <c r="L2" s="20"/>
      <c r="M2" s="20"/>
    </row>
    <row r="3" ht="15" spans="1:13">
      <c r="A3" s="21" t="s">
        <v>68</v>
      </c>
      <c r="B3" s="21" t="s">
        <v>55</v>
      </c>
      <c r="C3" s="21" t="s">
        <v>69</v>
      </c>
      <c r="D3" s="21" t="s">
        <v>56</v>
      </c>
      <c r="E3" s="21" t="s">
        <v>70</v>
      </c>
      <c r="G3" s="21" t="s">
        <v>88</v>
      </c>
      <c r="H3" s="21" t="s">
        <v>89</v>
      </c>
      <c r="I3" s="21" t="s">
        <v>90</v>
      </c>
      <c r="J3" s="21" t="s">
        <v>55</v>
      </c>
      <c r="K3" s="21" t="s">
        <v>69</v>
      </c>
      <c r="L3" s="21" t="s">
        <v>56</v>
      </c>
      <c r="M3" s="21" t="s">
        <v>70</v>
      </c>
    </row>
    <row r="4" spans="1:13">
      <c r="A4" s="22" t="s">
        <v>91</v>
      </c>
      <c r="B4" s="23">
        <v>350</v>
      </c>
      <c r="C4" s="23">
        <f>B4</f>
        <v>350</v>
      </c>
      <c r="D4" s="24">
        <f t="shared" ref="D4:D7" si="0">B4/B$8</f>
        <v>0.233333333333333</v>
      </c>
      <c r="E4" s="24">
        <f>D4</f>
        <v>0.233333333333333</v>
      </c>
      <c r="G4" s="22" t="s">
        <v>91</v>
      </c>
      <c r="H4" s="22" t="s">
        <v>92</v>
      </c>
      <c r="I4" s="22" t="str">
        <f>CONCATENATE("[",G4," - ",H4,"]")</f>
        <v>[Muy Insatisfecho - Insatisfecho]</v>
      </c>
      <c r="J4" s="22">
        <f>SUMIF($A$4:$A$7,$G4,B$4:B$7)+SUMIF($A$4:$A$7,$H4,B$4:B$7)</f>
        <v>1200</v>
      </c>
      <c r="K4" s="22">
        <f>J4</f>
        <v>1200</v>
      </c>
      <c r="L4" s="22">
        <f>SUMIF($A$4:$A$7,$G4,D$4:D$7)+SUMIF($A$4:$A$7,$H4,D$4:D$7)</f>
        <v>0.8</v>
      </c>
      <c r="M4" s="22">
        <f>L4</f>
        <v>0.8</v>
      </c>
    </row>
    <row r="5" spans="1:13">
      <c r="A5" s="22" t="s">
        <v>92</v>
      </c>
      <c r="B5" s="23">
        <v>850</v>
      </c>
      <c r="C5" s="23">
        <f t="shared" ref="C5:C7" si="1">B5+C4</f>
        <v>1200</v>
      </c>
      <c r="D5" s="24">
        <f t="shared" si="0"/>
        <v>0.566666666666667</v>
      </c>
      <c r="E5" s="24">
        <f t="shared" ref="E5:E7" si="2">D5+E4</f>
        <v>0.8</v>
      </c>
      <c r="G5" s="22" t="s">
        <v>93</v>
      </c>
      <c r="H5" s="22" t="s">
        <v>94</v>
      </c>
      <c r="I5" s="22" t="str">
        <f>CONCATENATE("[",G5," - ",H5,"]")</f>
        <v>[Satisfecho - Muy Satisfecho]</v>
      </c>
      <c r="J5" s="22">
        <f>SUMIF($A$4:$A$7,$G5,B$4:B$7)+SUMIF($A$4:$A$7,$H5,B$4:B$7)</f>
        <v>300</v>
      </c>
      <c r="K5" s="22">
        <f>J5+K4</f>
        <v>1500</v>
      </c>
      <c r="L5" s="22">
        <f>SUMIF($A$4:$A$7,$G5,D$4:D$7)+SUMIF($A$4:$A$7,$H5,D$4:D$7)</f>
        <v>0.2</v>
      </c>
      <c r="M5" s="22">
        <f>L5+M4</f>
        <v>1</v>
      </c>
    </row>
    <row r="6" ht="15" spans="1:12">
      <c r="A6" s="22" t="s">
        <v>93</v>
      </c>
      <c r="B6" s="23">
        <v>200</v>
      </c>
      <c r="C6" s="23">
        <f t="shared" si="1"/>
        <v>1400</v>
      </c>
      <c r="D6" s="24">
        <f t="shared" si="0"/>
        <v>0.133333333333333</v>
      </c>
      <c r="E6" s="24">
        <f t="shared" si="2"/>
        <v>0.933333333333333</v>
      </c>
      <c r="I6" s="21" t="s">
        <v>63</v>
      </c>
      <c r="J6" s="33">
        <f>SUM(J4:J5)</f>
        <v>1500</v>
      </c>
      <c r="K6" s="21" t="s">
        <v>63</v>
      </c>
      <c r="L6" s="33">
        <f>SUM(L4:L5)</f>
        <v>1</v>
      </c>
    </row>
    <row r="7" spans="1:5">
      <c r="A7" s="22" t="s">
        <v>94</v>
      </c>
      <c r="B7" s="23">
        <v>100</v>
      </c>
      <c r="C7" s="23">
        <f t="shared" si="1"/>
        <v>1500</v>
      </c>
      <c r="D7" s="24">
        <f t="shared" si="0"/>
        <v>0.0666666666666667</v>
      </c>
      <c r="E7" s="24">
        <f t="shared" si="2"/>
        <v>1</v>
      </c>
    </row>
    <row r="8" ht="15" spans="1:4">
      <c r="A8" s="16" t="s">
        <v>63</v>
      </c>
      <c r="B8" s="25">
        <f>SUM(B4:B7)</f>
        <v>1500</v>
      </c>
      <c r="C8" s="16" t="s">
        <v>63</v>
      </c>
      <c r="D8" s="25">
        <f>SUM(D4:D7)</f>
        <v>1</v>
      </c>
    </row>
    <row r="10" ht="15" spans="1:13">
      <c r="A10" s="26" t="s">
        <v>95</v>
      </c>
      <c r="B10" s="27"/>
      <c r="C10" s="27"/>
      <c r="D10" s="27"/>
      <c r="E10" s="27"/>
      <c r="F10" s="26" t="s">
        <v>96</v>
      </c>
      <c r="G10" s="27"/>
      <c r="H10" s="27"/>
      <c r="I10" s="27"/>
      <c r="J10" s="27"/>
      <c r="K10" s="27"/>
      <c r="L10" s="27"/>
      <c r="M10" s="27"/>
    </row>
    <row r="11" ht="23" customHeight="1" spans="1:13">
      <c r="A11" s="28" t="s">
        <v>97</v>
      </c>
      <c r="B11" s="28"/>
      <c r="C11" s="28"/>
      <c r="D11" s="28"/>
      <c r="E11" s="28"/>
      <c r="F11" s="28" t="s">
        <v>98</v>
      </c>
      <c r="G11" s="28"/>
      <c r="H11" s="28"/>
      <c r="I11" s="28"/>
      <c r="J11" s="28"/>
      <c r="K11" s="28"/>
      <c r="L11" s="28"/>
      <c r="M11" s="28"/>
    </row>
    <row r="12" ht="27" customHeight="1" spans="1:13">
      <c r="A12" s="28"/>
      <c r="B12" s="28"/>
      <c r="C12" s="28"/>
      <c r="D12" s="28"/>
      <c r="E12" s="28"/>
      <c r="F12" s="28"/>
      <c r="G12" s="28"/>
      <c r="H12" s="28"/>
      <c r="I12" s="28"/>
      <c r="J12" s="28"/>
      <c r="K12" s="28"/>
      <c r="L12" s="28"/>
      <c r="M12" s="28"/>
    </row>
    <row r="13" ht="15" spans="1:13">
      <c r="A13" s="26" t="s">
        <v>99</v>
      </c>
      <c r="B13" s="27"/>
      <c r="C13" s="27"/>
      <c r="D13" s="27"/>
      <c r="E13" s="27"/>
      <c r="F13" s="29"/>
      <c r="G13" s="29"/>
      <c r="H13" s="29"/>
      <c r="I13" s="29"/>
      <c r="J13" s="29"/>
      <c r="K13" s="29"/>
      <c r="L13" s="29"/>
      <c r="M13" s="29"/>
    </row>
    <row r="14" spans="1:13">
      <c r="A14" s="28" t="s">
        <v>100</v>
      </c>
      <c r="B14" s="28"/>
      <c r="C14" s="28"/>
      <c r="D14" s="28"/>
      <c r="E14" s="28"/>
      <c r="F14" s="29"/>
      <c r="G14" s="29"/>
      <c r="H14" s="29"/>
      <c r="I14" s="29"/>
      <c r="J14" s="29"/>
      <c r="K14" s="29"/>
      <c r="L14" s="29"/>
      <c r="M14" s="29"/>
    </row>
    <row r="15" spans="1:13">
      <c r="A15" s="28"/>
      <c r="B15" s="28"/>
      <c r="C15" s="28"/>
      <c r="D15" s="28"/>
      <c r="E15" s="28"/>
      <c r="F15" s="29"/>
      <c r="G15" s="29"/>
      <c r="H15" s="29"/>
      <c r="I15" s="29"/>
      <c r="J15" s="29"/>
      <c r="K15" s="29"/>
      <c r="L15" s="29"/>
      <c r="M15" s="29"/>
    </row>
    <row r="16" ht="33" customHeight="1" spans="1:13">
      <c r="A16" s="30" t="s">
        <v>101</v>
      </c>
      <c r="B16" s="31"/>
      <c r="C16" s="31"/>
      <c r="D16" s="31"/>
      <c r="E16" s="31"/>
      <c r="F16" s="29"/>
      <c r="G16" s="29"/>
      <c r="H16" s="29"/>
      <c r="I16" s="29"/>
      <c r="J16" s="29"/>
      <c r="K16" s="29"/>
      <c r="L16" s="29"/>
      <c r="M16" s="29"/>
    </row>
    <row r="17" spans="1:13">
      <c r="A17" s="32" t="s">
        <v>102</v>
      </c>
      <c r="B17" s="32"/>
      <c r="C17" s="32"/>
      <c r="D17" s="32"/>
      <c r="E17" s="32"/>
      <c r="F17" s="29"/>
      <c r="G17" s="29"/>
      <c r="H17" s="29"/>
      <c r="I17" s="29"/>
      <c r="J17" s="29"/>
      <c r="K17" s="29"/>
      <c r="L17" s="29"/>
      <c r="M17" s="29"/>
    </row>
    <row r="18" spans="1:13">
      <c r="A18" s="32"/>
      <c r="B18" s="32"/>
      <c r="C18" s="32"/>
      <c r="D18" s="32"/>
      <c r="E18" s="32"/>
      <c r="F18" s="29"/>
      <c r="G18" s="29"/>
      <c r="H18" s="29"/>
      <c r="I18" s="29"/>
      <c r="J18" s="29"/>
      <c r="K18" s="29"/>
      <c r="L18" s="29"/>
      <c r="M18" s="29"/>
    </row>
    <row r="19" ht="35" customHeight="1" spans="1:13">
      <c r="A19" s="30" t="s">
        <v>103</v>
      </c>
      <c r="B19" s="31"/>
      <c r="C19" s="31"/>
      <c r="D19" s="31"/>
      <c r="E19" s="31"/>
      <c r="F19" s="29"/>
      <c r="G19" s="29"/>
      <c r="H19" s="29"/>
      <c r="I19" s="29"/>
      <c r="J19" s="29"/>
      <c r="K19" s="29"/>
      <c r="L19" s="29"/>
      <c r="M19" s="29"/>
    </row>
    <row r="20" spans="1:13">
      <c r="A20" s="28" t="s">
        <v>104</v>
      </c>
      <c r="B20" s="28"/>
      <c r="C20" s="28"/>
      <c r="D20" s="28"/>
      <c r="E20" s="28"/>
      <c r="F20" s="29"/>
      <c r="G20" s="29"/>
      <c r="H20" s="29"/>
      <c r="I20" s="29"/>
      <c r="J20" s="29"/>
      <c r="K20" s="29"/>
      <c r="L20" s="29"/>
      <c r="M20" s="29"/>
    </row>
    <row r="21" spans="1:13">
      <c r="A21" s="28"/>
      <c r="B21" s="28"/>
      <c r="C21" s="28"/>
      <c r="D21" s="28"/>
      <c r="E21" s="28"/>
      <c r="F21" s="29"/>
      <c r="G21" s="29"/>
      <c r="H21" s="29"/>
      <c r="I21" s="29"/>
      <c r="J21" s="29"/>
      <c r="K21" s="29"/>
      <c r="L21" s="29"/>
      <c r="M21" s="29"/>
    </row>
  </sheetData>
  <mergeCells count="12">
    <mergeCell ref="A1:M1"/>
    <mergeCell ref="A2:M2"/>
    <mergeCell ref="A10:E10"/>
    <mergeCell ref="F10:M10"/>
    <mergeCell ref="A13:E13"/>
    <mergeCell ref="A16:E16"/>
    <mergeCell ref="A19:E19"/>
    <mergeCell ref="A11:E12"/>
    <mergeCell ref="A14:E15"/>
    <mergeCell ref="A20:E21"/>
    <mergeCell ref="F11:M12"/>
    <mergeCell ref="A17:E18"/>
  </mergeCells>
  <pageMargins left="0.75" right="0.75" top="1" bottom="1" header="0.5" footer="0.5"/>
  <headerFooter/>
  <ignoredErrors>
    <ignoredError sqref="D4:E7" formula="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Hoja1</vt:lpstr>
      <vt:lpstr>Hoja2</vt:lpstr>
      <vt:lpstr>Hoja3</vt:lpstr>
      <vt:lpstr>Hoja4</vt:lpstr>
      <vt:lpstr>Hoja5</vt:lpstr>
      <vt:lpstr>Hoja6</vt:lpstr>
      <vt:lpstr>Hoja7</vt:lpstr>
      <vt:lpstr>Hoja8</vt:lpstr>
      <vt:lpstr>Hoja9</vt:lpstr>
      <vt:lpstr>Hoja10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Matto</dc:creator>
  <cp:lastModifiedBy>Felix Oscar</cp:lastModifiedBy>
  <dcterms:created xsi:type="dcterms:W3CDTF">2024-05-02T00:08:00Z</dcterms:created>
  <dcterms:modified xsi:type="dcterms:W3CDTF">2024-05-02T13:18:37Z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BB869F3B8ACA4953B896334CADF05825_12</vt:lpwstr>
  </property>
  <property fmtid="{D5CDD505-2E9C-101B-9397-08002B2CF9AE}" pid="3" name="KSOProductBuildVer">
    <vt:lpwstr>3082-12.2.0.16731</vt:lpwstr>
  </property>
</Properties>
</file>