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00" activeTab="5"/>
  </bookViews>
  <sheets>
    <sheet name="Ej1" sheetId="1" r:id="rId1"/>
    <sheet name="Ej2" sheetId="2" r:id="rId2"/>
    <sheet name="Ej3" sheetId="3" r:id="rId3"/>
    <sheet name="Ej4" sheetId="4" r:id="rId4"/>
    <sheet name="Ej5" sheetId="5" r:id="rId5"/>
    <sheet name="Ej6" sheetId="6" r:id="rId6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<sst xmlns="http://schemas.openxmlformats.org/spreadsheetml/2006/main" count="206" uniqueCount="111">
  <si>
    <t>Ejercicio 1.</t>
  </si>
  <si>
    <t>Si los cuartiles dividen los datos en 4 partes iguales y cada una de las partes iguales tienen un 25% de los</t>
  </si>
  <si>
    <t>datos.</t>
  </si>
  <si>
    <r>
      <rPr>
        <sz val="11"/>
        <color theme="1"/>
        <rFont val="Calibri"/>
        <charset val="134"/>
      </rPr>
      <t xml:space="preserve">El cuartil 1 deja por debajo el </t>
    </r>
    <r>
      <rPr>
        <u/>
        <sz val="11"/>
        <color theme="1"/>
        <rFont val="Calibri"/>
        <charset val="134"/>
      </rPr>
      <t>25</t>
    </r>
    <r>
      <rPr>
        <sz val="11"/>
        <color theme="1"/>
        <rFont val="Calibri"/>
        <charset val="134"/>
      </rPr>
      <t xml:space="preserve">% de los datos y por encima el </t>
    </r>
    <r>
      <rPr>
        <u/>
        <sz val="11"/>
        <color theme="1"/>
        <rFont val="Calibri"/>
        <charset val="134"/>
      </rPr>
      <t>75</t>
    </r>
    <r>
      <rPr>
        <sz val="11"/>
        <color theme="1"/>
        <rFont val="Calibri"/>
        <charset val="134"/>
      </rPr>
      <t>% de los datos.</t>
    </r>
  </si>
  <si>
    <r>
      <rPr>
        <sz val="11"/>
        <color theme="1"/>
        <rFont val="Calibri"/>
        <charset val="134"/>
      </rPr>
      <t xml:space="preserve">El cuartil 2 deja por debajo el </t>
    </r>
    <r>
      <rPr>
        <u/>
        <sz val="11"/>
        <color theme="1"/>
        <rFont val="Calibri"/>
        <charset val="134"/>
      </rPr>
      <t>50</t>
    </r>
    <r>
      <rPr>
        <sz val="11"/>
        <color theme="1"/>
        <rFont val="Calibri"/>
        <charset val="134"/>
      </rPr>
      <t xml:space="preserve">% de los datos y por encima el </t>
    </r>
    <r>
      <rPr>
        <u/>
        <sz val="11"/>
        <color theme="1"/>
        <rFont val="Calibri"/>
        <charset val="134"/>
      </rPr>
      <t>50</t>
    </r>
    <r>
      <rPr>
        <sz val="11"/>
        <color theme="1"/>
        <rFont val="Calibri"/>
        <charset val="134"/>
      </rPr>
      <t>% de los datos.</t>
    </r>
  </si>
  <si>
    <r>
      <rPr>
        <sz val="11"/>
        <color theme="1"/>
        <rFont val="Calibri"/>
        <charset val="134"/>
      </rPr>
      <t xml:space="preserve">El cuartil 3 deja por debajo el </t>
    </r>
    <r>
      <rPr>
        <u/>
        <sz val="11"/>
        <color theme="1"/>
        <rFont val="Calibri"/>
        <charset val="134"/>
      </rPr>
      <t>75</t>
    </r>
    <r>
      <rPr>
        <sz val="11"/>
        <color theme="1"/>
        <rFont val="Calibri"/>
        <charset val="134"/>
      </rPr>
      <t xml:space="preserve">% de los datos y por encima el </t>
    </r>
    <r>
      <rPr>
        <u/>
        <sz val="11"/>
        <color theme="1"/>
        <rFont val="Calibri"/>
        <charset val="134"/>
      </rPr>
      <t>25</t>
    </r>
    <r>
      <rPr>
        <sz val="11"/>
        <color theme="1"/>
        <rFont val="Calibri"/>
        <charset val="134"/>
      </rPr>
      <t>% de los datos.</t>
    </r>
  </si>
  <si>
    <t>Ejercicio 2.</t>
  </si>
  <si>
    <t>Los deciles dividen los datos en .....partes iguales y cada una de las partes tienen un ........% de los datos.</t>
  </si>
  <si>
    <t>Grafique.</t>
  </si>
  <si>
    <r>
      <rPr>
        <sz val="10"/>
        <color theme="1"/>
        <rFont val="Calibri"/>
        <charset val="134"/>
      </rPr>
      <t xml:space="preserve">El decil 1 deja por debajo el </t>
    </r>
    <r>
      <rPr>
        <b/>
        <sz val="11"/>
        <color theme="1"/>
        <rFont val="Calibri"/>
        <charset val="134"/>
      </rPr>
      <t>10%</t>
    </r>
    <r>
      <rPr>
        <sz val="11"/>
        <color theme="1"/>
        <rFont val="Calibri"/>
        <charset val="134"/>
      </rPr>
      <t xml:space="preserve"> de los datos y por encima el </t>
    </r>
    <r>
      <rPr>
        <b/>
        <u/>
        <sz val="11"/>
        <color theme="1"/>
        <rFont val="Calibri"/>
        <charset val="134"/>
      </rPr>
      <t>90%</t>
    </r>
    <r>
      <rPr>
        <sz val="11"/>
        <color theme="1"/>
        <rFont val="Calibri"/>
        <charset val="134"/>
      </rPr>
      <t xml:space="preserve"> de los datos.</t>
    </r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</si>
  <si>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</si>
  <si>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</si>
  <si>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</si>
  <si>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</si>
  <si>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</si>
  <si>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</si>
  <si>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</si>
  <si>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</si>
  <si>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</si>
  <si>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</si>
  <si>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r>
      <rPr>
        <sz val="10"/>
        <color theme="1"/>
        <rFont val="Calibri"/>
        <charset val="134"/>
      </rPr>
      <t xml:space="preserve">El decil 2 deja por debajo el </t>
    </r>
    <r>
      <rPr>
        <b/>
        <u/>
        <sz val="11"/>
        <color theme="1"/>
        <rFont val="Calibri"/>
        <charset val="134"/>
      </rPr>
      <t>20%</t>
    </r>
    <r>
      <rPr>
        <sz val="11"/>
        <color theme="1"/>
        <rFont val="Calibri"/>
        <charset val="134"/>
      </rPr>
      <t xml:space="preserve"> de los datos y por encima el </t>
    </r>
    <r>
      <rPr>
        <b/>
        <u/>
        <sz val="11"/>
        <color theme="1"/>
        <rFont val="Calibri"/>
        <charset val="134"/>
      </rPr>
      <t>80%</t>
    </r>
    <r>
      <rPr>
        <sz val="11"/>
        <color theme="1"/>
        <rFont val="Calibri"/>
        <charset val="134"/>
      </rPr>
      <t xml:space="preserve"> de los datos.</t>
    </r>
  </si>
  <si>
    <r>
      <rPr>
        <sz val="10"/>
        <color theme="1"/>
        <rFont val="Calibri"/>
        <charset val="134"/>
      </rPr>
      <t xml:space="preserve">El decil 3 deja por debajo el </t>
    </r>
    <r>
      <rPr>
        <b/>
        <u/>
        <sz val="11"/>
        <color theme="1"/>
        <rFont val="Calibri"/>
        <charset val="134"/>
      </rPr>
      <t>30%</t>
    </r>
    <r>
      <rPr>
        <sz val="11"/>
        <color theme="1"/>
        <rFont val="Calibri"/>
        <charset val="134"/>
      </rPr>
      <t xml:space="preserve"> de los datos y por encima el </t>
    </r>
    <r>
      <rPr>
        <b/>
        <u/>
        <sz val="11"/>
        <color theme="1"/>
        <rFont val="Calibri"/>
        <charset val="134"/>
      </rPr>
      <t>70%</t>
    </r>
    <r>
      <rPr>
        <sz val="11"/>
        <color theme="1"/>
        <rFont val="Calibri"/>
        <charset val="134"/>
      </rPr>
      <t xml:space="preserve"> de los datos.</t>
    </r>
  </si>
  <si>
    <r>
      <rPr>
        <sz val="10"/>
        <color theme="1"/>
        <rFont val="Calibri"/>
        <charset val="134"/>
      </rPr>
      <t xml:space="preserve">El decil 4 deja por debajo el </t>
    </r>
    <r>
      <rPr>
        <b/>
        <u/>
        <sz val="11"/>
        <color theme="1"/>
        <rFont val="Calibri"/>
        <charset val="134"/>
      </rPr>
      <t>40%</t>
    </r>
    <r>
      <rPr>
        <sz val="11"/>
        <color theme="1"/>
        <rFont val="Calibri"/>
        <charset val="134"/>
      </rPr>
      <t xml:space="preserve"> de los datos y por encima el </t>
    </r>
    <r>
      <rPr>
        <b/>
        <u/>
        <sz val="11"/>
        <color theme="1"/>
        <rFont val="Calibri"/>
        <charset val="134"/>
      </rPr>
      <t>60%</t>
    </r>
    <r>
      <rPr>
        <sz val="11"/>
        <color theme="1"/>
        <rFont val="Calibri"/>
        <charset val="134"/>
      </rPr>
      <t xml:space="preserve"> de los datos.</t>
    </r>
  </si>
  <si>
    <r>
      <rPr>
        <sz val="10"/>
        <color theme="1"/>
        <rFont val="Calibri"/>
        <charset val="134"/>
      </rPr>
      <t xml:space="preserve">El decil 5 deja por debajo el </t>
    </r>
    <r>
      <rPr>
        <b/>
        <u/>
        <sz val="11"/>
        <color theme="1"/>
        <rFont val="Calibri"/>
        <charset val="134"/>
      </rPr>
      <t>50%</t>
    </r>
    <r>
      <rPr>
        <sz val="11"/>
        <color theme="1"/>
        <rFont val="Calibri"/>
        <charset val="134"/>
      </rPr>
      <t xml:space="preserve"> de los datos y por encima el </t>
    </r>
    <r>
      <rPr>
        <b/>
        <u/>
        <sz val="11"/>
        <color theme="1"/>
        <rFont val="Calibri"/>
        <charset val="134"/>
      </rPr>
      <t>50%</t>
    </r>
    <r>
      <rPr>
        <sz val="11"/>
        <color theme="1"/>
        <rFont val="Calibri"/>
        <charset val="134"/>
      </rPr>
      <t xml:space="preserve"> de los datos.</t>
    </r>
  </si>
  <si>
    <r>
      <rPr>
        <sz val="10"/>
        <color theme="1"/>
        <rFont val="Calibri"/>
        <charset val="134"/>
      </rPr>
      <t xml:space="preserve">El decil 6 deja por debajo el </t>
    </r>
    <r>
      <rPr>
        <b/>
        <u/>
        <sz val="11"/>
        <color theme="1"/>
        <rFont val="Calibri"/>
        <charset val="134"/>
      </rPr>
      <t>60%</t>
    </r>
    <r>
      <rPr>
        <sz val="11"/>
        <color theme="1"/>
        <rFont val="Calibri"/>
        <charset val="134"/>
      </rPr>
      <t xml:space="preserve"> de los datos y por encima el </t>
    </r>
    <r>
      <rPr>
        <b/>
        <u/>
        <sz val="11"/>
        <color theme="1"/>
        <rFont val="Calibri"/>
        <charset val="134"/>
      </rPr>
      <t>40%</t>
    </r>
    <r>
      <rPr>
        <sz val="11"/>
        <color theme="1"/>
        <rFont val="Calibri"/>
        <charset val="134"/>
      </rPr>
      <t xml:space="preserve"> de los datos.</t>
    </r>
  </si>
  <si>
    <r>
      <rPr>
        <sz val="10"/>
        <color theme="1"/>
        <rFont val="Calibri"/>
        <charset val="134"/>
      </rPr>
      <t xml:space="preserve">El decil 7 deja por debajo el </t>
    </r>
    <r>
      <rPr>
        <b/>
        <u/>
        <sz val="11"/>
        <color theme="1"/>
        <rFont val="Calibri"/>
        <charset val="134"/>
      </rPr>
      <t>70%</t>
    </r>
    <r>
      <rPr>
        <sz val="11"/>
        <color theme="1"/>
        <rFont val="Calibri"/>
        <charset val="134"/>
      </rPr>
      <t xml:space="preserve"> de los datos y por encima el </t>
    </r>
    <r>
      <rPr>
        <b/>
        <u/>
        <sz val="11"/>
        <color theme="1"/>
        <rFont val="Calibri"/>
        <charset val="134"/>
      </rPr>
      <t>30%</t>
    </r>
    <r>
      <rPr>
        <sz val="11"/>
        <color theme="1"/>
        <rFont val="Calibri"/>
        <charset val="134"/>
      </rPr>
      <t xml:space="preserve"> de los datos.</t>
    </r>
  </si>
  <si>
    <r>
      <rPr>
        <sz val="10"/>
        <color theme="1"/>
        <rFont val="Calibri"/>
        <charset val="134"/>
      </rPr>
      <t xml:space="preserve">El decil 8 deja por debajo el </t>
    </r>
    <r>
      <rPr>
        <b/>
        <u/>
        <sz val="11"/>
        <color theme="1"/>
        <rFont val="Calibri"/>
        <charset val="134"/>
      </rPr>
      <t>80%</t>
    </r>
    <r>
      <rPr>
        <sz val="11"/>
        <color theme="1"/>
        <rFont val="Calibri"/>
        <charset val="134"/>
      </rPr>
      <t xml:space="preserve"> de los datos y por encima el </t>
    </r>
    <r>
      <rPr>
        <b/>
        <u/>
        <sz val="11"/>
        <color theme="1"/>
        <rFont val="Calibri"/>
        <charset val="134"/>
      </rPr>
      <t>20%</t>
    </r>
    <r>
      <rPr>
        <sz val="11"/>
        <color theme="1"/>
        <rFont val="Calibri"/>
        <charset val="134"/>
      </rPr>
      <t xml:space="preserve"> de los datos.</t>
    </r>
  </si>
  <si>
    <r>
      <rPr>
        <sz val="10"/>
        <color theme="1"/>
        <rFont val="Calibri"/>
        <charset val="134"/>
      </rPr>
      <t xml:space="preserve">El decil 9 deja por debajo el </t>
    </r>
    <r>
      <rPr>
        <b/>
        <u/>
        <sz val="11"/>
        <color theme="1"/>
        <rFont val="Calibri"/>
        <charset val="134"/>
      </rPr>
      <t>90%</t>
    </r>
    <r>
      <rPr>
        <sz val="11"/>
        <color theme="1"/>
        <rFont val="Calibri"/>
        <charset val="134"/>
      </rPr>
      <t xml:space="preserve"> de los datos y por encima el </t>
    </r>
    <r>
      <rPr>
        <b/>
        <u/>
        <sz val="11"/>
        <color theme="1"/>
        <rFont val="Calibri"/>
        <charset val="134"/>
      </rPr>
      <t>10%</t>
    </r>
    <r>
      <rPr>
        <sz val="11"/>
        <color theme="1"/>
        <rFont val="Calibri"/>
        <charset val="134"/>
      </rPr>
      <t xml:space="preserve"> de los datos.</t>
    </r>
  </si>
  <si>
    <t>Ejercicio 3.</t>
  </si>
  <si>
    <r>
      <rPr>
        <sz val="11"/>
        <color theme="1"/>
        <rFont val="Calibri"/>
        <charset val="134"/>
      </rPr>
      <t xml:space="preserve">Los percentiles dividen los datos en  </t>
    </r>
    <r>
      <rPr>
        <b/>
        <sz val="11"/>
        <color theme="1"/>
        <rFont val="Calibri"/>
        <charset val="134"/>
      </rPr>
      <t xml:space="preserve">100 </t>
    </r>
    <r>
      <rPr>
        <sz val="11"/>
        <color theme="1"/>
        <rFont val="Calibri"/>
        <charset val="134"/>
      </rPr>
      <t xml:space="preserve">partes iguales y cada una de las partes tienen un </t>
    </r>
    <r>
      <rPr>
        <b/>
        <sz val="11"/>
        <color theme="1"/>
        <rFont val="Calibri"/>
        <charset val="134"/>
      </rPr>
      <t>1%</t>
    </r>
    <r>
      <rPr>
        <sz val="11"/>
        <color theme="1"/>
        <rFont val="Calibri"/>
        <charset val="134"/>
      </rPr>
      <t xml:space="preserve"> de los datos.</t>
    </r>
  </si>
  <si>
    <t>Datos categoricos</t>
  </si>
  <si>
    <t>Ejercicio 4.</t>
  </si>
  <si>
    <t>Se resume en este cuadro la cantidad de hijos en edad escolar que tienen las 40 mujeres encuestadas.</t>
  </si>
  <si>
    <t>Encuentre el primero, segundo y tercer cuartil.</t>
  </si>
  <si>
    <t>Cant Hijos</t>
  </si>
  <si>
    <t>fi</t>
  </si>
  <si>
    <t>Fi</t>
  </si>
  <si>
    <t>Q1</t>
  </si>
  <si>
    <t>Q2</t>
  </si>
  <si>
    <t>Q3</t>
  </si>
  <si>
    <t>total</t>
  </si>
  <si>
    <t>Posicion Q1 =</t>
  </si>
  <si>
    <t>(n+1)/4</t>
  </si>
  <si>
    <t>Para 1 hijo</t>
  </si>
  <si>
    <t>1 hijo o menos</t>
  </si>
  <si>
    <t>Q1=</t>
  </si>
  <si>
    <t>Posicion Q2=</t>
  </si>
  <si>
    <t>(n+1)/2</t>
  </si>
  <si>
    <t>Q2=</t>
  </si>
  <si>
    <t>Posicion Q3 =</t>
  </si>
  <si>
    <t>((3*(n+1))/4)</t>
  </si>
  <si>
    <t>Para 3 hijos</t>
  </si>
  <si>
    <t>3 hijos o menos</t>
  </si>
  <si>
    <t>Q3=</t>
  </si>
  <si>
    <t>PARA CALCULAR CUARTILES CON CATEGORIA</t>
  </si>
  <si>
    <t>1ro debo calcular la frecuencia acumulada relativa</t>
  </si>
  <si>
    <t>2do tengo 3 posiciones</t>
  </si>
  <si>
    <t xml:space="preserve">Posicion 1 = Q1 = (n+1)/4 = esto seria 25% del 100% de datos  </t>
  </si>
  <si>
    <t xml:space="preserve">Posicion 2 = Q2 = (n+1)/2 = esto seria 50 % del 100% de datos --&gt; Se podria decir que es la mediana  </t>
  </si>
  <si>
    <t xml:space="preserve">Posicion 3 = Q3 = 3*(n+1)/4 = esto seria 75% del 100% de datos  </t>
  </si>
  <si>
    <t>Los cuartiles son 4: 25% + 25%+25%+25%=100%</t>
  </si>
  <si>
    <t>Ejercicio 5.</t>
  </si>
  <si>
    <t>Se muestra a continuación el nivel de estudios alcanzado de los 80 empleados de una empresa.</t>
  </si>
  <si>
    <t>Encuentre el segundo cuartil, el tercer y el séptimo decil.</t>
  </si>
  <si>
    <t>Nivel de estudios (xi)</t>
  </si>
  <si>
    <t>Primario</t>
  </si>
  <si>
    <t>Secundario</t>
  </si>
  <si>
    <t>Universitario</t>
  </si>
  <si>
    <t>Master</t>
  </si>
  <si>
    <t>Doctorado</t>
  </si>
  <si>
    <t>Total</t>
  </si>
  <si>
    <t>TENGO DUDAS DE COMO SE LEE (PREGUNTAR)</t>
  </si>
  <si>
    <t>Segundo Cuartil (Q2):</t>
  </si>
  <si>
    <t>Posicion=</t>
  </si>
  <si>
    <t>La mitad 50% de los empleados son universitarios</t>
  </si>
  <si>
    <t>Tercer Decil (D3):</t>
  </si>
  <si>
    <t>Posicion =</t>
  </si>
  <si>
    <t>El 30% termino el secundario</t>
  </si>
  <si>
    <t>Septimo Decil (D7):</t>
  </si>
  <si>
    <t>El 70% Hizo un master</t>
  </si>
  <si>
    <t>PARA CALCULAR DECILES EN CATEGORIAS</t>
  </si>
  <si>
    <t>1ro saco la frecuencia acumulada de las relativas</t>
  </si>
  <si>
    <t>2do el calculo para sacar deciles es:</t>
  </si>
  <si>
    <t>1ro tener en cuenta que los deciles son el 10% del total que es 100%</t>
  </si>
  <si>
    <t>2do para calcular la formula es:</t>
  </si>
  <si>
    <t>D(k)=</t>
  </si>
  <si>
    <t>(K*N)/10</t>
  </si>
  <si>
    <t>Ej: D6 = (6*80)/10</t>
  </si>
  <si>
    <t>6 es el numero de decil que deseo calcular</t>
  </si>
  <si>
    <t>80 es N osea el total de datos</t>
  </si>
  <si>
    <t>10 por el 10% del decil</t>
  </si>
  <si>
    <t>Ejercicio 6.</t>
  </si>
  <si>
    <t>Se muestra en la siguiente tabla el resultado de una prueba de rendimiento académico realizado a 500 alumnos.</t>
  </si>
  <si>
    <t>Encuentre el quinto decil, el percentil 20 y el percentil 80.</t>
  </si>
  <si>
    <t>Rendimiento</t>
  </si>
  <si>
    <t>Marca de clase</t>
  </si>
  <si>
    <t>Para</t>
  </si>
  <si>
    <t>li</t>
  </si>
  <si>
    <t>ls</t>
  </si>
  <si>
    <t>mi=xi</t>
  </si>
  <si>
    <t>P20</t>
  </si>
  <si>
    <t>P80</t>
  </si>
  <si>
    <t>TOTAL</t>
  </si>
  <si>
    <t>D5=</t>
  </si>
  <si>
    <t>El 50% tiene un rendimiento del 50,49</t>
  </si>
  <si>
    <t>Dk = Li + A ((((k*n)/10)-Fi-1)/fi)</t>
  </si>
  <si>
    <t>P20=</t>
  </si>
  <si>
    <t>El 20% tiene un rendimiento del 23,46</t>
  </si>
  <si>
    <t>Pk = Li + a ((((k*n)/100)-Fi-1)/fi)</t>
  </si>
  <si>
    <t>P80=</t>
  </si>
  <si>
    <t>El 80% tiene un rendimiento de 77,04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</si>
</sst>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b/>
      <i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</font>
    <font>
      <b/>
      <u/>
      <sz val="11"/>
      <color theme="1"/>
      <name val="Calibri"/>
      <charset val="134"/>
    </font>
    <font>
      <u/>
      <sz val="11"/>
      <color theme="1"/>
      <name val="Calibri"/>
      <charset val="134"/>
    </font>
  </fonts>
  <fills count="4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  <fill>
      <patternFill patternType="solid">
        <fgColor rgb="FFB4C6E7"/>
        <bgColor rgb="FFB4C6E7"/>
      </patternFill>
    </fill>
    <fill>
      <patternFill patternType="solid">
        <fgColor rgb="FFC00000"/>
        <bgColor rgb="FFC00000"/>
      </patternFill>
    </fill>
    <fill>
      <patternFill patternType="solid">
        <fgColor rgb="FFE7E6E6"/>
        <bgColor rgb="FFE7E6E6"/>
      </patternFill>
    </fill>
    <fill>
      <patternFill patternType="solid">
        <fgColor rgb="FF8EAADB"/>
        <bgColor rgb="FF8EAADB"/>
      </patternFill>
    </fill>
    <fill>
      <patternFill patternType="solid">
        <fgColor rgb="FFADB9CA"/>
        <bgColor rgb="FFADB9CA"/>
      </patternFill>
    </fill>
    <fill>
      <patternFill patternType="solid">
        <fgColor rgb="FFD6DCE4"/>
        <bgColor rgb="FFD6DCE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4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2" applyNumberFormat="0" applyFill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12" fillId="0" borderId="4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44" applyNumberFormat="0" applyAlignment="0" applyProtection="0">
      <alignment vertical="center"/>
    </xf>
    <xf numFmtId="0" fontId="14" fillId="15" borderId="45" applyNumberFormat="0" applyAlignment="0" applyProtection="0">
      <alignment vertical="center"/>
    </xf>
    <xf numFmtId="0" fontId="15" fillId="15" borderId="44" applyNumberFormat="0" applyAlignment="0" applyProtection="0">
      <alignment vertical="center"/>
    </xf>
    <xf numFmtId="0" fontId="16" fillId="16" borderId="46" applyNumberFormat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8" fillId="0" borderId="4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</cellStyleXfs>
  <cellXfs count="159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2" fillId="0" borderId="6" xfId="0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2" borderId="7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3" borderId="17" xfId="0" applyFont="1" applyFill="1" applyBorder="1"/>
    <xf numFmtId="0" fontId="1" fillId="4" borderId="16" xfId="0" applyFont="1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0" xfId="0" applyFont="1"/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left"/>
    </xf>
    <xf numFmtId="2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left"/>
    </xf>
    <xf numFmtId="2" fontId="1" fillId="3" borderId="0" xfId="0" applyNumberFormat="1" applyFont="1" applyFill="1" applyBorder="1" applyAlignment="1">
      <alignment horizontal="left"/>
    </xf>
    <xf numFmtId="0" fontId="1" fillId="3" borderId="0" xfId="0" applyFont="1" applyFill="1" applyBorder="1"/>
    <xf numFmtId="0" fontId="1" fillId="5" borderId="0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left"/>
    </xf>
    <xf numFmtId="2" fontId="1" fillId="5" borderId="0" xfId="0" applyNumberFormat="1" applyFont="1" applyFill="1" applyBorder="1" applyAlignment="1">
      <alignment horizontal="left"/>
    </xf>
    <xf numFmtId="0" fontId="1" fillId="5" borderId="0" xfId="0" applyFont="1" applyFill="1" applyBorder="1"/>
    <xf numFmtId="0" fontId="2" fillId="0" borderId="4" xfId="0" applyFont="1" applyBorder="1"/>
    <xf numFmtId="0" fontId="1" fillId="2" borderId="22" xfId="0" applyFont="1" applyFill="1" applyBorder="1"/>
    <xf numFmtId="0" fontId="1" fillId="0" borderId="23" xfId="0" applyFont="1" applyBorder="1"/>
    <xf numFmtId="0" fontId="1" fillId="0" borderId="24" xfId="0" applyFont="1" applyBorder="1"/>
    <xf numFmtId="0" fontId="1" fillId="5" borderId="24" xfId="0" applyFont="1" applyFill="1" applyBorder="1"/>
    <xf numFmtId="0" fontId="1" fillId="0" borderId="25" xfId="0" applyFont="1" applyBorder="1"/>
    <xf numFmtId="0" fontId="0" fillId="0" borderId="0" xfId="0" applyFont="1"/>
    <xf numFmtId="0" fontId="3" fillId="6" borderId="2" xfId="0" applyFont="1" applyFill="1" applyBorder="1"/>
    <xf numFmtId="0" fontId="3" fillId="6" borderId="4" xfId="0" applyFont="1" applyFill="1" applyBorder="1"/>
    <xf numFmtId="0" fontId="1" fillId="7" borderId="7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8" xfId="0" applyFont="1" applyFill="1" applyBorder="1"/>
    <xf numFmtId="0" fontId="1" fillId="3" borderId="5" xfId="0" applyFont="1" applyFill="1" applyBorder="1"/>
    <xf numFmtId="0" fontId="1" fillId="4" borderId="7" xfId="0" applyFont="1" applyFill="1" applyBorder="1"/>
    <xf numFmtId="0" fontId="1" fillId="5" borderId="8" xfId="0" applyFont="1" applyFill="1" applyBorder="1"/>
    <xf numFmtId="0" fontId="1" fillId="0" borderId="26" xfId="0" applyFont="1" applyBorder="1" applyAlignment="1">
      <alignment horizontal="center"/>
    </xf>
    <xf numFmtId="0" fontId="2" fillId="0" borderId="27" xfId="0" applyFont="1" applyBorder="1"/>
    <xf numFmtId="0" fontId="1" fillId="0" borderId="28" xfId="0" applyFont="1" applyBorder="1" applyAlignment="1">
      <alignment horizontal="center"/>
    </xf>
    <xf numFmtId="0" fontId="2" fillId="0" borderId="29" xfId="0" applyFont="1" applyBorder="1"/>
    <xf numFmtId="0" fontId="1" fillId="4" borderId="17" xfId="0" applyFont="1" applyFill="1" applyBorder="1"/>
    <xf numFmtId="0" fontId="1" fillId="3" borderId="16" xfId="0" applyFont="1" applyFill="1" applyBorder="1"/>
    <xf numFmtId="0" fontId="1" fillId="0" borderId="30" xfId="0" applyFont="1" applyBorder="1" applyAlignment="1">
      <alignment horizontal="center"/>
    </xf>
    <xf numFmtId="0" fontId="2" fillId="0" borderId="31" xfId="0" applyFont="1" applyBorder="1"/>
    <xf numFmtId="0" fontId="1" fillId="0" borderId="32" xfId="0" applyFont="1" applyBorder="1"/>
    <xf numFmtId="0" fontId="1" fillId="7" borderId="33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4" fillId="8" borderId="2" xfId="0" applyFont="1" applyFill="1" applyBorder="1"/>
    <xf numFmtId="0" fontId="4" fillId="8" borderId="3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left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3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/>
    <xf numFmtId="0" fontId="1" fillId="7" borderId="26" xfId="0" applyFont="1" applyFill="1" applyBorder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1" fillId="7" borderId="0" xfId="0" applyFont="1" applyFill="1" applyBorder="1"/>
    <xf numFmtId="0" fontId="1" fillId="7" borderId="22" xfId="0" applyFont="1" applyFill="1" applyBorder="1"/>
    <xf numFmtId="0" fontId="1" fillId="7" borderId="0" xfId="0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10" xfId="0" applyFont="1" applyFill="1" applyBorder="1"/>
    <xf numFmtId="0" fontId="4" fillId="8" borderId="4" xfId="0" applyFont="1" applyFill="1" applyBorder="1"/>
    <xf numFmtId="0" fontId="1" fillId="3" borderId="4" xfId="0" applyFont="1" applyFill="1" applyBorder="1"/>
    <xf numFmtId="0" fontId="3" fillId="9" borderId="2" xfId="0" applyFont="1" applyFill="1" applyBorder="1"/>
    <xf numFmtId="0" fontId="1" fillId="9" borderId="4" xfId="0" applyFont="1" applyFill="1" applyBorder="1"/>
    <xf numFmtId="0" fontId="1" fillId="5" borderId="1" xfId="0" applyFont="1" applyFill="1" applyBorder="1"/>
    <xf numFmtId="0" fontId="1" fillId="5" borderId="7" xfId="0" applyFont="1" applyFill="1" applyBorder="1"/>
    <xf numFmtId="0" fontId="1" fillId="10" borderId="1" xfId="0" applyFont="1" applyFill="1" applyBorder="1"/>
    <xf numFmtId="0" fontId="1" fillId="4" borderId="8" xfId="0" applyFont="1" applyFill="1" applyBorder="1"/>
    <xf numFmtId="0" fontId="1" fillId="3" borderId="8" xfId="0" applyFont="1" applyFill="1" applyBorder="1"/>
    <xf numFmtId="0" fontId="1" fillId="10" borderId="16" xfId="0" applyFont="1" applyFill="1" applyBorder="1"/>
    <xf numFmtId="0" fontId="1" fillId="3" borderId="24" xfId="0" applyFont="1" applyFill="1" applyBorder="1"/>
    <xf numFmtId="9" fontId="1" fillId="10" borderId="5" xfId="0" applyNumberFormat="1" applyFont="1" applyFill="1" applyBorder="1"/>
    <xf numFmtId="0" fontId="1" fillId="10" borderId="6" xfId="0" applyFont="1" applyFill="1" applyBorder="1"/>
    <xf numFmtId="0" fontId="1" fillId="10" borderId="8" xfId="0" applyFont="1" applyFill="1" applyBorder="1"/>
    <xf numFmtId="0" fontId="1" fillId="10" borderId="37" xfId="0" applyFont="1" applyFill="1" applyBorder="1"/>
    <xf numFmtId="0" fontId="1" fillId="10" borderId="33" xfId="0" applyFont="1" applyFill="1" applyBorder="1" applyAlignment="1">
      <alignment horizontal="right"/>
    </xf>
    <xf numFmtId="0" fontId="1" fillId="10" borderId="33" xfId="0" applyFont="1" applyFill="1" applyBorder="1" applyAlignment="1">
      <alignment horizontal="left"/>
    </xf>
    <xf numFmtId="0" fontId="1" fillId="10" borderId="33" xfId="0" applyFont="1" applyFill="1" applyBorder="1"/>
    <xf numFmtId="0" fontId="1" fillId="10" borderId="10" xfId="0" applyFont="1" applyFill="1" applyBorder="1"/>
    <xf numFmtId="9" fontId="1" fillId="4" borderId="5" xfId="0" applyNumberFormat="1" applyFont="1" applyFill="1" applyBorder="1"/>
    <xf numFmtId="0" fontId="1" fillId="4" borderId="6" xfId="0" applyFont="1" applyFill="1" applyBorder="1"/>
    <xf numFmtId="0" fontId="1" fillId="4" borderId="37" xfId="0" applyFont="1" applyFill="1" applyBorder="1"/>
    <xf numFmtId="0" fontId="1" fillId="4" borderId="33" xfId="0" applyFont="1" applyFill="1" applyBorder="1" applyAlignment="1">
      <alignment horizontal="right"/>
    </xf>
    <xf numFmtId="0" fontId="1" fillId="4" borderId="33" xfId="0" applyFont="1" applyFill="1" applyBorder="1" applyAlignment="1">
      <alignment horizontal="left"/>
    </xf>
    <xf numFmtId="0" fontId="1" fillId="4" borderId="33" xfId="0" applyFont="1" applyFill="1" applyBorder="1"/>
    <xf numFmtId="0" fontId="1" fillId="4" borderId="10" xfId="0" applyFont="1" applyFill="1" applyBorder="1"/>
    <xf numFmtId="9" fontId="1" fillId="3" borderId="5" xfId="0" applyNumberFormat="1" applyFont="1" applyFill="1" applyBorder="1"/>
    <xf numFmtId="0" fontId="1" fillId="3" borderId="6" xfId="0" applyFont="1" applyFill="1" applyBorder="1"/>
    <xf numFmtId="0" fontId="1" fillId="3" borderId="37" xfId="0" applyFont="1" applyFill="1" applyBorder="1"/>
    <xf numFmtId="0" fontId="1" fillId="3" borderId="33" xfId="0" applyFont="1" applyFill="1" applyBorder="1" applyAlignment="1">
      <alignment horizontal="right"/>
    </xf>
    <xf numFmtId="0" fontId="1" fillId="3" borderId="33" xfId="0" applyFont="1" applyFill="1" applyBorder="1" applyAlignment="1">
      <alignment horizontal="left"/>
    </xf>
    <xf numFmtId="0" fontId="1" fillId="3" borderId="33" xfId="0" applyFont="1" applyFill="1" applyBorder="1"/>
    <xf numFmtId="0" fontId="1" fillId="3" borderId="10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" fillId="5" borderId="36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37" xfId="0" applyFont="1" applyFill="1" applyBorder="1"/>
    <xf numFmtId="0" fontId="1" fillId="5" borderId="33" xfId="0" applyFont="1" applyFill="1" applyBorder="1"/>
    <xf numFmtId="0" fontId="1" fillId="5" borderId="35" xfId="0" applyFont="1" applyFill="1" applyBorder="1"/>
    <xf numFmtId="0" fontId="1" fillId="5" borderId="22" xfId="0" applyFont="1" applyFill="1" applyBorder="1"/>
    <xf numFmtId="0" fontId="1" fillId="5" borderId="40" xfId="0" applyFont="1" applyFill="1" applyBorder="1"/>
    <xf numFmtId="0" fontId="1" fillId="5" borderId="10" xfId="0" applyFont="1" applyFill="1" applyBorder="1"/>
    <xf numFmtId="0" fontId="1" fillId="11" borderId="1" xfId="0" applyFont="1" applyFill="1" applyBorder="1"/>
    <xf numFmtId="0" fontId="1" fillId="11" borderId="2" xfId="0" applyFont="1" applyFill="1" applyBorder="1"/>
    <xf numFmtId="0" fontId="1" fillId="11" borderId="3" xfId="0" applyFont="1" applyFill="1" applyBorder="1"/>
    <xf numFmtId="0" fontId="1" fillId="11" borderId="4" xfId="0" applyFont="1" applyFill="1" applyBorder="1"/>
    <xf numFmtId="0" fontId="1" fillId="3" borderId="36" xfId="0" applyFont="1" applyFill="1" applyBorder="1"/>
    <xf numFmtId="0" fontId="1" fillId="3" borderId="22" xfId="0" applyFont="1" applyFill="1" applyBorder="1"/>
    <xf numFmtId="0" fontId="4" fillId="5" borderId="21" xfId="0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2" fillId="0" borderId="14" xfId="0" applyFont="1" applyBorder="1"/>
    <xf numFmtId="0" fontId="1" fillId="6" borderId="7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37" xfId="0" applyFont="1" applyFill="1" applyBorder="1"/>
    <xf numFmtId="0" fontId="1" fillId="6" borderId="33" xfId="0" applyFont="1" applyFill="1" applyBorder="1"/>
    <xf numFmtId="0" fontId="1" fillId="6" borderId="8" xfId="0" applyFont="1" applyFill="1" applyBorder="1"/>
    <xf numFmtId="0" fontId="1" fillId="6" borderId="36" xfId="0" applyFont="1" applyFill="1" applyBorder="1"/>
    <xf numFmtId="0" fontId="1" fillId="6" borderId="0" xfId="0" applyFont="1" applyFill="1" applyBorder="1"/>
    <xf numFmtId="0" fontId="1" fillId="6" borderId="22" xfId="0" applyFont="1" applyFill="1" applyBorder="1"/>
    <xf numFmtId="0" fontId="1" fillId="6" borderId="10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752475</xdr:colOff>
      <xdr:row>5</xdr:row>
      <xdr:rowOff>0</xdr:rowOff>
    </xdr:from>
    <xdr:ext cx="3305175" cy="147637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69390" y="948690"/>
          <a:ext cx="3305175" cy="1476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00"/>
  <sheetViews>
    <sheetView workbookViewId="0">
      <selection activeCell="A1" sqref="A1"/>
    </sheetView>
  </sheetViews>
  <sheetFormatPr defaultColWidth="14.4259259259259" defaultRowHeight="15" customHeight="1"/>
  <cols>
    <col min="1" max="7" width="10.712962962963" customWidth="1"/>
    <col min="8" max="8" width="2.71296296296296" customWidth="1"/>
    <col min="9" max="9" width="12.4259259259259" customWidth="1"/>
    <col min="10" max="26" width="10.712962962963" customWidth="1"/>
  </cols>
  <sheetData>
    <row r="2" ht="15.15" spans="2:2">
      <c r="B2" s="149" t="s">
        <v>0</v>
      </c>
    </row>
    <row r="3" ht="14.4" spans="2:9">
      <c r="B3" s="150" t="s">
        <v>1</v>
      </c>
      <c r="C3" s="151"/>
      <c r="D3" s="151"/>
      <c r="E3" s="151"/>
      <c r="F3" s="151"/>
      <c r="G3" s="151"/>
      <c r="H3" s="151"/>
      <c r="I3" s="154"/>
    </row>
    <row r="4" ht="15.15" spans="2:9">
      <c r="B4" s="152" t="s">
        <v>2</v>
      </c>
      <c r="C4" s="153"/>
      <c r="D4" s="153"/>
      <c r="E4" s="153"/>
      <c r="F4" s="153"/>
      <c r="G4" s="153"/>
      <c r="H4" s="153"/>
      <c r="I4" s="158"/>
    </row>
    <row r="16" ht="14.4" spans="2:8">
      <c r="B16" s="150" t="s">
        <v>3</v>
      </c>
      <c r="C16" s="151"/>
      <c r="D16" s="151"/>
      <c r="E16" s="151"/>
      <c r="F16" s="151"/>
      <c r="G16" s="151"/>
      <c r="H16" s="154"/>
    </row>
    <row r="17" ht="14.4" spans="2:8">
      <c r="B17" s="155" t="s">
        <v>4</v>
      </c>
      <c r="C17" s="156"/>
      <c r="D17" s="156"/>
      <c r="E17" s="156"/>
      <c r="F17" s="156"/>
      <c r="G17" s="156"/>
      <c r="H17" s="157"/>
    </row>
    <row r="18" ht="15.15" spans="2:8">
      <c r="B18" s="152" t="s">
        <v>5</v>
      </c>
      <c r="C18" s="153"/>
      <c r="D18" s="153"/>
      <c r="E18" s="153"/>
      <c r="F18" s="153"/>
      <c r="G18" s="153"/>
      <c r="H18" s="1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1000"/>
  <sheetViews>
    <sheetView topLeftCell="A22" workbookViewId="0">
      <selection activeCell="A1" sqref="A1"/>
    </sheetView>
  </sheetViews>
  <sheetFormatPr defaultColWidth="14.4259259259259" defaultRowHeight="15" customHeight="1"/>
  <cols>
    <col min="1" max="26" width="10.712962962963" customWidth="1"/>
  </cols>
  <sheetData>
    <row r="3" ht="14.4" spans="2:10">
      <c r="B3" s="55" t="s">
        <v>6</v>
      </c>
      <c r="C3" s="123"/>
      <c r="D3" s="123"/>
      <c r="E3" s="123"/>
      <c r="F3" s="123"/>
      <c r="G3" s="123"/>
      <c r="H3" s="123"/>
      <c r="I3" s="123"/>
      <c r="J3" s="104"/>
    </row>
    <row r="4" ht="14.4" spans="2:10">
      <c r="B4" s="144" t="s">
        <v>7</v>
      </c>
      <c r="C4" s="35"/>
      <c r="D4" s="35"/>
      <c r="E4" s="35"/>
      <c r="F4" s="35"/>
      <c r="G4" s="35"/>
      <c r="H4" s="35"/>
      <c r="I4" s="35"/>
      <c r="J4" s="145"/>
    </row>
    <row r="5" ht="15.15" spans="2:10">
      <c r="B5" s="124" t="s">
        <v>8</v>
      </c>
      <c r="C5" s="127"/>
      <c r="D5" s="127"/>
      <c r="E5" s="127"/>
      <c r="F5" s="127"/>
      <c r="G5" s="127"/>
      <c r="H5" s="127"/>
      <c r="I5" s="127"/>
      <c r="J5" s="128"/>
    </row>
    <row r="7" ht="14.4" spans="2:18">
      <c r="B7" s="46" t="s">
        <v>9</v>
      </c>
      <c r="I7" s="146" t="s">
        <v>10</v>
      </c>
      <c r="J7" s="147" t="s">
        <v>11</v>
      </c>
      <c r="K7" s="147" t="s">
        <v>12</v>
      </c>
      <c r="L7" s="147" t="s">
        <v>13</v>
      </c>
      <c r="M7" s="147" t="s">
        <v>14</v>
      </c>
      <c r="N7" s="147" t="s">
        <v>15</v>
      </c>
      <c r="O7" s="147" t="s">
        <v>16</v>
      </c>
      <c r="P7" s="147" t="s">
        <v>17</v>
      </c>
      <c r="Q7" s="147" t="s">
        <v>18</v>
      </c>
      <c r="R7" s="147" t="s">
        <v>19</v>
      </c>
    </row>
    <row r="8" ht="14.4" spans="9:18">
      <c r="I8" s="148"/>
      <c r="J8" s="148"/>
      <c r="K8" s="148"/>
      <c r="L8" s="148"/>
      <c r="M8" s="148"/>
      <c r="N8" s="148"/>
      <c r="O8" s="148"/>
      <c r="P8" s="148"/>
      <c r="Q8" s="148"/>
      <c r="R8" s="148"/>
    </row>
    <row r="11" ht="14.4" spans="2:18">
      <c r="B11" s="46" t="s">
        <v>20</v>
      </c>
      <c r="I11" s="146" t="s">
        <v>10</v>
      </c>
      <c r="J11" s="146" t="s">
        <v>11</v>
      </c>
      <c r="K11" s="147" t="s">
        <v>12</v>
      </c>
      <c r="L11" s="147" t="s">
        <v>13</v>
      </c>
      <c r="M11" s="147" t="s">
        <v>14</v>
      </c>
      <c r="N11" s="147" t="s">
        <v>15</v>
      </c>
      <c r="O11" s="147" t="s">
        <v>16</v>
      </c>
      <c r="P11" s="147" t="s">
        <v>17</v>
      </c>
      <c r="Q11" s="147" t="s">
        <v>18</v>
      </c>
      <c r="R11" s="147" t="s">
        <v>19</v>
      </c>
    </row>
    <row r="12" ht="14.4" spans="9:18">
      <c r="I12" s="148"/>
      <c r="J12" s="148"/>
      <c r="K12" s="148"/>
      <c r="L12" s="148"/>
      <c r="M12" s="148"/>
      <c r="N12" s="148"/>
      <c r="O12" s="148"/>
      <c r="P12" s="148"/>
      <c r="Q12" s="148"/>
      <c r="R12" s="148"/>
    </row>
    <row r="15" ht="14.4" spans="2:18">
      <c r="B15" s="46" t="s">
        <v>21</v>
      </c>
      <c r="I15" s="146" t="s">
        <v>10</v>
      </c>
      <c r="J15" s="146" t="s">
        <v>11</v>
      </c>
      <c r="K15" s="146" t="s">
        <v>12</v>
      </c>
      <c r="L15" s="147" t="s">
        <v>13</v>
      </c>
      <c r="M15" s="147" t="s">
        <v>14</v>
      </c>
      <c r="N15" s="147" t="s">
        <v>15</v>
      </c>
      <c r="O15" s="147" t="s">
        <v>16</v>
      </c>
      <c r="P15" s="147" t="s">
        <v>17</v>
      </c>
      <c r="Q15" s="147" t="s">
        <v>18</v>
      </c>
      <c r="R15" s="147" t="s">
        <v>19</v>
      </c>
    </row>
    <row r="16" ht="14.4" spans="9:18">
      <c r="I16" s="148"/>
      <c r="J16" s="148"/>
      <c r="K16" s="148"/>
      <c r="L16" s="148"/>
      <c r="M16" s="148"/>
      <c r="N16" s="148"/>
      <c r="O16" s="148"/>
      <c r="P16" s="148"/>
      <c r="Q16" s="148"/>
      <c r="R16" s="148"/>
    </row>
    <row r="19" ht="14.4" spans="2:18">
      <c r="B19" s="46" t="s">
        <v>22</v>
      </c>
      <c r="I19" s="146" t="s">
        <v>10</v>
      </c>
      <c r="J19" s="146" t="s">
        <v>11</v>
      </c>
      <c r="K19" s="146" t="s">
        <v>12</v>
      </c>
      <c r="L19" s="146" t="s">
        <v>13</v>
      </c>
      <c r="M19" s="147" t="s">
        <v>14</v>
      </c>
      <c r="N19" s="147" t="s">
        <v>15</v>
      </c>
      <c r="O19" s="147" t="s">
        <v>16</v>
      </c>
      <c r="P19" s="147" t="s">
        <v>17</v>
      </c>
      <c r="Q19" s="147" t="s">
        <v>18</v>
      </c>
      <c r="R19" s="147" t="s">
        <v>19</v>
      </c>
    </row>
    <row r="20" ht="14.4" spans="9:18">
      <c r="I20" s="148"/>
      <c r="J20" s="148"/>
      <c r="K20" s="148"/>
      <c r="L20" s="148"/>
      <c r="M20" s="148"/>
      <c r="N20" s="148"/>
      <c r="O20" s="148"/>
      <c r="P20" s="148"/>
      <c r="Q20" s="148"/>
      <c r="R20" s="148"/>
    </row>
    <row r="21" ht="15.75" customHeight="1"/>
    <row r="22" ht="15.75" customHeight="1"/>
    <row r="23" ht="15.75" customHeight="1" spans="2:18">
      <c r="B23" s="46" t="s">
        <v>23</v>
      </c>
      <c r="I23" s="146" t="s">
        <v>10</v>
      </c>
      <c r="J23" s="146" t="s">
        <v>11</v>
      </c>
      <c r="K23" s="146" t="s">
        <v>12</v>
      </c>
      <c r="L23" s="146" t="s">
        <v>13</v>
      </c>
      <c r="M23" s="146" t="s">
        <v>14</v>
      </c>
      <c r="N23" s="147" t="s">
        <v>15</v>
      </c>
      <c r="O23" s="147" t="s">
        <v>16</v>
      </c>
      <c r="P23" s="147" t="s">
        <v>17</v>
      </c>
      <c r="Q23" s="147" t="s">
        <v>18</v>
      </c>
      <c r="R23" s="147" t="s">
        <v>19</v>
      </c>
    </row>
    <row r="24" ht="15.75" customHeight="1" spans="9:18">
      <c r="I24" s="148"/>
      <c r="J24" s="148"/>
      <c r="K24" s="148"/>
      <c r="L24" s="148"/>
      <c r="M24" s="148"/>
      <c r="N24" s="148"/>
      <c r="O24" s="148"/>
      <c r="P24" s="148"/>
      <c r="Q24" s="148"/>
      <c r="R24" s="148"/>
    </row>
    <row r="25" ht="15.75" customHeight="1"/>
    <row r="26" ht="15.75" customHeight="1"/>
    <row r="27" ht="15.75" customHeight="1" spans="2:18">
      <c r="B27" s="46" t="s">
        <v>24</v>
      </c>
      <c r="I27" s="146" t="s">
        <v>10</v>
      </c>
      <c r="J27" s="146" t="s">
        <v>11</v>
      </c>
      <c r="K27" s="146" t="s">
        <v>12</v>
      </c>
      <c r="L27" s="146" t="s">
        <v>13</v>
      </c>
      <c r="M27" s="146" t="s">
        <v>14</v>
      </c>
      <c r="N27" s="146" t="s">
        <v>15</v>
      </c>
      <c r="O27" s="147" t="s">
        <v>16</v>
      </c>
      <c r="P27" s="147" t="s">
        <v>17</v>
      </c>
      <c r="Q27" s="147" t="s">
        <v>18</v>
      </c>
      <c r="R27" s="147" t="s">
        <v>19</v>
      </c>
    </row>
    <row r="28" ht="15.75" customHeight="1" spans="9:18">
      <c r="I28" s="148"/>
      <c r="J28" s="148"/>
      <c r="K28" s="148"/>
      <c r="L28" s="148"/>
      <c r="M28" s="148"/>
      <c r="N28" s="148"/>
      <c r="O28" s="148"/>
      <c r="P28" s="148"/>
      <c r="Q28" s="148"/>
      <c r="R28" s="148"/>
    </row>
    <row r="29" ht="15.75" customHeight="1"/>
    <row r="30" ht="15.75" customHeight="1"/>
    <row r="31" ht="15.75" customHeight="1" spans="2:18">
      <c r="B31" s="46" t="s">
        <v>25</v>
      </c>
      <c r="I31" s="146" t="s">
        <v>10</v>
      </c>
      <c r="J31" s="146" t="s">
        <v>11</v>
      </c>
      <c r="K31" s="146" t="s">
        <v>12</v>
      </c>
      <c r="L31" s="146" t="s">
        <v>13</v>
      </c>
      <c r="M31" s="146" t="s">
        <v>14</v>
      </c>
      <c r="N31" s="146" t="s">
        <v>15</v>
      </c>
      <c r="O31" s="146" t="s">
        <v>16</v>
      </c>
      <c r="P31" s="147" t="s">
        <v>17</v>
      </c>
      <c r="Q31" s="147" t="s">
        <v>18</v>
      </c>
      <c r="R31" s="147" t="s">
        <v>19</v>
      </c>
    </row>
    <row r="32" ht="15.75" customHeight="1" spans="9:18">
      <c r="I32" s="148"/>
      <c r="J32" s="148"/>
      <c r="K32" s="148"/>
      <c r="L32" s="148"/>
      <c r="M32" s="148"/>
      <c r="N32" s="148"/>
      <c r="O32" s="148"/>
      <c r="P32" s="148"/>
      <c r="Q32" s="148"/>
      <c r="R32" s="148"/>
    </row>
    <row r="33" ht="15.75" customHeight="1"/>
    <row r="34" ht="15.75" customHeight="1"/>
    <row r="35" ht="15.75" customHeight="1" spans="2:18">
      <c r="B35" s="46" t="s">
        <v>26</v>
      </c>
      <c r="I35" s="146" t="s">
        <v>10</v>
      </c>
      <c r="J35" s="146" t="s">
        <v>11</v>
      </c>
      <c r="K35" s="146" t="s">
        <v>12</v>
      </c>
      <c r="L35" s="146" t="s">
        <v>13</v>
      </c>
      <c r="M35" s="146" t="s">
        <v>14</v>
      </c>
      <c r="N35" s="146" t="s">
        <v>15</v>
      </c>
      <c r="O35" s="146" t="s">
        <v>16</v>
      </c>
      <c r="P35" s="146" t="s">
        <v>17</v>
      </c>
      <c r="Q35" s="147" t="s">
        <v>18</v>
      </c>
      <c r="R35" s="147" t="s">
        <v>19</v>
      </c>
    </row>
    <row r="36" ht="15.75" customHeight="1" spans="9:18">
      <c r="I36" s="148"/>
      <c r="J36" s="148"/>
      <c r="K36" s="148"/>
      <c r="L36" s="148"/>
      <c r="M36" s="148"/>
      <c r="N36" s="148"/>
      <c r="O36" s="148"/>
      <c r="P36" s="148"/>
      <c r="Q36" s="148"/>
      <c r="R36" s="148"/>
    </row>
    <row r="37" ht="15.75" customHeight="1"/>
    <row r="38" ht="15.75" customHeight="1"/>
    <row r="39" ht="15.75" customHeight="1" spans="2:18">
      <c r="B39" s="46" t="s">
        <v>27</v>
      </c>
      <c r="I39" s="146" t="s">
        <v>10</v>
      </c>
      <c r="J39" s="146" t="s">
        <v>11</v>
      </c>
      <c r="K39" s="146" t="s">
        <v>12</v>
      </c>
      <c r="L39" s="146" t="s">
        <v>13</v>
      </c>
      <c r="M39" s="146" t="s">
        <v>14</v>
      </c>
      <c r="N39" s="146" t="s">
        <v>15</v>
      </c>
      <c r="O39" s="146" t="s">
        <v>16</v>
      </c>
      <c r="P39" s="146" t="s">
        <v>17</v>
      </c>
      <c r="Q39" s="146" t="s">
        <v>18</v>
      </c>
      <c r="R39" s="147" t="s">
        <v>19</v>
      </c>
    </row>
    <row r="40" ht="15.75" customHeight="1" spans="9:18">
      <c r="I40" s="148"/>
      <c r="J40" s="148"/>
      <c r="K40" s="148"/>
      <c r="L40" s="148"/>
      <c r="M40" s="148"/>
      <c r="N40" s="148"/>
      <c r="O40" s="148"/>
      <c r="P40" s="148"/>
      <c r="Q40" s="148"/>
      <c r="R40" s="14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0">
    <mergeCell ref="I7:I8"/>
    <mergeCell ref="I11:I12"/>
    <mergeCell ref="I15:I16"/>
    <mergeCell ref="I19:I20"/>
    <mergeCell ref="I23:I24"/>
    <mergeCell ref="I27:I28"/>
    <mergeCell ref="I31:I32"/>
    <mergeCell ref="I35:I36"/>
    <mergeCell ref="I39:I40"/>
    <mergeCell ref="J7:J8"/>
    <mergeCell ref="J11:J12"/>
    <mergeCell ref="J15:J16"/>
    <mergeCell ref="J19:J20"/>
    <mergeCell ref="J23:J24"/>
    <mergeCell ref="J27:J28"/>
    <mergeCell ref="J31:J32"/>
    <mergeCell ref="J35:J36"/>
    <mergeCell ref="J39:J40"/>
    <mergeCell ref="K7:K8"/>
    <mergeCell ref="K11:K12"/>
    <mergeCell ref="K15:K16"/>
    <mergeCell ref="K19:K20"/>
    <mergeCell ref="K23:K24"/>
    <mergeCell ref="K27:K28"/>
    <mergeCell ref="K31:K32"/>
    <mergeCell ref="K35:K36"/>
    <mergeCell ref="K39:K40"/>
    <mergeCell ref="L7:L8"/>
    <mergeCell ref="L11:L12"/>
    <mergeCell ref="L15:L16"/>
    <mergeCell ref="L19:L20"/>
    <mergeCell ref="L23:L24"/>
    <mergeCell ref="L27:L28"/>
    <mergeCell ref="L31:L32"/>
    <mergeCell ref="L35:L36"/>
    <mergeCell ref="L39:L40"/>
    <mergeCell ref="M7:M8"/>
    <mergeCell ref="M11:M12"/>
    <mergeCell ref="M15:M16"/>
    <mergeCell ref="M19:M20"/>
    <mergeCell ref="M23:M24"/>
    <mergeCell ref="M27:M28"/>
    <mergeCell ref="M31:M32"/>
    <mergeCell ref="M35:M36"/>
    <mergeCell ref="M39:M40"/>
    <mergeCell ref="N7:N8"/>
    <mergeCell ref="N11:N12"/>
    <mergeCell ref="N15:N16"/>
    <mergeCell ref="N19:N20"/>
    <mergeCell ref="N23:N24"/>
    <mergeCell ref="N27:N28"/>
    <mergeCell ref="N31:N32"/>
    <mergeCell ref="N35:N36"/>
    <mergeCell ref="N39:N40"/>
    <mergeCell ref="O7:O8"/>
    <mergeCell ref="O11:O12"/>
    <mergeCell ref="O15:O16"/>
    <mergeCell ref="O19:O20"/>
    <mergeCell ref="O23:O24"/>
    <mergeCell ref="O27:O28"/>
    <mergeCell ref="O31:O32"/>
    <mergeCell ref="O35:O36"/>
    <mergeCell ref="O39:O40"/>
    <mergeCell ref="P7:P8"/>
    <mergeCell ref="P11:P12"/>
    <mergeCell ref="P15:P16"/>
    <mergeCell ref="P19:P20"/>
    <mergeCell ref="P23:P24"/>
    <mergeCell ref="P27:P28"/>
    <mergeCell ref="P31:P32"/>
    <mergeCell ref="P35:P36"/>
    <mergeCell ref="P39:P40"/>
    <mergeCell ref="Q7:Q8"/>
    <mergeCell ref="Q11:Q12"/>
    <mergeCell ref="Q15:Q16"/>
    <mergeCell ref="Q19:Q20"/>
    <mergeCell ref="Q23:Q24"/>
    <mergeCell ref="Q27:Q28"/>
    <mergeCell ref="Q31:Q32"/>
    <mergeCell ref="Q35:Q36"/>
    <mergeCell ref="Q39:Q40"/>
    <mergeCell ref="R7:R8"/>
    <mergeCell ref="R11:R12"/>
    <mergeCell ref="R15:R16"/>
    <mergeCell ref="R19:R20"/>
    <mergeCell ref="R23:R24"/>
    <mergeCell ref="R27:R28"/>
    <mergeCell ref="R31:R32"/>
    <mergeCell ref="R35:R36"/>
    <mergeCell ref="R39:R40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00"/>
  <sheetViews>
    <sheetView workbookViewId="0">
      <selection activeCell="A1" sqref="A1"/>
    </sheetView>
  </sheetViews>
  <sheetFormatPr defaultColWidth="14.4259259259259" defaultRowHeight="15" customHeight="1"/>
  <cols>
    <col min="1" max="26" width="10.712962962963" customWidth="1"/>
  </cols>
  <sheetData>
    <row r="2" ht="15.15" spans="2:2">
      <c r="B2" s="140" t="s">
        <v>28</v>
      </c>
    </row>
    <row r="3" ht="15.15" spans="2:10">
      <c r="B3" s="141" t="s">
        <v>29</v>
      </c>
      <c r="C3" s="142"/>
      <c r="D3" s="142"/>
      <c r="E3" s="142"/>
      <c r="F3" s="142"/>
      <c r="G3" s="142"/>
      <c r="H3" s="142"/>
      <c r="I3" s="142"/>
      <c r="J3" s="1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000"/>
  <sheetViews>
    <sheetView topLeftCell="A10" workbookViewId="0">
      <selection activeCell="E9" sqref="E9:G14"/>
    </sheetView>
  </sheetViews>
  <sheetFormatPr defaultColWidth="14.4259259259259" defaultRowHeight="15" customHeight="1"/>
  <cols>
    <col min="1" max="1" width="10.712962962963" customWidth="1"/>
    <col min="2" max="2" width="12.712962962963" customWidth="1"/>
    <col min="3" max="3" width="12.8611111111111" customWidth="1"/>
    <col min="4" max="26" width="10.712962962963" customWidth="1"/>
  </cols>
  <sheetData>
    <row r="3" ht="15.15" spans="2:3">
      <c r="B3" s="98" t="s">
        <v>30</v>
      </c>
      <c r="C3" s="99"/>
    </row>
    <row r="5" ht="15.15" spans="2:2">
      <c r="B5" s="100" t="s">
        <v>31</v>
      </c>
    </row>
    <row r="6" ht="15.15" spans="2:9">
      <c r="B6" s="81" t="s">
        <v>32</v>
      </c>
      <c r="C6" s="82"/>
      <c r="D6" s="82"/>
      <c r="E6" s="82"/>
      <c r="F6" s="82"/>
      <c r="G6" s="82"/>
      <c r="H6" s="82"/>
      <c r="I6" s="85"/>
    </row>
    <row r="7" ht="15.15" spans="2:5">
      <c r="B7" s="81" t="s">
        <v>33</v>
      </c>
      <c r="C7" s="82"/>
      <c r="D7" s="82"/>
      <c r="E7" s="85"/>
    </row>
    <row r="9" ht="15.15" spans="2:7">
      <c r="B9" s="101" t="s">
        <v>34</v>
      </c>
      <c r="C9" s="101" t="s">
        <v>35</v>
      </c>
      <c r="D9" s="57" t="s">
        <v>36</v>
      </c>
      <c r="E9" s="102" t="s">
        <v>37</v>
      </c>
      <c r="F9" s="103" t="s">
        <v>38</v>
      </c>
      <c r="G9" s="104" t="s">
        <v>39</v>
      </c>
    </row>
    <row r="10" ht="14.4" spans="2:7">
      <c r="B10" s="15">
        <v>0</v>
      </c>
      <c r="C10" s="16">
        <v>7</v>
      </c>
      <c r="D10" s="18">
        <v>7</v>
      </c>
      <c r="E10" s="15"/>
      <c r="F10" s="16"/>
      <c r="G10" s="42"/>
    </row>
    <row r="11" ht="14.4" spans="2:7">
      <c r="B11" s="19">
        <v>1</v>
      </c>
      <c r="C11" s="20">
        <v>14</v>
      </c>
      <c r="D11" s="21">
        <f t="shared" ref="D11:D14" si="0">D10+C11</f>
        <v>21</v>
      </c>
      <c r="E11" s="105"/>
      <c r="F11" s="62"/>
      <c r="G11" s="43"/>
    </row>
    <row r="12" ht="14.4" spans="2:7">
      <c r="B12" s="19">
        <v>2</v>
      </c>
      <c r="C12" s="20">
        <v>5</v>
      </c>
      <c r="D12" s="21">
        <f t="shared" si="0"/>
        <v>26</v>
      </c>
      <c r="E12" s="19"/>
      <c r="F12" s="20"/>
      <c r="G12" s="43"/>
    </row>
    <row r="13" ht="14.4" spans="2:7">
      <c r="B13" s="19">
        <v>3</v>
      </c>
      <c r="C13" s="20">
        <v>5</v>
      </c>
      <c r="D13" s="21">
        <f t="shared" si="0"/>
        <v>31</v>
      </c>
      <c r="E13" s="19"/>
      <c r="F13" s="20"/>
      <c r="G13" s="106"/>
    </row>
    <row r="14" ht="15.15" spans="2:7">
      <c r="B14" s="24">
        <v>4</v>
      </c>
      <c r="C14" s="25">
        <v>9</v>
      </c>
      <c r="D14" s="66">
        <f t="shared" si="0"/>
        <v>40</v>
      </c>
      <c r="E14" s="24"/>
      <c r="F14" s="25"/>
      <c r="G14" s="45"/>
    </row>
    <row r="15" ht="15.15" spans="2:3">
      <c r="B15" s="81" t="s">
        <v>40</v>
      </c>
      <c r="C15" s="101">
        <v>40</v>
      </c>
    </row>
    <row r="18" ht="14.4" spans="1:8">
      <c r="A18" s="107">
        <v>0.25</v>
      </c>
      <c r="B18" s="108" t="s">
        <v>41</v>
      </c>
      <c r="C18" s="108" t="s">
        <v>42</v>
      </c>
      <c r="D18" s="108"/>
      <c r="E18" s="108" t="s">
        <v>43</v>
      </c>
      <c r="F18" s="108"/>
      <c r="G18" s="108" t="s">
        <v>44</v>
      </c>
      <c r="H18" s="109"/>
    </row>
    <row r="19" ht="15.15" spans="1:8">
      <c r="A19" s="110"/>
      <c r="B19" s="111" t="s">
        <v>45</v>
      </c>
      <c r="C19" s="112">
        <f>(C15+1)/4</f>
        <v>10.25</v>
      </c>
      <c r="D19" s="113"/>
      <c r="E19" s="113"/>
      <c r="F19" s="113"/>
      <c r="G19" s="113"/>
      <c r="H19" s="114"/>
    </row>
    <row r="21" ht="15.75" customHeight="1" spans="1:8">
      <c r="A21" s="115">
        <v>0.5</v>
      </c>
      <c r="B21" s="116" t="s">
        <v>46</v>
      </c>
      <c r="C21" s="116" t="s">
        <v>47</v>
      </c>
      <c r="D21" s="116"/>
      <c r="E21" s="116" t="s">
        <v>43</v>
      </c>
      <c r="F21" s="116"/>
      <c r="G21" s="116" t="s">
        <v>44</v>
      </c>
      <c r="H21" s="103"/>
    </row>
    <row r="22" ht="15.75" customHeight="1" spans="1:8">
      <c r="A22" s="117"/>
      <c r="B22" s="118" t="s">
        <v>48</v>
      </c>
      <c r="C22" s="119">
        <f>(C15+1)/2</f>
        <v>20.5</v>
      </c>
      <c r="D22" s="120"/>
      <c r="E22" s="120"/>
      <c r="F22" s="120"/>
      <c r="G22" s="120"/>
      <c r="H22" s="121"/>
    </row>
    <row r="23" ht="15.75" customHeight="1"/>
    <row r="24" ht="15.75" customHeight="1" spans="1:8">
      <c r="A24" s="122">
        <v>0.75</v>
      </c>
      <c r="B24" s="123" t="s">
        <v>49</v>
      </c>
      <c r="C24" s="123" t="s">
        <v>50</v>
      </c>
      <c r="D24" s="123"/>
      <c r="E24" s="123" t="s">
        <v>51</v>
      </c>
      <c r="F24" s="123"/>
      <c r="G24" s="123" t="s">
        <v>52</v>
      </c>
      <c r="H24" s="104"/>
    </row>
    <row r="25" ht="15.75" customHeight="1" spans="1:8">
      <c r="A25" s="124"/>
      <c r="B25" s="125" t="s">
        <v>53</v>
      </c>
      <c r="C25" s="126">
        <f>((3*(C15+1))/4)</f>
        <v>30.75</v>
      </c>
      <c r="D25" s="127"/>
      <c r="E25" s="127"/>
      <c r="F25" s="127"/>
      <c r="G25" s="127"/>
      <c r="H25" s="128"/>
    </row>
    <row r="26" ht="15.75" customHeight="1"/>
    <row r="27" ht="15.75" customHeight="1"/>
    <row r="28" ht="15.75" customHeight="1" spans="2:9">
      <c r="B28" s="81" t="s">
        <v>54</v>
      </c>
      <c r="C28" s="82"/>
      <c r="D28" s="82"/>
      <c r="E28" s="82"/>
      <c r="F28" s="82"/>
      <c r="G28" s="82"/>
      <c r="H28" s="82"/>
      <c r="I28" s="85"/>
    </row>
    <row r="29" ht="15.75" customHeight="1" spans="2:9">
      <c r="B29" s="129" t="s">
        <v>55</v>
      </c>
      <c r="C29" s="130"/>
      <c r="D29" s="130"/>
      <c r="E29" s="130"/>
      <c r="F29" s="130"/>
      <c r="G29" s="130"/>
      <c r="H29" s="130"/>
      <c r="I29" s="136"/>
    </row>
    <row r="30" ht="15.75" customHeight="1" spans="2:9">
      <c r="B30" s="131" t="s">
        <v>56</v>
      </c>
      <c r="C30" s="39"/>
      <c r="D30" s="39"/>
      <c r="E30" s="39"/>
      <c r="F30" s="39"/>
      <c r="G30" s="39"/>
      <c r="H30" s="39"/>
      <c r="I30" s="137"/>
    </row>
    <row r="31" ht="15.75" customHeight="1" spans="2:9">
      <c r="B31" s="131" t="s">
        <v>57</v>
      </c>
      <c r="C31" s="39"/>
      <c r="D31" s="39"/>
      <c r="E31" s="39"/>
      <c r="F31" s="39"/>
      <c r="G31" s="39"/>
      <c r="H31" s="39"/>
      <c r="I31" s="137"/>
    </row>
    <row r="32" ht="15.75" customHeight="1" spans="2:9">
      <c r="B32" s="131" t="s">
        <v>58</v>
      </c>
      <c r="C32" s="39"/>
      <c r="D32" s="39"/>
      <c r="E32" s="39"/>
      <c r="F32" s="39"/>
      <c r="G32" s="39"/>
      <c r="H32" s="39"/>
      <c r="I32" s="137"/>
    </row>
    <row r="33" ht="15.75" customHeight="1" spans="2:9">
      <c r="B33" s="132" t="s">
        <v>59</v>
      </c>
      <c r="C33" s="133"/>
      <c r="D33" s="133"/>
      <c r="E33" s="133"/>
      <c r="F33" s="133"/>
      <c r="G33" s="133"/>
      <c r="H33" s="133"/>
      <c r="I33" s="138"/>
    </row>
    <row r="34" ht="15.75" customHeight="1" spans="2:9">
      <c r="B34" s="134" t="s">
        <v>60</v>
      </c>
      <c r="C34" s="135"/>
      <c r="D34" s="135"/>
      <c r="E34" s="135"/>
      <c r="F34" s="135"/>
      <c r="G34" s="135"/>
      <c r="H34" s="135"/>
      <c r="I34" s="13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00"/>
  <sheetViews>
    <sheetView workbookViewId="0">
      <selection activeCell="A1" sqref="A1"/>
    </sheetView>
  </sheetViews>
  <sheetFormatPr defaultColWidth="14.4259259259259" defaultRowHeight="15" customHeight="1"/>
  <cols>
    <col min="1" max="26" width="10.712962962963" customWidth="1"/>
  </cols>
  <sheetData>
    <row r="2" ht="15.15" spans="2:3">
      <c r="B2" s="47" t="s">
        <v>30</v>
      </c>
      <c r="C2" s="48"/>
    </row>
    <row r="4" ht="15.15" spans="2:2">
      <c r="B4" s="49" t="s">
        <v>61</v>
      </c>
    </row>
    <row r="5" ht="15.15" spans="2:9">
      <c r="B5" s="50" t="s">
        <v>62</v>
      </c>
      <c r="C5" s="51"/>
      <c r="D5" s="51"/>
      <c r="E5" s="51"/>
      <c r="F5" s="51"/>
      <c r="G5" s="51"/>
      <c r="H5" s="51"/>
      <c r="I5" s="52"/>
    </row>
    <row r="6" ht="15.15" spans="2:6">
      <c r="B6" s="50" t="s">
        <v>63</v>
      </c>
      <c r="C6" s="51"/>
      <c r="D6" s="51"/>
      <c r="E6" s="51"/>
      <c r="F6" s="52"/>
    </row>
    <row r="8" ht="15.15" spans="2:8">
      <c r="B8" s="53" t="s">
        <v>64</v>
      </c>
      <c r="C8" s="40"/>
      <c r="D8" s="49" t="s">
        <v>35</v>
      </c>
      <c r="E8" s="54" t="s">
        <v>36</v>
      </c>
      <c r="F8" s="55" t="s">
        <v>38</v>
      </c>
      <c r="G8" s="56" t="s">
        <v>12</v>
      </c>
      <c r="H8" s="57" t="s">
        <v>16</v>
      </c>
    </row>
    <row r="9" ht="14.4" spans="2:8">
      <c r="B9" s="58" t="s">
        <v>65</v>
      </c>
      <c r="C9" s="59"/>
      <c r="D9" s="16">
        <v>23</v>
      </c>
      <c r="E9" s="18">
        <v>23</v>
      </c>
      <c r="F9" s="15"/>
      <c r="G9" s="16"/>
      <c r="H9" s="42"/>
    </row>
    <row r="10" ht="14.4" spans="2:8">
      <c r="B10" s="60" t="s">
        <v>66</v>
      </c>
      <c r="C10" s="61"/>
      <c r="D10" s="20">
        <v>11</v>
      </c>
      <c r="E10" s="21">
        <f t="shared" ref="E10:E13" si="0">E9+D10</f>
        <v>34</v>
      </c>
      <c r="F10" s="19"/>
      <c r="G10" s="62"/>
      <c r="H10" s="43"/>
    </row>
    <row r="11" ht="14.4" spans="2:8">
      <c r="B11" s="60" t="s">
        <v>67</v>
      </c>
      <c r="C11" s="61"/>
      <c r="D11" s="20">
        <v>15</v>
      </c>
      <c r="E11" s="21">
        <f t="shared" si="0"/>
        <v>49</v>
      </c>
      <c r="F11" s="63"/>
      <c r="G11" s="20"/>
      <c r="H11" s="43"/>
    </row>
    <row r="12" ht="14.4" spans="2:8">
      <c r="B12" s="60" t="s">
        <v>68</v>
      </c>
      <c r="C12" s="61"/>
      <c r="D12" s="20">
        <v>14</v>
      </c>
      <c r="E12" s="21">
        <f t="shared" si="0"/>
        <v>63</v>
      </c>
      <c r="F12" s="19"/>
      <c r="G12" s="20"/>
      <c r="H12" s="44"/>
    </row>
    <row r="13" ht="15.15" spans="2:8">
      <c r="B13" s="64" t="s">
        <v>69</v>
      </c>
      <c r="C13" s="65"/>
      <c r="D13" s="25">
        <v>17</v>
      </c>
      <c r="E13" s="66">
        <f t="shared" si="0"/>
        <v>80</v>
      </c>
      <c r="F13" s="24"/>
      <c r="G13" s="25"/>
      <c r="H13" s="45"/>
    </row>
    <row r="14" ht="15.15" spans="2:8">
      <c r="B14" s="53" t="s">
        <v>70</v>
      </c>
      <c r="C14" s="40"/>
      <c r="D14" s="67">
        <f>SUM(D9:D13)</f>
        <v>80</v>
      </c>
      <c r="E14" s="49"/>
      <c r="F14" s="68"/>
      <c r="G14" s="68"/>
      <c r="H14" s="69"/>
    </row>
    <row r="16" ht="15.15" spans="6:9">
      <c r="F16" s="70" t="s">
        <v>71</v>
      </c>
      <c r="G16" s="71"/>
      <c r="H16" s="71"/>
      <c r="I16" s="96"/>
    </row>
    <row r="18" ht="15.15" spans="2:9">
      <c r="B18" s="72" t="s">
        <v>72</v>
      </c>
      <c r="C18" s="73"/>
      <c r="D18" s="74" t="s">
        <v>73</v>
      </c>
      <c r="E18" s="75">
        <f>(D14+1)/2</f>
        <v>40.5</v>
      </c>
      <c r="F18" s="73" t="s">
        <v>74</v>
      </c>
      <c r="G18" s="73"/>
      <c r="H18" s="73"/>
      <c r="I18" s="97"/>
    </row>
    <row r="20" ht="15.15" spans="2:8">
      <c r="B20" s="76" t="s">
        <v>75</v>
      </c>
      <c r="C20" s="77"/>
      <c r="D20" s="78" t="s">
        <v>76</v>
      </c>
      <c r="E20" s="79">
        <f>(3*D14)/10</f>
        <v>24</v>
      </c>
      <c r="F20" s="77" t="s">
        <v>77</v>
      </c>
      <c r="G20" s="77"/>
      <c r="H20" s="80"/>
    </row>
    <row r="21" ht="15.75" customHeight="1"/>
    <row r="22" ht="15.75" customHeight="1" spans="2:7">
      <c r="B22" s="81" t="s">
        <v>78</v>
      </c>
      <c r="C22" s="82"/>
      <c r="D22" s="83" t="s">
        <v>73</v>
      </c>
      <c r="E22" s="84">
        <f>(7*D14)/10</f>
        <v>56</v>
      </c>
      <c r="F22" s="82" t="s">
        <v>79</v>
      </c>
      <c r="G22" s="85"/>
    </row>
    <row r="23" ht="15.75" customHeight="1"/>
    <row r="24" ht="15.75" customHeight="1"/>
    <row r="25" ht="15.75" customHeight="1" spans="2:8">
      <c r="B25" s="50" t="s">
        <v>80</v>
      </c>
      <c r="C25" s="51"/>
      <c r="D25" s="51"/>
      <c r="E25" s="51"/>
      <c r="F25" s="51"/>
      <c r="G25" s="51"/>
      <c r="H25" s="52"/>
    </row>
    <row r="26" ht="15.75" customHeight="1" spans="2:8">
      <c r="B26" s="86" t="s">
        <v>81</v>
      </c>
      <c r="C26" s="87"/>
      <c r="D26" s="87"/>
      <c r="E26" s="87"/>
      <c r="F26" s="87"/>
      <c r="G26" s="87"/>
      <c r="H26" s="88"/>
    </row>
    <row r="27" ht="15.75" customHeight="1" spans="2:8">
      <c r="B27" s="89" t="s">
        <v>82</v>
      </c>
      <c r="C27" s="90"/>
      <c r="D27" s="90"/>
      <c r="E27" s="90"/>
      <c r="F27" s="90"/>
      <c r="G27" s="90"/>
      <c r="H27" s="91"/>
    </row>
    <row r="28" ht="15.75" customHeight="1" spans="2:8">
      <c r="B28" s="89"/>
      <c r="C28" s="90" t="s">
        <v>83</v>
      </c>
      <c r="D28" s="90"/>
      <c r="E28" s="90"/>
      <c r="F28" s="90"/>
      <c r="G28" s="90"/>
      <c r="H28" s="91"/>
    </row>
    <row r="29" ht="15.75" customHeight="1" spans="2:8">
      <c r="B29" s="89"/>
      <c r="C29" s="90" t="s">
        <v>84</v>
      </c>
      <c r="D29" s="90"/>
      <c r="E29" s="90"/>
      <c r="F29" s="90"/>
      <c r="G29" s="90"/>
      <c r="H29" s="91"/>
    </row>
    <row r="30" ht="15.75" customHeight="1" spans="2:8">
      <c r="B30" s="89"/>
      <c r="C30" s="92" t="s">
        <v>85</v>
      </c>
      <c r="D30" s="93" t="s">
        <v>86</v>
      </c>
      <c r="E30" s="90" t="s">
        <v>87</v>
      </c>
      <c r="F30" s="90"/>
      <c r="G30" s="90"/>
      <c r="H30" s="91"/>
    </row>
    <row r="31" ht="15.75" customHeight="1" spans="2:8">
      <c r="B31" s="89"/>
      <c r="C31" s="90"/>
      <c r="D31" s="90"/>
      <c r="E31" s="90" t="s">
        <v>88</v>
      </c>
      <c r="F31" s="90"/>
      <c r="G31" s="90"/>
      <c r="H31" s="91"/>
    </row>
    <row r="32" ht="15.75" customHeight="1" spans="2:8">
      <c r="B32" s="89"/>
      <c r="C32" s="90"/>
      <c r="D32" s="90"/>
      <c r="E32" s="90" t="s">
        <v>89</v>
      </c>
      <c r="F32" s="90"/>
      <c r="G32" s="90"/>
      <c r="H32" s="91"/>
    </row>
    <row r="33" ht="15.75" customHeight="1" spans="2:8">
      <c r="B33" s="89"/>
      <c r="C33" s="90"/>
      <c r="D33" s="90"/>
      <c r="E33" s="90" t="s">
        <v>90</v>
      </c>
      <c r="F33" s="90"/>
      <c r="G33" s="90"/>
      <c r="H33" s="91"/>
    </row>
    <row r="34" ht="15.75" customHeight="1" spans="2:8">
      <c r="B34" s="94"/>
      <c r="C34" s="67"/>
      <c r="D34" s="67"/>
      <c r="E34" s="67"/>
      <c r="F34" s="67"/>
      <c r="G34" s="67"/>
      <c r="H34" s="95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8:C8"/>
    <mergeCell ref="B9:C9"/>
    <mergeCell ref="B10:C10"/>
    <mergeCell ref="B11:C11"/>
    <mergeCell ref="B12:C12"/>
    <mergeCell ref="B13:C13"/>
    <mergeCell ref="B14:C14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1000"/>
  <sheetViews>
    <sheetView tabSelected="1" workbookViewId="0">
      <selection activeCell="A1" sqref="A1"/>
    </sheetView>
  </sheetViews>
  <sheetFormatPr defaultColWidth="14.4259259259259" defaultRowHeight="15" customHeight="1"/>
  <cols>
    <col min="1" max="3" width="10.712962962963" customWidth="1"/>
    <col min="4" max="4" width="14.712962962963" customWidth="1"/>
    <col min="5" max="26" width="10.712962962963" customWidth="1"/>
  </cols>
  <sheetData>
    <row r="3" ht="15.15" spans="2:2">
      <c r="B3" s="1" t="s">
        <v>91</v>
      </c>
    </row>
    <row r="4" ht="15.15" spans="2:11">
      <c r="B4" s="2" t="s">
        <v>92</v>
      </c>
      <c r="C4" s="3"/>
      <c r="D4" s="3"/>
      <c r="E4" s="3"/>
      <c r="F4" s="3"/>
      <c r="G4" s="3"/>
      <c r="H4" s="3"/>
      <c r="I4" s="3"/>
      <c r="J4" s="3"/>
      <c r="K4" s="4"/>
    </row>
    <row r="5" ht="15.15" spans="2:7">
      <c r="B5" s="2" t="s">
        <v>93</v>
      </c>
      <c r="C5" s="3"/>
      <c r="D5" s="3"/>
      <c r="E5" s="3"/>
      <c r="F5" s="3"/>
      <c r="G5" s="4"/>
    </row>
    <row r="7" ht="15.15" spans="2:9">
      <c r="B7" s="5" t="s">
        <v>94</v>
      </c>
      <c r="C7" s="6"/>
      <c r="D7" s="7" t="s">
        <v>95</v>
      </c>
      <c r="E7" s="1"/>
      <c r="F7" s="8"/>
      <c r="G7" s="9" t="s">
        <v>96</v>
      </c>
      <c r="H7" s="10"/>
      <c r="I7" s="40"/>
    </row>
    <row r="8" ht="15.15" spans="2:9">
      <c r="B8" s="11" t="s">
        <v>97</v>
      </c>
      <c r="C8" s="2" t="s">
        <v>98</v>
      </c>
      <c r="D8" s="7" t="s">
        <v>99</v>
      </c>
      <c r="E8" s="12" t="s">
        <v>35</v>
      </c>
      <c r="F8" s="13" t="s">
        <v>36</v>
      </c>
      <c r="G8" s="14" t="s">
        <v>14</v>
      </c>
      <c r="H8" s="14" t="s">
        <v>100</v>
      </c>
      <c r="I8" s="41" t="s">
        <v>101</v>
      </c>
    </row>
    <row r="9" ht="14.4" spans="2:9">
      <c r="B9" s="15">
        <v>0</v>
      </c>
      <c r="C9" s="16">
        <v>20</v>
      </c>
      <c r="D9" s="17">
        <f t="shared" ref="D9:D13" si="0">(B9+C9)/2</f>
        <v>10</v>
      </c>
      <c r="E9" s="16">
        <v>82</v>
      </c>
      <c r="F9" s="18">
        <v>82</v>
      </c>
      <c r="G9" s="15"/>
      <c r="H9" s="16"/>
      <c r="I9" s="42"/>
    </row>
    <row r="10" ht="14.4" spans="2:9">
      <c r="B10" s="19">
        <v>20</v>
      </c>
      <c r="C10" s="20">
        <v>40</v>
      </c>
      <c r="D10" s="20">
        <f t="shared" si="0"/>
        <v>30</v>
      </c>
      <c r="E10" s="20">
        <v>104</v>
      </c>
      <c r="F10" s="21">
        <f t="shared" ref="F10:F13" si="1">F9+E10</f>
        <v>186</v>
      </c>
      <c r="G10" s="19"/>
      <c r="H10" s="22"/>
      <c r="I10" s="43"/>
    </row>
    <row r="11" ht="14.4" spans="2:9">
      <c r="B11" s="19">
        <v>40</v>
      </c>
      <c r="C11" s="20">
        <v>60</v>
      </c>
      <c r="D11" s="20">
        <f t="shared" si="0"/>
        <v>50</v>
      </c>
      <c r="E11" s="20">
        <v>122</v>
      </c>
      <c r="F11" s="21">
        <f t="shared" si="1"/>
        <v>308</v>
      </c>
      <c r="G11" s="23"/>
      <c r="H11" s="20"/>
      <c r="I11" s="43"/>
    </row>
    <row r="12" ht="14.4" spans="2:9">
      <c r="B12" s="19">
        <v>60</v>
      </c>
      <c r="C12" s="20">
        <v>80</v>
      </c>
      <c r="D12" s="20">
        <f t="shared" si="0"/>
        <v>70</v>
      </c>
      <c r="E12" s="20">
        <v>108</v>
      </c>
      <c r="F12" s="21">
        <f t="shared" si="1"/>
        <v>416</v>
      </c>
      <c r="G12" s="19"/>
      <c r="H12" s="20"/>
      <c r="I12" s="44"/>
    </row>
    <row r="13" ht="15.15" spans="2:9">
      <c r="B13" s="24">
        <v>80</v>
      </c>
      <c r="C13" s="25">
        <v>100</v>
      </c>
      <c r="D13" s="26">
        <f t="shared" si="0"/>
        <v>90</v>
      </c>
      <c r="E13" s="25">
        <v>84</v>
      </c>
      <c r="F13" s="21">
        <f t="shared" si="1"/>
        <v>500</v>
      </c>
      <c r="G13" s="24"/>
      <c r="H13" s="25"/>
      <c r="I13" s="45"/>
    </row>
    <row r="14" ht="15.15" spans="2:9">
      <c r="B14" s="9" t="s">
        <v>102</v>
      </c>
      <c r="C14" s="10"/>
      <c r="D14" s="7"/>
      <c r="E14" s="4">
        <f>SUM(E9:E13)</f>
        <v>500</v>
      </c>
      <c r="F14" s="4"/>
      <c r="G14" s="12"/>
      <c r="H14" s="12"/>
      <c r="I14" s="13"/>
    </row>
    <row r="18" ht="14.4" spans="2:12">
      <c r="B18" s="27"/>
      <c r="C18" s="28" t="s">
        <v>73</v>
      </c>
      <c r="D18" s="29">
        <f>(5*E14)/10</f>
        <v>250</v>
      </c>
      <c r="E18" s="28" t="s">
        <v>103</v>
      </c>
      <c r="F18" s="30">
        <f>B11+(C11-B11)*((((5*E14)/10)-F10)/E11)</f>
        <v>50.4918032786885</v>
      </c>
      <c r="G18" s="31"/>
      <c r="H18" s="31" t="s">
        <v>104</v>
      </c>
      <c r="I18" s="31"/>
      <c r="J18" s="31"/>
      <c r="L18" s="46" t="s">
        <v>105</v>
      </c>
    </row>
    <row r="20" ht="14.4" spans="3:12">
      <c r="C20" s="32" t="s">
        <v>73</v>
      </c>
      <c r="D20" s="33">
        <f>(20*E14)/100</f>
        <v>100</v>
      </c>
      <c r="E20" s="32" t="s">
        <v>106</v>
      </c>
      <c r="F20" s="34">
        <f>B10+(C10-B10)*((((20*E14)/100)-F9)/E10)</f>
        <v>23.4615384615385</v>
      </c>
      <c r="G20" s="35"/>
      <c r="H20" s="35" t="s">
        <v>107</v>
      </c>
      <c r="I20" s="35"/>
      <c r="J20" s="35"/>
      <c r="L20" s="46" t="s">
        <v>108</v>
      </c>
    </row>
    <row r="21" ht="15.75" customHeight="1"/>
    <row r="22" ht="15.75" customHeight="1" spans="3:10">
      <c r="C22" s="36" t="s">
        <v>73</v>
      </c>
      <c r="D22" s="37">
        <f>(80*E14)/100</f>
        <v>400</v>
      </c>
      <c r="E22" s="36" t="s">
        <v>109</v>
      </c>
      <c r="F22" s="38">
        <f>B12+(C12-B12)*((((80*E14)/100)-F11)/E12)</f>
        <v>77.037037037037</v>
      </c>
      <c r="G22" s="39"/>
      <c r="H22" s="39" t="s">
        <v>110</v>
      </c>
      <c r="I22" s="39"/>
      <c r="J22" s="39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7:C7"/>
    <mergeCell ref="G7:I7"/>
    <mergeCell ref="B14:C14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Ej1</vt:lpstr>
      <vt:lpstr>Ej2</vt:lpstr>
      <vt:lpstr>Ej3</vt:lpstr>
      <vt:lpstr>Ej4</vt:lpstr>
      <vt:lpstr>Ej5</vt:lpstr>
      <vt:lpstr>Ej6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Conecta</dc:creator>
  <cp:lastModifiedBy>joaqu</cp:lastModifiedBy>
  <dcterms:created xsi:type="dcterms:W3CDTF">2024-04-05T20:10:00Z</dcterms:created>
  <dcterms:modified xsi:type="dcterms:W3CDTF">2024-05-07T16:51:15Z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D256F19776944788B324454572EE5FDD_12</vt:lpwstr>
  </property>
  <property fmtid="{D5CDD505-2E9C-101B-9397-08002B2CF9AE}" pid="3" name="KSOProductBuildVer">
    <vt:lpwstr>1033-12.2.0.16909</vt:lpwstr>
  </property>
</Properties>
</file>