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0" yWindow="0" windowWidth="20730" windowHeight="9735"/>
  </bookViews>
  <sheets>
    <sheet name="critterspet" sheetId="23" r:id="rId1"/>
    <sheet name="toysrus" sheetId="22" r:id="rId2"/>
    <sheet name="oscseeds" sheetId="21" r:id="rId3"/>
    <sheet name="bedbathandbeyond" sheetId="20" r:id="rId4"/>
    <sheet name="chapters" sheetId="19" r:id="rId5"/>
    <sheet name="kohls" sheetId="16" r:id="rId6"/>
    <sheet name="healthyplanet" sheetId="15" r:id="rId7"/>
    <sheet name="canadianprotein" sheetId="14" r:id="rId8"/>
    <sheet name="Renspets" sheetId="13" r:id="rId9"/>
    <sheet name="DSL" sheetId="12" r:id="rId10"/>
    <sheet name="viceroy" sheetId="11" r:id="rId11"/>
    <sheet name="jefferspet" sheetId="10" r:id="rId12"/>
    <sheet name="TUO" sheetId="8" r:id="rId13"/>
    <sheet name="GameKnight" sheetId="7" r:id="rId14"/>
    <sheet name="professionalgardening" sheetId="6" r:id="rId15"/>
    <sheet name="Viceroy Distributors" sheetId="5" r:id="rId16"/>
    <sheet name="D&amp;H" sheetId="4" r:id="rId17"/>
    <sheet name="Medi-vet" sheetId="1" r:id="rId18"/>
    <sheet name="Vicroy" sheetId="3" r:id="rId19"/>
  </sheets>
  <definedNames>
    <definedName name="_xlnm._FilterDatabase" localSheetId="3" hidden="1">bedbathandbeyond!$B$1:$V$1</definedName>
    <definedName name="_xlnm._FilterDatabase" localSheetId="7" hidden="1">canadianprotein!$B$1:$V$1</definedName>
    <definedName name="_xlnm._FilterDatabase" localSheetId="4" hidden="1">chapters!$B$1:$V$1</definedName>
    <definedName name="_xlnm._FilterDatabase" localSheetId="0" hidden="1">critterspet!$B$1:$V$1</definedName>
    <definedName name="_xlnm._FilterDatabase" localSheetId="16" hidden="1">'D&amp;H'!$B$1:$V$1</definedName>
    <definedName name="_xlnm._FilterDatabase" localSheetId="9" hidden="1">DSL!$B$1:$W$1</definedName>
    <definedName name="_xlnm._FilterDatabase" localSheetId="13" hidden="1">GameKnight!$B$1:$V$1</definedName>
    <definedName name="_xlnm._FilterDatabase" localSheetId="6" hidden="1">healthyplanet!$B$1:$V$1</definedName>
    <definedName name="_xlnm._FilterDatabase" localSheetId="11" hidden="1">jefferspet!$B$1:$V$1</definedName>
    <definedName name="_xlnm._FilterDatabase" localSheetId="5" hidden="1">kohls!$B$1:$V$1</definedName>
    <definedName name="_xlnm._FilterDatabase" localSheetId="17" hidden="1">'Medi-vet'!$B$1:$V$1</definedName>
    <definedName name="_xlnm._FilterDatabase" localSheetId="2" hidden="1">oscseeds!$B$1:$V$1</definedName>
    <definedName name="_xlnm._FilterDatabase" localSheetId="14" hidden="1">professionalgardening!$B$1:$V$1</definedName>
    <definedName name="_xlnm._FilterDatabase" localSheetId="8" hidden="1">Renspets!$B$1:$V$1</definedName>
    <definedName name="_xlnm._FilterDatabase" localSheetId="1" hidden="1">toysrus!$B$1:$V$1</definedName>
    <definedName name="_xlnm._FilterDatabase" localSheetId="12" hidden="1">TUO!$B$1:$W$1</definedName>
    <definedName name="_xlnm._FilterDatabase" localSheetId="10" hidden="1">viceroy!$B$1:$W$1</definedName>
    <definedName name="_xlnm._FilterDatabase" localSheetId="15" hidden="1">'Viceroy Distributors'!$B$1:$V$1</definedName>
    <definedName name="_xlnm._FilterDatabase" localSheetId="18" hidden="1">Vicroy!$B$1:$V$1</definedName>
  </definedName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2" i="23"/>
  <c r="J22" s="1"/>
  <c r="I22" s="1"/>
  <c r="M23"/>
  <c r="M24"/>
  <c r="M25"/>
  <c r="M26"/>
  <c r="J26" s="1"/>
  <c r="I26" s="1"/>
  <c r="M27"/>
  <c r="M28"/>
  <c r="M29"/>
  <c r="M30"/>
  <c r="J30" s="1"/>
  <c r="I30" s="1"/>
  <c r="M31"/>
  <c r="M32"/>
  <c r="M33"/>
  <c r="M34"/>
  <c r="J34" s="1"/>
  <c r="I34" s="1"/>
  <c r="M35"/>
  <c r="J35" s="1"/>
  <c r="I35" s="1"/>
  <c r="M36"/>
  <c r="M37"/>
  <c r="M38"/>
  <c r="J38" s="1"/>
  <c r="I38" s="1"/>
  <c r="M39"/>
  <c r="M40"/>
  <c r="M41"/>
  <c r="M42"/>
  <c r="J42" s="1"/>
  <c r="I42" s="1"/>
  <c r="M43"/>
  <c r="M44"/>
  <c r="M45"/>
  <c r="M46"/>
  <c r="J46" s="1"/>
  <c r="I46" s="1"/>
  <c r="M47"/>
  <c r="M48"/>
  <c r="M49"/>
  <c r="M50"/>
  <c r="J50" s="1"/>
  <c r="I50" s="1"/>
  <c r="M51"/>
  <c r="M52"/>
  <c r="M53"/>
  <c r="M54"/>
  <c r="J54" s="1"/>
  <c r="I54" s="1"/>
  <c r="M55"/>
  <c r="M56"/>
  <c r="M57"/>
  <c r="M58"/>
  <c r="J58" s="1"/>
  <c r="I58" s="1"/>
  <c r="M59"/>
  <c r="M60"/>
  <c r="M61"/>
  <c r="M62"/>
  <c r="J62" s="1"/>
  <c r="I62" s="1"/>
  <c r="M63"/>
  <c r="M64"/>
  <c r="M65"/>
  <c r="M66"/>
  <c r="J66" s="1"/>
  <c r="I66" s="1"/>
  <c r="M67"/>
  <c r="M68"/>
  <c r="M69"/>
  <c r="M70"/>
  <c r="J70" s="1"/>
  <c r="I70" s="1"/>
  <c r="M71"/>
  <c r="M72"/>
  <c r="M73"/>
  <c r="M74"/>
  <c r="J74" s="1"/>
  <c r="I74" s="1"/>
  <c r="M75"/>
  <c r="M76"/>
  <c r="M77"/>
  <c r="M78"/>
  <c r="J78" s="1"/>
  <c r="I78" s="1"/>
  <c r="M79"/>
  <c r="M80"/>
  <c r="M81"/>
  <c r="M82"/>
  <c r="J82" s="1"/>
  <c r="I82" s="1"/>
  <c r="M83"/>
  <c r="M84"/>
  <c r="M85"/>
  <c r="M86"/>
  <c r="M87"/>
  <c r="M88"/>
  <c r="M89"/>
  <c r="M90"/>
  <c r="M91"/>
  <c r="M92"/>
  <c r="M93"/>
  <c r="M94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M127"/>
  <c r="M128"/>
  <c r="M129"/>
  <c r="M130"/>
  <c r="M131"/>
  <c r="M132"/>
  <c r="M133"/>
  <c r="M134"/>
  <c r="M135"/>
  <c r="M136"/>
  <c r="M137"/>
  <c r="M138"/>
  <c r="M139"/>
  <c r="M140"/>
  <c r="M141"/>
  <c r="M142"/>
  <c r="M143"/>
  <c r="M144"/>
  <c r="M145"/>
  <c r="M146"/>
  <c r="M147"/>
  <c r="M148"/>
  <c r="M149"/>
  <c r="M150"/>
  <c r="M151"/>
  <c r="M152"/>
  <c r="M153"/>
  <c r="M154"/>
  <c r="M155"/>
  <c r="M156"/>
  <c r="M157"/>
  <c r="M158"/>
  <c r="M159"/>
  <c r="M160"/>
  <c r="M161"/>
  <c r="M162"/>
  <c r="J159"/>
  <c r="J160"/>
  <c r="J161"/>
  <c r="J162"/>
  <c r="J23"/>
  <c r="I23" s="1"/>
  <c r="J24"/>
  <c r="J25"/>
  <c r="I25" s="1"/>
  <c r="J27"/>
  <c r="I27" s="1"/>
  <c r="J28"/>
  <c r="I28" s="1"/>
  <c r="J29"/>
  <c r="I29" s="1"/>
  <c r="J31"/>
  <c r="J32"/>
  <c r="I32" s="1"/>
  <c r="J33"/>
  <c r="I33" s="1"/>
  <c r="J36"/>
  <c r="I36" s="1"/>
  <c r="J37"/>
  <c r="I37" s="1"/>
  <c r="J39"/>
  <c r="J40"/>
  <c r="J41"/>
  <c r="I41" s="1"/>
  <c r="J43"/>
  <c r="J44"/>
  <c r="J45"/>
  <c r="I45" s="1"/>
  <c r="J47"/>
  <c r="J48"/>
  <c r="J49"/>
  <c r="I49" s="1"/>
  <c r="J51"/>
  <c r="J52"/>
  <c r="J53"/>
  <c r="I53" s="1"/>
  <c r="J55"/>
  <c r="J56"/>
  <c r="J57"/>
  <c r="I57" s="1"/>
  <c r="J59"/>
  <c r="J60"/>
  <c r="J61"/>
  <c r="I61" s="1"/>
  <c r="J63"/>
  <c r="J64"/>
  <c r="J65"/>
  <c r="I65" s="1"/>
  <c r="J67"/>
  <c r="J68"/>
  <c r="J69"/>
  <c r="I69" s="1"/>
  <c r="J71"/>
  <c r="J72"/>
  <c r="J73"/>
  <c r="I73" s="1"/>
  <c r="J75"/>
  <c r="J76"/>
  <c r="J77"/>
  <c r="I77" s="1"/>
  <c r="J79"/>
  <c r="J80"/>
  <c r="J81"/>
  <c r="I81" s="1"/>
  <c r="J83"/>
  <c r="J84"/>
  <c r="J85"/>
  <c r="I85" s="1"/>
  <c r="J86"/>
  <c r="J87"/>
  <c r="J88"/>
  <c r="J89"/>
  <c r="I89" s="1"/>
  <c r="J90"/>
  <c r="J91"/>
  <c r="J92"/>
  <c r="J93"/>
  <c r="I93" s="1"/>
  <c r="J94"/>
  <c r="J95"/>
  <c r="J96"/>
  <c r="J97"/>
  <c r="I97" s="1"/>
  <c r="J98"/>
  <c r="J99"/>
  <c r="J100"/>
  <c r="J101"/>
  <c r="I101" s="1"/>
  <c r="J102"/>
  <c r="J103"/>
  <c r="J104"/>
  <c r="J105"/>
  <c r="I105" s="1"/>
  <c r="J106"/>
  <c r="J107"/>
  <c r="J108"/>
  <c r="J109"/>
  <c r="I109" s="1"/>
  <c r="J110"/>
  <c r="J111"/>
  <c r="J112"/>
  <c r="J113"/>
  <c r="I113" s="1"/>
  <c r="J114"/>
  <c r="J115"/>
  <c r="J116"/>
  <c r="J117"/>
  <c r="I117" s="1"/>
  <c r="J118"/>
  <c r="J119"/>
  <c r="J120"/>
  <c r="J121"/>
  <c r="I121" s="1"/>
  <c r="J122"/>
  <c r="J123"/>
  <c r="J124"/>
  <c r="J125"/>
  <c r="I125" s="1"/>
  <c r="J126"/>
  <c r="J127"/>
  <c r="J128"/>
  <c r="J129"/>
  <c r="I129" s="1"/>
  <c r="J130"/>
  <c r="J131"/>
  <c r="J132"/>
  <c r="J133"/>
  <c r="I133" s="1"/>
  <c r="J134"/>
  <c r="J135"/>
  <c r="J136"/>
  <c r="J137"/>
  <c r="I137" s="1"/>
  <c r="J138"/>
  <c r="J139"/>
  <c r="J140"/>
  <c r="J141"/>
  <c r="I141" s="1"/>
  <c r="J142"/>
  <c r="J143"/>
  <c r="J144"/>
  <c r="J145"/>
  <c r="I145" s="1"/>
  <c r="J146"/>
  <c r="J147"/>
  <c r="J148"/>
  <c r="J149"/>
  <c r="I149" s="1"/>
  <c r="J150"/>
  <c r="J151"/>
  <c r="J152"/>
  <c r="J153"/>
  <c r="I153" s="1"/>
  <c r="J154"/>
  <c r="J155"/>
  <c r="J156"/>
  <c r="J157"/>
  <c r="I157" s="1"/>
  <c r="J158"/>
  <c r="I24"/>
  <c r="I31"/>
  <c r="I39"/>
  <c r="I40"/>
  <c r="I43"/>
  <c r="I44"/>
  <c r="I47"/>
  <c r="I48"/>
  <c r="I51"/>
  <c r="I52"/>
  <c r="I55"/>
  <c r="I56"/>
  <c r="I59"/>
  <c r="I60"/>
  <c r="I63"/>
  <c r="I64"/>
  <c r="I67"/>
  <c r="I68"/>
  <c r="I71"/>
  <c r="I72"/>
  <c r="I75"/>
  <c r="I76"/>
  <c r="I79"/>
  <c r="I80"/>
  <c r="I83"/>
  <c r="I84"/>
  <c r="I86"/>
  <c r="I87"/>
  <c r="I88"/>
  <c r="I90"/>
  <c r="I91"/>
  <c r="I92"/>
  <c r="I94"/>
  <c r="I95"/>
  <c r="I96"/>
  <c r="I98"/>
  <c r="I99"/>
  <c r="I100"/>
  <c r="I102"/>
  <c r="I103"/>
  <c r="I104"/>
  <c r="I106"/>
  <c r="I107"/>
  <c r="I108"/>
  <c r="I110"/>
  <c r="I111"/>
  <c r="I112"/>
  <c r="I114"/>
  <c r="I115"/>
  <c r="I116"/>
  <c r="I118"/>
  <c r="I119"/>
  <c r="I120"/>
  <c r="I122"/>
  <c r="I123"/>
  <c r="I124"/>
  <c r="I126"/>
  <c r="I127"/>
  <c r="I128"/>
  <c r="I130"/>
  <c r="I131"/>
  <c r="I132"/>
  <c r="I134"/>
  <c r="I135"/>
  <c r="I136"/>
  <c r="I138"/>
  <c r="I139"/>
  <c r="I140"/>
  <c r="I142"/>
  <c r="I143"/>
  <c r="I144"/>
  <c r="I146"/>
  <c r="I147"/>
  <c r="I148"/>
  <c r="I150"/>
  <c r="I151"/>
  <c r="I152"/>
  <c r="I154"/>
  <c r="I155"/>
  <c r="I156"/>
  <c r="I158"/>
  <c r="I159"/>
  <c r="I160"/>
  <c r="I161"/>
  <c r="I162"/>
  <c r="M21"/>
  <c r="J21" s="1"/>
  <c r="I21" s="1"/>
  <c r="M20"/>
  <c r="J20" s="1"/>
  <c r="I20" s="1"/>
  <c r="M19"/>
  <c r="J19"/>
  <c r="I19" s="1"/>
  <c r="M18"/>
  <c r="J18"/>
  <c r="I18" s="1"/>
  <c r="M17"/>
  <c r="J17"/>
  <c r="I17" s="1"/>
  <c r="M16"/>
  <c r="J16" s="1"/>
  <c r="I16" s="1"/>
  <c r="M15"/>
  <c r="J15"/>
  <c r="I15" s="1"/>
  <c r="M14"/>
  <c r="J14" s="1"/>
  <c r="I14" s="1"/>
  <c r="M13"/>
  <c r="J13" s="1"/>
  <c r="I13" s="1"/>
  <c r="M12"/>
  <c r="J12" s="1"/>
  <c r="I12" s="1"/>
  <c r="M11"/>
  <c r="J11" s="1"/>
  <c r="I11" s="1"/>
  <c r="M10"/>
  <c r="J10" s="1"/>
  <c r="I10" s="1"/>
  <c r="M9"/>
  <c r="J9" s="1"/>
  <c r="I9" s="1"/>
  <c r="M8"/>
  <c r="J8" s="1"/>
  <c r="I8" s="1"/>
  <c r="M7"/>
  <c r="J7" s="1"/>
  <c r="I7" s="1"/>
  <c r="M6"/>
  <c r="J6" s="1"/>
  <c r="I6" s="1"/>
  <c r="M5"/>
  <c r="J5" s="1"/>
  <c r="I5" s="1"/>
  <c r="M4"/>
  <c r="J4" s="1"/>
  <c r="I4" s="1"/>
  <c r="M3"/>
  <c r="J3" s="1"/>
  <c r="I3" s="1"/>
  <c r="M2"/>
  <c r="J2" s="1"/>
  <c r="I2" s="1"/>
  <c r="M166" i="22"/>
  <c r="J166" s="1"/>
  <c r="I166" s="1"/>
  <c r="M165"/>
  <c r="J165" s="1"/>
  <c r="I165" s="1"/>
  <c r="M164"/>
  <c r="J164" s="1"/>
  <c r="I164" s="1"/>
  <c r="M163"/>
  <c r="J163" s="1"/>
  <c r="I163" s="1"/>
  <c r="M162"/>
  <c r="J162" s="1"/>
  <c r="I162" s="1"/>
  <c r="M161"/>
  <c r="J161"/>
  <c r="I161" s="1"/>
  <c r="M160"/>
  <c r="J160" s="1"/>
  <c r="I160" s="1"/>
  <c r="M159"/>
  <c r="J159" s="1"/>
  <c r="I159" s="1"/>
  <c r="M158"/>
  <c r="J158" s="1"/>
  <c r="I158" s="1"/>
  <c r="M157"/>
  <c r="J157" s="1"/>
  <c r="I157" s="1"/>
  <c r="M156"/>
  <c r="J156"/>
  <c r="I156" s="1"/>
  <c r="M155"/>
  <c r="J155" s="1"/>
  <c r="I155" s="1"/>
  <c r="M154"/>
  <c r="J154" s="1"/>
  <c r="I154" s="1"/>
  <c r="M153"/>
  <c r="J153" s="1"/>
  <c r="I153" s="1"/>
  <c r="M152"/>
  <c r="J152"/>
  <c r="I152"/>
  <c r="M151"/>
  <c r="J151" s="1"/>
  <c r="I151" s="1"/>
  <c r="M150"/>
  <c r="J150" s="1"/>
  <c r="I150" s="1"/>
  <c r="M149"/>
  <c r="J149"/>
  <c r="I149" s="1"/>
  <c r="M148"/>
  <c r="J148" s="1"/>
  <c r="I148" s="1"/>
  <c r="M147"/>
  <c r="J147" s="1"/>
  <c r="I147" s="1"/>
  <c r="M146"/>
  <c r="J146" s="1"/>
  <c r="I146" s="1"/>
  <c r="M145"/>
  <c r="J145"/>
  <c r="I145" s="1"/>
  <c r="M144"/>
  <c r="J144" s="1"/>
  <c r="I144" s="1"/>
  <c r="M143"/>
  <c r="J143" s="1"/>
  <c r="I143" s="1"/>
  <c r="M142"/>
  <c r="J142" s="1"/>
  <c r="I142" s="1"/>
  <c r="M141"/>
  <c r="J141" s="1"/>
  <c r="I141" s="1"/>
  <c r="M140"/>
  <c r="J140"/>
  <c r="I140" s="1"/>
  <c r="M139"/>
  <c r="J139" s="1"/>
  <c r="I139" s="1"/>
  <c r="M138"/>
  <c r="J138" s="1"/>
  <c r="I138" s="1"/>
  <c r="M137"/>
  <c r="J137" s="1"/>
  <c r="I137" s="1"/>
  <c r="M136"/>
  <c r="J136"/>
  <c r="I136"/>
  <c r="M135"/>
  <c r="J135" s="1"/>
  <c r="I135" s="1"/>
  <c r="M134"/>
  <c r="J134" s="1"/>
  <c r="I134" s="1"/>
  <c r="M133"/>
  <c r="J133"/>
  <c r="I133" s="1"/>
  <c r="M132"/>
  <c r="J132" s="1"/>
  <c r="I132" s="1"/>
  <c r="M131"/>
  <c r="J131" s="1"/>
  <c r="I131" s="1"/>
  <c r="M130"/>
  <c r="J130" s="1"/>
  <c r="I130" s="1"/>
  <c r="M129"/>
  <c r="J129" s="1"/>
  <c r="I129" s="1"/>
  <c r="M128"/>
  <c r="J128"/>
  <c r="I128"/>
  <c r="M127"/>
  <c r="J127"/>
  <c r="I127"/>
  <c r="M126"/>
  <c r="J126" s="1"/>
  <c r="I126" s="1"/>
  <c r="M125"/>
  <c r="J125"/>
  <c r="I125" s="1"/>
  <c r="M124"/>
  <c r="J124"/>
  <c r="I124" s="1"/>
  <c r="M123"/>
  <c r="J123"/>
  <c r="I123"/>
  <c r="M122"/>
  <c r="J122" s="1"/>
  <c r="I122" s="1"/>
  <c r="M121"/>
  <c r="J121"/>
  <c r="I121" s="1"/>
  <c r="M120"/>
  <c r="J120" s="1"/>
  <c r="I120" s="1"/>
  <c r="M119"/>
  <c r="J119"/>
  <c r="I119" s="1"/>
  <c r="M118"/>
  <c r="J118" s="1"/>
  <c r="I118" s="1"/>
  <c r="M117"/>
  <c r="J117"/>
  <c r="I117" s="1"/>
  <c r="M116"/>
  <c r="J116"/>
  <c r="I116"/>
  <c r="M115"/>
  <c r="J115" s="1"/>
  <c r="I115" s="1"/>
  <c r="M114"/>
  <c r="J114" s="1"/>
  <c r="I114" s="1"/>
  <c r="M113"/>
  <c r="J113" s="1"/>
  <c r="I113" s="1"/>
  <c r="M112"/>
  <c r="J112"/>
  <c r="I112"/>
  <c r="M111"/>
  <c r="J111"/>
  <c r="I111"/>
  <c r="M110"/>
  <c r="J110" s="1"/>
  <c r="I110" s="1"/>
  <c r="M109"/>
  <c r="J109" s="1"/>
  <c r="I109" s="1"/>
  <c r="M108"/>
  <c r="J108"/>
  <c r="I108" s="1"/>
  <c r="M107"/>
  <c r="J107"/>
  <c r="I107"/>
  <c r="M106"/>
  <c r="J106" s="1"/>
  <c r="I106" s="1"/>
  <c r="M105"/>
  <c r="J105"/>
  <c r="I105" s="1"/>
  <c r="M104"/>
  <c r="J104" s="1"/>
  <c r="I104" s="1"/>
  <c r="M103"/>
  <c r="J103"/>
  <c r="I103" s="1"/>
  <c r="M102"/>
  <c r="J102" s="1"/>
  <c r="I102" s="1"/>
  <c r="M101"/>
  <c r="J101"/>
  <c r="I101" s="1"/>
  <c r="M100"/>
  <c r="J100"/>
  <c r="I100"/>
  <c r="M99"/>
  <c r="J99" s="1"/>
  <c r="I99" s="1"/>
  <c r="M98"/>
  <c r="J98" s="1"/>
  <c r="I98" s="1"/>
  <c r="M97"/>
  <c r="J97" s="1"/>
  <c r="I97" s="1"/>
  <c r="M96"/>
  <c r="J96"/>
  <c r="I96"/>
  <c r="M95"/>
  <c r="J95"/>
  <c r="I95"/>
  <c r="M94"/>
  <c r="J94" s="1"/>
  <c r="I94" s="1"/>
  <c r="M93"/>
  <c r="J93"/>
  <c r="I93" s="1"/>
  <c r="M92"/>
  <c r="J92"/>
  <c r="I92" s="1"/>
  <c r="M91"/>
  <c r="J91"/>
  <c r="I91"/>
  <c r="M90"/>
  <c r="J90" s="1"/>
  <c r="I90" s="1"/>
  <c r="M89"/>
  <c r="J89"/>
  <c r="I89" s="1"/>
  <c r="M88"/>
  <c r="J88" s="1"/>
  <c r="I88" s="1"/>
  <c r="M87"/>
  <c r="J87"/>
  <c r="I87" s="1"/>
  <c r="M86"/>
  <c r="J86" s="1"/>
  <c r="I86" s="1"/>
  <c r="M36"/>
  <c r="J36"/>
  <c r="I36" s="1"/>
  <c r="M35"/>
  <c r="J35" s="1"/>
  <c r="I35" s="1"/>
  <c r="M34"/>
  <c r="J34" s="1"/>
  <c r="I34" s="1"/>
  <c r="M33"/>
  <c r="J33" s="1"/>
  <c r="I33" s="1"/>
  <c r="M32"/>
  <c r="J32" s="1"/>
  <c r="I32" s="1"/>
  <c r="M31"/>
  <c r="J31"/>
  <c r="I31"/>
  <c r="M30"/>
  <c r="J30" s="1"/>
  <c r="I30" s="1"/>
  <c r="M29"/>
  <c r="J29" s="1"/>
  <c r="I29" s="1"/>
  <c r="M28"/>
  <c r="J28"/>
  <c r="I28" s="1"/>
  <c r="M27"/>
  <c r="J27"/>
  <c r="I27" s="1"/>
  <c r="M26"/>
  <c r="J26"/>
  <c r="I26"/>
  <c r="M25"/>
  <c r="J25" s="1"/>
  <c r="I25" s="1"/>
  <c r="M24"/>
  <c r="J24"/>
  <c r="I24" s="1"/>
  <c r="M23"/>
  <c r="J23" s="1"/>
  <c r="I23" s="1"/>
  <c r="M22"/>
  <c r="J22"/>
  <c r="I22" s="1"/>
  <c r="M21"/>
  <c r="J21" s="1"/>
  <c r="I21" s="1"/>
  <c r="M20"/>
  <c r="J20"/>
  <c r="I20" s="1"/>
  <c r="M19"/>
  <c r="J19"/>
  <c r="I19"/>
  <c r="M18"/>
  <c r="J18" s="1"/>
  <c r="I18" s="1"/>
  <c r="M17"/>
  <c r="J17" s="1"/>
  <c r="I17" s="1"/>
  <c r="M16"/>
  <c r="J16" s="1"/>
  <c r="I16" s="1"/>
  <c r="M15"/>
  <c r="J15"/>
  <c r="I15" s="1"/>
  <c r="M14"/>
  <c r="J14" s="1"/>
  <c r="I14" s="1"/>
  <c r="M13"/>
  <c r="J13" s="1"/>
  <c r="I13" s="1"/>
  <c r="M12"/>
  <c r="J12" s="1"/>
  <c r="I12" s="1"/>
  <c r="M11"/>
  <c r="J11" s="1"/>
  <c r="I11" s="1"/>
  <c r="M10"/>
  <c r="J10" s="1"/>
  <c r="I10" s="1"/>
  <c r="M9"/>
  <c r="J9" s="1"/>
  <c r="I9" s="1"/>
  <c r="M8"/>
  <c r="J8" s="1"/>
  <c r="I8" s="1"/>
  <c r="M7"/>
  <c r="J7" s="1"/>
  <c r="I7" s="1"/>
  <c r="M6"/>
  <c r="J6"/>
  <c r="I6" s="1"/>
  <c r="M5"/>
  <c r="J5" s="1"/>
  <c r="I5" s="1"/>
  <c r="M4"/>
  <c r="J4" s="1"/>
  <c r="I4" s="1"/>
  <c r="M3"/>
  <c r="J3" s="1"/>
  <c r="I3" s="1"/>
  <c r="M2"/>
  <c r="J2" s="1"/>
  <c r="I2" s="1"/>
  <c r="M171" i="21"/>
  <c r="J171" s="1"/>
  <c r="I171" s="1"/>
  <c r="M170"/>
  <c r="J170" s="1"/>
  <c r="I170" s="1"/>
  <c r="M169"/>
  <c r="J169"/>
  <c r="I169" s="1"/>
  <c r="M168"/>
  <c r="J168" s="1"/>
  <c r="I168" s="1"/>
  <c r="M167"/>
  <c r="J167"/>
  <c r="I167" s="1"/>
  <c r="M166"/>
  <c r="J166" s="1"/>
  <c r="I166" s="1"/>
  <c r="M165"/>
  <c r="J165"/>
  <c r="I165" s="1"/>
  <c r="M164"/>
  <c r="J164" s="1"/>
  <c r="I164" s="1"/>
  <c r="M163"/>
  <c r="J163"/>
  <c r="I163" s="1"/>
  <c r="M162"/>
  <c r="J162" s="1"/>
  <c r="I162" s="1"/>
  <c r="M161"/>
  <c r="J161"/>
  <c r="I161" s="1"/>
  <c r="M160"/>
  <c r="J160" s="1"/>
  <c r="I160" s="1"/>
  <c r="M159"/>
  <c r="J159"/>
  <c r="I159" s="1"/>
  <c r="M158"/>
  <c r="J158" s="1"/>
  <c r="I158" s="1"/>
  <c r="M157"/>
  <c r="J157"/>
  <c r="I157" s="1"/>
  <c r="M156"/>
  <c r="J156" s="1"/>
  <c r="I156" s="1"/>
  <c r="M155"/>
  <c r="J155"/>
  <c r="I155" s="1"/>
  <c r="M154"/>
  <c r="J154" s="1"/>
  <c r="I154" s="1"/>
  <c r="M153"/>
  <c r="J153"/>
  <c r="I153" s="1"/>
  <c r="M152"/>
  <c r="J152" s="1"/>
  <c r="I152" s="1"/>
  <c r="M151"/>
  <c r="J151"/>
  <c r="I151" s="1"/>
  <c r="M150"/>
  <c r="J150" s="1"/>
  <c r="I150" s="1"/>
  <c r="M149"/>
  <c r="J149"/>
  <c r="I149" s="1"/>
  <c r="M148"/>
  <c r="J148" s="1"/>
  <c r="I148" s="1"/>
  <c r="M147"/>
  <c r="J147"/>
  <c r="I147" s="1"/>
  <c r="M146"/>
  <c r="J146" s="1"/>
  <c r="I146" s="1"/>
  <c r="M145"/>
  <c r="J145"/>
  <c r="I145" s="1"/>
  <c r="M144"/>
  <c r="J144" s="1"/>
  <c r="I144" s="1"/>
  <c r="M143"/>
  <c r="J143"/>
  <c r="I143" s="1"/>
  <c r="M142"/>
  <c r="J142" s="1"/>
  <c r="I142" s="1"/>
  <c r="M141"/>
  <c r="J141"/>
  <c r="I141" s="1"/>
  <c r="M140"/>
  <c r="J140" s="1"/>
  <c r="I140" s="1"/>
  <c r="M139"/>
  <c r="J139"/>
  <c r="I139" s="1"/>
  <c r="M138"/>
  <c r="J138" s="1"/>
  <c r="I138" s="1"/>
  <c r="M137"/>
  <c r="J137" s="1"/>
  <c r="I137" s="1"/>
  <c r="M136"/>
  <c r="J136" s="1"/>
  <c r="I136" s="1"/>
  <c r="M135"/>
  <c r="J135"/>
  <c r="I135" s="1"/>
  <c r="M134"/>
  <c r="J134" s="1"/>
  <c r="I134" s="1"/>
  <c r="M133"/>
  <c r="J133" s="1"/>
  <c r="I133" s="1"/>
  <c r="M132"/>
  <c r="J132" s="1"/>
  <c r="I132" s="1"/>
  <c r="M131"/>
  <c r="J131"/>
  <c r="I131" s="1"/>
  <c r="M130"/>
  <c r="J130" s="1"/>
  <c r="I130" s="1"/>
  <c r="M129"/>
  <c r="J129"/>
  <c r="I129" s="1"/>
  <c r="M128"/>
  <c r="J128" s="1"/>
  <c r="I128" s="1"/>
  <c r="M127"/>
  <c r="J127"/>
  <c r="I127" s="1"/>
  <c r="M126"/>
  <c r="J126" s="1"/>
  <c r="I126" s="1"/>
  <c r="M125"/>
  <c r="J125"/>
  <c r="I125" s="1"/>
  <c r="M124"/>
  <c r="J124" s="1"/>
  <c r="I124" s="1"/>
  <c r="M123"/>
  <c r="J123"/>
  <c r="I123" s="1"/>
  <c r="M122"/>
  <c r="J122" s="1"/>
  <c r="I122" s="1"/>
  <c r="M121"/>
  <c r="J121"/>
  <c r="I121" s="1"/>
  <c r="M120"/>
  <c r="J120" s="1"/>
  <c r="I120" s="1"/>
  <c r="M119"/>
  <c r="J119"/>
  <c r="I119" s="1"/>
  <c r="M118"/>
  <c r="J118" s="1"/>
  <c r="I118" s="1"/>
  <c r="M117"/>
  <c r="J117"/>
  <c r="I117" s="1"/>
  <c r="M116"/>
  <c r="J116" s="1"/>
  <c r="I116" s="1"/>
  <c r="M115"/>
  <c r="J115"/>
  <c r="I115" s="1"/>
  <c r="M114"/>
  <c r="J114" s="1"/>
  <c r="I114" s="1"/>
  <c r="M113"/>
  <c r="J113"/>
  <c r="I113" s="1"/>
  <c r="M112"/>
  <c r="J112" s="1"/>
  <c r="I112" s="1"/>
  <c r="M111"/>
  <c r="J111"/>
  <c r="I111" s="1"/>
  <c r="M110"/>
  <c r="J110" s="1"/>
  <c r="I110" s="1"/>
  <c r="M109"/>
  <c r="J109"/>
  <c r="I109" s="1"/>
  <c r="M108"/>
  <c r="J108" s="1"/>
  <c r="I108" s="1"/>
  <c r="M107"/>
  <c r="J107"/>
  <c r="I107" s="1"/>
  <c r="M106"/>
  <c r="J106" s="1"/>
  <c r="I106" s="1"/>
  <c r="M105"/>
  <c r="J105"/>
  <c r="I105" s="1"/>
  <c r="M104"/>
  <c r="J104" s="1"/>
  <c r="I104" s="1"/>
  <c r="M103"/>
  <c r="J103"/>
  <c r="I103" s="1"/>
  <c r="M102"/>
  <c r="J102" s="1"/>
  <c r="I102" s="1"/>
  <c r="M101"/>
  <c r="J101"/>
  <c r="I101" s="1"/>
  <c r="M100"/>
  <c r="J100" s="1"/>
  <c r="I100" s="1"/>
  <c r="M99"/>
  <c r="J99"/>
  <c r="I99" s="1"/>
  <c r="M98"/>
  <c r="J98" s="1"/>
  <c r="I98" s="1"/>
  <c r="M97"/>
  <c r="J97"/>
  <c r="I97" s="1"/>
  <c r="M96"/>
  <c r="J96" s="1"/>
  <c r="I96" s="1"/>
  <c r="M95"/>
  <c r="J95"/>
  <c r="I95" s="1"/>
  <c r="M94"/>
  <c r="J94" s="1"/>
  <c r="I94" s="1"/>
  <c r="M93"/>
  <c r="J93"/>
  <c r="I93" s="1"/>
  <c r="M92"/>
  <c r="J92" s="1"/>
  <c r="I92" s="1"/>
  <c r="M91"/>
  <c r="J91"/>
  <c r="I91" s="1"/>
  <c r="M41"/>
  <c r="J41" s="1"/>
  <c r="I41" s="1"/>
  <c r="M40"/>
  <c r="J40"/>
  <c r="I40" s="1"/>
  <c r="M39"/>
  <c r="J39" s="1"/>
  <c r="I39" s="1"/>
  <c r="M38"/>
  <c r="J38"/>
  <c r="I38" s="1"/>
  <c r="M37"/>
  <c r="J37" s="1"/>
  <c r="I37" s="1"/>
  <c r="M36"/>
  <c r="J36" s="1"/>
  <c r="I36" s="1"/>
  <c r="M35"/>
  <c r="J35" s="1"/>
  <c r="I35" s="1"/>
  <c r="M34"/>
  <c r="J34"/>
  <c r="I34" s="1"/>
  <c r="M33"/>
  <c r="J33" s="1"/>
  <c r="I33" s="1"/>
  <c r="M32"/>
  <c r="J32" s="1"/>
  <c r="I32" s="1"/>
  <c r="M31"/>
  <c r="J31" s="1"/>
  <c r="I31" s="1"/>
  <c r="M30"/>
  <c r="J30"/>
  <c r="I30" s="1"/>
  <c r="M29"/>
  <c r="J29" s="1"/>
  <c r="I29" s="1"/>
  <c r="M28"/>
  <c r="J28"/>
  <c r="I28" s="1"/>
  <c r="M27"/>
  <c r="J27" s="1"/>
  <c r="I27" s="1"/>
  <c r="M26"/>
  <c r="J26"/>
  <c r="I26" s="1"/>
  <c r="M25"/>
  <c r="J25" s="1"/>
  <c r="I25" s="1"/>
  <c r="M24"/>
  <c r="J24"/>
  <c r="I24" s="1"/>
  <c r="M23"/>
  <c r="J23" s="1"/>
  <c r="I23" s="1"/>
  <c r="M22"/>
  <c r="J22"/>
  <c r="I22" s="1"/>
  <c r="M21"/>
  <c r="J21" s="1"/>
  <c r="I21" s="1"/>
  <c r="M20"/>
  <c r="J20"/>
  <c r="I20" s="1"/>
  <c r="M19"/>
  <c r="J19" s="1"/>
  <c r="I19" s="1"/>
  <c r="M18"/>
  <c r="J18"/>
  <c r="I18" s="1"/>
  <c r="M17"/>
  <c r="J17" s="1"/>
  <c r="I17" s="1"/>
  <c r="M16"/>
  <c r="J16" s="1"/>
  <c r="I16" s="1"/>
  <c r="M15"/>
  <c r="J15" s="1"/>
  <c r="I15" s="1"/>
  <c r="M14"/>
  <c r="J14"/>
  <c r="I14" s="1"/>
  <c r="M13"/>
  <c r="J13" s="1"/>
  <c r="I13" s="1"/>
  <c r="M12"/>
  <c r="J12"/>
  <c r="I12" s="1"/>
  <c r="M11"/>
  <c r="J11" s="1"/>
  <c r="I11" s="1"/>
  <c r="M10"/>
  <c r="J10"/>
  <c r="I10" s="1"/>
  <c r="M9"/>
  <c r="J9" s="1"/>
  <c r="I9" s="1"/>
  <c r="M8"/>
  <c r="J8"/>
  <c r="I8" s="1"/>
  <c r="M7"/>
  <c r="J7" s="1"/>
  <c r="I7" s="1"/>
  <c r="M6"/>
  <c r="J6" s="1"/>
  <c r="I6" s="1"/>
  <c r="M5"/>
  <c r="J5" s="1"/>
  <c r="I5" s="1"/>
  <c r="M4"/>
  <c r="J4" s="1"/>
  <c r="I4" s="1"/>
  <c r="M3"/>
  <c r="J3" s="1"/>
  <c r="I3" s="1"/>
  <c r="M2"/>
  <c r="J2"/>
  <c r="I2" s="1"/>
  <c r="M171" i="20"/>
  <c r="J171" s="1"/>
  <c r="I171" s="1"/>
  <c r="M170"/>
  <c r="J170" s="1"/>
  <c r="I170" s="1"/>
  <c r="M169"/>
  <c r="J169" s="1"/>
  <c r="I169" s="1"/>
  <c r="M168"/>
  <c r="J168" s="1"/>
  <c r="I168" s="1"/>
  <c r="M167"/>
  <c r="J167" s="1"/>
  <c r="I167" s="1"/>
  <c r="M166"/>
  <c r="J166" s="1"/>
  <c r="I166" s="1"/>
  <c r="M165"/>
  <c r="J165" s="1"/>
  <c r="I165" s="1"/>
  <c r="M164"/>
  <c r="J164" s="1"/>
  <c r="I164" s="1"/>
  <c r="M163"/>
  <c r="J163" s="1"/>
  <c r="I163" s="1"/>
  <c r="M162"/>
  <c r="J162" s="1"/>
  <c r="I162" s="1"/>
  <c r="M161"/>
  <c r="J161" s="1"/>
  <c r="I161" s="1"/>
  <c r="M160"/>
  <c r="J160" s="1"/>
  <c r="I160" s="1"/>
  <c r="M159"/>
  <c r="J159" s="1"/>
  <c r="I159" s="1"/>
  <c r="M158"/>
  <c r="J158" s="1"/>
  <c r="I158" s="1"/>
  <c r="M157"/>
  <c r="J157" s="1"/>
  <c r="I157" s="1"/>
  <c r="M156"/>
  <c r="J156" s="1"/>
  <c r="I156" s="1"/>
  <c r="M155"/>
  <c r="J155" s="1"/>
  <c r="I155" s="1"/>
  <c r="M154"/>
  <c r="J154" s="1"/>
  <c r="I154" s="1"/>
  <c r="M153"/>
  <c r="J153" s="1"/>
  <c r="I153" s="1"/>
  <c r="M152"/>
  <c r="J152" s="1"/>
  <c r="I152" s="1"/>
  <c r="M151"/>
  <c r="J151" s="1"/>
  <c r="I151" s="1"/>
  <c r="M150"/>
  <c r="J150" s="1"/>
  <c r="I150" s="1"/>
  <c r="M149"/>
  <c r="J149" s="1"/>
  <c r="I149" s="1"/>
  <c r="M148"/>
  <c r="J148" s="1"/>
  <c r="I148" s="1"/>
  <c r="M147"/>
  <c r="J147" s="1"/>
  <c r="I147" s="1"/>
  <c r="M146"/>
  <c r="J146" s="1"/>
  <c r="I146" s="1"/>
  <c r="M145"/>
  <c r="J145" s="1"/>
  <c r="I145" s="1"/>
  <c r="M144"/>
  <c r="J144" s="1"/>
  <c r="I144" s="1"/>
  <c r="M143"/>
  <c r="J143" s="1"/>
  <c r="I143" s="1"/>
  <c r="M142"/>
  <c r="J142" s="1"/>
  <c r="I142" s="1"/>
  <c r="M141"/>
  <c r="J141" s="1"/>
  <c r="I141" s="1"/>
  <c r="M140"/>
  <c r="J140" s="1"/>
  <c r="I140" s="1"/>
  <c r="M139"/>
  <c r="J139" s="1"/>
  <c r="I139" s="1"/>
  <c r="M138"/>
  <c r="J138" s="1"/>
  <c r="I138" s="1"/>
  <c r="M137"/>
  <c r="J137" s="1"/>
  <c r="I137" s="1"/>
  <c r="M136"/>
  <c r="J136" s="1"/>
  <c r="I136" s="1"/>
  <c r="M135"/>
  <c r="J135" s="1"/>
  <c r="I135" s="1"/>
  <c r="M134"/>
  <c r="J134" s="1"/>
  <c r="I134" s="1"/>
  <c r="M133"/>
  <c r="J133" s="1"/>
  <c r="I133" s="1"/>
  <c r="M132"/>
  <c r="J132" s="1"/>
  <c r="I132" s="1"/>
  <c r="M131"/>
  <c r="J131" s="1"/>
  <c r="I131" s="1"/>
  <c r="M130"/>
  <c r="J130" s="1"/>
  <c r="I130" s="1"/>
  <c r="M129"/>
  <c r="J129" s="1"/>
  <c r="I129" s="1"/>
  <c r="M128"/>
  <c r="J128" s="1"/>
  <c r="I128" s="1"/>
  <c r="M127"/>
  <c r="J127" s="1"/>
  <c r="I127" s="1"/>
  <c r="M126"/>
  <c r="J126" s="1"/>
  <c r="I126" s="1"/>
  <c r="M125"/>
  <c r="J125" s="1"/>
  <c r="I125" s="1"/>
  <c r="M124"/>
  <c r="J124" s="1"/>
  <c r="I124" s="1"/>
  <c r="M123"/>
  <c r="J123" s="1"/>
  <c r="I123" s="1"/>
  <c r="M122"/>
  <c r="J122" s="1"/>
  <c r="I122" s="1"/>
  <c r="M121"/>
  <c r="J121" s="1"/>
  <c r="I121" s="1"/>
  <c r="M120"/>
  <c r="J120" s="1"/>
  <c r="I120" s="1"/>
  <c r="M119"/>
  <c r="J119" s="1"/>
  <c r="I119" s="1"/>
  <c r="M118"/>
  <c r="J118" s="1"/>
  <c r="I118" s="1"/>
  <c r="M117"/>
  <c r="J117" s="1"/>
  <c r="I117" s="1"/>
  <c r="M116"/>
  <c r="J116" s="1"/>
  <c r="I116" s="1"/>
  <c r="M115"/>
  <c r="J115" s="1"/>
  <c r="I115" s="1"/>
  <c r="M114"/>
  <c r="J114" s="1"/>
  <c r="I114" s="1"/>
  <c r="M113"/>
  <c r="J113" s="1"/>
  <c r="I113" s="1"/>
  <c r="M112"/>
  <c r="J112" s="1"/>
  <c r="I112" s="1"/>
  <c r="M111"/>
  <c r="J111" s="1"/>
  <c r="I111" s="1"/>
  <c r="M110"/>
  <c r="J110" s="1"/>
  <c r="I110" s="1"/>
  <c r="M109"/>
  <c r="J109" s="1"/>
  <c r="I109" s="1"/>
  <c r="M108"/>
  <c r="J108" s="1"/>
  <c r="I108" s="1"/>
  <c r="M107"/>
  <c r="J107" s="1"/>
  <c r="I107" s="1"/>
  <c r="M106"/>
  <c r="J106" s="1"/>
  <c r="I106" s="1"/>
  <c r="M105"/>
  <c r="J105" s="1"/>
  <c r="I105" s="1"/>
  <c r="M104"/>
  <c r="J104" s="1"/>
  <c r="I104" s="1"/>
  <c r="M103"/>
  <c r="J103" s="1"/>
  <c r="I103" s="1"/>
  <c r="M102"/>
  <c r="J102" s="1"/>
  <c r="I102" s="1"/>
  <c r="M101"/>
  <c r="J101" s="1"/>
  <c r="I101" s="1"/>
  <c r="M100"/>
  <c r="J100" s="1"/>
  <c r="I100" s="1"/>
  <c r="M99"/>
  <c r="J99" s="1"/>
  <c r="I99" s="1"/>
  <c r="M98"/>
  <c r="J98" s="1"/>
  <c r="I98" s="1"/>
  <c r="M97"/>
  <c r="J97" s="1"/>
  <c r="I97" s="1"/>
  <c r="M96"/>
  <c r="J96" s="1"/>
  <c r="I96" s="1"/>
  <c r="M95"/>
  <c r="J95" s="1"/>
  <c r="I95" s="1"/>
  <c r="M94"/>
  <c r="J94" s="1"/>
  <c r="I94" s="1"/>
  <c r="M93"/>
  <c r="J93" s="1"/>
  <c r="I93" s="1"/>
  <c r="M92"/>
  <c r="J92" s="1"/>
  <c r="I92" s="1"/>
  <c r="M91"/>
  <c r="J91" s="1"/>
  <c r="I91" s="1"/>
  <c r="M41"/>
  <c r="J41" s="1"/>
  <c r="I41" s="1"/>
  <c r="M40"/>
  <c r="J40" s="1"/>
  <c r="I40" s="1"/>
  <c r="M39"/>
  <c r="J39" s="1"/>
  <c r="I39" s="1"/>
  <c r="M38"/>
  <c r="J38" s="1"/>
  <c r="I38" s="1"/>
  <c r="M37"/>
  <c r="J37" s="1"/>
  <c r="I37" s="1"/>
  <c r="M36"/>
  <c r="J36" s="1"/>
  <c r="I36" s="1"/>
  <c r="M35"/>
  <c r="J35" s="1"/>
  <c r="I35" s="1"/>
  <c r="M34"/>
  <c r="J34" s="1"/>
  <c r="I34" s="1"/>
  <c r="M33"/>
  <c r="J33" s="1"/>
  <c r="I33" s="1"/>
  <c r="M32"/>
  <c r="J32" s="1"/>
  <c r="I32" s="1"/>
  <c r="M31"/>
  <c r="J31" s="1"/>
  <c r="I31" s="1"/>
  <c r="M30"/>
  <c r="J30" s="1"/>
  <c r="I30" s="1"/>
  <c r="M29"/>
  <c r="J29" s="1"/>
  <c r="I29" s="1"/>
  <c r="M28"/>
  <c r="J28" s="1"/>
  <c r="I28" s="1"/>
  <c r="M27"/>
  <c r="J27" s="1"/>
  <c r="I27" s="1"/>
  <c r="M26"/>
  <c r="J26" s="1"/>
  <c r="I26" s="1"/>
  <c r="M25"/>
  <c r="J25" s="1"/>
  <c r="I25" s="1"/>
  <c r="M24"/>
  <c r="J24" s="1"/>
  <c r="I24" s="1"/>
  <c r="M23"/>
  <c r="J23" s="1"/>
  <c r="I23" s="1"/>
  <c r="M22"/>
  <c r="J22" s="1"/>
  <c r="I22" s="1"/>
  <c r="M21"/>
  <c r="J21" s="1"/>
  <c r="I21" s="1"/>
  <c r="M20"/>
  <c r="J20" s="1"/>
  <c r="I20" s="1"/>
  <c r="M19"/>
  <c r="J19" s="1"/>
  <c r="I19" s="1"/>
  <c r="M18"/>
  <c r="J18" s="1"/>
  <c r="I18" s="1"/>
  <c r="M17"/>
  <c r="J17" s="1"/>
  <c r="I17" s="1"/>
  <c r="M16"/>
  <c r="J16" s="1"/>
  <c r="I16" s="1"/>
  <c r="M15"/>
  <c r="J15" s="1"/>
  <c r="I15" s="1"/>
  <c r="M14"/>
  <c r="J14" s="1"/>
  <c r="I14" s="1"/>
  <c r="M13"/>
  <c r="J13" s="1"/>
  <c r="I13" s="1"/>
  <c r="M12"/>
  <c r="J12" s="1"/>
  <c r="I12" s="1"/>
  <c r="M11"/>
  <c r="J11" s="1"/>
  <c r="I11" s="1"/>
  <c r="M10"/>
  <c r="J10" s="1"/>
  <c r="I10" s="1"/>
  <c r="M9"/>
  <c r="J9" s="1"/>
  <c r="I9" s="1"/>
  <c r="M8"/>
  <c r="J8" s="1"/>
  <c r="I8" s="1"/>
  <c r="M7"/>
  <c r="J7" s="1"/>
  <c r="I7" s="1"/>
  <c r="M6"/>
  <c r="J6" s="1"/>
  <c r="I6" s="1"/>
  <c r="M5"/>
  <c r="J5" s="1"/>
  <c r="I5" s="1"/>
  <c r="M4"/>
  <c r="J4" s="1"/>
  <c r="I4" s="1"/>
  <c r="M3"/>
  <c r="J3" s="1"/>
  <c r="I3" s="1"/>
  <c r="M2"/>
  <c r="J2" s="1"/>
  <c r="I2" s="1"/>
  <c r="M5" i="19"/>
  <c r="J5" s="1"/>
  <c r="M20"/>
  <c r="J20" s="1"/>
  <c r="I20" s="1"/>
  <c r="M21"/>
  <c r="J21" s="1"/>
  <c r="I21" s="1"/>
  <c r="M22"/>
  <c r="J22" s="1"/>
  <c r="I22" s="1"/>
  <c r="M23"/>
  <c r="M24"/>
  <c r="M25"/>
  <c r="J25" s="1"/>
  <c r="I25" s="1"/>
  <c r="M26"/>
  <c r="M27"/>
  <c r="M28"/>
  <c r="M29"/>
  <c r="J29" s="1"/>
  <c r="I29" s="1"/>
  <c r="M30"/>
  <c r="M31"/>
  <c r="M32"/>
  <c r="M33"/>
  <c r="J33" s="1"/>
  <c r="I33" s="1"/>
  <c r="M34"/>
  <c r="M35"/>
  <c r="J35" s="1"/>
  <c r="I35" s="1"/>
  <c r="M36"/>
  <c r="M37"/>
  <c r="J37" s="1"/>
  <c r="I37" s="1"/>
  <c r="M38"/>
  <c r="M39"/>
  <c r="J39" s="1"/>
  <c r="I39" s="1"/>
  <c r="M40"/>
  <c r="M41"/>
  <c r="J41" s="1"/>
  <c r="I41" s="1"/>
  <c r="M42"/>
  <c r="J42" s="1"/>
  <c r="I42" s="1"/>
  <c r="M43"/>
  <c r="J43" s="1"/>
  <c r="I43" s="1"/>
  <c r="M44"/>
  <c r="J44" s="1"/>
  <c r="I44" s="1"/>
  <c r="M45"/>
  <c r="J45" s="1"/>
  <c r="I45" s="1"/>
  <c r="M46"/>
  <c r="M47"/>
  <c r="J47" s="1"/>
  <c r="I47" s="1"/>
  <c r="M48"/>
  <c r="J48" s="1"/>
  <c r="I48" s="1"/>
  <c r="M49"/>
  <c r="J49" s="1"/>
  <c r="I49" s="1"/>
  <c r="M50"/>
  <c r="M51"/>
  <c r="J51" s="1"/>
  <c r="I51" s="1"/>
  <c r="M52"/>
  <c r="M53"/>
  <c r="J53" s="1"/>
  <c r="I53" s="1"/>
  <c r="M54"/>
  <c r="J54" s="1"/>
  <c r="I54" s="1"/>
  <c r="M55"/>
  <c r="J55" s="1"/>
  <c r="I55" s="1"/>
  <c r="M56"/>
  <c r="M57"/>
  <c r="J57" s="1"/>
  <c r="I57" s="1"/>
  <c r="M58"/>
  <c r="M59"/>
  <c r="M60"/>
  <c r="M61"/>
  <c r="J61" s="1"/>
  <c r="I61" s="1"/>
  <c r="M62"/>
  <c r="M63"/>
  <c r="M64"/>
  <c r="M65"/>
  <c r="J65" s="1"/>
  <c r="I65" s="1"/>
  <c r="M66"/>
  <c r="M67"/>
  <c r="M68"/>
  <c r="M69"/>
  <c r="J69" s="1"/>
  <c r="I69" s="1"/>
  <c r="M70"/>
  <c r="M71"/>
  <c r="M72"/>
  <c r="M73"/>
  <c r="J73" s="1"/>
  <c r="I73" s="1"/>
  <c r="M74"/>
  <c r="M75"/>
  <c r="M76"/>
  <c r="M77"/>
  <c r="J77" s="1"/>
  <c r="I77" s="1"/>
  <c r="M78"/>
  <c r="M79"/>
  <c r="M80"/>
  <c r="M81"/>
  <c r="J81" s="1"/>
  <c r="I81" s="1"/>
  <c r="M82"/>
  <c r="M83"/>
  <c r="M84"/>
  <c r="M85"/>
  <c r="J85" s="1"/>
  <c r="I85" s="1"/>
  <c r="M86"/>
  <c r="M87"/>
  <c r="M88"/>
  <c r="M89"/>
  <c r="J89" s="1"/>
  <c r="I89" s="1"/>
  <c r="M90"/>
  <c r="M91"/>
  <c r="M92"/>
  <c r="M93"/>
  <c r="M94"/>
  <c r="M95"/>
  <c r="M96"/>
  <c r="J23"/>
  <c r="J24"/>
  <c r="I24" s="1"/>
  <c r="J26"/>
  <c r="I26" s="1"/>
  <c r="J27"/>
  <c r="I27" s="1"/>
  <c r="J28"/>
  <c r="I28" s="1"/>
  <c r="J30"/>
  <c r="I30" s="1"/>
  <c r="J31"/>
  <c r="J32"/>
  <c r="I32" s="1"/>
  <c r="J34"/>
  <c r="I34" s="1"/>
  <c r="J36"/>
  <c r="I36" s="1"/>
  <c r="J38"/>
  <c r="I38" s="1"/>
  <c r="J40"/>
  <c r="I40" s="1"/>
  <c r="J46"/>
  <c r="I46" s="1"/>
  <c r="J50"/>
  <c r="I50" s="1"/>
  <c r="J52"/>
  <c r="I52" s="1"/>
  <c r="J56"/>
  <c r="I56" s="1"/>
  <c r="J58"/>
  <c r="J59"/>
  <c r="J60"/>
  <c r="I60" s="1"/>
  <c r="J62"/>
  <c r="J63"/>
  <c r="J64"/>
  <c r="I64" s="1"/>
  <c r="J66"/>
  <c r="J67"/>
  <c r="J68"/>
  <c r="I68" s="1"/>
  <c r="J70"/>
  <c r="J71"/>
  <c r="J72"/>
  <c r="I72" s="1"/>
  <c r="J74"/>
  <c r="J75"/>
  <c r="J76"/>
  <c r="I76" s="1"/>
  <c r="J78"/>
  <c r="J79"/>
  <c r="J80"/>
  <c r="I80" s="1"/>
  <c r="J82"/>
  <c r="J83"/>
  <c r="J84"/>
  <c r="I84" s="1"/>
  <c r="J86"/>
  <c r="J87"/>
  <c r="J88"/>
  <c r="I88" s="1"/>
  <c r="J90"/>
  <c r="J91"/>
  <c r="J92"/>
  <c r="I92" s="1"/>
  <c r="J93"/>
  <c r="I93" s="1"/>
  <c r="J94"/>
  <c r="J95"/>
  <c r="J96"/>
  <c r="I96" s="1"/>
  <c r="I23"/>
  <c r="I31"/>
  <c r="I58"/>
  <c r="I59"/>
  <c r="I62"/>
  <c r="I63"/>
  <c r="I66"/>
  <c r="I67"/>
  <c r="I70"/>
  <c r="I71"/>
  <c r="I74"/>
  <c r="I75"/>
  <c r="I78"/>
  <c r="I79"/>
  <c r="I82"/>
  <c r="I83"/>
  <c r="I86"/>
  <c r="I87"/>
  <c r="I90"/>
  <c r="I91"/>
  <c r="I94"/>
  <c r="I95"/>
  <c r="M226"/>
  <c r="J226" s="1"/>
  <c r="I226" s="1"/>
  <c r="M225"/>
  <c r="J225" s="1"/>
  <c r="I225" s="1"/>
  <c r="M224"/>
  <c r="J224" s="1"/>
  <c r="I224" s="1"/>
  <c r="M223"/>
  <c r="J223" s="1"/>
  <c r="I223" s="1"/>
  <c r="M222"/>
  <c r="J222" s="1"/>
  <c r="I222" s="1"/>
  <c r="M221"/>
  <c r="J221" s="1"/>
  <c r="I221" s="1"/>
  <c r="M220"/>
  <c r="J220" s="1"/>
  <c r="I220" s="1"/>
  <c r="M219"/>
  <c r="J219" s="1"/>
  <c r="I219" s="1"/>
  <c r="M218"/>
  <c r="J218" s="1"/>
  <c r="I218" s="1"/>
  <c r="M217"/>
  <c r="J217" s="1"/>
  <c r="I217" s="1"/>
  <c r="M216"/>
  <c r="J216" s="1"/>
  <c r="I216" s="1"/>
  <c r="M215"/>
  <c r="J215" s="1"/>
  <c r="I215" s="1"/>
  <c r="M214"/>
  <c r="J214" s="1"/>
  <c r="I214" s="1"/>
  <c r="M213"/>
  <c r="J213" s="1"/>
  <c r="I213" s="1"/>
  <c r="M212"/>
  <c r="J212" s="1"/>
  <c r="I212" s="1"/>
  <c r="M211"/>
  <c r="J211" s="1"/>
  <c r="I211" s="1"/>
  <c r="M210"/>
  <c r="J210" s="1"/>
  <c r="I210" s="1"/>
  <c r="M209"/>
  <c r="J209" s="1"/>
  <c r="I209" s="1"/>
  <c r="M208"/>
  <c r="J208" s="1"/>
  <c r="I208" s="1"/>
  <c r="M207"/>
  <c r="J207" s="1"/>
  <c r="I207" s="1"/>
  <c r="M206"/>
  <c r="J206" s="1"/>
  <c r="I206" s="1"/>
  <c r="M205"/>
  <c r="J205" s="1"/>
  <c r="I205" s="1"/>
  <c r="M204"/>
  <c r="J204" s="1"/>
  <c r="I204" s="1"/>
  <c r="M203"/>
  <c r="J203" s="1"/>
  <c r="I203" s="1"/>
  <c r="M202"/>
  <c r="J202" s="1"/>
  <c r="I202" s="1"/>
  <c r="M201"/>
  <c r="J201" s="1"/>
  <c r="I201" s="1"/>
  <c r="M200"/>
  <c r="J200" s="1"/>
  <c r="I200" s="1"/>
  <c r="M199"/>
  <c r="J199" s="1"/>
  <c r="I199" s="1"/>
  <c r="M198"/>
  <c r="J198" s="1"/>
  <c r="I198" s="1"/>
  <c r="M197"/>
  <c r="J197"/>
  <c r="I197" s="1"/>
  <c r="M196"/>
  <c r="J196" s="1"/>
  <c r="I196" s="1"/>
  <c r="M195"/>
  <c r="J195" s="1"/>
  <c r="I195" s="1"/>
  <c r="M194"/>
  <c r="J194" s="1"/>
  <c r="I194" s="1"/>
  <c r="M193"/>
  <c r="J193" s="1"/>
  <c r="I193" s="1"/>
  <c r="M192"/>
  <c r="J192" s="1"/>
  <c r="I192" s="1"/>
  <c r="M191"/>
  <c r="J191" s="1"/>
  <c r="I191" s="1"/>
  <c r="M190"/>
  <c r="J190" s="1"/>
  <c r="I190" s="1"/>
  <c r="M189"/>
  <c r="J189" s="1"/>
  <c r="I189" s="1"/>
  <c r="M188"/>
  <c r="J188" s="1"/>
  <c r="I188" s="1"/>
  <c r="M187"/>
  <c r="J187" s="1"/>
  <c r="I187" s="1"/>
  <c r="M186"/>
  <c r="J186" s="1"/>
  <c r="I186" s="1"/>
  <c r="M185"/>
  <c r="J185" s="1"/>
  <c r="I185" s="1"/>
  <c r="M184"/>
  <c r="J184" s="1"/>
  <c r="I184" s="1"/>
  <c r="M183"/>
  <c r="J183" s="1"/>
  <c r="I183" s="1"/>
  <c r="M182"/>
  <c r="J182" s="1"/>
  <c r="I182" s="1"/>
  <c r="M181"/>
  <c r="J181"/>
  <c r="I181" s="1"/>
  <c r="M180"/>
  <c r="J180" s="1"/>
  <c r="I180" s="1"/>
  <c r="M179"/>
  <c r="J179" s="1"/>
  <c r="I179" s="1"/>
  <c r="M178"/>
  <c r="J178" s="1"/>
  <c r="I178" s="1"/>
  <c r="M177"/>
  <c r="J177" s="1"/>
  <c r="I177" s="1"/>
  <c r="M176"/>
  <c r="J176" s="1"/>
  <c r="I176" s="1"/>
  <c r="M175"/>
  <c r="J175" s="1"/>
  <c r="I175" s="1"/>
  <c r="M174"/>
  <c r="J174" s="1"/>
  <c r="I174" s="1"/>
  <c r="M173"/>
  <c r="J173" s="1"/>
  <c r="I173" s="1"/>
  <c r="M172"/>
  <c r="J172" s="1"/>
  <c r="I172" s="1"/>
  <c r="M171"/>
  <c r="J171" s="1"/>
  <c r="I171" s="1"/>
  <c r="M170"/>
  <c r="J170" s="1"/>
  <c r="I170" s="1"/>
  <c r="M169"/>
  <c r="J169" s="1"/>
  <c r="I169" s="1"/>
  <c r="M168"/>
  <c r="J168" s="1"/>
  <c r="I168" s="1"/>
  <c r="M167"/>
  <c r="J167" s="1"/>
  <c r="I167" s="1"/>
  <c r="M166"/>
  <c r="J166" s="1"/>
  <c r="I166" s="1"/>
  <c r="M165"/>
  <c r="J165"/>
  <c r="I165" s="1"/>
  <c r="M164"/>
  <c r="J164" s="1"/>
  <c r="I164" s="1"/>
  <c r="M163"/>
  <c r="J163" s="1"/>
  <c r="I163" s="1"/>
  <c r="M162"/>
  <c r="J162" s="1"/>
  <c r="I162" s="1"/>
  <c r="M161"/>
  <c r="J161" s="1"/>
  <c r="I161" s="1"/>
  <c r="M160"/>
  <c r="J160" s="1"/>
  <c r="I160" s="1"/>
  <c r="M159"/>
  <c r="J159" s="1"/>
  <c r="I159" s="1"/>
  <c r="M158"/>
  <c r="J158" s="1"/>
  <c r="I158" s="1"/>
  <c r="M157"/>
  <c r="J157" s="1"/>
  <c r="I157" s="1"/>
  <c r="M156"/>
  <c r="J156" s="1"/>
  <c r="I156" s="1"/>
  <c r="M155"/>
  <c r="J155" s="1"/>
  <c r="I155" s="1"/>
  <c r="M154"/>
  <c r="J154" s="1"/>
  <c r="I154" s="1"/>
  <c r="M153"/>
  <c r="J153" s="1"/>
  <c r="I153" s="1"/>
  <c r="M152"/>
  <c r="J152" s="1"/>
  <c r="I152" s="1"/>
  <c r="M151"/>
  <c r="J151" s="1"/>
  <c r="I151" s="1"/>
  <c r="M150"/>
  <c r="J150" s="1"/>
  <c r="I150" s="1"/>
  <c r="M149"/>
  <c r="J149" s="1"/>
  <c r="I149" s="1"/>
  <c r="M148"/>
  <c r="J148" s="1"/>
  <c r="I148" s="1"/>
  <c r="M147"/>
  <c r="J147" s="1"/>
  <c r="I147" s="1"/>
  <c r="M146"/>
  <c r="J146" s="1"/>
  <c r="I146" s="1"/>
  <c r="M19"/>
  <c r="J19" s="1"/>
  <c r="I19" s="1"/>
  <c r="M18"/>
  <c r="J18" s="1"/>
  <c r="I18" s="1"/>
  <c r="M17"/>
  <c r="J17" s="1"/>
  <c r="I17" s="1"/>
  <c r="M16"/>
  <c r="J16" s="1"/>
  <c r="I16" s="1"/>
  <c r="M15"/>
  <c r="J15" s="1"/>
  <c r="I15" s="1"/>
  <c r="M14"/>
  <c r="J14" s="1"/>
  <c r="I14" s="1"/>
  <c r="M13"/>
  <c r="J13" s="1"/>
  <c r="I13" s="1"/>
  <c r="M12"/>
  <c r="J12" s="1"/>
  <c r="I12" s="1"/>
  <c r="M11"/>
  <c r="J11" s="1"/>
  <c r="I11" s="1"/>
  <c r="M10"/>
  <c r="J10" s="1"/>
  <c r="I10" s="1"/>
  <c r="M9"/>
  <c r="J9" s="1"/>
  <c r="I9" s="1"/>
  <c r="M8"/>
  <c r="J8" s="1"/>
  <c r="I8" s="1"/>
  <c r="M7"/>
  <c r="J7" s="1"/>
  <c r="I7" s="1"/>
  <c r="M6"/>
  <c r="J6" s="1"/>
  <c r="M4"/>
  <c r="J4" s="1"/>
  <c r="I4" s="1"/>
  <c r="M3"/>
  <c r="J3" s="1"/>
  <c r="I3" s="1"/>
  <c r="M2"/>
  <c r="J2" s="1"/>
  <c r="I2" s="1"/>
  <c r="M20" i="16"/>
  <c r="J20" s="1"/>
  <c r="I20" s="1"/>
  <c r="M21"/>
  <c r="M22"/>
  <c r="M23"/>
  <c r="M24"/>
  <c r="J24" s="1"/>
  <c r="I24" s="1"/>
  <c r="M25"/>
  <c r="J25" s="1"/>
  <c r="I25" s="1"/>
  <c r="M26"/>
  <c r="J26" s="1"/>
  <c r="I26" s="1"/>
  <c r="M27"/>
  <c r="M28"/>
  <c r="J28" s="1"/>
  <c r="I28" s="1"/>
  <c r="M29"/>
  <c r="J29" s="1"/>
  <c r="I29" s="1"/>
  <c r="M30"/>
  <c r="J30" s="1"/>
  <c r="I30" s="1"/>
  <c r="M31"/>
  <c r="M2"/>
  <c r="J2" s="1"/>
  <c r="I2" s="1"/>
  <c r="M3"/>
  <c r="J3" s="1"/>
  <c r="I3" s="1"/>
  <c r="M4"/>
  <c r="J4" s="1"/>
  <c r="I4" s="1"/>
  <c r="M5"/>
  <c r="J5" s="1"/>
  <c r="I5" s="1"/>
  <c r="M6"/>
  <c r="J6" s="1"/>
  <c r="I6" s="1"/>
  <c r="M7"/>
  <c r="J7" s="1"/>
  <c r="I7" s="1"/>
  <c r="M8"/>
  <c r="J8" s="1"/>
  <c r="I8" s="1"/>
  <c r="M9"/>
  <c r="M10"/>
  <c r="J10" s="1"/>
  <c r="I10" s="1"/>
  <c r="M11"/>
  <c r="J11" s="1"/>
  <c r="I11" s="1"/>
  <c r="M12"/>
  <c r="J12" s="1"/>
  <c r="I12" s="1"/>
  <c r="M13"/>
  <c r="M14"/>
  <c r="J14" s="1"/>
  <c r="I14" s="1"/>
  <c r="M15"/>
  <c r="J15" s="1"/>
  <c r="I15" s="1"/>
  <c r="M16"/>
  <c r="J16" s="1"/>
  <c r="I16" s="1"/>
  <c r="M17"/>
  <c r="M18"/>
  <c r="J18" s="1"/>
  <c r="I18" s="1"/>
  <c r="M19"/>
  <c r="J19" s="1"/>
  <c r="I19" s="1"/>
  <c r="J9"/>
  <c r="I9" s="1"/>
  <c r="J13"/>
  <c r="I13" s="1"/>
  <c r="J17"/>
  <c r="I17" s="1"/>
  <c r="J21"/>
  <c r="I21" s="1"/>
  <c r="J22"/>
  <c r="I22" s="1"/>
  <c r="J23"/>
  <c r="I23" s="1"/>
  <c r="J27"/>
  <c r="I27" s="1"/>
  <c r="J31"/>
  <c r="I31" s="1"/>
  <c r="I6" i="19" l="1"/>
  <c r="I5"/>
  <c r="M238" i="16"/>
  <c r="J238" s="1"/>
  <c r="I238" s="1"/>
  <c r="M237"/>
  <c r="J237" s="1"/>
  <c r="I237" s="1"/>
  <c r="M236"/>
  <c r="J236" s="1"/>
  <c r="I236" s="1"/>
  <c r="M235"/>
  <c r="J235" s="1"/>
  <c r="I235" s="1"/>
  <c r="M234"/>
  <c r="J234" s="1"/>
  <c r="I234" s="1"/>
  <c r="M233"/>
  <c r="J233" s="1"/>
  <c r="I233" s="1"/>
  <c r="M232"/>
  <c r="J232" s="1"/>
  <c r="I232" s="1"/>
  <c r="M231"/>
  <c r="J231" s="1"/>
  <c r="I231" s="1"/>
  <c r="M230"/>
  <c r="J230"/>
  <c r="I230" s="1"/>
  <c r="M229"/>
  <c r="J229" s="1"/>
  <c r="I229" s="1"/>
  <c r="M228"/>
  <c r="J228" s="1"/>
  <c r="I228" s="1"/>
  <c r="M227"/>
  <c r="J227" s="1"/>
  <c r="I227" s="1"/>
  <c r="M226"/>
  <c r="J226" s="1"/>
  <c r="I226" s="1"/>
  <c r="M225"/>
  <c r="J225" s="1"/>
  <c r="I225" s="1"/>
  <c r="M224"/>
  <c r="J224" s="1"/>
  <c r="I224" s="1"/>
  <c r="M223"/>
  <c r="J223" s="1"/>
  <c r="I223" s="1"/>
  <c r="M222"/>
  <c r="J222" s="1"/>
  <c r="I222" s="1"/>
  <c r="M221"/>
  <c r="J221" s="1"/>
  <c r="I221" s="1"/>
  <c r="M220"/>
  <c r="J220" s="1"/>
  <c r="I220" s="1"/>
  <c r="M219"/>
  <c r="J219" s="1"/>
  <c r="I219" s="1"/>
  <c r="M218"/>
  <c r="J218" s="1"/>
  <c r="I218" s="1"/>
  <c r="M217"/>
  <c r="J217" s="1"/>
  <c r="I217" s="1"/>
  <c r="M216"/>
  <c r="J216" s="1"/>
  <c r="I216" s="1"/>
  <c r="M215"/>
  <c r="J215" s="1"/>
  <c r="I215" s="1"/>
  <c r="M214"/>
  <c r="J214" s="1"/>
  <c r="I214" s="1"/>
  <c r="M213"/>
  <c r="J213" s="1"/>
  <c r="I213" s="1"/>
  <c r="M212"/>
  <c r="J212" s="1"/>
  <c r="I212" s="1"/>
  <c r="M211"/>
  <c r="J211" s="1"/>
  <c r="I211" s="1"/>
  <c r="M210"/>
  <c r="J210"/>
  <c r="I210" s="1"/>
  <c r="M209"/>
  <c r="J209" s="1"/>
  <c r="I209" s="1"/>
  <c r="M208"/>
  <c r="J208" s="1"/>
  <c r="I208" s="1"/>
  <c r="M207"/>
  <c r="J207" s="1"/>
  <c r="I207" s="1"/>
  <c r="M206"/>
  <c r="J206" s="1"/>
  <c r="I206" s="1"/>
  <c r="M205"/>
  <c r="J205" s="1"/>
  <c r="I205" s="1"/>
  <c r="M204"/>
  <c r="J204" s="1"/>
  <c r="I204" s="1"/>
  <c r="M203"/>
  <c r="J203" s="1"/>
  <c r="I203" s="1"/>
  <c r="M202"/>
  <c r="J202" s="1"/>
  <c r="I202" s="1"/>
  <c r="M201"/>
  <c r="J201" s="1"/>
  <c r="I201" s="1"/>
  <c r="M200"/>
  <c r="J200" s="1"/>
  <c r="I200" s="1"/>
  <c r="M199"/>
  <c r="J199" s="1"/>
  <c r="I199" s="1"/>
  <c r="M198"/>
  <c r="J198"/>
  <c r="I198" s="1"/>
  <c r="M197"/>
  <c r="J197" s="1"/>
  <c r="I197" s="1"/>
  <c r="M196"/>
  <c r="J196" s="1"/>
  <c r="I196" s="1"/>
  <c r="M195"/>
  <c r="J195" s="1"/>
  <c r="I195" s="1"/>
  <c r="M194"/>
  <c r="J194"/>
  <c r="I194" s="1"/>
  <c r="M193"/>
  <c r="J193" s="1"/>
  <c r="I193" s="1"/>
  <c r="M192"/>
  <c r="J192" s="1"/>
  <c r="I192" s="1"/>
  <c r="M191"/>
  <c r="J191" s="1"/>
  <c r="I191" s="1"/>
  <c r="M190"/>
  <c r="J190" s="1"/>
  <c r="I190" s="1"/>
  <c r="M189"/>
  <c r="J189" s="1"/>
  <c r="I189" s="1"/>
  <c r="M188"/>
  <c r="J188" s="1"/>
  <c r="I188" s="1"/>
  <c r="M187"/>
  <c r="J187" s="1"/>
  <c r="I187" s="1"/>
  <c r="M186"/>
  <c r="J186" s="1"/>
  <c r="I186" s="1"/>
  <c r="M185"/>
  <c r="J185" s="1"/>
  <c r="I185" s="1"/>
  <c r="M184"/>
  <c r="J184" s="1"/>
  <c r="I184" s="1"/>
  <c r="M183"/>
  <c r="J183" s="1"/>
  <c r="I183" s="1"/>
  <c r="M182"/>
  <c r="J182" s="1"/>
  <c r="I182" s="1"/>
  <c r="M181"/>
  <c r="J181" s="1"/>
  <c r="I181" s="1"/>
  <c r="M180"/>
  <c r="J180" s="1"/>
  <c r="I180" s="1"/>
  <c r="M179"/>
  <c r="J179" s="1"/>
  <c r="I179" s="1"/>
  <c r="M178"/>
  <c r="J178" s="1"/>
  <c r="I178" s="1"/>
  <c r="M177"/>
  <c r="J177" s="1"/>
  <c r="I177" s="1"/>
  <c r="M176"/>
  <c r="J176" s="1"/>
  <c r="I176" s="1"/>
  <c r="M175"/>
  <c r="J175" s="1"/>
  <c r="I175" s="1"/>
  <c r="M174"/>
  <c r="J174" s="1"/>
  <c r="I174" s="1"/>
  <c r="M173"/>
  <c r="J173" s="1"/>
  <c r="I173" s="1"/>
  <c r="M172"/>
  <c r="J172" s="1"/>
  <c r="I172" s="1"/>
  <c r="M171"/>
  <c r="J171" s="1"/>
  <c r="I171" s="1"/>
  <c r="M170"/>
  <c r="J170" s="1"/>
  <c r="I170" s="1"/>
  <c r="M169"/>
  <c r="J169" s="1"/>
  <c r="I169" s="1"/>
  <c r="M168"/>
  <c r="J168" s="1"/>
  <c r="I168" s="1"/>
  <c r="M167"/>
  <c r="J167" s="1"/>
  <c r="I167" s="1"/>
  <c r="M166"/>
  <c r="J166"/>
  <c r="I166" s="1"/>
  <c r="M165"/>
  <c r="J165" s="1"/>
  <c r="I165" s="1"/>
  <c r="M164"/>
  <c r="J164" s="1"/>
  <c r="I164" s="1"/>
  <c r="M163"/>
  <c r="J163" s="1"/>
  <c r="I163" s="1"/>
  <c r="M162"/>
  <c r="J162"/>
  <c r="I162" s="1"/>
  <c r="M161"/>
  <c r="J161" s="1"/>
  <c r="I161" s="1"/>
  <c r="M160"/>
  <c r="J160" s="1"/>
  <c r="I160" s="1"/>
  <c r="M159"/>
  <c r="J159" s="1"/>
  <c r="I159" s="1"/>
  <c r="M158"/>
  <c r="J158" s="1"/>
  <c r="I158" s="1"/>
  <c r="M70" i="15"/>
  <c r="J70" s="1"/>
  <c r="I70" s="1"/>
  <c r="M71"/>
  <c r="J71" s="1"/>
  <c r="M72"/>
  <c r="M73"/>
  <c r="M74"/>
  <c r="J74" s="1"/>
  <c r="I74" s="1"/>
  <c r="M75"/>
  <c r="J75" s="1"/>
  <c r="M76"/>
  <c r="M77"/>
  <c r="M78"/>
  <c r="J78" s="1"/>
  <c r="I78" s="1"/>
  <c r="M79"/>
  <c r="J79" s="1"/>
  <c r="I79" s="1"/>
  <c r="M80"/>
  <c r="M81"/>
  <c r="M82"/>
  <c r="J82" s="1"/>
  <c r="I82" s="1"/>
  <c r="M83"/>
  <c r="J83" s="1"/>
  <c r="I83" s="1"/>
  <c r="M84"/>
  <c r="M85"/>
  <c r="M86"/>
  <c r="J86" s="1"/>
  <c r="M87"/>
  <c r="J87" s="1"/>
  <c r="M88"/>
  <c r="M89"/>
  <c r="M90"/>
  <c r="J90" s="1"/>
  <c r="I90" s="1"/>
  <c r="M91"/>
  <c r="J91" s="1"/>
  <c r="I91" s="1"/>
  <c r="M92"/>
  <c r="M93"/>
  <c r="M94"/>
  <c r="J94" s="1"/>
  <c r="M95"/>
  <c r="J95" s="1"/>
  <c r="M96"/>
  <c r="M97"/>
  <c r="M98"/>
  <c r="J98" s="1"/>
  <c r="M99"/>
  <c r="J99" s="1"/>
  <c r="I99" s="1"/>
  <c r="M100"/>
  <c r="M101"/>
  <c r="M102"/>
  <c r="J102" s="1"/>
  <c r="M103"/>
  <c r="J103" s="1"/>
  <c r="M104"/>
  <c r="M105"/>
  <c r="M106"/>
  <c r="J106" s="1"/>
  <c r="M107"/>
  <c r="J107" s="1"/>
  <c r="I107" s="1"/>
  <c r="M108"/>
  <c r="M109"/>
  <c r="M110"/>
  <c r="J110" s="1"/>
  <c r="M111"/>
  <c r="J111" s="1"/>
  <c r="M112"/>
  <c r="M113"/>
  <c r="M114"/>
  <c r="J114" s="1"/>
  <c r="M115"/>
  <c r="J115" s="1"/>
  <c r="I115" s="1"/>
  <c r="M116"/>
  <c r="M117"/>
  <c r="M118"/>
  <c r="J118" s="1"/>
  <c r="M119"/>
  <c r="J119" s="1"/>
  <c r="M120"/>
  <c r="M121"/>
  <c r="M122"/>
  <c r="J122" s="1"/>
  <c r="M123"/>
  <c r="J123" s="1"/>
  <c r="I123" s="1"/>
  <c r="M124"/>
  <c r="M125"/>
  <c r="M126"/>
  <c r="J126" s="1"/>
  <c r="M127"/>
  <c r="J127" s="1"/>
  <c r="M128"/>
  <c r="M129"/>
  <c r="M130"/>
  <c r="J130" s="1"/>
  <c r="M131"/>
  <c r="J131" s="1"/>
  <c r="I131" s="1"/>
  <c r="M132"/>
  <c r="M133"/>
  <c r="M134"/>
  <c r="J134" s="1"/>
  <c r="M135"/>
  <c r="J135" s="1"/>
  <c r="M136"/>
  <c r="M137"/>
  <c r="M138"/>
  <c r="J138" s="1"/>
  <c r="M139"/>
  <c r="J139" s="1"/>
  <c r="I139" s="1"/>
  <c r="M140"/>
  <c r="M141"/>
  <c r="M142"/>
  <c r="J142" s="1"/>
  <c r="M143"/>
  <c r="J143" s="1"/>
  <c r="M144"/>
  <c r="M145"/>
  <c r="M146"/>
  <c r="J146" s="1"/>
  <c r="M147"/>
  <c r="J147" s="1"/>
  <c r="I147" s="1"/>
  <c r="M148"/>
  <c r="M149"/>
  <c r="M150"/>
  <c r="J150" s="1"/>
  <c r="M151"/>
  <c r="J151" s="1"/>
  <c r="M152"/>
  <c r="M153"/>
  <c r="M154"/>
  <c r="J154" s="1"/>
  <c r="M155"/>
  <c r="J155" s="1"/>
  <c r="I155" s="1"/>
  <c r="M156"/>
  <c r="M157"/>
  <c r="M158"/>
  <c r="J158" s="1"/>
  <c r="M159"/>
  <c r="J159" s="1"/>
  <c r="M160"/>
  <c r="M161"/>
  <c r="M162"/>
  <c r="J162" s="1"/>
  <c r="M163"/>
  <c r="J163" s="1"/>
  <c r="I163" s="1"/>
  <c r="M164"/>
  <c r="M165"/>
  <c r="M166"/>
  <c r="J166" s="1"/>
  <c r="M167"/>
  <c r="J167" s="1"/>
  <c r="M168"/>
  <c r="M169"/>
  <c r="M170"/>
  <c r="J170" s="1"/>
  <c r="M171"/>
  <c r="J171" s="1"/>
  <c r="I171" s="1"/>
  <c r="M172"/>
  <c r="M173"/>
  <c r="M174"/>
  <c r="J174" s="1"/>
  <c r="M175"/>
  <c r="J175" s="1"/>
  <c r="M176"/>
  <c r="M177"/>
  <c r="M178"/>
  <c r="J178" s="1"/>
  <c r="M179"/>
  <c r="J179" s="1"/>
  <c r="I179" s="1"/>
  <c r="M180"/>
  <c r="M181"/>
  <c r="M182"/>
  <c r="J182" s="1"/>
  <c r="M183"/>
  <c r="J183" s="1"/>
  <c r="M184"/>
  <c r="M185"/>
  <c r="M186"/>
  <c r="J186" s="1"/>
  <c r="M187"/>
  <c r="J187" s="1"/>
  <c r="I187" s="1"/>
  <c r="M188"/>
  <c r="M189"/>
  <c r="M190"/>
  <c r="J190" s="1"/>
  <c r="M191"/>
  <c r="J191" s="1"/>
  <c r="M192"/>
  <c r="M193"/>
  <c r="M194"/>
  <c r="J194" s="1"/>
  <c r="M195"/>
  <c r="J195" s="1"/>
  <c r="I195" s="1"/>
  <c r="M196"/>
  <c r="M197"/>
  <c r="M198"/>
  <c r="J198" s="1"/>
  <c r="M199"/>
  <c r="J199" s="1"/>
  <c r="M200"/>
  <c r="M201"/>
  <c r="M202"/>
  <c r="J202" s="1"/>
  <c r="M203"/>
  <c r="J203" s="1"/>
  <c r="I203" s="1"/>
  <c r="M204"/>
  <c r="M205"/>
  <c r="M206"/>
  <c r="J206" s="1"/>
  <c r="M207"/>
  <c r="J207" s="1"/>
  <c r="M208"/>
  <c r="M209"/>
  <c r="M210"/>
  <c r="J210" s="1"/>
  <c r="M211"/>
  <c r="J211" s="1"/>
  <c r="I211" s="1"/>
  <c r="M212"/>
  <c r="J212" s="1"/>
  <c r="I212" s="1"/>
  <c r="M213"/>
  <c r="J213" s="1"/>
  <c r="I213" s="1"/>
  <c r="M214"/>
  <c r="J214" s="1"/>
  <c r="I214" s="1"/>
  <c r="M215"/>
  <c r="J215" s="1"/>
  <c r="I215" s="1"/>
  <c r="M216"/>
  <c r="J216" s="1"/>
  <c r="I216" s="1"/>
  <c r="M217"/>
  <c r="J217" s="1"/>
  <c r="I217" s="1"/>
  <c r="M218"/>
  <c r="J218" s="1"/>
  <c r="I218" s="1"/>
  <c r="M219"/>
  <c r="J219" s="1"/>
  <c r="I219" s="1"/>
  <c r="M220"/>
  <c r="J220" s="1"/>
  <c r="I220" s="1"/>
  <c r="M221"/>
  <c r="J221" s="1"/>
  <c r="I221" s="1"/>
  <c r="M222"/>
  <c r="J222" s="1"/>
  <c r="I222" s="1"/>
  <c r="M223"/>
  <c r="M224"/>
  <c r="M225"/>
  <c r="M226"/>
  <c r="M227"/>
  <c r="M228"/>
  <c r="M229"/>
  <c r="M230"/>
  <c r="M231"/>
  <c r="M232"/>
  <c r="M233"/>
  <c r="M234"/>
  <c r="M235"/>
  <c r="M236"/>
  <c r="M237"/>
  <c r="M238"/>
  <c r="M239"/>
  <c r="J72"/>
  <c r="I72" s="1"/>
  <c r="J73"/>
  <c r="I73" s="1"/>
  <c r="J76"/>
  <c r="I76" s="1"/>
  <c r="J77"/>
  <c r="I77" s="1"/>
  <c r="J80"/>
  <c r="I80" s="1"/>
  <c r="J81"/>
  <c r="I81" s="1"/>
  <c r="J84"/>
  <c r="I84" s="1"/>
  <c r="J85"/>
  <c r="I85" s="1"/>
  <c r="J88"/>
  <c r="I88" s="1"/>
  <c r="J89"/>
  <c r="I89" s="1"/>
  <c r="J92"/>
  <c r="I92" s="1"/>
  <c r="J93"/>
  <c r="I93" s="1"/>
  <c r="J96"/>
  <c r="I96" s="1"/>
  <c r="J97"/>
  <c r="I97" s="1"/>
  <c r="J100"/>
  <c r="I100" s="1"/>
  <c r="J101"/>
  <c r="I101" s="1"/>
  <c r="J104"/>
  <c r="I104" s="1"/>
  <c r="J105"/>
  <c r="I105" s="1"/>
  <c r="J108"/>
  <c r="I108" s="1"/>
  <c r="J109"/>
  <c r="I109" s="1"/>
  <c r="J112"/>
  <c r="I112" s="1"/>
  <c r="J113"/>
  <c r="I113" s="1"/>
  <c r="J116"/>
  <c r="I116" s="1"/>
  <c r="J117"/>
  <c r="I117" s="1"/>
  <c r="J120"/>
  <c r="I120" s="1"/>
  <c r="J121"/>
  <c r="I121" s="1"/>
  <c r="J124"/>
  <c r="I124" s="1"/>
  <c r="J125"/>
  <c r="I125" s="1"/>
  <c r="J128"/>
  <c r="I128" s="1"/>
  <c r="J129"/>
  <c r="I129" s="1"/>
  <c r="J132"/>
  <c r="I132" s="1"/>
  <c r="J133"/>
  <c r="I133" s="1"/>
  <c r="J136"/>
  <c r="I136" s="1"/>
  <c r="J137"/>
  <c r="I137" s="1"/>
  <c r="J140"/>
  <c r="I140" s="1"/>
  <c r="J141"/>
  <c r="I141" s="1"/>
  <c r="J144"/>
  <c r="I144" s="1"/>
  <c r="J145"/>
  <c r="I145" s="1"/>
  <c r="J148"/>
  <c r="I148" s="1"/>
  <c r="J149"/>
  <c r="I149" s="1"/>
  <c r="J152"/>
  <c r="I152" s="1"/>
  <c r="J153"/>
  <c r="I153" s="1"/>
  <c r="J156"/>
  <c r="I156" s="1"/>
  <c r="J157"/>
  <c r="I157" s="1"/>
  <c r="J160"/>
  <c r="I160" s="1"/>
  <c r="J161"/>
  <c r="I161" s="1"/>
  <c r="J164"/>
  <c r="I164" s="1"/>
  <c r="J165"/>
  <c r="I165" s="1"/>
  <c r="J168"/>
  <c r="I168" s="1"/>
  <c r="J169"/>
  <c r="I169" s="1"/>
  <c r="J172"/>
  <c r="I172" s="1"/>
  <c r="J173"/>
  <c r="I173" s="1"/>
  <c r="J176"/>
  <c r="I176" s="1"/>
  <c r="J177"/>
  <c r="I177" s="1"/>
  <c r="J180"/>
  <c r="I180" s="1"/>
  <c r="J181"/>
  <c r="I181" s="1"/>
  <c r="J184"/>
  <c r="I184" s="1"/>
  <c r="J185"/>
  <c r="I185" s="1"/>
  <c r="J188"/>
  <c r="I188" s="1"/>
  <c r="J189"/>
  <c r="I189" s="1"/>
  <c r="J192"/>
  <c r="I192" s="1"/>
  <c r="J193"/>
  <c r="I193" s="1"/>
  <c r="J196"/>
  <c r="I196" s="1"/>
  <c r="J197"/>
  <c r="I197" s="1"/>
  <c r="J200"/>
  <c r="I200" s="1"/>
  <c r="J201"/>
  <c r="I201" s="1"/>
  <c r="J204"/>
  <c r="I204" s="1"/>
  <c r="J205"/>
  <c r="I205" s="1"/>
  <c r="J208"/>
  <c r="I208" s="1"/>
  <c r="J209"/>
  <c r="I209" s="1"/>
  <c r="I71"/>
  <c r="I75"/>
  <c r="I86"/>
  <c r="I87"/>
  <c r="I94"/>
  <c r="I95"/>
  <c r="I98"/>
  <c r="I102"/>
  <c r="I103"/>
  <c r="I106"/>
  <c r="I110"/>
  <c r="I111"/>
  <c r="I114"/>
  <c r="I118"/>
  <c r="I119"/>
  <c r="I122"/>
  <c r="I126"/>
  <c r="I127"/>
  <c r="I130"/>
  <c r="I134"/>
  <c r="I135"/>
  <c r="I138"/>
  <c r="I142"/>
  <c r="I143"/>
  <c r="I146"/>
  <c r="I150"/>
  <c r="I151"/>
  <c r="I154"/>
  <c r="I158"/>
  <c r="I159"/>
  <c r="I162"/>
  <c r="I166"/>
  <c r="I167"/>
  <c r="I170"/>
  <c r="I174"/>
  <c r="I175"/>
  <c r="I178"/>
  <c r="I182"/>
  <c r="I183"/>
  <c r="I186"/>
  <c r="I190"/>
  <c r="I191"/>
  <c r="I194"/>
  <c r="I198"/>
  <c r="I199"/>
  <c r="I202"/>
  <c r="I206"/>
  <c r="I207"/>
  <c r="I210"/>
  <c r="M52"/>
  <c r="M29" l="1"/>
  <c r="J29" s="1"/>
  <c r="I29" s="1"/>
  <c r="M30"/>
  <c r="J30" s="1"/>
  <c r="I30" s="1"/>
  <c r="M31"/>
  <c r="M32"/>
  <c r="J32" s="1"/>
  <c r="I32" s="1"/>
  <c r="M33"/>
  <c r="J33" s="1"/>
  <c r="I33" s="1"/>
  <c r="M34"/>
  <c r="J34" s="1"/>
  <c r="I34" s="1"/>
  <c r="M35"/>
  <c r="J35" s="1"/>
  <c r="I35" s="1"/>
  <c r="M36"/>
  <c r="J36" s="1"/>
  <c r="I36" s="1"/>
  <c r="M37"/>
  <c r="J37" s="1"/>
  <c r="I37" s="1"/>
  <c r="M38"/>
  <c r="M39"/>
  <c r="J39" s="1"/>
  <c r="I39" s="1"/>
  <c r="M40"/>
  <c r="J40" s="1"/>
  <c r="I40" s="1"/>
  <c r="M41"/>
  <c r="J41" s="1"/>
  <c r="I41" s="1"/>
  <c r="M42"/>
  <c r="J42" s="1"/>
  <c r="I42" s="1"/>
  <c r="M43"/>
  <c r="M44"/>
  <c r="J44" s="1"/>
  <c r="I44" s="1"/>
  <c r="M45"/>
  <c r="J45" s="1"/>
  <c r="I45" s="1"/>
  <c r="M46"/>
  <c r="J46" s="1"/>
  <c r="I46" s="1"/>
  <c r="M47"/>
  <c r="J47" s="1"/>
  <c r="I47" s="1"/>
  <c r="M48"/>
  <c r="J48" s="1"/>
  <c r="I48" s="1"/>
  <c r="M49"/>
  <c r="J49" s="1"/>
  <c r="I49" s="1"/>
  <c r="M50"/>
  <c r="J50" s="1"/>
  <c r="I50" s="1"/>
  <c r="M51"/>
  <c r="J51" s="1"/>
  <c r="I51" s="1"/>
  <c r="J52"/>
  <c r="I52" s="1"/>
  <c r="M53"/>
  <c r="J53" s="1"/>
  <c r="I53" s="1"/>
  <c r="M54"/>
  <c r="J54" s="1"/>
  <c r="I54" s="1"/>
  <c r="M55"/>
  <c r="J55" s="1"/>
  <c r="I55" s="1"/>
  <c r="M56"/>
  <c r="J56" s="1"/>
  <c r="I56" s="1"/>
  <c r="M57"/>
  <c r="J57" s="1"/>
  <c r="I57" s="1"/>
  <c r="M58"/>
  <c r="J31"/>
  <c r="I31" s="1"/>
  <c r="J38"/>
  <c r="J43"/>
  <c r="I43" s="1"/>
  <c r="J58"/>
  <c r="I58" s="1"/>
  <c r="I38"/>
  <c r="M28"/>
  <c r="J28" s="1"/>
  <c r="I28" s="1"/>
  <c r="M3"/>
  <c r="M4"/>
  <c r="J4" s="1"/>
  <c r="I4" s="1"/>
  <c r="M5"/>
  <c r="M6"/>
  <c r="J6" s="1"/>
  <c r="I6" s="1"/>
  <c r="M7"/>
  <c r="M8"/>
  <c r="J8" s="1"/>
  <c r="I8" s="1"/>
  <c r="M9"/>
  <c r="J9" s="1"/>
  <c r="I9" s="1"/>
  <c r="M10"/>
  <c r="J10" s="1"/>
  <c r="I10" s="1"/>
  <c r="M11"/>
  <c r="J11" s="1"/>
  <c r="I11" s="1"/>
  <c r="M12"/>
  <c r="M13"/>
  <c r="J13" s="1"/>
  <c r="I13" s="1"/>
  <c r="M14"/>
  <c r="J14" s="1"/>
  <c r="I14" s="1"/>
  <c r="M15"/>
  <c r="J15" s="1"/>
  <c r="I15" s="1"/>
  <c r="M16"/>
  <c r="J16" s="1"/>
  <c r="I16" s="1"/>
  <c r="M17"/>
  <c r="M18"/>
  <c r="J18" s="1"/>
  <c r="I18" s="1"/>
  <c r="M19"/>
  <c r="J19" s="1"/>
  <c r="I19" s="1"/>
  <c r="M20"/>
  <c r="J20" s="1"/>
  <c r="I20" s="1"/>
  <c r="M21"/>
  <c r="M22"/>
  <c r="J22" s="1"/>
  <c r="I22" s="1"/>
  <c r="M23"/>
  <c r="J23" s="1"/>
  <c r="I23" s="1"/>
  <c r="M24"/>
  <c r="J24" s="1"/>
  <c r="I24" s="1"/>
  <c r="M25"/>
  <c r="J25" s="1"/>
  <c r="I25" s="1"/>
  <c r="M26"/>
  <c r="J26" s="1"/>
  <c r="I26" s="1"/>
  <c r="M27"/>
  <c r="J3"/>
  <c r="I3" s="1"/>
  <c r="J5"/>
  <c r="I5" s="1"/>
  <c r="J7"/>
  <c r="I7" s="1"/>
  <c r="J12"/>
  <c r="I12" s="1"/>
  <c r="J17"/>
  <c r="I17" s="1"/>
  <c r="J21"/>
  <c r="I21" s="1"/>
  <c r="J27"/>
  <c r="I27" s="1"/>
  <c r="M2"/>
  <c r="J239" l="1"/>
  <c r="I239" s="1"/>
  <c r="J238"/>
  <c r="I238" s="1"/>
  <c r="J237"/>
  <c r="I237" s="1"/>
  <c r="J236"/>
  <c r="I236" s="1"/>
  <c r="J235"/>
  <c r="I235" s="1"/>
  <c r="J234"/>
  <c r="I234" s="1"/>
  <c r="J233"/>
  <c r="I233" s="1"/>
  <c r="J232"/>
  <c r="I232" s="1"/>
  <c r="J231"/>
  <c r="I231" s="1"/>
  <c r="J230"/>
  <c r="I230" s="1"/>
  <c r="J229"/>
  <c r="I229" s="1"/>
  <c r="J228"/>
  <c r="I228" s="1"/>
  <c r="J227"/>
  <c r="I227" s="1"/>
  <c r="J226"/>
  <c r="I226" s="1"/>
  <c r="J225"/>
  <c r="I225" s="1"/>
  <c r="J224"/>
  <c r="I224" s="1"/>
  <c r="J223"/>
  <c r="I223" s="1"/>
  <c r="M69"/>
  <c r="J69"/>
  <c r="I69" s="1"/>
  <c r="M68"/>
  <c r="J68"/>
  <c r="I68" s="1"/>
  <c r="M67"/>
  <c r="J67" s="1"/>
  <c r="I67" s="1"/>
  <c r="M66"/>
  <c r="J66" s="1"/>
  <c r="I66" s="1"/>
  <c r="M65"/>
  <c r="J65" s="1"/>
  <c r="I65" s="1"/>
  <c r="M64"/>
  <c r="J64" s="1"/>
  <c r="I64" s="1"/>
  <c r="M63"/>
  <c r="J63" s="1"/>
  <c r="I63" s="1"/>
  <c r="M62"/>
  <c r="J62" s="1"/>
  <c r="I62" s="1"/>
  <c r="M61"/>
  <c r="J61" s="1"/>
  <c r="I61" s="1"/>
  <c r="M60"/>
  <c r="J60" s="1"/>
  <c r="I60" s="1"/>
  <c r="M59"/>
  <c r="J59" s="1"/>
  <c r="I59" s="1"/>
  <c r="J2"/>
  <c r="I2" s="1"/>
  <c r="M20" i="14"/>
  <c r="J20" s="1"/>
  <c r="I20" s="1"/>
  <c r="M21"/>
  <c r="J21" s="1"/>
  <c r="I21" s="1"/>
  <c r="M22"/>
  <c r="J22" s="1"/>
  <c r="I22" s="1"/>
  <c r="M23"/>
  <c r="J23" s="1"/>
  <c r="I23" s="1"/>
  <c r="M24"/>
  <c r="J24" s="1"/>
  <c r="I24" s="1"/>
  <c r="M25"/>
  <c r="J25" s="1"/>
  <c r="I25" s="1"/>
  <c r="M26"/>
  <c r="M27"/>
  <c r="J27" s="1"/>
  <c r="I27" s="1"/>
  <c r="M28"/>
  <c r="J28" s="1"/>
  <c r="I28" s="1"/>
  <c r="M29"/>
  <c r="J29" s="1"/>
  <c r="I29" s="1"/>
  <c r="M30"/>
  <c r="J30" s="1"/>
  <c r="I30" s="1"/>
  <c r="M31"/>
  <c r="J31" s="1"/>
  <c r="I31" s="1"/>
  <c r="M32"/>
  <c r="J32" s="1"/>
  <c r="I32" s="1"/>
  <c r="M33"/>
  <c r="J33" s="1"/>
  <c r="I33" s="1"/>
  <c r="M34"/>
  <c r="J34" s="1"/>
  <c r="I34" s="1"/>
  <c r="M35"/>
  <c r="J35" s="1"/>
  <c r="I35" s="1"/>
  <c r="M36"/>
  <c r="J36" s="1"/>
  <c r="I36" s="1"/>
  <c r="M37"/>
  <c r="J37" s="1"/>
  <c r="I37" s="1"/>
  <c r="M38"/>
  <c r="J38" s="1"/>
  <c r="I38" s="1"/>
  <c r="M39"/>
  <c r="J39" s="1"/>
  <c r="I39" s="1"/>
  <c r="M40"/>
  <c r="J40" s="1"/>
  <c r="I40" s="1"/>
  <c r="M41"/>
  <c r="J41" s="1"/>
  <c r="I41" s="1"/>
  <c r="M42"/>
  <c r="J42" s="1"/>
  <c r="I42" s="1"/>
  <c r="M43"/>
  <c r="J43" s="1"/>
  <c r="I43" s="1"/>
  <c r="M44"/>
  <c r="J44" s="1"/>
  <c r="I44" s="1"/>
  <c r="M45"/>
  <c r="J45" s="1"/>
  <c r="I45" s="1"/>
  <c r="M46"/>
  <c r="J46" s="1"/>
  <c r="I46" s="1"/>
  <c r="M47"/>
  <c r="J47" s="1"/>
  <c r="I47" s="1"/>
  <c r="M48"/>
  <c r="M49"/>
  <c r="J49" s="1"/>
  <c r="I49" s="1"/>
  <c r="M50"/>
  <c r="J50" s="1"/>
  <c r="I50" s="1"/>
  <c r="M51"/>
  <c r="J51" s="1"/>
  <c r="I51" s="1"/>
  <c r="M52"/>
  <c r="J52" s="1"/>
  <c r="I52" s="1"/>
  <c r="M53"/>
  <c r="J53" s="1"/>
  <c r="I53" s="1"/>
  <c r="M54"/>
  <c r="J54" s="1"/>
  <c r="I54" s="1"/>
  <c r="M55"/>
  <c r="J55" s="1"/>
  <c r="I55" s="1"/>
  <c r="M56"/>
  <c r="M57"/>
  <c r="J57" s="1"/>
  <c r="I57" s="1"/>
  <c r="M58"/>
  <c r="J58" s="1"/>
  <c r="I58" s="1"/>
  <c r="M59"/>
  <c r="J59" s="1"/>
  <c r="I59" s="1"/>
  <c r="M60"/>
  <c r="M61"/>
  <c r="J61" s="1"/>
  <c r="I61" s="1"/>
  <c r="M62"/>
  <c r="J62" s="1"/>
  <c r="I62" s="1"/>
  <c r="M63"/>
  <c r="J63" s="1"/>
  <c r="I63" s="1"/>
  <c r="M64"/>
  <c r="J64" s="1"/>
  <c r="I64" s="1"/>
  <c r="M65"/>
  <c r="J65" s="1"/>
  <c r="I65" s="1"/>
  <c r="M66"/>
  <c r="J66" s="1"/>
  <c r="I66" s="1"/>
  <c r="M67"/>
  <c r="J67" s="1"/>
  <c r="I67" s="1"/>
  <c r="M68"/>
  <c r="M69"/>
  <c r="J69" s="1"/>
  <c r="I69" s="1"/>
  <c r="M17"/>
  <c r="J17" s="1"/>
  <c r="I17" s="1"/>
  <c r="M18"/>
  <c r="J18" s="1"/>
  <c r="I18" s="1"/>
  <c r="M19"/>
  <c r="J19"/>
  <c r="I19" s="1"/>
  <c r="J26"/>
  <c r="I26" s="1"/>
  <c r="J48"/>
  <c r="J56"/>
  <c r="I56" s="1"/>
  <c r="I60"/>
  <c r="J68"/>
  <c r="I68" s="1"/>
  <c r="I48"/>
  <c r="M16"/>
  <c r="J16" s="1"/>
  <c r="I16" s="1"/>
  <c r="M2"/>
  <c r="J2" s="1"/>
  <c r="I2" s="1"/>
  <c r="M3"/>
  <c r="J3" s="1"/>
  <c r="I3" s="1"/>
  <c r="M4"/>
  <c r="J4" s="1"/>
  <c r="I4" s="1"/>
  <c r="M5"/>
  <c r="J5" s="1"/>
  <c r="I5" s="1"/>
  <c r="M6"/>
  <c r="J6" s="1"/>
  <c r="I6" s="1"/>
  <c r="M7"/>
  <c r="J7" s="1"/>
  <c r="I7" s="1"/>
  <c r="M8"/>
  <c r="J8" s="1"/>
  <c r="I8" s="1"/>
  <c r="M9"/>
  <c r="J9" s="1"/>
  <c r="I9" s="1"/>
  <c r="M10"/>
  <c r="J10" s="1"/>
  <c r="I10" s="1"/>
  <c r="M11"/>
  <c r="J11" s="1"/>
  <c r="I11" s="1"/>
  <c r="M12"/>
  <c r="J12" s="1"/>
  <c r="I12" s="1"/>
  <c r="M13"/>
  <c r="J13" s="1"/>
  <c r="I13" s="1"/>
  <c r="M14"/>
  <c r="J14" s="1"/>
  <c r="I14" s="1"/>
  <c r="M15"/>
  <c r="J15" s="1"/>
  <c r="I15" s="1"/>
  <c r="M239" l="1"/>
  <c r="J239" s="1"/>
  <c r="I239" s="1"/>
  <c r="M238"/>
  <c r="J238" s="1"/>
  <c r="I238" s="1"/>
  <c r="M237"/>
  <c r="J237" s="1"/>
  <c r="I237" s="1"/>
  <c r="M236"/>
  <c r="J236" s="1"/>
  <c r="I236" s="1"/>
  <c r="M235"/>
  <c r="J235" s="1"/>
  <c r="I235" s="1"/>
  <c r="M234"/>
  <c r="J234" s="1"/>
  <c r="I234" s="1"/>
  <c r="M233"/>
  <c r="J233" s="1"/>
  <c r="I233" s="1"/>
  <c r="M232"/>
  <c r="J232" s="1"/>
  <c r="I232" s="1"/>
  <c r="M231"/>
  <c r="J231" s="1"/>
  <c r="I231" s="1"/>
  <c r="M230"/>
  <c r="J230" s="1"/>
  <c r="I230" s="1"/>
  <c r="M229"/>
  <c r="J229" s="1"/>
  <c r="I229" s="1"/>
  <c r="M228"/>
  <c r="J228" s="1"/>
  <c r="I228" s="1"/>
  <c r="M227"/>
  <c r="J227" s="1"/>
  <c r="I227" s="1"/>
  <c r="M226"/>
  <c r="J226" s="1"/>
  <c r="I226" s="1"/>
  <c r="M225"/>
  <c r="J225" s="1"/>
  <c r="I225" s="1"/>
  <c r="M224"/>
  <c r="J224" s="1"/>
  <c r="I224" s="1"/>
  <c r="M223"/>
  <c r="J223" s="1"/>
  <c r="I223" s="1"/>
  <c r="M222"/>
  <c r="J222" s="1"/>
  <c r="I222" s="1"/>
  <c r="M214" i="13" l="1"/>
  <c r="J214" s="1"/>
  <c r="I214" s="1"/>
  <c r="M213"/>
  <c r="J213" s="1"/>
  <c r="I213" s="1"/>
  <c r="M212"/>
  <c r="J212" s="1"/>
  <c r="I212" s="1"/>
  <c r="M211"/>
  <c r="J211" s="1"/>
  <c r="I211" s="1"/>
  <c r="M210"/>
  <c r="J210" s="1"/>
  <c r="I210" s="1"/>
  <c r="M209"/>
  <c r="J209" s="1"/>
  <c r="I209" s="1"/>
  <c r="M218" l="1"/>
  <c r="J218" s="1"/>
  <c r="I218" s="1"/>
  <c r="M219"/>
  <c r="M220"/>
  <c r="M221"/>
  <c r="M222"/>
  <c r="M223"/>
  <c r="M224"/>
  <c r="M225"/>
  <c r="M226"/>
  <c r="M227"/>
  <c r="M228"/>
  <c r="M229"/>
  <c r="M230"/>
  <c r="J219"/>
  <c r="I219" s="1"/>
  <c r="J220"/>
  <c r="I220" s="1"/>
  <c r="J221"/>
  <c r="I221" s="1"/>
  <c r="J222"/>
  <c r="I222" s="1"/>
  <c r="J223"/>
  <c r="I223" s="1"/>
  <c r="J224"/>
  <c r="I224" s="1"/>
  <c r="J225"/>
  <c r="I225" s="1"/>
  <c r="J226"/>
  <c r="I226" s="1"/>
  <c r="J227"/>
  <c r="I227" s="1"/>
  <c r="J228"/>
  <c r="I228" s="1"/>
  <c r="J229"/>
  <c r="I229" s="1"/>
  <c r="J230"/>
  <c r="I230" s="1"/>
  <c r="M180" l="1"/>
  <c r="M181"/>
  <c r="J181" s="1"/>
  <c r="I181" s="1"/>
  <c r="M182"/>
  <c r="J182" s="1"/>
  <c r="I182" s="1"/>
  <c r="M183"/>
  <c r="J183" s="1"/>
  <c r="I183" s="1"/>
  <c r="M184"/>
  <c r="M185"/>
  <c r="J185" s="1"/>
  <c r="I185" s="1"/>
  <c r="M186"/>
  <c r="J186" s="1"/>
  <c r="I186" s="1"/>
  <c r="M187"/>
  <c r="J187" s="1"/>
  <c r="I187" s="1"/>
  <c r="M188"/>
  <c r="J188" s="1"/>
  <c r="I188" s="1"/>
  <c r="M189"/>
  <c r="J189" s="1"/>
  <c r="I189" s="1"/>
  <c r="M190"/>
  <c r="M191"/>
  <c r="J191" s="1"/>
  <c r="I191" s="1"/>
  <c r="M192"/>
  <c r="M193"/>
  <c r="J193" s="1"/>
  <c r="I193" s="1"/>
  <c r="M194"/>
  <c r="J194" s="1"/>
  <c r="I194" s="1"/>
  <c r="M195"/>
  <c r="J195" s="1"/>
  <c r="I195" s="1"/>
  <c r="M196"/>
  <c r="J196" s="1"/>
  <c r="I196" s="1"/>
  <c r="M197"/>
  <c r="J197" s="1"/>
  <c r="I197" s="1"/>
  <c r="M198"/>
  <c r="J198" s="1"/>
  <c r="I198" s="1"/>
  <c r="M199"/>
  <c r="J199" s="1"/>
  <c r="I199" s="1"/>
  <c r="M200"/>
  <c r="J200" s="1"/>
  <c r="I200" s="1"/>
  <c r="M201"/>
  <c r="J201" s="1"/>
  <c r="I201" s="1"/>
  <c r="M202"/>
  <c r="J202" s="1"/>
  <c r="I202" s="1"/>
  <c r="M203"/>
  <c r="J203" s="1"/>
  <c r="I203" s="1"/>
  <c r="M204"/>
  <c r="J204" s="1"/>
  <c r="I204" s="1"/>
  <c r="M205"/>
  <c r="J205" s="1"/>
  <c r="I205" s="1"/>
  <c r="M206"/>
  <c r="J206" s="1"/>
  <c r="I206" s="1"/>
  <c r="M207"/>
  <c r="J207" s="1"/>
  <c r="I207" s="1"/>
  <c r="M208"/>
  <c r="J208" s="1"/>
  <c r="I208" s="1"/>
  <c r="M215"/>
  <c r="J215" s="1"/>
  <c r="I215" s="1"/>
  <c r="M216"/>
  <c r="J216" s="1"/>
  <c r="I216" s="1"/>
  <c r="M217"/>
  <c r="J217" s="1"/>
  <c r="I217" s="1"/>
  <c r="J180"/>
  <c r="I180" s="1"/>
  <c r="J184"/>
  <c r="I184" s="1"/>
  <c r="J190"/>
  <c r="I190" s="1"/>
  <c r="J192"/>
  <c r="I192" s="1"/>
  <c r="M164" l="1"/>
  <c r="M165"/>
  <c r="M166"/>
  <c r="J166" s="1"/>
  <c r="I166" s="1"/>
  <c r="M167"/>
  <c r="J167" s="1"/>
  <c r="I167" s="1"/>
  <c r="M168"/>
  <c r="M169"/>
  <c r="M170"/>
  <c r="J170" s="1"/>
  <c r="I170" s="1"/>
  <c r="M171"/>
  <c r="J171" s="1"/>
  <c r="I171" s="1"/>
  <c r="M172"/>
  <c r="J172" s="1"/>
  <c r="I172" s="1"/>
  <c r="M173"/>
  <c r="J173" s="1"/>
  <c r="I173" s="1"/>
  <c r="M174"/>
  <c r="J174" s="1"/>
  <c r="I174" s="1"/>
  <c r="M175"/>
  <c r="J175" s="1"/>
  <c r="I175" s="1"/>
  <c r="M176"/>
  <c r="J176" s="1"/>
  <c r="I176" s="1"/>
  <c r="M177"/>
  <c r="J177" s="1"/>
  <c r="I177" s="1"/>
  <c r="M178"/>
  <c r="J178" s="1"/>
  <c r="I178" s="1"/>
  <c r="M179"/>
  <c r="J179" s="1"/>
  <c r="I179" s="1"/>
  <c r="J164"/>
  <c r="I164" s="1"/>
  <c r="J165"/>
  <c r="I165" s="1"/>
  <c r="J168"/>
  <c r="I168" s="1"/>
  <c r="J169"/>
  <c r="I169" s="1"/>
  <c r="M126" l="1"/>
  <c r="M127"/>
  <c r="J127" s="1"/>
  <c r="I127" s="1"/>
  <c r="M128"/>
  <c r="J128" s="1"/>
  <c r="I128" s="1"/>
  <c r="M129"/>
  <c r="J129" s="1"/>
  <c r="I129" s="1"/>
  <c r="M130"/>
  <c r="J130" s="1"/>
  <c r="I130" s="1"/>
  <c r="M131"/>
  <c r="J131" s="1"/>
  <c r="I131" s="1"/>
  <c r="M132"/>
  <c r="J132" s="1"/>
  <c r="I132" s="1"/>
  <c r="M133"/>
  <c r="J133" s="1"/>
  <c r="I133" s="1"/>
  <c r="M134"/>
  <c r="J134" s="1"/>
  <c r="I134" s="1"/>
  <c r="M135"/>
  <c r="J135" s="1"/>
  <c r="I135" s="1"/>
  <c r="M136"/>
  <c r="J136" s="1"/>
  <c r="I136" s="1"/>
  <c r="M137"/>
  <c r="J137" s="1"/>
  <c r="I137" s="1"/>
  <c r="M138"/>
  <c r="J138" s="1"/>
  <c r="I138" s="1"/>
  <c r="M139"/>
  <c r="M140"/>
  <c r="J140" s="1"/>
  <c r="I140" s="1"/>
  <c r="M141"/>
  <c r="J141" s="1"/>
  <c r="I141" s="1"/>
  <c r="M142"/>
  <c r="J142" s="1"/>
  <c r="I142" s="1"/>
  <c r="M143"/>
  <c r="J143" s="1"/>
  <c r="I143" s="1"/>
  <c r="M144"/>
  <c r="J144" s="1"/>
  <c r="I144" s="1"/>
  <c r="M145"/>
  <c r="J145" s="1"/>
  <c r="I145" s="1"/>
  <c r="M146"/>
  <c r="M147"/>
  <c r="J147" s="1"/>
  <c r="I147" s="1"/>
  <c r="M148"/>
  <c r="J148" s="1"/>
  <c r="I148" s="1"/>
  <c r="M149"/>
  <c r="J149" s="1"/>
  <c r="I149" s="1"/>
  <c r="M150"/>
  <c r="J150" s="1"/>
  <c r="I150" s="1"/>
  <c r="M151"/>
  <c r="M152"/>
  <c r="J152" s="1"/>
  <c r="I152" s="1"/>
  <c r="M153"/>
  <c r="J153" s="1"/>
  <c r="I153" s="1"/>
  <c r="M154"/>
  <c r="J154" s="1"/>
  <c r="I154" s="1"/>
  <c r="M155"/>
  <c r="J155" s="1"/>
  <c r="I155" s="1"/>
  <c r="M156"/>
  <c r="J156" s="1"/>
  <c r="I156" s="1"/>
  <c r="M157"/>
  <c r="J157" s="1"/>
  <c r="I157" s="1"/>
  <c r="M158"/>
  <c r="J158" s="1"/>
  <c r="I158" s="1"/>
  <c r="M159"/>
  <c r="J159" s="1"/>
  <c r="I159" s="1"/>
  <c r="M160"/>
  <c r="J160" s="1"/>
  <c r="I160" s="1"/>
  <c r="M161"/>
  <c r="J161" s="1"/>
  <c r="I161" s="1"/>
  <c r="M162"/>
  <c r="J162" s="1"/>
  <c r="I162" s="1"/>
  <c r="M163"/>
  <c r="J139"/>
  <c r="I139" s="1"/>
  <c r="J146"/>
  <c r="I146" s="1"/>
  <c r="J151"/>
  <c r="I151" s="1"/>
  <c r="J163"/>
  <c r="I163" s="1"/>
  <c r="M100" l="1"/>
  <c r="M96"/>
  <c r="M97"/>
  <c r="J97" s="1"/>
  <c r="I97" s="1"/>
  <c r="M98"/>
  <c r="M99"/>
  <c r="J99" s="1"/>
  <c r="I99" s="1"/>
  <c r="M101"/>
  <c r="M102"/>
  <c r="M103"/>
  <c r="J103" s="1"/>
  <c r="I103" s="1"/>
  <c r="M104"/>
  <c r="M105"/>
  <c r="J105" s="1"/>
  <c r="I105" s="1"/>
  <c r="M106"/>
  <c r="J106" s="1"/>
  <c r="I106" s="1"/>
  <c r="M107"/>
  <c r="J107" s="1"/>
  <c r="I107" s="1"/>
  <c r="M108"/>
  <c r="M109"/>
  <c r="J109" s="1"/>
  <c r="I109" s="1"/>
  <c r="M110"/>
  <c r="J110" s="1"/>
  <c r="I110" s="1"/>
  <c r="M111"/>
  <c r="J111" s="1"/>
  <c r="I111" s="1"/>
  <c r="M112"/>
  <c r="J112" s="1"/>
  <c r="I112" s="1"/>
  <c r="M113"/>
  <c r="M114"/>
  <c r="J114" s="1"/>
  <c r="I114" s="1"/>
  <c r="M115"/>
  <c r="J115" s="1"/>
  <c r="I115" s="1"/>
  <c r="M116"/>
  <c r="M117"/>
  <c r="M118"/>
  <c r="J118" s="1"/>
  <c r="I118" s="1"/>
  <c r="M119"/>
  <c r="J119" s="1"/>
  <c r="I119" s="1"/>
  <c r="M120"/>
  <c r="M121"/>
  <c r="M122"/>
  <c r="M123"/>
  <c r="J123" s="1"/>
  <c r="I123" s="1"/>
  <c r="M124"/>
  <c r="J124" s="1"/>
  <c r="I124" s="1"/>
  <c r="M125"/>
  <c r="J125" s="1"/>
  <c r="I125" s="1"/>
  <c r="J96"/>
  <c r="I96" s="1"/>
  <c r="J98"/>
  <c r="I98" s="1"/>
  <c r="J100"/>
  <c r="I100" s="1"/>
  <c r="J101"/>
  <c r="I101" s="1"/>
  <c r="J102"/>
  <c r="I102" s="1"/>
  <c r="J104"/>
  <c r="I104" s="1"/>
  <c r="J108"/>
  <c r="J113"/>
  <c r="I113" s="1"/>
  <c r="J116"/>
  <c r="I116" s="1"/>
  <c r="J117"/>
  <c r="I117" s="1"/>
  <c r="J120"/>
  <c r="I120" s="1"/>
  <c r="J121"/>
  <c r="I121" s="1"/>
  <c r="J122"/>
  <c r="I122" s="1"/>
  <c r="J126"/>
  <c r="I126" s="1"/>
  <c r="I108"/>
  <c r="M74" l="1"/>
  <c r="J74" s="1"/>
  <c r="I74" s="1"/>
  <c r="M75"/>
  <c r="J75" s="1"/>
  <c r="I75" s="1"/>
  <c r="M76"/>
  <c r="M77"/>
  <c r="M78"/>
  <c r="J78" s="1"/>
  <c r="I78" s="1"/>
  <c r="M79"/>
  <c r="J79" s="1"/>
  <c r="I79" s="1"/>
  <c r="M80"/>
  <c r="J80" s="1"/>
  <c r="I80" s="1"/>
  <c r="M81"/>
  <c r="J81" s="1"/>
  <c r="I81" s="1"/>
  <c r="M82"/>
  <c r="J82" s="1"/>
  <c r="I82" s="1"/>
  <c r="M83"/>
  <c r="J83" s="1"/>
  <c r="I83" s="1"/>
  <c r="M84"/>
  <c r="J84" s="1"/>
  <c r="I84" s="1"/>
  <c r="M85"/>
  <c r="J85" s="1"/>
  <c r="I85" s="1"/>
  <c r="M86"/>
  <c r="J86" s="1"/>
  <c r="I86" s="1"/>
  <c r="M87"/>
  <c r="J87" s="1"/>
  <c r="I87" s="1"/>
  <c r="M88"/>
  <c r="J88" s="1"/>
  <c r="I88" s="1"/>
  <c r="M89"/>
  <c r="J89" s="1"/>
  <c r="I89" s="1"/>
  <c r="M90"/>
  <c r="J90" s="1"/>
  <c r="I90" s="1"/>
  <c r="M91"/>
  <c r="J91" s="1"/>
  <c r="I91" s="1"/>
  <c r="M92"/>
  <c r="J92" s="1"/>
  <c r="I92" s="1"/>
  <c r="M93"/>
  <c r="J93" s="1"/>
  <c r="I93" s="1"/>
  <c r="M94"/>
  <c r="J94" s="1"/>
  <c r="I94" s="1"/>
  <c r="M95"/>
  <c r="J95" s="1"/>
  <c r="I95" s="1"/>
  <c r="J76"/>
  <c r="I76" s="1"/>
  <c r="J77"/>
  <c r="I77" s="1"/>
  <c r="M54"/>
  <c r="M55"/>
  <c r="M56"/>
  <c r="M57"/>
  <c r="J57" s="1"/>
  <c r="I57" s="1"/>
  <c r="M58"/>
  <c r="M59"/>
  <c r="J59" s="1"/>
  <c r="I59" s="1"/>
  <c r="M60"/>
  <c r="J60" s="1"/>
  <c r="I60" s="1"/>
  <c r="M61"/>
  <c r="J61" s="1"/>
  <c r="I61" s="1"/>
  <c r="M62"/>
  <c r="J62" s="1"/>
  <c r="I62" s="1"/>
  <c r="M63"/>
  <c r="J63" s="1"/>
  <c r="I63" s="1"/>
  <c r="M64"/>
  <c r="J64" s="1"/>
  <c r="I64" s="1"/>
  <c r="M65"/>
  <c r="J65" s="1"/>
  <c r="I65" s="1"/>
  <c r="M66"/>
  <c r="J66" s="1"/>
  <c r="I66" s="1"/>
  <c r="M67"/>
  <c r="J67" s="1"/>
  <c r="I67" s="1"/>
  <c r="M68"/>
  <c r="J68" s="1"/>
  <c r="I68" s="1"/>
  <c r="M69"/>
  <c r="J69" s="1"/>
  <c r="I69" s="1"/>
  <c r="M70"/>
  <c r="J70" s="1"/>
  <c r="I70" s="1"/>
  <c r="M71"/>
  <c r="J71" s="1"/>
  <c r="I71" s="1"/>
  <c r="M72"/>
  <c r="J72" s="1"/>
  <c r="I72" s="1"/>
  <c r="M73"/>
  <c r="J73" s="1"/>
  <c r="I73" s="1"/>
  <c r="J54"/>
  <c r="J55"/>
  <c r="I55" s="1"/>
  <c r="J56"/>
  <c r="I56" s="1"/>
  <c r="J58"/>
  <c r="I58" s="1"/>
  <c r="I54"/>
  <c r="M41" l="1"/>
  <c r="M42"/>
  <c r="J42" s="1"/>
  <c r="I42" s="1"/>
  <c r="M43"/>
  <c r="M44"/>
  <c r="J44" s="1"/>
  <c r="I44" s="1"/>
  <c r="M45"/>
  <c r="M46"/>
  <c r="J46" s="1"/>
  <c r="I46" s="1"/>
  <c r="M47"/>
  <c r="J47" s="1"/>
  <c r="I47" s="1"/>
  <c r="M48"/>
  <c r="J48" s="1"/>
  <c r="I48" s="1"/>
  <c r="M49"/>
  <c r="M50"/>
  <c r="J50" s="1"/>
  <c r="I50" s="1"/>
  <c r="M51"/>
  <c r="J51" s="1"/>
  <c r="I51" s="1"/>
  <c r="M52"/>
  <c r="J52" s="1"/>
  <c r="I52" s="1"/>
  <c r="M53"/>
  <c r="J53" s="1"/>
  <c r="I53" s="1"/>
  <c r="J41"/>
  <c r="I41" s="1"/>
  <c r="J43"/>
  <c r="I43" s="1"/>
  <c r="J45"/>
  <c r="I45" s="1"/>
  <c r="J49"/>
  <c r="I49" s="1"/>
  <c r="M27" l="1"/>
  <c r="J27" s="1"/>
  <c r="I27" s="1"/>
  <c r="M28"/>
  <c r="J28" s="1"/>
  <c r="I28" s="1"/>
  <c r="M29"/>
  <c r="M30"/>
  <c r="J30" s="1"/>
  <c r="I30" s="1"/>
  <c r="M31"/>
  <c r="M32"/>
  <c r="J32" s="1"/>
  <c r="I32" s="1"/>
  <c r="M33"/>
  <c r="J33" s="1"/>
  <c r="I33" s="1"/>
  <c r="M34"/>
  <c r="J34" s="1"/>
  <c r="I34" s="1"/>
  <c r="M35"/>
  <c r="J35" s="1"/>
  <c r="I35" s="1"/>
  <c r="M36"/>
  <c r="J36" s="1"/>
  <c r="I36" s="1"/>
  <c r="M37"/>
  <c r="J37" s="1"/>
  <c r="I37" s="1"/>
  <c r="M38"/>
  <c r="J38" s="1"/>
  <c r="I38" s="1"/>
  <c r="M39"/>
  <c r="J39" s="1"/>
  <c r="I39" s="1"/>
  <c r="M40"/>
  <c r="J40" s="1"/>
  <c r="I40" s="1"/>
  <c r="J29"/>
  <c r="I29" s="1"/>
  <c r="J31"/>
  <c r="I31" s="1"/>
  <c r="M2"/>
  <c r="J2" l="1"/>
  <c r="I2" s="1"/>
  <c r="M3"/>
  <c r="J3" s="1"/>
  <c r="I3" s="1"/>
  <c r="M4"/>
  <c r="J4" s="1"/>
  <c r="I4" s="1"/>
  <c r="M5"/>
  <c r="J5" s="1"/>
  <c r="I5" s="1"/>
  <c r="M6"/>
  <c r="J6" s="1"/>
  <c r="I6" s="1"/>
  <c r="M7"/>
  <c r="J7" s="1"/>
  <c r="I7" s="1"/>
  <c r="M8"/>
  <c r="J8" s="1"/>
  <c r="I8" s="1"/>
  <c r="M9"/>
  <c r="J9" s="1"/>
  <c r="I9" s="1"/>
  <c r="M10"/>
  <c r="J10" s="1"/>
  <c r="I10" s="1"/>
  <c r="M11"/>
  <c r="J11" s="1"/>
  <c r="I11" s="1"/>
  <c r="M12"/>
  <c r="J12" s="1"/>
  <c r="I12" s="1"/>
  <c r="M13"/>
  <c r="J13" s="1"/>
  <c r="I13" s="1"/>
  <c r="M14"/>
  <c r="J14" s="1"/>
  <c r="I14" s="1"/>
  <c r="M15"/>
  <c r="J15" s="1"/>
  <c r="I15" s="1"/>
  <c r="M16"/>
  <c r="J16" s="1"/>
  <c r="I16" s="1"/>
  <c r="M17"/>
  <c r="J17" s="1"/>
  <c r="I17" s="1"/>
  <c r="M18"/>
  <c r="J18" s="1"/>
  <c r="I18" s="1"/>
  <c r="M19"/>
  <c r="J19" s="1"/>
  <c r="I19" s="1"/>
  <c r="M20"/>
  <c r="J20" s="1"/>
  <c r="I20" s="1"/>
  <c r="M21"/>
  <c r="J21" s="1"/>
  <c r="I21" s="1"/>
  <c r="M22"/>
  <c r="J22" s="1"/>
  <c r="I22" s="1"/>
  <c r="M23"/>
  <c r="J23" s="1"/>
  <c r="I23" s="1"/>
  <c r="M24"/>
  <c r="J24" s="1"/>
  <c r="I24" s="1"/>
  <c r="M241"/>
  <c r="J241" s="1"/>
  <c r="I241" s="1"/>
  <c r="M240"/>
  <c r="J240" s="1"/>
  <c r="I240" s="1"/>
  <c r="M239"/>
  <c r="J239" s="1"/>
  <c r="I239" s="1"/>
  <c r="M238"/>
  <c r="J238" s="1"/>
  <c r="I238" s="1"/>
  <c r="M237"/>
  <c r="J237" s="1"/>
  <c r="I237" s="1"/>
  <c r="M236"/>
  <c r="J236" s="1"/>
  <c r="I236" s="1"/>
  <c r="M235"/>
  <c r="J235" s="1"/>
  <c r="I235" s="1"/>
  <c r="M234"/>
  <c r="J234" s="1"/>
  <c r="I234" s="1"/>
  <c r="M233"/>
  <c r="J233" s="1"/>
  <c r="I233" s="1"/>
  <c r="M232"/>
  <c r="J232" s="1"/>
  <c r="I232" s="1"/>
  <c r="M231"/>
  <c r="J231" s="1"/>
  <c r="I231" s="1"/>
  <c r="M26"/>
  <c r="J26" s="1"/>
  <c r="I26" s="1"/>
  <c r="M25"/>
  <c r="J25" s="1"/>
  <c r="I25" s="1"/>
  <c r="N7" i="12"/>
  <c r="J7" s="1"/>
  <c r="I7" s="1"/>
  <c r="N2" l="1"/>
  <c r="N3"/>
  <c r="J3" s="1"/>
  <c r="I3" s="1"/>
  <c r="N4"/>
  <c r="J4" s="1"/>
  <c r="I4" s="1"/>
  <c r="N5"/>
  <c r="J5" s="1"/>
  <c r="I5" s="1"/>
  <c r="N6"/>
  <c r="N8"/>
  <c r="J8" s="1"/>
  <c r="I8" s="1"/>
  <c r="N9"/>
  <c r="J9" s="1"/>
  <c r="I9" s="1"/>
  <c r="N10"/>
  <c r="J10" s="1"/>
  <c r="I10" s="1"/>
  <c r="N11"/>
  <c r="J11" s="1"/>
  <c r="I11" s="1"/>
  <c r="N12"/>
  <c r="J12" s="1"/>
  <c r="I12" s="1"/>
  <c r="N13"/>
  <c r="J13" s="1"/>
  <c r="I13" s="1"/>
  <c r="N14"/>
  <c r="J14" s="1"/>
  <c r="I14" s="1"/>
  <c r="J2"/>
  <c r="I2" s="1"/>
  <c r="J6"/>
  <c r="I6" s="1"/>
  <c r="N242"/>
  <c r="J242" s="1"/>
  <c r="I242" s="1"/>
  <c r="N241"/>
  <c r="J241" s="1"/>
  <c r="I241" s="1"/>
  <c r="N240"/>
  <c r="J240" s="1"/>
  <c r="I240" s="1"/>
  <c r="N239"/>
  <c r="J239" s="1"/>
  <c r="I239" s="1"/>
  <c r="N238"/>
  <c r="J238" s="1"/>
  <c r="I238" s="1"/>
  <c r="N237"/>
  <c r="J237" s="1"/>
  <c r="I237" s="1"/>
  <c r="N236"/>
  <c r="J236" s="1"/>
  <c r="I236" s="1"/>
  <c r="N235"/>
  <c r="J235" s="1"/>
  <c r="I235" s="1"/>
  <c r="N234"/>
  <c r="J234" s="1"/>
  <c r="I234" s="1"/>
  <c r="N233"/>
  <c r="J233" s="1"/>
  <c r="I233" s="1"/>
  <c r="N232"/>
  <c r="J232" s="1"/>
  <c r="I232" s="1"/>
  <c r="N231"/>
  <c r="J231" s="1"/>
  <c r="I231" s="1"/>
  <c r="N230"/>
  <c r="J230" s="1"/>
  <c r="I230" s="1"/>
  <c r="N27"/>
  <c r="J27" s="1"/>
  <c r="I27" s="1"/>
  <c r="N26"/>
  <c r="J26" s="1"/>
  <c r="I26" s="1"/>
  <c r="N25"/>
  <c r="J25" s="1"/>
  <c r="I25" s="1"/>
  <c r="N24"/>
  <c r="J24" s="1"/>
  <c r="I24" s="1"/>
  <c r="N23"/>
  <c r="J23" s="1"/>
  <c r="I23" s="1"/>
  <c r="N22"/>
  <c r="J22" s="1"/>
  <c r="I22" s="1"/>
  <c r="N21"/>
  <c r="J21" s="1"/>
  <c r="I21" s="1"/>
  <c r="N20"/>
  <c r="J20" s="1"/>
  <c r="I20" s="1"/>
  <c r="N19"/>
  <c r="J19" s="1"/>
  <c r="I19" s="1"/>
  <c r="N18"/>
  <c r="J18" s="1"/>
  <c r="I18" s="1"/>
  <c r="N17"/>
  <c r="J17" s="1"/>
  <c r="I17" s="1"/>
  <c r="N16"/>
  <c r="J16" s="1"/>
  <c r="I16" s="1"/>
  <c r="N15"/>
  <c r="J15" l="1"/>
  <c r="I15" s="1"/>
  <c r="N543" i="10"/>
  <c r="N544"/>
  <c r="N545"/>
  <c r="N546"/>
  <c r="N547"/>
  <c r="N548"/>
  <c r="N549"/>
  <c r="N550"/>
  <c r="N551"/>
  <c r="N552"/>
  <c r="N553"/>
  <c r="N554"/>
  <c r="N555"/>
  <c r="N556"/>
  <c r="N557"/>
  <c r="N558"/>
  <c r="N559"/>
  <c r="N560"/>
  <c r="N561"/>
  <c r="N562"/>
  <c r="N563"/>
  <c r="N564"/>
  <c r="N565"/>
  <c r="N566"/>
  <c r="N567"/>
  <c r="N568"/>
  <c r="N569"/>
  <c r="N570"/>
  <c r="N571"/>
  <c r="N572"/>
  <c r="N573"/>
  <c r="N574"/>
  <c r="N575"/>
  <c r="N576"/>
  <c r="N577"/>
  <c r="N578"/>
  <c r="N579"/>
  <c r="N580"/>
  <c r="N581"/>
  <c r="N582"/>
  <c r="N583"/>
  <c r="N584"/>
  <c r="N585"/>
  <c r="N586"/>
  <c r="N587"/>
  <c r="N588"/>
  <c r="N589"/>
  <c r="N590"/>
  <c r="N591"/>
  <c r="N592"/>
  <c r="N593"/>
  <c r="N594"/>
  <c r="L543"/>
  <c r="I543" s="1"/>
  <c r="H543" s="1"/>
  <c r="L544"/>
  <c r="L545"/>
  <c r="I545" s="1"/>
  <c r="H545" s="1"/>
  <c r="L546"/>
  <c r="L547"/>
  <c r="L548"/>
  <c r="L549"/>
  <c r="L550"/>
  <c r="L551"/>
  <c r="L552"/>
  <c r="L553"/>
  <c r="L554"/>
  <c r="I554" s="1"/>
  <c r="H554" s="1"/>
  <c r="L555"/>
  <c r="L556"/>
  <c r="L557"/>
  <c r="L558"/>
  <c r="L559"/>
  <c r="L560"/>
  <c r="L561"/>
  <c r="L562"/>
  <c r="L563"/>
  <c r="L564"/>
  <c r="L565"/>
  <c r="L566"/>
  <c r="L567"/>
  <c r="I567" s="1"/>
  <c r="H567" s="1"/>
  <c r="L568"/>
  <c r="L569"/>
  <c r="L570"/>
  <c r="L571"/>
  <c r="L572"/>
  <c r="L573"/>
  <c r="L574"/>
  <c r="L575"/>
  <c r="L576"/>
  <c r="I576" s="1"/>
  <c r="H576" s="1"/>
  <c r="L577"/>
  <c r="L578"/>
  <c r="L579"/>
  <c r="L580"/>
  <c r="L581"/>
  <c r="L582"/>
  <c r="L583"/>
  <c r="L584"/>
  <c r="L585"/>
  <c r="L586"/>
  <c r="L587"/>
  <c r="L588"/>
  <c r="L589"/>
  <c r="L590"/>
  <c r="L591"/>
  <c r="L592"/>
  <c r="I592" s="1"/>
  <c r="H592" s="1"/>
  <c r="L593"/>
  <c r="L594"/>
  <c r="I570"/>
  <c r="H570" s="1"/>
  <c r="I574"/>
  <c r="H574" s="1"/>
  <c r="I578"/>
  <c r="H578" s="1"/>
  <c r="I586"/>
  <c r="H586" s="1"/>
  <c r="I590"/>
  <c r="H590" s="1"/>
  <c r="I594"/>
  <c r="H594" s="1"/>
  <c r="I593" l="1"/>
  <c r="H593" s="1"/>
  <c r="I577"/>
  <c r="H577" s="1"/>
  <c r="I561"/>
  <c r="H561" s="1"/>
  <c r="I589"/>
  <c r="H589" s="1"/>
  <c r="I573"/>
  <c r="H573" s="1"/>
  <c r="I564"/>
  <c r="H564" s="1"/>
  <c r="I556"/>
  <c r="H556" s="1"/>
  <c r="I581"/>
  <c r="H581" s="1"/>
  <c r="I569"/>
  <c r="H569" s="1"/>
  <c r="I557"/>
  <c r="H557" s="1"/>
  <c r="I585"/>
  <c r="H585" s="1"/>
  <c r="I565"/>
  <c r="H565" s="1"/>
  <c r="I588"/>
  <c r="H588" s="1"/>
  <c r="I580"/>
  <c r="H580" s="1"/>
  <c r="I572"/>
  <c r="H572" s="1"/>
  <c r="I560"/>
  <c r="H560" s="1"/>
  <c r="I584"/>
  <c r="H584" s="1"/>
  <c r="I568"/>
  <c r="H568" s="1"/>
  <c r="I548"/>
  <c r="H548" s="1"/>
  <c r="I582"/>
  <c r="H582" s="1"/>
  <c r="I591"/>
  <c r="H591" s="1"/>
  <c r="I587"/>
  <c r="H587" s="1"/>
  <c r="I583"/>
  <c r="H583" s="1"/>
  <c r="I579"/>
  <c r="H579" s="1"/>
  <c r="I575"/>
  <c r="H575" s="1"/>
  <c r="I571"/>
  <c r="H571" s="1"/>
  <c r="I563"/>
  <c r="H563" s="1"/>
  <c r="I559"/>
  <c r="H559" s="1"/>
  <c r="I555"/>
  <c r="H555" s="1"/>
  <c r="I566"/>
  <c r="H566" s="1"/>
  <c r="I562"/>
  <c r="H562" s="1"/>
  <c r="I558"/>
  <c r="H558" s="1"/>
  <c r="I553"/>
  <c r="H553" s="1"/>
  <c r="I544"/>
  <c r="H544" s="1"/>
  <c r="I551"/>
  <c r="H551" s="1"/>
  <c r="I552"/>
  <c r="H552" s="1"/>
  <c r="I549"/>
  <c r="H549" s="1"/>
  <c r="I550"/>
  <c r="H550" s="1"/>
  <c r="I547"/>
  <c r="H547" s="1"/>
  <c r="I546"/>
  <c r="H546" s="1"/>
  <c r="N522"/>
  <c r="N2" i="11"/>
  <c r="J2" s="1"/>
  <c r="I2" s="1"/>
  <c r="N3"/>
  <c r="J3" s="1"/>
  <c r="I3" s="1"/>
  <c r="N4"/>
  <c r="J4" s="1"/>
  <c r="I4" s="1"/>
  <c r="N5"/>
  <c r="N6"/>
  <c r="J6" s="1"/>
  <c r="I6" s="1"/>
  <c r="N7"/>
  <c r="J7" s="1"/>
  <c r="I7" s="1"/>
  <c r="N8"/>
  <c r="J8" s="1"/>
  <c r="I8" s="1"/>
  <c r="N9"/>
  <c r="J9" s="1"/>
  <c r="I9" s="1"/>
  <c r="N10"/>
  <c r="J10" s="1"/>
  <c r="I10" s="1"/>
  <c r="N11"/>
  <c r="J11" s="1"/>
  <c r="I11" s="1"/>
  <c r="N12"/>
  <c r="J12" s="1"/>
  <c r="I12" s="1"/>
  <c r="N13"/>
  <c r="J13" s="1"/>
  <c r="I13" s="1"/>
  <c r="N14"/>
  <c r="J14" s="1"/>
  <c r="I14" s="1"/>
  <c r="N15"/>
  <c r="J15" s="1"/>
  <c r="I15" s="1"/>
  <c r="N16"/>
  <c r="J16" s="1"/>
  <c r="I16" s="1"/>
  <c r="N17"/>
  <c r="J17" s="1"/>
  <c r="I17" s="1"/>
  <c r="N18"/>
  <c r="J18" s="1"/>
  <c r="I18" s="1"/>
  <c r="N19"/>
  <c r="J19" s="1"/>
  <c r="I19" s="1"/>
  <c r="N20"/>
  <c r="J20" s="1"/>
  <c r="I20" s="1"/>
  <c r="N21"/>
  <c r="J21" s="1"/>
  <c r="I21" s="1"/>
  <c r="N22"/>
  <c r="J22" s="1"/>
  <c r="I22" s="1"/>
  <c r="N23"/>
  <c r="J23" s="1"/>
  <c r="I23" s="1"/>
  <c r="N24"/>
  <c r="J24" s="1"/>
  <c r="I24" s="1"/>
  <c r="N25"/>
  <c r="J25" s="1"/>
  <c r="I25" s="1"/>
  <c r="N26"/>
  <c r="J26" s="1"/>
  <c r="I26" s="1"/>
  <c r="N27"/>
  <c r="J27" s="1"/>
  <c r="I27" s="1"/>
  <c r="N28"/>
  <c r="J28" s="1"/>
  <c r="I28" s="1"/>
  <c r="J5"/>
  <c r="I5" s="1"/>
  <c r="N243" l="1"/>
  <c r="J243" s="1"/>
  <c r="I243" s="1"/>
  <c r="N242"/>
  <c r="J242" s="1"/>
  <c r="I242" s="1"/>
  <c r="N241"/>
  <c r="J241" s="1"/>
  <c r="I241" s="1"/>
  <c r="N240"/>
  <c r="J240" s="1"/>
  <c r="I240" s="1"/>
  <c r="N239"/>
  <c r="J239" s="1"/>
  <c r="I239" s="1"/>
  <c r="N238"/>
  <c r="J238" s="1"/>
  <c r="I238" s="1"/>
  <c r="N237"/>
  <c r="J237" s="1"/>
  <c r="I237" s="1"/>
  <c r="N236"/>
  <c r="J236" s="1"/>
  <c r="I236" s="1"/>
  <c r="N235"/>
  <c r="J235" s="1"/>
  <c r="I235" s="1"/>
  <c r="N234"/>
  <c r="J234" s="1"/>
  <c r="I234" s="1"/>
  <c r="N233"/>
  <c r="J233" s="1"/>
  <c r="I233" s="1"/>
  <c r="N232"/>
  <c r="J232" s="1"/>
  <c r="I232" s="1"/>
  <c r="N231"/>
  <c r="J231" s="1"/>
  <c r="I231" s="1"/>
  <c r="N437" i="10"/>
  <c r="N438"/>
  <c r="N439"/>
  <c r="N440"/>
  <c r="N441"/>
  <c r="N442"/>
  <c r="N443"/>
  <c r="N444"/>
  <c r="N445"/>
  <c r="N446"/>
  <c r="N447"/>
  <c r="N448"/>
  <c r="N449"/>
  <c r="N450"/>
  <c r="N451"/>
  <c r="N452"/>
  <c r="N453"/>
  <c r="N454"/>
  <c r="N455"/>
  <c r="N456"/>
  <c r="N457"/>
  <c r="N458"/>
  <c r="N459"/>
  <c r="N460"/>
  <c r="N461"/>
  <c r="N462"/>
  <c r="N463"/>
  <c r="N464"/>
  <c r="N465"/>
  <c r="N466"/>
  <c r="N467"/>
  <c r="N468"/>
  <c r="N469"/>
  <c r="N470"/>
  <c r="N471"/>
  <c r="N472"/>
  <c r="N473"/>
  <c r="N474"/>
  <c r="N475"/>
  <c r="N476"/>
  <c r="N477"/>
  <c r="N478"/>
  <c r="N479"/>
  <c r="N480"/>
  <c r="N481"/>
  <c r="N482"/>
  <c r="N483"/>
  <c r="N484"/>
  <c r="N485"/>
  <c r="N486"/>
  <c r="N487"/>
  <c r="N488"/>
  <c r="N489"/>
  <c r="N490"/>
  <c r="N491"/>
  <c r="N492"/>
  <c r="N493"/>
  <c r="N494"/>
  <c r="N495"/>
  <c r="N496"/>
  <c r="N497"/>
  <c r="N498"/>
  <c r="N499"/>
  <c r="N500"/>
  <c r="N501"/>
  <c r="N502"/>
  <c r="N503"/>
  <c r="N504"/>
  <c r="N505"/>
  <c r="N506"/>
  <c r="N507"/>
  <c r="N508"/>
  <c r="N509"/>
  <c r="N510"/>
  <c r="N511"/>
  <c r="N512"/>
  <c r="N513"/>
  <c r="N514"/>
  <c r="N515"/>
  <c r="N516"/>
  <c r="N517"/>
  <c r="N518"/>
  <c r="N519"/>
  <c r="N520"/>
  <c r="N521"/>
  <c r="N523"/>
  <c r="N524"/>
  <c r="N525"/>
  <c r="N526"/>
  <c r="N527"/>
  <c r="N528"/>
  <c r="N529"/>
  <c r="N530"/>
  <c r="N531"/>
  <c r="N532"/>
  <c r="N533"/>
  <c r="N534"/>
  <c r="N535"/>
  <c r="N536"/>
  <c r="N537"/>
  <c r="N538"/>
  <c r="N539"/>
  <c r="N540"/>
  <c r="N541"/>
  <c r="N542"/>
  <c r="L437"/>
  <c r="L438"/>
  <c r="L439"/>
  <c r="L440"/>
  <c r="L441"/>
  <c r="L442"/>
  <c r="L443"/>
  <c r="L444"/>
  <c r="L445"/>
  <c r="L446"/>
  <c r="L447"/>
  <c r="L448"/>
  <c r="L449"/>
  <c r="L450"/>
  <c r="L451"/>
  <c r="L452"/>
  <c r="L453"/>
  <c r="L454"/>
  <c r="L455"/>
  <c r="L456"/>
  <c r="L457"/>
  <c r="L458"/>
  <c r="L459"/>
  <c r="L460"/>
  <c r="L461"/>
  <c r="L462"/>
  <c r="L463"/>
  <c r="L464"/>
  <c r="L465"/>
  <c r="L466"/>
  <c r="L467"/>
  <c r="L468"/>
  <c r="L469"/>
  <c r="L470"/>
  <c r="L471"/>
  <c r="L472"/>
  <c r="L473"/>
  <c r="L474"/>
  <c r="L475"/>
  <c r="L476"/>
  <c r="L477"/>
  <c r="L478"/>
  <c r="L479"/>
  <c r="L480"/>
  <c r="L481"/>
  <c r="L482"/>
  <c r="L483"/>
  <c r="L484"/>
  <c r="L485"/>
  <c r="L486"/>
  <c r="L487"/>
  <c r="L488"/>
  <c r="L489"/>
  <c r="L490"/>
  <c r="L491"/>
  <c r="L492"/>
  <c r="L493"/>
  <c r="L494"/>
  <c r="L495"/>
  <c r="L496"/>
  <c r="L497"/>
  <c r="L498"/>
  <c r="L499"/>
  <c r="L500"/>
  <c r="L501"/>
  <c r="L502"/>
  <c r="L503"/>
  <c r="L504"/>
  <c r="L505"/>
  <c r="L506"/>
  <c r="L507"/>
  <c r="L508"/>
  <c r="L509"/>
  <c r="L510"/>
  <c r="L511"/>
  <c r="L512"/>
  <c r="L513"/>
  <c r="L514"/>
  <c r="L515"/>
  <c r="L516"/>
  <c r="I516" s="1"/>
  <c r="H516" s="1"/>
  <c r="L517"/>
  <c r="L518"/>
  <c r="L519"/>
  <c r="L520"/>
  <c r="L521"/>
  <c r="L522"/>
  <c r="L523"/>
  <c r="L524"/>
  <c r="L525"/>
  <c r="L526"/>
  <c r="L527"/>
  <c r="L528"/>
  <c r="L529"/>
  <c r="L530"/>
  <c r="L531"/>
  <c r="L532"/>
  <c r="L533"/>
  <c r="L534"/>
  <c r="L535"/>
  <c r="L536"/>
  <c r="L537"/>
  <c r="L538"/>
  <c r="L539"/>
  <c r="L540"/>
  <c r="L541"/>
  <c r="L542"/>
  <c r="I541" l="1"/>
  <c r="H541" s="1"/>
  <c r="I493"/>
  <c r="H493" s="1"/>
  <c r="I539"/>
  <c r="H539" s="1"/>
  <c r="I491"/>
  <c r="H491" s="1"/>
  <c r="I471"/>
  <c r="H471" s="1"/>
  <c r="I467"/>
  <c r="H467" s="1"/>
  <c r="I532"/>
  <c r="H532" s="1"/>
  <c r="I521"/>
  <c r="H521" s="1"/>
  <c r="I505"/>
  <c r="H505" s="1"/>
  <c r="I489"/>
  <c r="H489" s="1"/>
  <c r="I473"/>
  <c r="H473" s="1"/>
  <c r="I519"/>
  <c r="H519" s="1"/>
  <c r="I499"/>
  <c r="H499" s="1"/>
  <c r="I487"/>
  <c r="H487" s="1"/>
  <c r="I483"/>
  <c r="H483" s="1"/>
  <c r="I479"/>
  <c r="H479" s="1"/>
  <c r="I475"/>
  <c r="H475" s="1"/>
  <c r="I463"/>
  <c r="H463" s="1"/>
  <c r="I459"/>
  <c r="H459" s="1"/>
  <c r="I455"/>
  <c r="H455" s="1"/>
  <c r="I451"/>
  <c r="H451" s="1"/>
  <c r="I447"/>
  <c r="H447" s="1"/>
  <c r="I443"/>
  <c r="H443" s="1"/>
  <c r="I439"/>
  <c r="H439" s="1"/>
  <c r="I537"/>
  <c r="H537" s="1"/>
  <c r="I533"/>
  <c r="H533" s="1"/>
  <c r="I529"/>
  <c r="H529" s="1"/>
  <c r="I525"/>
  <c r="H525" s="1"/>
  <c r="I513"/>
  <c r="H513" s="1"/>
  <c r="I469"/>
  <c r="H469" s="1"/>
  <c r="I523"/>
  <c r="H523" s="1"/>
  <c r="I535"/>
  <c r="H535" s="1"/>
  <c r="I531"/>
  <c r="H531" s="1"/>
  <c r="I527"/>
  <c r="H527" s="1"/>
  <c r="I517"/>
  <c r="H517" s="1"/>
  <c r="I501"/>
  <c r="H501" s="1"/>
  <c r="I497"/>
  <c r="H497" s="1"/>
  <c r="I538"/>
  <c r="H538" s="1"/>
  <c r="I534"/>
  <c r="H534" s="1"/>
  <c r="I530"/>
  <c r="H530" s="1"/>
  <c r="I526"/>
  <c r="H526" s="1"/>
  <c r="I522"/>
  <c r="H522" s="1"/>
  <c r="I518"/>
  <c r="H518" s="1"/>
  <c r="I510"/>
  <c r="H510" s="1"/>
  <c r="I506"/>
  <c r="H506" s="1"/>
  <c r="I482"/>
  <c r="H482" s="1"/>
  <c r="I474"/>
  <c r="H474" s="1"/>
  <c r="I450"/>
  <c r="H450" s="1"/>
  <c r="I442"/>
  <c r="H442" s="1"/>
  <c r="I438"/>
  <c r="H438" s="1"/>
  <c r="I540"/>
  <c r="H540" s="1"/>
  <c r="I536"/>
  <c r="H536" s="1"/>
  <c r="I528"/>
  <c r="H528" s="1"/>
  <c r="I524"/>
  <c r="H524" s="1"/>
  <c r="I520"/>
  <c r="H520" s="1"/>
  <c r="I512"/>
  <c r="H512" s="1"/>
  <c r="I504"/>
  <c r="H504" s="1"/>
  <c r="I476"/>
  <c r="H476" s="1"/>
  <c r="I448"/>
  <c r="H448" s="1"/>
  <c r="I444"/>
  <c r="H444" s="1"/>
  <c r="I542"/>
  <c r="H542" s="1"/>
  <c r="I511"/>
  <c r="H511" s="1"/>
  <c r="I507"/>
  <c r="H507" s="1"/>
  <c r="I515"/>
  <c r="H515" s="1"/>
  <c r="I514"/>
  <c r="H514" s="1"/>
  <c r="I509"/>
  <c r="H509" s="1"/>
  <c r="I508"/>
  <c r="H508" s="1"/>
  <c r="I503"/>
  <c r="H503" s="1"/>
  <c r="I502"/>
  <c r="H502" s="1"/>
  <c r="I500"/>
  <c r="H500" s="1"/>
  <c r="I498"/>
  <c r="H498" s="1"/>
  <c r="I496"/>
  <c r="H496" s="1"/>
  <c r="I495"/>
  <c r="H495" s="1"/>
  <c r="I494"/>
  <c r="H494" s="1"/>
  <c r="I492"/>
  <c r="H492" s="1"/>
  <c r="I490"/>
  <c r="H490" s="1"/>
  <c r="I488"/>
  <c r="H488" s="1"/>
  <c r="I480"/>
  <c r="H480" s="1"/>
  <c r="I468"/>
  <c r="H468" s="1"/>
  <c r="I464"/>
  <c r="H464" s="1"/>
  <c r="I460"/>
  <c r="H460" s="1"/>
  <c r="I456"/>
  <c r="H456" s="1"/>
  <c r="I452"/>
  <c r="H452" s="1"/>
  <c r="I485"/>
  <c r="H485" s="1"/>
  <c r="I481"/>
  <c r="H481" s="1"/>
  <c r="I477"/>
  <c r="H477" s="1"/>
  <c r="I465"/>
  <c r="H465" s="1"/>
  <c r="I461"/>
  <c r="H461" s="1"/>
  <c r="I449"/>
  <c r="H449" s="1"/>
  <c r="I486"/>
  <c r="H486" s="1"/>
  <c r="I484"/>
  <c r="H484" s="1"/>
  <c r="I478"/>
  <c r="H478" s="1"/>
  <c r="I472"/>
  <c r="H472" s="1"/>
  <c r="I470"/>
  <c r="H470" s="1"/>
  <c r="I466"/>
  <c r="H466" s="1"/>
  <c r="I462"/>
  <c r="H462" s="1"/>
  <c r="I458"/>
  <c r="H458" s="1"/>
  <c r="I457"/>
  <c r="H457" s="1"/>
  <c r="I454"/>
  <c r="H454" s="1"/>
  <c r="I453"/>
  <c r="H453" s="1"/>
  <c r="I446"/>
  <c r="H446" s="1"/>
  <c r="I445"/>
  <c r="H445" s="1"/>
  <c r="I437"/>
  <c r="H437" s="1"/>
  <c r="I441"/>
  <c r="H441" s="1"/>
  <c r="I440"/>
  <c r="H440" s="1"/>
  <c r="N423"/>
  <c r="N424"/>
  <c r="N425"/>
  <c r="N426"/>
  <c r="N427"/>
  <c r="N428"/>
  <c r="N429"/>
  <c r="N430"/>
  <c r="N431"/>
  <c r="N432"/>
  <c r="N433"/>
  <c r="N434"/>
  <c r="N435"/>
  <c r="N436"/>
  <c r="L424"/>
  <c r="L425"/>
  <c r="L426"/>
  <c r="L427"/>
  <c r="L428"/>
  <c r="L429"/>
  <c r="L430"/>
  <c r="L431"/>
  <c r="L432"/>
  <c r="L433"/>
  <c r="L434"/>
  <c r="L435"/>
  <c r="L436"/>
  <c r="N422"/>
  <c r="N421"/>
  <c r="N420"/>
  <c r="N419"/>
  <c r="N418"/>
  <c r="N417"/>
  <c r="N416"/>
  <c r="N415"/>
  <c r="N414"/>
  <c r="N413"/>
  <c r="I436" l="1"/>
  <c r="H436" s="1"/>
  <c r="I424"/>
  <c r="H424" s="1"/>
  <c r="I427"/>
  <c r="H427" s="1"/>
  <c r="I433"/>
  <c r="H433" s="1"/>
  <c r="I434"/>
  <c r="H434" s="1"/>
  <c r="I432"/>
  <c r="H432" s="1"/>
  <c r="I428"/>
  <c r="H428" s="1"/>
  <c r="I425"/>
  <c r="H425" s="1"/>
  <c r="I426"/>
  <c r="H426" s="1"/>
  <c r="I435"/>
  <c r="H435" s="1"/>
  <c r="I431"/>
  <c r="H431" s="1"/>
  <c r="I430"/>
  <c r="H430" s="1"/>
  <c r="I429"/>
  <c r="H429" s="1"/>
  <c r="N412"/>
  <c r="N411"/>
  <c r="N410"/>
  <c r="N409"/>
  <c r="N408"/>
  <c r="N407"/>
  <c r="N406"/>
  <c r="N405"/>
  <c r="N404"/>
  <c r="N403"/>
  <c r="N402"/>
  <c r="N401"/>
  <c r="N400"/>
  <c r="N399"/>
  <c r="N398"/>
  <c r="N397"/>
  <c r="N396"/>
  <c r="N395"/>
  <c r="N394"/>
  <c r="N393"/>
  <c r="N392"/>
  <c r="N391"/>
  <c r="N390"/>
  <c r="N389"/>
  <c r="N388"/>
  <c r="N387"/>
  <c r="N386"/>
  <c r="N385"/>
  <c r="N384"/>
  <c r="N383"/>
  <c r="N382"/>
  <c r="N381"/>
  <c r="N380"/>
  <c r="N379"/>
  <c r="N378"/>
  <c r="N377"/>
  <c r="N376"/>
  <c r="N375"/>
  <c r="N374"/>
  <c r="N373"/>
  <c r="L381"/>
  <c r="L382"/>
  <c r="L383"/>
  <c r="L384"/>
  <c r="L385"/>
  <c r="L386"/>
  <c r="L387"/>
  <c r="L388"/>
  <c r="L389"/>
  <c r="L390"/>
  <c r="L391"/>
  <c r="L392"/>
  <c r="L393"/>
  <c r="L394"/>
  <c r="L395"/>
  <c r="L396"/>
  <c r="L397"/>
  <c r="L398"/>
  <c r="L399"/>
  <c r="L400"/>
  <c r="L401"/>
  <c r="L402"/>
  <c r="L403"/>
  <c r="L404"/>
  <c r="L405"/>
  <c r="L406"/>
  <c r="L407"/>
  <c r="L408"/>
  <c r="L409"/>
  <c r="L410"/>
  <c r="L411"/>
  <c r="L412"/>
  <c r="L413"/>
  <c r="I413" s="1"/>
  <c r="H413" s="1"/>
  <c r="L414"/>
  <c r="I414" s="1"/>
  <c r="H414" s="1"/>
  <c r="L415"/>
  <c r="I415" s="1"/>
  <c r="H415" s="1"/>
  <c r="L416"/>
  <c r="I416" s="1"/>
  <c r="H416" s="1"/>
  <c r="L417"/>
  <c r="I417" s="1"/>
  <c r="H417" s="1"/>
  <c r="L418"/>
  <c r="I418" s="1"/>
  <c r="H418" s="1"/>
  <c r="L419"/>
  <c r="I419" s="1"/>
  <c r="H419" s="1"/>
  <c r="L420"/>
  <c r="I420" s="1"/>
  <c r="H420" s="1"/>
  <c r="L421"/>
  <c r="I421" s="1"/>
  <c r="H421" s="1"/>
  <c r="L422"/>
  <c r="I422" s="1"/>
  <c r="H422" s="1"/>
  <c r="L423"/>
  <c r="I423" s="1"/>
  <c r="H423" s="1"/>
  <c r="N372"/>
  <c r="N371"/>
  <c r="N370"/>
  <c r="N369"/>
  <c r="N368"/>
  <c r="N367"/>
  <c r="N366"/>
  <c r="N365"/>
  <c r="N364"/>
  <c r="N363"/>
  <c r="N362"/>
  <c r="N361"/>
  <c r="N360"/>
  <c r="N359"/>
  <c r="N358"/>
  <c r="I411" l="1"/>
  <c r="H411" s="1"/>
  <c r="I398"/>
  <c r="H398" s="1"/>
  <c r="I402"/>
  <c r="H402" s="1"/>
  <c r="I394"/>
  <c r="H394" s="1"/>
  <c r="I388"/>
  <c r="H388" s="1"/>
  <c r="I408"/>
  <c r="H408" s="1"/>
  <c r="I404"/>
  <c r="H404" s="1"/>
  <c r="I392"/>
  <c r="H392" s="1"/>
  <c r="I407"/>
  <c r="H407" s="1"/>
  <c r="I391"/>
  <c r="H391" s="1"/>
  <c r="I383"/>
  <c r="H383" s="1"/>
  <c r="I390"/>
  <c r="H390" s="1"/>
  <c r="I387"/>
  <c r="H387" s="1"/>
  <c r="I399"/>
  <c r="H399" s="1"/>
  <c r="I403"/>
  <c r="H403" s="1"/>
  <c r="I400"/>
  <c r="H400" s="1"/>
  <c r="I412"/>
  <c r="H412" s="1"/>
  <c r="I410"/>
  <c r="H410" s="1"/>
  <c r="I409"/>
  <c r="H409" s="1"/>
  <c r="I406"/>
  <c r="H406" s="1"/>
  <c r="I405"/>
  <c r="H405" s="1"/>
  <c r="I401"/>
  <c r="H401" s="1"/>
  <c r="I397"/>
  <c r="H397" s="1"/>
  <c r="I396"/>
  <c r="H396" s="1"/>
  <c r="I395"/>
  <c r="H395" s="1"/>
  <c r="I393"/>
  <c r="H393" s="1"/>
  <c r="I389"/>
  <c r="H389" s="1"/>
  <c r="I386"/>
  <c r="H386" s="1"/>
  <c r="I385"/>
  <c r="H385" s="1"/>
  <c r="I384"/>
  <c r="H384" s="1"/>
  <c r="I382"/>
  <c r="H382" s="1"/>
  <c r="I381"/>
  <c r="H381" s="1"/>
  <c r="N357"/>
  <c r="N356"/>
  <c r="N355"/>
  <c r="N354"/>
  <c r="N353"/>
  <c r="N352"/>
  <c r="N351"/>
  <c r="N350"/>
  <c r="N349"/>
  <c r="N348"/>
  <c r="N347"/>
  <c r="N346"/>
  <c r="N345"/>
  <c r="N344"/>
  <c r="N343"/>
  <c r="N342"/>
  <c r="N341"/>
  <c r="N340"/>
  <c r="N339"/>
  <c r="N338"/>
  <c r="N337"/>
  <c r="N336"/>
  <c r="N335"/>
  <c r="L347"/>
  <c r="L348"/>
  <c r="L349"/>
  <c r="L350"/>
  <c r="L351"/>
  <c r="L352"/>
  <c r="L353"/>
  <c r="L354"/>
  <c r="L355"/>
  <c r="L356"/>
  <c r="L357"/>
  <c r="L358"/>
  <c r="I358" s="1"/>
  <c r="H358" s="1"/>
  <c r="L359"/>
  <c r="I359" s="1"/>
  <c r="H359" s="1"/>
  <c r="L360"/>
  <c r="I360" s="1"/>
  <c r="H360" s="1"/>
  <c r="L361"/>
  <c r="I361" s="1"/>
  <c r="H361" s="1"/>
  <c r="L362"/>
  <c r="I362" s="1"/>
  <c r="H362" s="1"/>
  <c r="L363"/>
  <c r="I363" s="1"/>
  <c r="H363" s="1"/>
  <c r="L364"/>
  <c r="I364" s="1"/>
  <c r="H364" s="1"/>
  <c r="L365"/>
  <c r="I365" s="1"/>
  <c r="H365" s="1"/>
  <c r="L366"/>
  <c r="I366" s="1"/>
  <c r="H366" s="1"/>
  <c r="L367"/>
  <c r="I367" s="1"/>
  <c r="H367" s="1"/>
  <c r="L368"/>
  <c r="I368" s="1"/>
  <c r="H368" s="1"/>
  <c r="L369"/>
  <c r="I369" s="1"/>
  <c r="H369" s="1"/>
  <c r="L370"/>
  <c r="I370" s="1"/>
  <c r="H370" s="1"/>
  <c r="L371"/>
  <c r="I371" s="1"/>
  <c r="H371" s="1"/>
  <c r="L372"/>
  <c r="I372" s="1"/>
  <c r="H372" s="1"/>
  <c r="L373"/>
  <c r="I373" s="1"/>
  <c r="H373" s="1"/>
  <c r="L374"/>
  <c r="I374" s="1"/>
  <c r="H374" s="1"/>
  <c r="L375"/>
  <c r="I375" s="1"/>
  <c r="H375" s="1"/>
  <c r="L376"/>
  <c r="I376" s="1"/>
  <c r="H376" s="1"/>
  <c r="L377"/>
  <c r="I377" s="1"/>
  <c r="H377" s="1"/>
  <c r="L378"/>
  <c r="I378" s="1"/>
  <c r="H378" s="1"/>
  <c r="L379"/>
  <c r="I379" s="1"/>
  <c r="H379" s="1"/>
  <c r="L380"/>
  <c r="I380" s="1"/>
  <c r="H380" s="1"/>
  <c r="N334"/>
  <c r="N333"/>
  <c r="N332"/>
  <c r="N331"/>
  <c r="N330"/>
  <c r="N329"/>
  <c r="N328"/>
  <c r="I349" l="1"/>
  <c r="H349" s="1"/>
  <c r="I350"/>
  <c r="H350" s="1"/>
  <c r="I357"/>
  <c r="H357" s="1"/>
  <c r="I354"/>
  <c r="H354" s="1"/>
  <c r="I356"/>
  <c r="H356" s="1"/>
  <c r="I352"/>
  <c r="H352" s="1"/>
  <c r="I348"/>
  <c r="H348" s="1"/>
  <c r="I355"/>
  <c r="H355" s="1"/>
  <c r="I351"/>
  <c r="H351" s="1"/>
  <c r="I347"/>
  <c r="H347" s="1"/>
  <c r="I353"/>
  <c r="H353" s="1"/>
  <c r="N327"/>
  <c r="N326"/>
  <c r="N325"/>
  <c r="N324"/>
  <c r="N323"/>
  <c r="N322"/>
  <c r="N321"/>
  <c r="N320"/>
  <c r="N319"/>
  <c r="N318"/>
  <c r="N317"/>
  <c r="N316"/>
  <c r="N315"/>
  <c r="N314"/>
  <c r="N313"/>
  <c r="N312"/>
  <c r="N311"/>
  <c r="N310"/>
  <c r="N309"/>
  <c r="N308"/>
  <c r="N307"/>
  <c r="N306"/>
  <c r="N305"/>
  <c r="N304"/>
  <c r="N303"/>
  <c r="N302"/>
  <c r="N301"/>
  <c r="N300"/>
  <c r="N299"/>
  <c r="N298"/>
  <c r="L317"/>
  <c r="I317" s="1"/>
  <c r="H317" s="1"/>
  <c r="L318"/>
  <c r="L319"/>
  <c r="L320"/>
  <c r="L321"/>
  <c r="I321" s="1"/>
  <c r="H321" s="1"/>
  <c r="L322"/>
  <c r="L323"/>
  <c r="I323" s="1"/>
  <c r="H323" s="1"/>
  <c r="L324"/>
  <c r="L325"/>
  <c r="I325" s="1"/>
  <c r="H325" s="1"/>
  <c r="L326"/>
  <c r="L327"/>
  <c r="L328"/>
  <c r="I328" s="1"/>
  <c r="H328" s="1"/>
  <c r="L329"/>
  <c r="I329" s="1"/>
  <c r="H329" s="1"/>
  <c r="L330"/>
  <c r="I330" s="1"/>
  <c r="H330" s="1"/>
  <c r="L331"/>
  <c r="I331" s="1"/>
  <c r="H331" s="1"/>
  <c r="L332"/>
  <c r="I332" s="1"/>
  <c r="H332" s="1"/>
  <c r="L333"/>
  <c r="I333" s="1"/>
  <c r="H333" s="1"/>
  <c r="L334"/>
  <c r="I334" s="1"/>
  <c r="H334" s="1"/>
  <c r="L335"/>
  <c r="I335" s="1"/>
  <c r="H335" s="1"/>
  <c r="L336"/>
  <c r="I336" s="1"/>
  <c r="H336" s="1"/>
  <c r="L337"/>
  <c r="I337" s="1"/>
  <c r="H337" s="1"/>
  <c r="L338"/>
  <c r="I338" s="1"/>
  <c r="H338" s="1"/>
  <c r="L339"/>
  <c r="I339" s="1"/>
  <c r="H339" s="1"/>
  <c r="L340"/>
  <c r="I340" s="1"/>
  <c r="H340" s="1"/>
  <c r="L341"/>
  <c r="I341" s="1"/>
  <c r="H341" s="1"/>
  <c r="L342"/>
  <c r="I342" s="1"/>
  <c r="H342" s="1"/>
  <c r="L343"/>
  <c r="I343" s="1"/>
  <c r="H343" s="1"/>
  <c r="L344"/>
  <c r="I344" s="1"/>
  <c r="H344" s="1"/>
  <c r="L345"/>
  <c r="I345" s="1"/>
  <c r="H345" s="1"/>
  <c r="L346"/>
  <c r="I346" s="1"/>
  <c r="H346" s="1"/>
  <c r="I319"/>
  <c r="H319" s="1"/>
  <c r="I327" l="1"/>
  <c r="H327" s="1"/>
  <c r="I326"/>
  <c r="H326" s="1"/>
  <c r="I322"/>
  <c r="H322" s="1"/>
  <c r="I318"/>
  <c r="H318" s="1"/>
  <c r="I320"/>
  <c r="H320" s="1"/>
  <c r="I324"/>
  <c r="H324" s="1"/>
  <c r="N297"/>
  <c r="N296"/>
  <c r="N295"/>
  <c r="N294"/>
  <c r="N293"/>
  <c r="N292"/>
  <c r="N291"/>
  <c r="N290"/>
  <c r="N289"/>
  <c r="N288"/>
  <c r="N287"/>
  <c r="N286"/>
  <c r="N285"/>
  <c r="N284"/>
  <c r="N283"/>
  <c r="N282"/>
  <c r="N281"/>
  <c r="N280"/>
  <c r="N279"/>
  <c r="N278"/>
  <c r="N277"/>
  <c r="N276"/>
  <c r="N275"/>
  <c r="N274"/>
  <c r="N273"/>
  <c r="N272"/>
  <c r="N271"/>
  <c r="N270"/>
  <c r="N269"/>
  <c r="N268"/>
  <c r="L268"/>
  <c r="L269"/>
  <c r="L270"/>
  <c r="L271"/>
  <c r="L272"/>
  <c r="L273"/>
  <c r="L274"/>
  <c r="L275"/>
  <c r="L276"/>
  <c r="L277"/>
  <c r="L278"/>
  <c r="L279"/>
  <c r="L280"/>
  <c r="L281"/>
  <c r="L282"/>
  <c r="L283"/>
  <c r="L284"/>
  <c r="L285"/>
  <c r="L286"/>
  <c r="L287"/>
  <c r="L288"/>
  <c r="L289"/>
  <c r="L290"/>
  <c r="L291"/>
  <c r="L292"/>
  <c r="L293"/>
  <c r="L294"/>
  <c r="L295"/>
  <c r="L296"/>
  <c r="L297"/>
  <c r="L298"/>
  <c r="I298" s="1"/>
  <c r="H298" s="1"/>
  <c r="L299"/>
  <c r="I299" s="1"/>
  <c r="H299" s="1"/>
  <c r="L300"/>
  <c r="I300" s="1"/>
  <c r="H300" s="1"/>
  <c r="L301"/>
  <c r="I301" s="1"/>
  <c r="H301" s="1"/>
  <c r="L302"/>
  <c r="I302" s="1"/>
  <c r="H302" s="1"/>
  <c r="L303"/>
  <c r="I303" s="1"/>
  <c r="H303" s="1"/>
  <c r="L304"/>
  <c r="I304" s="1"/>
  <c r="H304" s="1"/>
  <c r="L305"/>
  <c r="I305" s="1"/>
  <c r="H305" s="1"/>
  <c r="L306"/>
  <c r="I306" s="1"/>
  <c r="H306" s="1"/>
  <c r="L307"/>
  <c r="I307" s="1"/>
  <c r="H307" s="1"/>
  <c r="L308"/>
  <c r="I308" s="1"/>
  <c r="H308" s="1"/>
  <c r="L309"/>
  <c r="I309" s="1"/>
  <c r="H309" s="1"/>
  <c r="L310"/>
  <c r="I310" s="1"/>
  <c r="H310" s="1"/>
  <c r="L311"/>
  <c r="I311" s="1"/>
  <c r="H311" s="1"/>
  <c r="L312"/>
  <c r="I312" s="1"/>
  <c r="H312" s="1"/>
  <c r="L313"/>
  <c r="I313" s="1"/>
  <c r="H313" s="1"/>
  <c r="L314"/>
  <c r="I314" s="1"/>
  <c r="H314" s="1"/>
  <c r="L315"/>
  <c r="I315" s="1"/>
  <c r="H315" s="1"/>
  <c r="L316"/>
  <c r="I316" s="1"/>
  <c r="H316" s="1"/>
  <c r="I297" l="1"/>
  <c r="H297" s="1"/>
  <c r="I293"/>
  <c r="H293" s="1"/>
  <c r="I289"/>
  <c r="H289" s="1"/>
  <c r="I285"/>
  <c r="H285" s="1"/>
  <c r="I277"/>
  <c r="H277" s="1"/>
  <c r="I296"/>
  <c r="H296" s="1"/>
  <c r="I292"/>
  <c r="H292" s="1"/>
  <c r="I288"/>
  <c r="H288" s="1"/>
  <c r="I284"/>
  <c r="H284" s="1"/>
  <c r="I275"/>
  <c r="H275" s="1"/>
  <c r="I295"/>
  <c r="H295" s="1"/>
  <c r="I291"/>
  <c r="H291" s="1"/>
  <c r="I279"/>
  <c r="H279" s="1"/>
  <c r="I287"/>
  <c r="H287" s="1"/>
  <c r="I294"/>
  <c r="H294" s="1"/>
  <c r="I290"/>
  <c r="H290" s="1"/>
  <c r="I286"/>
  <c r="H286" s="1"/>
  <c r="I283"/>
  <c r="H283" s="1"/>
  <c r="I268"/>
  <c r="H268" s="1"/>
  <c r="I272"/>
  <c r="H272" s="1"/>
  <c r="I276"/>
  <c r="H276" s="1"/>
  <c r="I280"/>
  <c r="H280" s="1"/>
  <c r="I282"/>
  <c r="H282" s="1"/>
  <c r="I281"/>
  <c r="H281" s="1"/>
  <c r="I278"/>
  <c r="H278" s="1"/>
  <c r="I274"/>
  <c r="H274" s="1"/>
  <c r="I273"/>
  <c r="H273" s="1"/>
  <c r="I271"/>
  <c r="H271" s="1"/>
  <c r="I270"/>
  <c r="H270" s="1"/>
  <c r="I269"/>
  <c r="H269" s="1"/>
  <c r="L256"/>
  <c r="N231" l="1"/>
  <c r="N228"/>
  <c r="N229"/>
  <c r="N230"/>
  <c r="N232"/>
  <c r="N233"/>
  <c r="N234"/>
  <c r="N235"/>
  <c r="N236"/>
  <c r="N237"/>
  <c r="N238"/>
  <c r="N239"/>
  <c r="N240"/>
  <c r="N241"/>
  <c r="N242"/>
  <c r="N243"/>
  <c r="N244"/>
  <c r="N245"/>
  <c r="N246"/>
  <c r="N247"/>
  <c r="N248"/>
  <c r="N249"/>
  <c r="N250"/>
  <c r="N251"/>
  <c r="N252"/>
  <c r="N253"/>
  <c r="N254"/>
  <c r="N255"/>
  <c r="N256"/>
  <c r="N257"/>
  <c r="N258"/>
  <c r="N259"/>
  <c r="N260"/>
  <c r="N261"/>
  <c r="N262"/>
  <c r="N263"/>
  <c r="N264"/>
  <c r="N265"/>
  <c r="N266"/>
  <c r="N267"/>
  <c r="L228"/>
  <c r="L229"/>
  <c r="L230"/>
  <c r="L231"/>
  <c r="L232"/>
  <c r="I232" s="1"/>
  <c r="H232" s="1"/>
  <c r="L233"/>
  <c r="L234"/>
  <c r="L235"/>
  <c r="L236"/>
  <c r="L237"/>
  <c r="I237" s="1"/>
  <c r="H237" s="1"/>
  <c r="L238"/>
  <c r="L239"/>
  <c r="L240"/>
  <c r="I240" s="1"/>
  <c r="H240" s="1"/>
  <c r="L241"/>
  <c r="L242"/>
  <c r="L243"/>
  <c r="I243" s="1"/>
  <c r="H243" s="1"/>
  <c r="L244"/>
  <c r="L245"/>
  <c r="I245" s="1"/>
  <c r="H245" s="1"/>
  <c r="L246"/>
  <c r="I246" s="1"/>
  <c r="H246" s="1"/>
  <c r="L247"/>
  <c r="L248"/>
  <c r="L249"/>
  <c r="L250"/>
  <c r="I250" s="1"/>
  <c r="H250" s="1"/>
  <c r="L251"/>
  <c r="L252"/>
  <c r="L253"/>
  <c r="I253" s="1"/>
  <c r="H253" s="1"/>
  <c r="L254"/>
  <c r="L255"/>
  <c r="L257"/>
  <c r="L258"/>
  <c r="L259"/>
  <c r="L260"/>
  <c r="L261"/>
  <c r="L262"/>
  <c r="L263"/>
  <c r="L264"/>
  <c r="L265"/>
  <c r="L266"/>
  <c r="L267"/>
  <c r="I256"/>
  <c r="H256" s="1"/>
  <c r="N205"/>
  <c r="N206"/>
  <c r="N207"/>
  <c r="N208"/>
  <c r="N209"/>
  <c r="N210"/>
  <c r="N211"/>
  <c r="N212"/>
  <c r="N213"/>
  <c r="N214"/>
  <c r="N215"/>
  <c r="N216"/>
  <c r="N217"/>
  <c r="N218"/>
  <c r="N219"/>
  <c r="N220"/>
  <c r="N221"/>
  <c r="N222"/>
  <c r="N223"/>
  <c r="N224"/>
  <c r="N225"/>
  <c r="N226"/>
  <c r="N227"/>
  <c r="L205"/>
  <c r="L206"/>
  <c r="L207"/>
  <c r="L208"/>
  <c r="L209"/>
  <c r="L210"/>
  <c r="L211"/>
  <c r="L212"/>
  <c r="L213"/>
  <c r="L214"/>
  <c r="L215"/>
  <c r="L216"/>
  <c r="L217"/>
  <c r="L218"/>
  <c r="L219"/>
  <c r="L220"/>
  <c r="L221"/>
  <c r="L222"/>
  <c r="L223"/>
  <c r="L224"/>
  <c r="L225"/>
  <c r="L226"/>
  <c r="L227"/>
  <c r="N169"/>
  <c r="N170"/>
  <c r="N171"/>
  <c r="N172"/>
  <c r="N173"/>
  <c r="N174"/>
  <c r="N175"/>
  <c r="N176"/>
  <c r="N177"/>
  <c r="N178"/>
  <c r="N179"/>
  <c r="N180"/>
  <c r="N181"/>
  <c r="N182"/>
  <c r="N183"/>
  <c r="N184"/>
  <c r="N185"/>
  <c r="N186"/>
  <c r="N187"/>
  <c r="N188"/>
  <c r="N189"/>
  <c r="N190"/>
  <c r="N191"/>
  <c r="N192"/>
  <c r="N193"/>
  <c r="N194"/>
  <c r="N195"/>
  <c r="N196"/>
  <c r="N197"/>
  <c r="N198"/>
  <c r="N199"/>
  <c r="N200"/>
  <c r="N201"/>
  <c r="N202"/>
  <c r="N203"/>
  <c r="N204"/>
  <c r="L169"/>
  <c r="L170"/>
  <c r="L171"/>
  <c r="L172"/>
  <c r="L173"/>
  <c r="L174"/>
  <c r="L175"/>
  <c r="L176"/>
  <c r="L177"/>
  <c r="L178"/>
  <c r="I178" s="1"/>
  <c r="H178" s="1"/>
  <c r="L179"/>
  <c r="L180"/>
  <c r="L181"/>
  <c r="L182"/>
  <c r="I182" s="1"/>
  <c r="H182" s="1"/>
  <c r="L183"/>
  <c r="L184"/>
  <c r="L185"/>
  <c r="L186"/>
  <c r="I186" s="1"/>
  <c r="H186" s="1"/>
  <c r="L187"/>
  <c r="I187" s="1"/>
  <c r="H187" s="1"/>
  <c r="L188"/>
  <c r="L189"/>
  <c r="L190"/>
  <c r="I190" s="1"/>
  <c r="H190" s="1"/>
  <c r="L191"/>
  <c r="L192"/>
  <c r="L193"/>
  <c r="L194"/>
  <c r="L195"/>
  <c r="L196"/>
  <c r="L197"/>
  <c r="L198"/>
  <c r="I198" s="1"/>
  <c r="H198" s="1"/>
  <c r="L199"/>
  <c r="L200"/>
  <c r="L201"/>
  <c r="I201" s="1"/>
  <c r="H201" s="1"/>
  <c r="L202"/>
  <c r="I202" s="1"/>
  <c r="H202" s="1"/>
  <c r="L203"/>
  <c r="L204"/>
  <c r="N153"/>
  <c r="N154"/>
  <c r="N155"/>
  <c r="N156"/>
  <c r="N157"/>
  <c r="N158"/>
  <c r="N159"/>
  <c r="N160"/>
  <c r="N161"/>
  <c r="N162"/>
  <c r="N163"/>
  <c r="N164"/>
  <c r="N165"/>
  <c r="N166"/>
  <c r="N167"/>
  <c r="N168"/>
  <c r="L153"/>
  <c r="L154"/>
  <c r="L155"/>
  <c r="L156"/>
  <c r="I156" s="1"/>
  <c r="H156" s="1"/>
  <c r="L157"/>
  <c r="L158"/>
  <c r="L159"/>
  <c r="L160"/>
  <c r="L161"/>
  <c r="L162"/>
  <c r="I162" s="1"/>
  <c r="H162" s="1"/>
  <c r="L163"/>
  <c r="L164"/>
  <c r="I164" s="1"/>
  <c r="H164" s="1"/>
  <c r="L165"/>
  <c r="L166"/>
  <c r="I166" s="1"/>
  <c r="H166" s="1"/>
  <c r="L167"/>
  <c r="L168"/>
  <c r="N137"/>
  <c r="N138"/>
  <c r="N139"/>
  <c r="N140"/>
  <c r="N141"/>
  <c r="N142"/>
  <c r="N143"/>
  <c r="N144"/>
  <c r="N145"/>
  <c r="N146"/>
  <c r="N147"/>
  <c r="N148"/>
  <c r="N149"/>
  <c r="N150"/>
  <c r="N151"/>
  <c r="N152"/>
  <c r="L137"/>
  <c r="L138"/>
  <c r="L139"/>
  <c r="I139" s="1"/>
  <c r="H139" s="1"/>
  <c r="L140"/>
  <c r="L141"/>
  <c r="L142"/>
  <c r="L143"/>
  <c r="L144"/>
  <c r="L145"/>
  <c r="L146"/>
  <c r="L147"/>
  <c r="I147" s="1"/>
  <c r="H147" s="1"/>
  <c r="L148"/>
  <c r="L149"/>
  <c r="L150"/>
  <c r="I150" s="1"/>
  <c r="H150" s="1"/>
  <c r="L151"/>
  <c r="I151" s="1"/>
  <c r="H151" s="1"/>
  <c r="L152"/>
  <c r="I152" s="1"/>
  <c r="H152" s="1"/>
  <c r="N121"/>
  <c r="N122"/>
  <c r="N123"/>
  <c r="N124"/>
  <c r="N125"/>
  <c r="N126"/>
  <c r="N127"/>
  <c r="N128"/>
  <c r="N129"/>
  <c r="N130"/>
  <c r="N131"/>
  <c r="N132"/>
  <c r="N133"/>
  <c r="N134"/>
  <c r="N135"/>
  <c r="N136"/>
  <c r="L121"/>
  <c r="L122"/>
  <c r="L123"/>
  <c r="L124"/>
  <c r="L125"/>
  <c r="L126"/>
  <c r="L127"/>
  <c r="L128"/>
  <c r="L129"/>
  <c r="I129" s="1"/>
  <c r="H129" s="1"/>
  <c r="L130"/>
  <c r="L131"/>
  <c r="L132"/>
  <c r="L133"/>
  <c r="L134"/>
  <c r="I134" s="1"/>
  <c r="H134" s="1"/>
  <c r="L135"/>
  <c r="I135" s="1"/>
  <c r="H135" s="1"/>
  <c r="L136"/>
  <c r="I121"/>
  <c r="H121" s="1"/>
  <c r="I122"/>
  <c r="H122" s="1"/>
  <c r="I123"/>
  <c r="H123" s="1"/>
  <c r="I124"/>
  <c r="H124" s="1"/>
  <c r="N89"/>
  <c r="N100"/>
  <c r="N101"/>
  <c r="N102"/>
  <c r="N103"/>
  <c r="N104"/>
  <c r="N105"/>
  <c r="N106"/>
  <c r="N107"/>
  <c r="N108"/>
  <c r="N109"/>
  <c r="N110"/>
  <c r="N111"/>
  <c r="N112"/>
  <c r="N113"/>
  <c r="N114"/>
  <c r="N115"/>
  <c r="N116"/>
  <c r="N117"/>
  <c r="N118"/>
  <c r="N119"/>
  <c r="N120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N73"/>
  <c r="N88"/>
  <c r="N90"/>
  <c r="N91"/>
  <c r="N92"/>
  <c r="N93"/>
  <c r="N94"/>
  <c r="N95"/>
  <c r="N96"/>
  <c r="N97"/>
  <c r="N98"/>
  <c r="N99"/>
  <c r="L88"/>
  <c r="L89"/>
  <c r="L90"/>
  <c r="L91"/>
  <c r="I91" s="1"/>
  <c r="H91" s="1"/>
  <c r="L92"/>
  <c r="L93"/>
  <c r="L94"/>
  <c r="L95"/>
  <c r="L96"/>
  <c r="L97"/>
  <c r="L98"/>
  <c r="I98" s="1"/>
  <c r="H98" s="1"/>
  <c r="L99"/>
  <c r="I99" s="1"/>
  <c r="H99" s="1"/>
  <c r="N70"/>
  <c r="N76"/>
  <c r="N77"/>
  <c r="N78"/>
  <c r="N79"/>
  <c r="N80"/>
  <c r="N81"/>
  <c r="N82"/>
  <c r="N83"/>
  <c r="N84"/>
  <c r="N85"/>
  <c r="N86"/>
  <c r="N87"/>
  <c r="L76"/>
  <c r="L77"/>
  <c r="L78"/>
  <c r="L79"/>
  <c r="L80"/>
  <c r="L81"/>
  <c r="I81" s="1"/>
  <c r="H81" s="1"/>
  <c r="L82"/>
  <c r="L83"/>
  <c r="I83" s="1"/>
  <c r="H83" s="1"/>
  <c r="L84"/>
  <c r="L85"/>
  <c r="I85" s="1"/>
  <c r="H85" s="1"/>
  <c r="L86"/>
  <c r="L87"/>
  <c r="I87" s="1"/>
  <c r="H87" s="1"/>
  <c r="N66"/>
  <c r="N67"/>
  <c r="N68"/>
  <c r="N69"/>
  <c r="N71"/>
  <c r="N72"/>
  <c r="N74"/>
  <c r="N75"/>
  <c r="L66"/>
  <c r="L67"/>
  <c r="L68"/>
  <c r="L69"/>
  <c r="L70"/>
  <c r="L71"/>
  <c r="L72"/>
  <c r="L73"/>
  <c r="L74"/>
  <c r="L75"/>
  <c r="N39"/>
  <c r="N51"/>
  <c r="N52"/>
  <c r="N53"/>
  <c r="N54"/>
  <c r="N55"/>
  <c r="N56"/>
  <c r="N57"/>
  <c r="N58"/>
  <c r="N59"/>
  <c r="N60"/>
  <c r="N61"/>
  <c r="N62"/>
  <c r="N63"/>
  <c r="N64"/>
  <c r="N65"/>
  <c r="L51"/>
  <c r="L52"/>
  <c r="L53"/>
  <c r="L54"/>
  <c r="L55"/>
  <c r="L56"/>
  <c r="L57"/>
  <c r="L58"/>
  <c r="L59"/>
  <c r="L60"/>
  <c r="L61"/>
  <c r="L62"/>
  <c r="L63"/>
  <c r="L64"/>
  <c r="L65"/>
  <c r="N37"/>
  <c r="N38"/>
  <c r="N40"/>
  <c r="N41"/>
  <c r="N42"/>
  <c r="N43"/>
  <c r="N44"/>
  <c r="N45"/>
  <c r="N46"/>
  <c r="N47"/>
  <c r="N48"/>
  <c r="N49"/>
  <c r="N50"/>
  <c r="L37"/>
  <c r="L38"/>
  <c r="L39"/>
  <c r="L40"/>
  <c r="L41"/>
  <c r="L42"/>
  <c r="L43"/>
  <c r="L44"/>
  <c r="L45"/>
  <c r="L46"/>
  <c r="L47"/>
  <c r="L48"/>
  <c r="L49"/>
  <c r="L50"/>
  <c r="N30"/>
  <c r="N31"/>
  <c r="N32"/>
  <c r="N33"/>
  <c r="N34"/>
  <c r="N35"/>
  <c r="N36"/>
  <c r="L30"/>
  <c r="L31"/>
  <c r="L32"/>
  <c r="L33"/>
  <c r="L34"/>
  <c r="L35"/>
  <c r="L36"/>
  <c r="N23"/>
  <c r="N24"/>
  <c r="N25"/>
  <c r="N26"/>
  <c r="N27"/>
  <c r="N28"/>
  <c r="N29"/>
  <c r="L23"/>
  <c r="L24"/>
  <c r="L25"/>
  <c r="L26"/>
  <c r="L27"/>
  <c r="L28"/>
  <c r="L29"/>
  <c r="N2"/>
  <c r="N3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L2"/>
  <c r="L3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I19" l="1"/>
  <c r="I11"/>
  <c r="I252"/>
  <c r="H252" s="1"/>
  <c r="I238"/>
  <c r="H238" s="1"/>
  <c r="I257"/>
  <c r="H257" s="1"/>
  <c r="I170"/>
  <c r="H170" s="1"/>
  <c r="I264"/>
  <c r="H264" s="1"/>
  <c r="I260"/>
  <c r="H260" s="1"/>
  <c r="I136"/>
  <c r="H136" s="1"/>
  <c r="I26"/>
  <c r="H26" s="1"/>
  <c r="I127"/>
  <c r="H127" s="1"/>
  <c r="I163"/>
  <c r="H163" s="1"/>
  <c r="I259"/>
  <c r="H259" s="1"/>
  <c r="I35"/>
  <c r="H35" s="1"/>
  <c r="I47"/>
  <c r="H47" s="1"/>
  <c r="I43"/>
  <c r="H43" s="1"/>
  <c r="I93"/>
  <c r="H93" s="1"/>
  <c r="I185"/>
  <c r="H185" s="1"/>
  <c r="I109"/>
  <c r="H109" s="1"/>
  <c r="I148"/>
  <c r="H148" s="1"/>
  <c r="I144"/>
  <c r="H144" s="1"/>
  <c r="I140"/>
  <c r="H140" s="1"/>
  <c r="I154"/>
  <c r="H154" s="1"/>
  <c r="I197"/>
  <c r="H197" s="1"/>
  <c r="I177"/>
  <c r="H177" s="1"/>
  <c r="I251"/>
  <c r="H251" s="1"/>
  <c r="I86"/>
  <c r="H86" s="1"/>
  <c r="I227"/>
  <c r="H227" s="1"/>
  <c r="I215"/>
  <c r="H215" s="1"/>
  <c r="I112"/>
  <c r="H112" s="1"/>
  <c r="I100"/>
  <c r="H100" s="1"/>
  <c r="I126"/>
  <c r="H126" s="1"/>
  <c r="I239"/>
  <c r="H239" s="1"/>
  <c r="I29"/>
  <c r="H29" s="1"/>
  <c r="I25"/>
  <c r="H25" s="1"/>
  <c r="I24"/>
  <c r="H24" s="1"/>
  <c r="I38"/>
  <c r="H38" s="1"/>
  <c r="I73"/>
  <c r="H73" s="1"/>
  <c r="I36"/>
  <c r="H36" s="1"/>
  <c r="I223"/>
  <c r="H223" s="1"/>
  <c r="I89"/>
  <c r="H89" s="1"/>
  <c r="I204"/>
  <c r="H204" s="1"/>
  <c r="I192"/>
  <c r="H192" s="1"/>
  <c r="I184"/>
  <c r="H184" s="1"/>
  <c r="I176"/>
  <c r="H176" s="1"/>
  <c r="I10"/>
  <c r="I200"/>
  <c r="H200" s="1"/>
  <c r="I180"/>
  <c r="H180" s="1"/>
  <c r="I255"/>
  <c r="H255" s="1"/>
  <c r="I69"/>
  <c r="H69" s="1"/>
  <c r="I128"/>
  <c r="H128" s="1"/>
  <c r="I168"/>
  <c r="H168" s="1"/>
  <c r="I160"/>
  <c r="H160" s="1"/>
  <c r="I226"/>
  <c r="H226" s="1"/>
  <c r="I218"/>
  <c r="H218" s="1"/>
  <c r="I214"/>
  <c r="H214" s="1"/>
  <c r="I209"/>
  <c r="H209" s="1"/>
  <c r="I266"/>
  <c r="H266" s="1"/>
  <c r="I262"/>
  <c r="H262" s="1"/>
  <c r="I258"/>
  <c r="H258" s="1"/>
  <c r="I234"/>
  <c r="H234" s="1"/>
  <c r="I229"/>
  <c r="H229" s="1"/>
  <c r="I172"/>
  <c r="H172" s="1"/>
  <c r="I247"/>
  <c r="H247" s="1"/>
  <c r="I48"/>
  <c r="H48" s="1"/>
  <c r="I44"/>
  <c r="H44" s="1"/>
  <c r="I40"/>
  <c r="H40" s="1"/>
  <c r="I42"/>
  <c r="H42" s="1"/>
  <c r="I95"/>
  <c r="H95" s="1"/>
  <c r="I167"/>
  <c r="H167" s="1"/>
  <c r="I216"/>
  <c r="H216" s="1"/>
  <c r="I212"/>
  <c r="H212" s="1"/>
  <c r="I208"/>
  <c r="H208" s="1"/>
  <c r="I261"/>
  <c r="H261" s="1"/>
  <c r="I33"/>
  <c r="H33" s="1"/>
  <c r="I77"/>
  <c r="H77" s="1"/>
  <c r="I138"/>
  <c r="H138" s="1"/>
  <c r="I193"/>
  <c r="H193" s="1"/>
  <c r="I173"/>
  <c r="H173" s="1"/>
  <c r="I267"/>
  <c r="H267" s="1"/>
  <c r="I265"/>
  <c r="H265" s="1"/>
  <c r="I263"/>
  <c r="H263" s="1"/>
  <c r="I254"/>
  <c r="H254" s="1"/>
  <c r="I17"/>
  <c r="I61"/>
  <c r="H61" s="1"/>
  <c r="I53"/>
  <c r="H53" s="1"/>
  <c r="I8"/>
  <c r="I46"/>
  <c r="H46" s="1"/>
  <c r="I64"/>
  <c r="H64" s="1"/>
  <c r="I60"/>
  <c r="H60" s="1"/>
  <c r="I56"/>
  <c r="H56" s="1"/>
  <c r="I52"/>
  <c r="H52" s="1"/>
  <c r="I90"/>
  <c r="H90" s="1"/>
  <c r="I116"/>
  <c r="H116" s="1"/>
  <c r="I108"/>
  <c r="H108" s="1"/>
  <c r="I104"/>
  <c r="H104" s="1"/>
  <c r="I220"/>
  <c r="H220" s="1"/>
  <c r="I9"/>
  <c r="I57"/>
  <c r="H57" s="1"/>
  <c r="I213"/>
  <c r="H213" s="1"/>
  <c r="I18"/>
  <c r="I62"/>
  <c r="H62" s="1"/>
  <c r="I118"/>
  <c r="H118" s="1"/>
  <c r="I110"/>
  <c r="H110" s="1"/>
  <c r="I102"/>
  <c r="H102" s="1"/>
  <c r="I165"/>
  <c r="H165" s="1"/>
  <c r="I249"/>
  <c r="H249" s="1"/>
  <c r="I248"/>
  <c r="H248" s="1"/>
  <c r="I244"/>
  <c r="H244" s="1"/>
  <c r="I242"/>
  <c r="H242" s="1"/>
  <c r="I241"/>
  <c r="H241" s="1"/>
  <c r="I236"/>
  <c r="H236" s="1"/>
  <c r="I235"/>
  <c r="H235" s="1"/>
  <c r="I233"/>
  <c r="H233" s="1"/>
  <c r="I231"/>
  <c r="H231" s="1"/>
  <c r="I230"/>
  <c r="H230" s="1"/>
  <c r="I228"/>
  <c r="H228" s="1"/>
  <c r="I225"/>
  <c r="H225" s="1"/>
  <c r="I224"/>
  <c r="H224" s="1"/>
  <c r="I222"/>
  <c r="H222" s="1"/>
  <c r="I221"/>
  <c r="H221" s="1"/>
  <c r="I219"/>
  <c r="H219" s="1"/>
  <c r="I217"/>
  <c r="H217" s="1"/>
  <c r="I211"/>
  <c r="H211" s="1"/>
  <c r="I210"/>
  <c r="H210" s="1"/>
  <c r="I207"/>
  <c r="H207" s="1"/>
  <c r="I206"/>
  <c r="H206" s="1"/>
  <c r="I205"/>
  <c r="H205" s="1"/>
  <c r="I203"/>
  <c r="H203" s="1"/>
  <c r="I199"/>
  <c r="H199" s="1"/>
  <c r="I196"/>
  <c r="H196" s="1"/>
  <c r="I195"/>
  <c r="H195" s="1"/>
  <c r="I194"/>
  <c r="H194" s="1"/>
  <c r="I191"/>
  <c r="H191" s="1"/>
  <c r="I189"/>
  <c r="H189" s="1"/>
  <c r="I188"/>
  <c r="H188" s="1"/>
  <c r="I183"/>
  <c r="H183" s="1"/>
  <c r="I181"/>
  <c r="H181" s="1"/>
  <c r="I179"/>
  <c r="H179" s="1"/>
  <c r="I175"/>
  <c r="H175" s="1"/>
  <c r="I174"/>
  <c r="H174" s="1"/>
  <c r="I171"/>
  <c r="H171" s="1"/>
  <c r="I169"/>
  <c r="H169" s="1"/>
  <c r="I161"/>
  <c r="H161" s="1"/>
  <c r="I159"/>
  <c r="H159" s="1"/>
  <c r="I158"/>
  <c r="H158" s="1"/>
  <c r="I157"/>
  <c r="H157" s="1"/>
  <c r="I155"/>
  <c r="H155" s="1"/>
  <c r="I153"/>
  <c r="H153" s="1"/>
  <c r="I149"/>
  <c r="H149" s="1"/>
  <c r="I146"/>
  <c r="H146" s="1"/>
  <c r="I145"/>
  <c r="H145" s="1"/>
  <c r="I143"/>
  <c r="H143" s="1"/>
  <c r="I142"/>
  <c r="H142" s="1"/>
  <c r="I141"/>
  <c r="H141" s="1"/>
  <c r="I137"/>
  <c r="H137" s="1"/>
  <c r="I133"/>
  <c r="H133" s="1"/>
  <c r="I132"/>
  <c r="H132" s="1"/>
  <c r="I131"/>
  <c r="H131" s="1"/>
  <c r="I130"/>
  <c r="H130" s="1"/>
  <c r="I125"/>
  <c r="H125" s="1"/>
  <c r="I120"/>
  <c r="H120" s="1"/>
  <c r="I117"/>
  <c r="H117" s="1"/>
  <c r="I114"/>
  <c r="H114" s="1"/>
  <c r="I113"/>
  <c r="H113" s="1"/>
  <c r="I106"/>
  <c r="H106" s="1"/>
  <c r="I105"/>
  <c r="H105" s="1"/>
  <c r="I101"/>
  <c r="H101" s="1"/>
  <c r="I97"/>
  <c r="H97" s="1"/>
  <c r="I96"/>
  <c r="H96" s="1"/>
  <c r="I94"/>
  <c r="H94" s="1"/>
  <c r="I92"/>
  <c r="H92" s="1"/>
  <c r="I88"/>
  <c r="H88" s="1"/>
  <c r="I84"/>
  <c r="H84" s="1"/>
  <c r="I119"/>
  <c r="H119" s="1"/>
  <c r="I115"/>
  <c r="H115" s="1"/>
  <c r="I111"/>
  <c r="H111" s="1"/>
  <c r="I107"/>
  <c r="H107" s="1"/>
  <c r="I103"/>
  <c r="H103" s="1"/>
  <c r="I82"/>
  <c r="H82" s="1"/>
  <c r="I80"/>
  <c r="H80" s="1"/>
  <c r="I79"/>
  <c r="H79" s="1"/>
  <c r="I78"/>
  <c r="H78" s="1"/>
  <c r="I76"/>
  <c r="H76" s="1"/>
  <c r="I74"/>
  <c r="H74" s="1"/>
  <c r="I72"/>
  <c r="H72" s="1"/>
  <c r="I70"/>
  <c r="H70" s="1"/>
  <c r="I68"/>
  <c r="H68" s="1"/>
  <c r="I66"/>
  <c r="H66" s="1"/>
  <c r="I65"/>
  <c r="H65" s="1"/>
  <c r="I63"/>
  <c r="H63" s="1"/>
  <c r="I59"/>
  <c r="H59" s="1"/>
  <c r="I58"/>
  <c r="H58" s="1"/>
  <c r="I55"/>
  <c r="H55" s="1"/>
  <c r="I51"/>
  <c r="H51" s="1"/>
  <c r="I50"/>
  <c r="H50" s="1"/>
  <c r="I75"/>
  <c r="H75" s="1"/>
  <c r="I71"/>
  <c r="H71" s="1"/>
  <c r="I67"/>
  <c r="H67" s="1"/>
  <c r="I39"/>
  <c r="H39" s="1"/>
  <c r="I54"/>
  <c r="H54" s="1"/>
  <c r="I32"/>
  <c r="H32" s="1"/>
  <c r="I31"/>
  <c r="H31" s="1"/>
  <c r="I28"/>
  <c r="H28" s="1"/>
  <c r="I27"/>
  <c r="H27" s="1"/>
  <c r="I49"/>
  <c r="H49" s="1"/>
  <c r="I45"/>
  <c r="H45" s="1"/>
  <c r="I41"/>
  <c r="H41" s="1"/>
  <c r="I37"/>
  <c r="H37" s="1"/>
  <c r="I23"/>
  <c r="H23" s="1"/>
  <c r="I16"/>
  <c r="I15"/>
  <c r="I34"/>
  <c r="H34" s="1"/>
  <c r="I30"/>
  <c r="H30" s="1"/>
  <c r="I20"/>
  <c r="I12"/>
  <c r="I4"/>
  <c r="I5"/>
  <c r="I21"/>
  <c r="I13"/>
  <c r="I22"/>
  <c r="I14"/>
  <c r="I7"/>
  <c r="I6"/>
  <c r="I2"/>
  <c r="I3"/>
  <c r="H15" l="1"/>
  <c r="H4"/>
  <c r="H19" l="1"/>
  <c r="H10"/>
  <c r="H18"/>
  <c r="H22"/>
  <c r="H14"/>
  <c r="H20"/>
  <c r="H16"/>
  <c r="H12"/>
  <c r="H8"/>
  <c r="H5"/>
  <c r="H11"/>
  <c r="H13"/>
  <c r="H3"/>
  <c r="H21"/>
  <c r="H17"/>
  <c r="H9"/>
  <c r="H6"/>
  <c r="H7"/>
  <c r="H2"/>
  <c r="N21" i="8"/>
  <c r="N22"/>
  <c r="N23"/>
  <c r="N24"/>
  <c r="N25"/>
  <c r="N26"/>
  <c r="N27"/>
  <c r="N28"/>
  <c r="N29"/>
  <c r="N30"/>
  <c r="N31"/>
  <c r="N32"/>
  <c r="J21"/>
  <c r="I21" s="1"/>
  <c r="J22"/>
  <c r="I22" s="1"/>
  <c r="J23"/>
  <c r="I23" s="1"/>
  <c r="J24"/>
  <c r="I24" s="1"/>
  <c r="J25"/>
  <c r="I25" s="1"/>
  <c r="J26"/>
  <c r="I26" s="1"/>
  <c r="J27"/>
  <c r="I27" s="1"/>
  <c r="J28"/>
  <c r="I28" s="1"/>
  <c r="J29"/>
  <c r="I29" s="1"/>
  <c r="J30"/>
  <c r="I30" s="1"/>
  <c r="J31"/>
  <c r="I31" s="1"/>
  <c r="J32"/>
  <c r="I32" s="1"/>
  <c r="N3" l="1"/>
  <c r="J3" s="1"/>
  <c r="I3" s="1"/>
  <c r="N4"/>
  <c r="J4" s="1"/>
  <c r="I4" s="1"/>
  <c r="N5"/>
  <c r="J5" s="1"/>
  <c r="I5" s="1"/>
  <c r="N6"/>
  <c r="J6" s="1"/>
  <c r="I6" s="1"/>
  <c r="N7"/>
  <c r="J7" s="1"/>
  <c r="I7" s="1"/>
  <c r="N8"/>
  <c r="J8" s="1"/>
  <c r="I8" s="1"/>
  <c r="N9"/>
  <c r="J9" s="1"/>
  <c r="I9" s="1"/>
  <c r="N10"/>
  <c r="J10" s="1"/>
  <c r="I10" s="1"/>
  <c r="N11"/>
  <c r="J11" s="1"/>
  <c r="I11" s="1"/>
  <c r="N12"/>
  <c r="J12" s="1"/>
  <c r="I12" s="1"/>
  <c r="N13"/>
  <c r="J13" s="1"/>
  <c r="I13" s="1"/>
  <c r="N14"/>
  <c r="J14" s="1"/>
  <c r="I14" s="1"/>
  <c r="N15"/>
  <c r="J15" s="1"/>
  <c r="I15" s="1"/>
  <c r="N16"/>
  <c r="J16" s="1"/>
  <c r="I16" s="1"/>
  <c r="N17"/>
  <c r="J17" s="1"/>
  <c r="I17" s="1"/>
  <c r="N18"/>
  <c r="J18" s="1"/>
  <c r="I18" s="1"/>
  <c r="N19"/>
  <c r="J19" s="1"/>
  <c r="I19" s="1"/>
  <c r="N20"/>
  <c r="J20" s="1"/>
  <c r="I20" s="1"/>
  <c r="N2"/>
  <c r="J2" s="1"/>
  <c r="I2" s="1"/>
  <c r="N244" l="1"/>
  <c r="J244" s="1"/>
  <c r="I244" s="1"/>
  <c r="N243"/>
  <c r="J243" s="1"/>
  <c r="I243" s="1"/>
  <c r="N242"/>
  <c r="J242" s="1"/>
  <c r="I242" s="1"/>
  <c r="N241"/>
  <c r="J241" s="1"/>
  <c r="I241" s="1"/>
  <c r="N240"/>
  <c r="J240" s="1"/>
  <c r="I240" s="1"/>
  <c r="N239"/>
  <c r="J239" s="1"/>
  <c r="I239" s="1"/>
  <c r="N238"/>
  <c r="J238" s="1"/>
  <c r="I238" s="1"/>
  <c r="N237"/>
  <c r="J237" s="1"/>
  <c r="I237" s="1"/>
  <c r="N236"/>
  <c r="J236" s="1"/>
  <c r="I236" s="1"/>
  <c r="N235"/>
  <c r="J235" s="1"/>
  <c r="I235" s="1"/>
  <c r="N234"/>
  <c r="J234" s="1"/>
  <c r="I234" s="1"/>
  <c r="N233"/>
  <c r="J233" s="1"/>
  <c r="I233" s="1"/>
  <c r="N232"/>
  <c r="J232" s="1"/>
  <c r="I232" s="1"/>
  <c r="M233" i="7"/>
  <c r="I233" s="1"/>
  <c r="H233" s="1"/>
  <c r="M234"/>
  <c r="I234" s="1"/>
  <c r="H234" s="1"/>
  <c r="M235"/>
  <c r="I235" s="1"/>
  <c r="H235" s="1"/>
  <c r="M236"/>
  <c r="I236" s="1"/>
  <c r="H236" s="1"/>
  <c r="M237"/>
  <c r="I237" s="1"/>
  <c r="H237" s="1"/>
  <c r="M238"/>
  <c r="I238" s="1"/>
  <c r="H238" s="1"/>
  <c r="M239"/>
  <c r="I239" s="1"/>
  <c r="H239" s="1"/>
  <c r="M240"/>
  <c r="I240" s="1"/>
  <c r="H240" s="1"/>
  <c r="M241"/>
  <c r="I241" s="1"/>
  <c r="H241" s="1"/>
  <c r="M242"/>
  <c r="I242" s="1"/>
  <c r="H242" s="1"/>
  <c r="M243"/>
  <c r="I243" s="1"/>
  <c r="H243" s="1"/>
  <c r="M244"/>
  <c r="I244" s="1"/>
  <c r="H244" s="1"/>
  <c r="M245"/>
  <c r="I245" s="1"/>
  <c r="H245" s="1"/>
  <c r="M223"/>
  <c r="I223" s="1"/>
  <c r="H223" s="1"/>
  <c r="M224"/>
  <c r="I224" s="1"/>
  <c r="H224" s="1"/>
  <c r="M225"/>
  <c r="M226"/>
  <c r="I226" s="1"/>
  <c r="H226" s="1"/>
  <c r="M227"/>
  <c r="I227" s="1"/>
  <c r="H227" s="1"/>
  <c r="M228"/>
  <c r="I228" s="1"/>
  <c r="H228" s="1"/>
  <c r="M229"/>
  <c r="I229" s="1"/>
  <c r="H229" s="1"/>
  <c r="M230"/>
  <c r="M231"/>
  <c r="I231" s="1"/>
  <c r="H231" s="1"/>
  <c r="M232"/>
  <c r="I232" s="1"/>
  <c r="H232" s="1"/>
  <c r="I225"/>
  <c r="H225" s="1"/>
  <c r="I230"/>
  <c r="H230" s="1"/>
  <c r="M198"/>
  <c r="I198" s="1"/>
  <c r="H198" s="1"/>
  <c r="M199"/>
  <c r="I199" s="1"/>
  <c r="H199" s="1"/>
  <c r="M200"/>
  <c r="I200" s="1"/>
  <c r="H200" s="1"/>
  <c r="M201"/>
  <c r="I201" s="1"/>
  <c r="H201" s="1"/>
  <c r="M202"/>
  <c r="I202" s="1"/>
  <c r="H202" s="1"/>
  <c r="M203"/>
  <c r="I203" s="1"/>
  <c r="H203" s="1"/>
  <c r="M204"/>
  <c r="I204" s="1"/>
  <c r="H204" s="1"/>
  <c r="M205"/>
  <c r="I205" s="1"/>
  <c r="H205" s="1"/>
  <c r="M206"/>
  <c r="I206" s="1"/>
  <c r="H206" s="1"/>
  <c r="M207"/>
  <c r="I207" s="1"/>
  <c r="H207" s="1"/>
  <c r="M208"/>
  <c r="I208" s="1"/>
  <c r="H208" s="1"/>
  <c r="M209"/>
  <c r="I209" s="1"/>
  <c r="H209" s="1"/>
  <c r="M210"/>
  <c r="I210" s="1"/>
  <c r="H210" s="1"/>
  <c r="M211"/>
  <c r="I211" s="1"/>
  <c r="H211" s="1"/>
  <c r="M212"/>
  <c r="I212" s="1"/>
  <c r="H212" s="1"/>
  <c r="M213"/>
  <c r="I213" s="1"/>
  <c r="H213" s="1"/>
  <c r="M214"/>
  <c r="I214" s="1"/>
  <c r="H214" s="1"/>
  <c r="M215"/>
  <c r="M216"/>
  <c r="I216" s="1"/>
  <c r="H216" s="1"/>
  <c r="M217"/>
  <c r="I217" s="1"/>
  <c r="H217" s="1"/>
  <c r="M218"/>
  <c r="I218" s="1"/>
  <c r="H218" s="1"/>
  <c r="M219"/>
  <c r="I219" s="1"/>
  <c r="H219" s="1"/>
  <c r="M220"/>
  <c r="I220" s="1"/>
  <c r="H220" s="1"/>
  <c r="M221"/>
  <c r="I221" s="1"/>
  <c r="H221" s="1"/>
  <c r="M222"/>
  <c r="I222" s="1"/>
  <c r="H222" s="1"/>
  <c r="I215"/>
  <c r="H215" s="1"/>
  <c r="M189"/>
  <c r="I189" s="1"/>
  <c r="H189" s="1"/>
  <c r="M190"/>
  <c r="I190" s="1"/>
  <c r="H190" s="1"/>
  <c r="M191"/>
  <c r="I191" s="1"/>
  <c r="H191" s="1"/>
  <c r="M192"/>
  <c r="I192" s="1"/>
  <c r="H192" s="1"/>
  <c r="M193"/>
  <c r="I193" s="1"/>
  <c r="H193" s="1"/>
  <c r="M194"/>
  <c r="I194" s="1"/>
  <c r="H194" s="1"/>
  <c r="M195"/>
  <c r="I195" s="1"/>
  <c r="H195" s="1"/>
  <c r="M196"/>
  <c r="I196" s="1"/>
  <c r="H196" s="1"/>
  <c r="M197"/>
  <c r="I197" s="1"/>
  <c r="H197" s="1"/>
  <c r="M171"/>
  <c r="I171" s="1"/>
  <c r="H171" s="1"/>
  <c r="M172"/>
  <c r="I172" s="1"/>
  <c r="H172" s="1"/>
  <c r="M173"/>
  <c r="M174"/>
  <c r="M175"/>
  <c r="I175" s="1"/>
  <c r="H175" s="1"/>
  <c r="M176"/>
  <c r="I176" s="1"/>
  <c r="H176" s="1"/>
  <c r="M177"/>
  <c r="I177" s="1"/>
  <c r="H177" s="1"/>
  <c r="M178"/>
  <c r="I178" s="1"/>
  <c r="H178" s="1"/>
  <c r="M179"/>
  <c r="I179" s="1"/>
  <c r="H179" s="1"/>
  <c r="M180"/>
  <c r="I180" s="1"/>
  <c r="H180" s="1"/>
  <c r="M181"/>
  <c r="I181" s="1"/>
  <c r="H181" s="1"/>
  <c r="M182"/>
  <c r="I182" s="1"/>
  <c r="H182" s="1"/>
  <c r="M183"/>
  <c r="I183" s="1"/>
  <c r="H183" s="1"/>
  <c r="M184"/>
  <c r="I184" s="1"/>
  <c r="H184" s="1"/>
  <c r="M185"/>
  <c r="I185" s="1"/>
  <c r="H185" s="1"/>
  <c r="M186"/>
  <c r="I186" s="1"/>
  <c r="H186" s="1"/>
  <c r="M187"/>
  <c r="I187" s="1"/>
  <c r="H187" s="1"/>
  <c r="M188"/>
  <c r="I188" s="1"/>
  <c r="H188" s="1"/>
  <c r="I173"/>
  <c r="H173" s="1"/>
  <c r="I174"/>
  <c r="H174" s="1"/>
  <c r="M165"/>
  <c r="I165" s="1"/>
  <c r="H165" s="1"/>
  <c r="M166"/>
  <c r="I166" s="1"/>
  <c r="H166" s="1"/>
  <c r="M167"/>
  <c r="I167" s="1"/>
  <c r="H167" s="1"/>
  <c r="M168"/>
  <c r="I168" s="1"/>
  <c r="H168" s="1"/>
  <c r="M169"/>
  <c r="I169" s="1"/>
  <c r="H169" s="1"/>
  <c r="M170"/>
  <c r="I170" s="1"/>
  <c r="H170" s="1"/>
  <c r="M153"/>
  <c r="M154"/>
  <c r="I154" s="1"/>
  <c r="H154" s="1"/>
  <c r="M155"/>
  <c r="I155" s="1"/>
  <c r="H155" s="1"/>
  <c r="M156"/>
  <c r="I156" s="1"/>
  <c r="H156" s="1"/>
  <c r="M157"/>
  <c r="I157" s="1"/>
  <c r="H157" s="1"/>
  <c r="M158"/>
  <c r="I158" s="1"/>
  <c r="H158" s="1"/>
  <c r="M159"/>
  <c r="I159" s="1"/>
  <c r="H159" s="1"/>
  <c r="M160"/>
  <c r="I160" s="1"/>
  <c r="H160" s="1"/>
  <c r="M161"/>
  <c r="I161" s="1"/>
  <c r="H161" s="1"/>
  <c r="M162"/>
  <c r="M163"/>
  <c r="I163" s="1"/>
  <c r="H163" s="1"/>
  <c r="M164"/>
  <c r="I164" s="1"/>
  <c r="H164" s="1"/>
  <c r="I153"/>
  <c r="H153" s="1"/>
  <c r="I162"/>
  <c r="H162" s="1"/>
  <c r="M141"/>
  <c r="I141" s="1"/>
  <c r="H141" s="1"/>
  <c r="M142"/>
  <c r="I142" s="1"/>
  <c r="H142" s="1"/>
  <c r="M143"/>
  <c r="I143" s="1"/>
  <c r="H143" s="1"/>
  <c r="M144"/>
  <c r="I144" s="1"/>
  <c r="H144" s="1"/>
  <c r="M145"/>
  <c r="I145" s="1"/>
  <c r="H145" s="1"/>
  <c r="M146"/>
  <c r="I146" s="1"/>
  <c r="H146" s="1"/>
  <c r="M147"/>
  <c r="I147" s="1"/>
  <c r="H147" s="1"/>
  <c r="M148"/>
  <c r="I148" s="1"/>
  <c r="H148" s="1"/>
  <c r="M149"/>
  <c r="I149" s="1"/>
  <c r="H149" s="1"/>
  <c r="M150"/>
  <c r="I150" s="1"/>
  <c r="H150" s="1"/>
  <c r="M151"/>
  <c r="I151" s="1"/>
  <c r="H151" s="1"/>
  <c r="M152"/>
  <c r="I152" s="1"/>
  <c r="H152" s="1"/>
  <c r="M133"/>
  <c r="I133" s="1"/>
  <c r="H133" s="1"/>
  <c r="M134"/>
  <c r="I134" s="1"/>
  <c r="H134" s="1"/>
  <c r="M135"/>
  <c r="I135" s="1"/>
  <c r="H135" s="1"/>
  <c r="M136"/>
  <c r="I136" s="1"/>
  <c r="H136" s="1"/>
  <c r="M137"/>
  <c r="I137" s="1"/>
  <c r="H137" s="1"/>
  <c r="M138"/>
  <c r="I138" s="1"/>
  <c r="H138" s="1"/>
  <c r="M139"/>
  <c r="I139" s="1"/>
  <c r="H139" s="1"/>
  <c r="M140"/>
  <c r="I140" s="1"/>
  <c r="H140" s="1"/>
  <c r="M113"/>
  <c r="I113" s="1"/>
  <c r="H113" s="1"/>
  <c r="M114"/>
  <c r="I114" s="1"/>
  <c r="H114" s="1"/>
  <c r="M115"/>
  <c r="I115" s="1"/>
  <c r="H115" s="1"/>
  <c r="M116"/>
  <c r="I116" s="1"/>
  <c r="H116" s="1"/>
  <c r="M117"/>
  <c r="M118"/>
  <c r="I118" s="1"/>
  <c r="H118" s="1"/>
  <c r="M119"/>
  <c r="I119" s="1"/>
  <c r="H119" s="1"/>
  <c r="M120"/>
  <c r="I120" s="1"/>
  <c r="H120" s="1"/>
  <c r="M121"/>
  <c r="I121" s="1"/>
  <c r="H121" s="1"/>
  <c r="M122"/>
  <c r="I122" s="1"/>
  <c r="H122" s="1"/>
  <c r="M123"/>
  <c r="I123" s="1"/>
  <c r="H123" s="1"/>
  <c r="M124"/>
  <c r="I124" s="1"/>
  <c r="H124" s="1"/>
  <c r="M125"/>
  <c r="I125" s="1"/>
  <c r="H125" s="1"/>
  <c r="M126"/>
  <c r="I126" s="1"/>
  <c r="H126" s="1"/>
  <c r="M127"/>
  <c r="I127" s="1"/>
  <c r="H127" s="1"/>
  <c r="M128"/>
  <c r="I128" s="1"/>
  <c r="H128" s="1"/>
  <c r="M129"/>
  <c r="I129" s="1"/>
  <c r="H129" s="1"/>
  <c r="M130"/>
  <c r="I130" s="1"/>
  <c r="H130" s="1"/>
  <c r="M131"/>
  <c r="I131" s="1"/>
  <c r="H131" s="1"/>
  <c r="M132"/>
  <c r="I132" s="1"/>
  <c r="H132" s="1"/>
  <c r="I117"/>
  <c r="H117" s="1"/>
  <c r="M93"/>
  <c r="I93" s="1"/>
  <c r="H93" s="1"/>
  <c r="M94"/>
  <c r="I94" s="1"/>
  <c r="H94" s="1"/>
  <c r="M95"/>
  <c r="I95" s="1"/>
  <c r="H95" s="1"/>
  <c r="M96"/>
  <c r="I96" s="1"/>
  <c r="H96" s="1"/>
  <c r="M97"/>
  <c r="I97" s="1"/>
  <c r="H97" s="1"/>
  <c r="M98"/>
  <c r="I98" s="1"/>
  <c r="H98" s="1"/>
  <c r="M99"/>
  <c r="I99" s="1"/>
  <c r="H99" s="1"/>
  <c r="M100"/>
  <c r="I100" s="1"/>
  <c r="H100" s="1"/>
  <c r="M101"/>
  <c r="I101" s="1"/>
  <c r="H101" s="1"/>
  <c r="M102"/>
  <c r="I102" s="1"/>
  <c r="H102" s="1"/>
  <c r="M103"/>
  <c r="I103" s="1"/>
  <c r="H103" s="1"/>
  <c r="M104"/>
  <c r="I104" s="1"/>
  <c r="H104" s="1"/>
  <c r="M105"/>
  <c r="I105" s="1"/>
  <c r="H105" s="1"/>
  <c r="M106"/>
  <c r="I106" s="1"/>
  <c r="H106" s="1"/>
  <c r="M107"/>
  <c r="I107" s="1"/>
  <c r="H107" s="1"/>
  <c r="M108"/>
  <c r="I108" s="1"/>
  <c r="H108" s="1"/>
  <c r="M109"/>
  <c r="I109" s="1"/>
  <c r="H109" s="1"/>
  <c r="M110"/>
  <c r="I110" s="1"/>
  <c r="H110" s="1"/>
  <c r="M111"/>
  <c r="I111" s="1"/>
  <c r="H111" s="1"/>
  <c r="M112"/>
  <c r="I112" s="1"/>
  <c r="H112" s="1"/>
  <c r="M78"/>
  <c r="I78" s="1"/>
  <c r="H78" s="1"/>
  <c r="M79"/>
  <c r="I79" s="1"/>
  <c r="H79" s="1"/>
  <c r="M80"/>
  <c r="I80" s="1"/>
  <c r="H80" s="1"/>
  <c r="M81"/>
  <c r="M82"/>
  <c r="I82" s="1"/>
  <c r="H82" s="1"/>
  <c r="M83"/>
  <c r="I83" s="1"/>
  <c r="H83" s="1"/>
  <c r="M84"/>
  <c r="I84" s="1"/>
  <c r="H84" s="1"/>
  <c r="M85"/>
  <c r="I85" s="1"/>
  <c r="H85" s="1"/>
  <c r="M86"/>
  <c r="I86" s="1"/>
  <c r="H86" s="1"/>
  <c r="M87"/>
  <c r="I87" s="1"/>
  <c r="H87" s="1"/>
  <c r="M88"/>
  <c r="I88" s="1"/>
  <c r="H88" s="1"/>
  <c r="M89"/>
  <c r="I89" s="1"/>
  <c r="H89" s="1"/>
  <c r="M90"/>
  <c r="I90" s="1"/>
  <c r="H90" s="1"/>
  <c r="M91"/>
  <c r="I91" s="1"/>
  <c r="H91" s="1"/>
  <c r="M92"/>
  <c r="I92" s="1"/>
  <c r="H92" s="1"/>
  <c r="I81"/>
  <c r="H81" s="1"/>
  <c r="M62"/>
  <c r="I62" s="1"/>
  <c r="H62" s="1"/>
  <c r="M61"/>
  <c r="I61" s="1"/>
  <c r="H61" s="1"/>
  <c r="M77"/>
  <c r="I77" s="1"/>
  <c r="H77" s="1"/>
  <c r="M76"/>
  <c r="I76" s="1"/>
  <c r="H76" s="1"/>
  <c r="M75"/>
  <c r="I75" s="1"/>
  <c r="H75" s="1"/>
  <c r="M74"/>
  <c r="I74" s="1"/>
  <c r="H74" s="1"/>
  <c r="M73"/>
  <c r="I73" s="1"/>
  <c r="H73" s="1"/>
  <c r="M72"/>
  <c r="I72" s="1"/>
  <c r="H72" s="1"/>
  <c r="M71"/>
  <c r="I71" s="1"/>
  <c r="H71" s="1"/>
  <c r="M70"/>
  <c r="I70" s="1"/>
  <c r="H70" s="1"/>
  <c r="M69"/>
  <c r="I69" s="1"/>
  <c r="H69" s="1"/>
  <c r="M68"/>
  <c r="I68" s="1"/>
  <c r="H68" s="1"/>
  <c r="M67"/>
  <c r="I67" s="1"/>
  <c r="H67" s="1"/>
  <c r="M66"/>
  <c r="I66" s="1"/>
  <c r="H66" s="1"/>
  <c r="M65"/>
  <c r="I65" s="1"/>
  <c r="H65" s="1"/>
  <c r="M64"/>
  <c r="I64" s="1"/>
  <c r="H64" s="1"/>
  <c r="M63"/>
  <c r="I63" s="1"/>
  <c r="H63" s="1"/>
  <c r="M60"/>
  <c r="I60" s="1"/>
  <c r="H60" s="1"/>
  <c r="M59"/>
  <c r="I59" s="1"/>
  <c r="H59" s="1"/>
  <c r="M58"/>
  <c r="I58" s="1"/>
  <c r="H58" s="1"/>
  <c r="M57"/>
  <c r="I57" s="1"/>
  <c r="H57" s="1"/>
  <c r="M56"/>
  <c r="I56" s="1"/>
  <c r="H56" s="1"/>
  <c r="M55"/>
  <c r="I55" s="1"/>
  <c r="H55" s="1"/>
  <c r="M54"/>
  <c r="I54" s="1"/>
  <c r="H54" s="1"/>
  <c r="M53"/>
  <c r="I53" s="1"/>
  <c r="H53" s="1"/>
  <c r="M52"/>
  <c r="I52" s="1"/>
  <c r="H52" s="1"/>
  <c r="M51"/>
  <c r="I51" s="1"/>
  <c r="H51" s="1"/>
  <c r="M50"/>
  <c r="I50" s="1"/>
  <c r="H50" s="1"/>
  <c r="M49"/>
  <c r="I49" s="1"/>
  <c r="H49" s="1"/>
  <c r="M48"/>
  <c r="I48" s="1"/>
  <c r="H48" s="1"/>
  <c r="M47"/>
  <c r="I47" s="1"/>
  <c r="H47" s="1"/>
  <c r="M46"/>
  <c r="I46" s="1"/>
  <c r="H46" s="1"/>
  <c r="M45"/>
  <c r="I45" s="1"/>
  <c r="H45" s="1"/>
  <c r="M44"/>
  <c r="I44" s="1"/>
  <c r="H44" s="1"/>
  <c r="M43"/>
  <c r="I43" s="1"/>
  <c r="H43" s="1"/>
  <c r="M42"/>
  <c r="I42" s="1"/>
  <c r="H42" s="1"/>
  <c r="M41"/>
  <c r="I41" s="1"/>
  <c r="H41" s="1"/>
  <c r="M40"/>
  <c r="I40" s="1"/>
  <c r="H40" s="1"/>
  <c r="M39"/>
  <c r="I39" s="1"/>
  <c r="H39" s="1"/>
  <c r="M38"/>
  <c r="I38" s="1"/>
  <c r="H38" s="1"/>
  <c r="M37"/>
  <c r="I37" s="1"/>
  <c r="H37" s="1"/>
  <c r="M36"/>
  <c r="I36" s="1"/>
  <c r="H36" s="1"/>
  <c r="M35"/>
  <c r="I35" s="1"/>
  <c r="H35" s="1"/>
  <c r="M34"/>
  <c r="I34" s="1"/>
  <c r="H34" s="1"/>
  <c r="M33"/>
  <c r="I33" s="1"/>
  <c r="H33" s="1"/>
  <c r="M32"/>
  <c r="I32" s="1"/>
  <c r="H32" s="1"/>
  <c r="M31"/>
  <c r="I31" s="1"/>
  <c r="H31" s="1"/>
  <c r="M30"/>
  <c r="I30" s="1"/>
  <c r="H30" s="1"/>
  <c r="M29"/>
  <c r="I29" s="1"/>
  <c r="H29" s="1"/>
  <c r="M28"/>
  <c r="I28" s="1"/>
  <c r="H28" s="1"/>
  <c r="M27"/>
  <c r="I27" s="1"/>
  <c r="H27" s="1"/>
  <c r="M26"/>
  <c r="I26" s="1"/>
  <c r="H26" s="1"/>
  <c r="M25"/>
  <c r="I25" s="1"/>
  <c r="H25" s="1"/>
  <c r="M24"/>
  <c r="I24" s="1"/>
  <c r="H24" s="1"/>
  <c r="M23"/>
  <c r="I23" s="1"/>
  <c r="H23" s="1"/>
  <c r="M22"/>
  <c r="I22" s="1"/>
  <c r="H22" s="1"/>
  <c r="M21"/>
  <c r="I21" s="1"/>
  <c r="H21" s="1"/>
  <c r="M20"/>
  <c r="I20" s="1"/>
  <c r="H20" s="1"/>
  <c r="M19"/>
  <c r="I19" s="1"/>
  <c r="H19" s="1"/>
  <c r="M18"/>
  <c r="I18" s="1"/>
  <c r="H18" s="1"/>
  <c r="M17"/>
  <c r="I17" s="1"/>
  <c r="H17" s="1"/>
  <c r="M16"/>
  <c r="I16" s="1"/>
  <c r="H16" s="1"/>
  <c r="M15"/>
  <c r="I15" s="1"/>
  <c r="H15" s="1"/>
  <c r="M14"/>
  <c r="I14" s="1"/>
  <c r="H14" s="1"/>
  <c r="M13"/>
  <c r="I13" s="1"/>
  <c r="H13" s="1"/>
  <c r="M12"/>
  <c r="I12" s="1"/>
  <c r="H12" s="1"/>
  <c r="M11"/>
  <c r="I11" s="1"/>
  <c r="H11" s="1"/>
  <c r="M10"/>
  <c r="I10" s="1"/>
  <c r="H10" s="1"/>
  <c r="M9"/>
  <c r="I9" s="1"/>
  <c r="H9" s="1"/>
  <c r="M8"/>
  <c r="I8" s="1"/>
  <c r="H8" s="1"/>
  <c r="M7"/>
  <c r="I7" s="1"/>
  <c r="H7" s="1"/>
  <c r="M6"/>
  <c r="I6" s="1"/>
  <c r="H6" s="1"/>
  <c r="M5"/>
  <c r="I5" s="1"/>
  <c r="H5" s="1"/>
  <c r="M4"/>
  <c r="I4" s="1"/>
  <c r="H4" s="1"/>
  <c r="M3"/>
  <c r="I3" s="1"/>
  <c r="H3" s="1"/>
  <c r="M2"/>
  <c r="I2" s="1"/>
  <c r="H2" s="1"/>
  <c r="M78" i="6" l="1"/>
  <c r="I78" s="1"/>
  <c r="H78" s="1"/>
  <c r="M77"/>
  <c r="I77" s="1"/>
  <c r="H77" s="1"/>
  <c r="M76"/>
  <c r="I76" s="1"/>
  <c r="H76" s="1"/>
  <c r="M75"/>
  <c r="I75" s="1"/>
  <c r="H75" s="1"/>
  <c r="M74"/>
  <c r="I74" s="1"/>
  <c r="H74" s="1"/>
  <c r="M73"/>
  <c r="I73" s="1"/>
  <c r="H73" s="1"/>
  <c r="M72"/>
  <c r="I72" s="1"/>
  <c r="H72" s="1"/>
  <c r="M71"/>
  <c r="I71" s="1"/>
  <c r="H71" s="1"/>
  <c r="M70"/>
  <c r="I70" s="1"/>
  <c r="H70" s="1"/>
  <c r="M69"/>
  <c r="I69" s="1"/>
  <c r="H69" s="1"/>
  <c r="M68"/>
  <c r="I68" s="1"/>
  <c r="H68" s="1"/>
  <c r="M67"/>
  <c r="I67" s="1"/>
  <c r="H67" s="1"/>
  <c r="M66"/>
  <c r="I66" s="1"/>
  <c r="H66" s="1"/>
  <c r="M65"/>
  <c r="I65" s="1"/>
  <c r="H65" s="1"/>
  <c r="M64"/>
  <c r="I64" s="1"/>
  <c r="H64" s="1"/>
  <c r="M63"/>
  <c r="I63" s="1"/>
  <c r="H63" s="1"/>
  <c r="M62"/>
  <c r="I62" s="1"/>
  <c r="H62" s="1"/>
  <c r="M61"/>
  <c r="I61" s="1"/>
  <c r="H61" s="1"/>
  <c r="M60"/>
  <c r="I60" s="1"/>
  <c r="H60" s="1"/>
  <c r="M59"/>
  <c r="I59" s="1"/>
  <c r="H59" s="1"/>
  <c r="M58"/>
  <c r="I58" s="1"/>
  <c r="H58" s="1"/>
  <c r="M57"/>
  <c r="I57" s="1"/>
  <c r="H57" s="1"/>
  <c r="M56"/>
  <c r="I56" s="1"/>
  <c r="H56" s="1"/>
  <c r="M55"/>
  <c r="I55" s="1"/>
  <c r="H55" s="1"/>
  <c r="M54"/>
  <c r="I54" s="1"/>
  <c r="H54" s="1"/>
  <c r="M53"/>
  <c r="I53" s="1"/>
  <c r="H53" s="1"/>
  <c r="M52"/>
  <c r="I52" s="1"/>
  <c r="H52" s="1"/>
  <c r="M51"/>
  <c r="I51" s="1"/>
  <c r="H51" s="1"/>
  <c r="M50"/>
  <c r="I50" s="1"/>
  <c r="H50" s="1"/>
  <c r="M49"/>
  <c r="I49" s="1"/>
  <c r="H49" s="1"/>
  <c r="M48"/>
  <c r="I48" s="1"/>
  <c r="H48" s="1"/>
  <c r="M47"/>
  <c r="I47" s="1"/>
  <c r="H47" s="1"/>
  <c r="M46"/>
  <c r="I46" s="1"/>
  <c r="H46" s="1"/>
  <c r="M45"/>
  <c r="I45" s="1"/>
  <c r="H45" s="1"/>
  <c r="M44"/>
  <c r="I44" s="1"/>
  <c r="H44" s="1"/>
  <c r="M43"/>
  <c r="I43" s="1"/>
  <c r="H43" s="1"/>
  <c r="M42"/>
  <c r="I42" s="1"/>
  <c r="H42" s="1"/>
  <c r="M41"/>
  <c r="I41" s="1"/>
  <c r="H41" s="1"/>
  <c r="M40"/>
  <c r="I40" s="1"/>
  <c r="H40" s="1"/>
  <c r="M39"/>
  <c r="I39" s="1"/>
  <c r="H39" s="1"/>
  <c r="M38"/>
  <c r="I38" s="1"/>
  <c r="H38" s="1"/>
  <c r="M37"/>
  <c r="I37" s="1"/>
  <c r="H37" s="1"/>
  <c r="M36"/>
  <c r="I36" s="1"/>
  <c r="H36" s="1"/>
  <c r="M35"/>
  <c r="I35" s="1"/>
  <c r="H35" s="1"/>
  <c r="M34"/>
  <c r="I34" s="1"/>
  <c r="H34" s="1"/>
  <c r="M33"/>
  <c r="I33" s="1"/>
  <c r="H33" s="1"/>
  <c r="M32"/>
  <c r="I32" s="1"/>
  <c r="H32" s="1"/>
  <c r="M31"/>
  <c r="I31" s="1"/>
  <c r="H31" s="1"/>
  <c r="M30"/>
  <c r="I30" s="1"/>
  <c r="H30" s="1"/>
  <c r="M29"/>
  <c r="I29" s="1"/>
  <c r="H29" s="1"/>
  <c r="M28"/>
  <c r="I28" s="1"/>
  <c r="H28" s="1"/>
  <c r="M27"/>
  <c r="I27" s="1"/>
  <c r="H27" s="1"/>
  <c r="M26"/>
  <c r="I26" s="1"/>
  <c r="H26" s="1"/>
  <c r="M25"/>
  <c r="I25" s="1"/>
  <c r="H25" s="1"/>
  <c r="M24"/>
  <c r="I24" s="1"/>
  <c r="H24" s="1"/>
  <c r="M23"/>
  <c r="I23" s="1"/>
  <c r="H23" s="1"/>
  <c r="M22"/>
  <c r="I22" s="1"/>
  <c r="H22" s="1"/>
  <c r="M21"/>
  <c r="I21" s="1"/>
  <c r="H21" s="1"/>
  <c r="M20"/>
  <c r="I20" s="1"/>
  <c r="H20" s="1"/>
  <c r="M19"/>
  <c r="I19" s="1"/>
  <c r="H19" s="1"/>
  <c r="M18"/>
  <c r="I18" s="1"/>
  <c r="H18" s="1"/>
  <c r="M17"/>
  <c r="I17" s="1"/>
  <c r="H17" s="1"/>
  <c r="M16"/>
  <c r="I16" s="1"/>
  <c r="H16" s="1"/>
  <c r="M15"/>
  <c r="I15" s="1"/>
  <c r="H15" s="1"/>
  <c r="M14"/>
  <c r="I14" s="1"/>
  <c r="H14" s="1"/>
  <c r="M13"/>
  <c r="I13" s="1"/>
  <c r="H13" s="1"/>
  <c r="M12"/>
  <c r="I12" s="1"/>
  <c r="H12" s="1"/>
  <c r="M11"/>
  <c r="I11" s="1"/>
  <c r="H11" s="1"/>
  <c r="M10"/>
  <c r="I10" s="1"/>
  <c r="H10" s="1"/>
  <c r="M9"/>
  <c r="I9" s="1"/>
  <c r="H9" s="1"/>
  <c r="M8"/>
  <c r="I8" s="1"/>
  <c r="H8" s="1"/>
  <c r="M7"/>
  <c r="I7" s="1"/>
  <c r="H7" s="1"/>
  <c r="M6"/>
  <c r="I6" s="1"/>
  <c r="H6" s="1"/>
  <c r="M5"/>
  <c r="I5" s="1"/>
  <c r="H5" s="1"/>
  <c r="M4"/>
  <c r="I4" s="1"/>
  <c r="H4" s="1"/>
  <c r="M3"/>
  <c r="I3" s="1"/>
  <c r="H3" s="1"/>
  <c r="M2"/>
  <c r="I2" s="1"/>
  <c r="H2" s="1"/>
  <c r="O2" i="5"/>
  <c r="M79"/>
  <c r="I79" s="1"/>
  <c r="H79" s="1"/>
  <c r="M78"/>
  <c r="I78" s="1"/>
  <c r="H78" s="1"/>
  <c r="M77"/>
  <c r="I77" s="1"/>
  <c r="H77" s="1"/>
  <c r="M76"/>
  <c r="I76" s="1"/>
  <c r="H76" s="1"/>
  <c r="M75"/>
  <c r="I75" s="1"/>
  <c r="H75" s="1"/>
  <c r="M74"/>
  <c r="I74" s="1"/>
  <c r="H74" s="1"/>
  <c r="M73"/>
  <c r="I73" s="1"/>
  <c r="H73" s="1"/>
  <c r="M72"/>
  <c r="I72" s="1"/>
  <c r="H72" s="1"/>
  <c r="M71"/>
  <c r="I71" s="1"/>
  <c r="H71" s="1"/>
  <c r="M70"/>
  <c r="I70" s="1"/>
  <c r="H70" s="1"/>
  <c r="M69"/>
  <c r="I69" s="1"/>
  <c r="H69" s="1"/>
  <c r="M68"/>
  <c r="I68" s="1"/>
  <c r="H68" s="1"/>
  <c r="M67"/>
  <c r="I67" s="1"/>
  <c r="H67" s="1"/>
  <c r="M66"/>
  <c r="I66" s="1"/>
  <c r="H66" s="1"/>
  <c r="M65"/>
  <c r="I65" s="1"/>
  <c r="H65" s="1"/>
  <c r="M64"/>
  <c r="I64" s="1"/>
  <c r="H64" s="1"/>
  <c r="M63"/>
  <c r="I63" s="1"/>
  <c r="H63" s="1"/>
  <c r="M62"/>
  <c r="I62" s="1"/>
  <c r="H62" s="1"/>
  <c r="M61"/>
  <c r="I61" s="1"/>
  <c r="H61" s="1"/>
  <c r="M60"/>
  <c r="I60" s="1"/>
  <c r="H60" s="1"/>
  <c r="M59"/>
  <c r="I59" s="1"/>
  <c r="H59" s="1"/>
  <c r="M58"/>
  <c r="I58" s="1"/>
  <c r="H58" s="1"/>
  <c r="M57"/>
  <c r="I57" s="1"/>
  <c r="H57" s="1"/>
  <c r="M56"/>
  <c r="I56" s="1"/>
  <c r="H56" s="1"/>
  <c r="M55"/>
  <c r="I55" s="1"/>
  <c r="H55" s="1"/>
  <c r="M54"/>
  <c r="I54" s="1"/>
  <c r="H54" s="1"/>
  <c r="M53"/>
  <c r="I53" s="1"/>
  <c r="H53" s="1"/>
  <c r="M52"/>
  <c r="I52" s="1"/>
  <c r="H52" s="1"/>
  <c r="M51"/>
  <c r="I51" s="1"/>
  <c r="H51" s="1"/>
  <c r="M50"/>
  <c r="I50" s="1"/>
  <c r="H50" s="1"/>
  <c r="M49"/>
  <c r="I49" s="1"/>
  <c r="H49" s="1"/>
  <c r="M48"/>
  <c r="I48" s="1"/>
  <c r="H48" s="1"/>
  <c r="M47"/>
  <c r="I47" s="1"/>
  <c r="H47" s="1"/>
  <c r="M46"/>
  <c r="I46" s="1"/>
  <c r="H46" s="1"/>
  <c r="M45"/>
  <c r="I45" s="1"/>
  <c r="H45" s="1"/>
  <c r="M44"/>
  <c r="I44" s="1"/>
  <c r="H44" s="1"/>
  <c r="M43"/>
  <c r="I43" s="1"/>
  <c r="H43" s="1"/>
  <c r="M42"/>
  <c r="I42" s="1"/>
  <c r="H42" s="1"/>
  <c r="M41"/>
  <c r="I41" s="1"/>
  <c r="H41" s="1"/>
  <c r="M40"/>
  <c r="I40" s="1"/>
  <c r="H40" s="1"/>
  <c r="M39"/>
  <c r="I39" s="1"/>
  <c r="H39" s="1"/>
  <c r="M38"/>
  <c r="I38" s="1"/>
  <c r="H38" s="1"/>
  <c r="M37"/>
  <c r="I37" s="1"/>
  <c r="H37" s="1"/>
  <c r="M36"/>
  <c r="I36" s="1"/>
  <c r="H36" s="1"/>
  <c r="M35"/>
  <c r="I35" s="1"/>
  <c r="H35" s="1"/>
  <c r="M34"/>
  <c r="I34" s="1"/>
  <c r="H34" s="1"/>
  <c r="M33"/>
  <c r="I33" s="1"/>
  <c r="H33" s="1"/>
  <c r="M32"/>
  <c r="I32" s="1"/>
  <c r="H32" s="1"/>
  <c r="M31"/>
  <c r="I31" s="1"/>
  <c r="H31" s="1"/>
  <c r="M30"/>
  <c r="I30" s="1"/>
  <c r="H30" s="1"/>
  <c r="M29"/>
  <c r="I29" s="1"/>
  <c r="H29" s="1"/>
  <c r="M28"/>
  <c r="I28" s="1"/>
  <c r="H28" s="1"/>
  <c r="M27"/>
  <c r="I27" s="1"/>
  <c r="H27" s="1"/>
  <c r="M26"/>
  <c r="I26" s="1"/>
  <c r="H26" s="1"/>
  <c r="M25"/>
  <c r="I25" s="1"/>
  <c r="H25" s="1"/>
  <c r="M24"/>
  <c r="I24" s="1"/>
  <c r="H24" s="1"/>
  <c r="M23"/>
  <c r="I23" s="1"/>
  <c r="H23" s="1"/>
  <c r="M22"/>
  <c r="M21"/>
  <c r="I21" s="1"/>
  <c r="H21" s="1"/>
  <c r="M20"/>
  <c r="I20" s="1"/>
  <c r="H20" s="1"/>
  <c r="M19"/>
  <c r="I19" s="1"/>
  <c r="H19" s="1"/>
  <c r="M18"/>
  <c r="I18" s="1"/>
  <c r="H18" s="1"/>
  <c r="M17"/>
  <c r="I17" s="1"/>
  <c r="H17" s="1"/>
  <c r="M16"/>
  <c r="I16" s="1"/>
  <c r="H16" s="1"/>
  <c r="M15"/>
  <c r="I15" s="1"/>
  <c r="H15" s="1"/>
  <c r="M14"/>
  <c r="I14" s="1"/>
  <c r="H14" s="1"/>
  <c r="M13"/>
  <c r="I13" s="1"/>
  <c r="H13" s="1"/>
  <c r="M12"/>
  <c r="I12" s="1"/>
  <c r="H12" s="1"/>
  <c r="M11"/>
  <c r="I11" s="1"/>
  <c r="H11" s="1"/>
  <c r="M10"/>
  <c r="I10" s="1"/>
  <c r="H10" s="1"/>
  <c r="M9"/>
  <c r="I9" s="1"/>
  <c r="H9" s="1"/>
  <c r="M8"/>
  <c r="I8" s="1"/>
  <c r="H8" s="1"/>
  <c r="M7"/>
  <c r="I7" s="1"/>
  <c r="H7" s="1"/>
  <c r="M6"/>
  <c r="I6" s="1"/>
  <c r="H6" s="1"/>
  <c r="M5"/>
  <c r="I5" s="1"/>
  <c r="H5" s="1"/>
  <c r="M4"/>
  <c r="I4" s="1"/>
  <c r="H4" s="1"/>
  <c r="M3"/>
  <c r="I3" s="1"/>
  <c r="H3" s="1"/>
  <c r="M2"/>
  <c r="M72" i="4"/>
  <c r="M73"/>
  <c r="M74"/>
  <c r="M75"/>
  <c r="M76"/>
  <c r="I76" s="1"/>
  <c r="H76" s="1"/>
  <c r="M77"/>
  <c r="I77" s="1"/>
  <c r="H77" s="1"/>
  <c r="M78"/>
  <c r="I78" s="1"/>
  <c r="H78" s="1"/>
  <c r="M79"/>
  <c r="I79" s="1"/>
  <c r="H79" s="1"/>
  <c r="I72"/>
  <c r="H72" s="1"/>
  <c r="I73"/>
  <c r="H73" s="1"/>
  <c r="I74"/>
  <c r="H74" s="1"/>
  <c r="I75"/>
  <c r="H75" s="1"/>
  <c r="M64"/>
  <c r="I64" s="1"/>
  <c r="H64" s="1"/>
  <c r="M65"/>
  <c r="I65" s="1"/>
  <c r="H65" s="1"/>
  <c r="M66"/>
  <c r="I66" s="1"/>
  <c r="H66" s="1"/>
  <c r="M67"/>
  <c r="I67" s="1"/>
  <c r="H67" s="1"/>
  <c r="M68"/>
  <c r="I68" s="1"/>
  <c r="H68" s="1"/>
  <c r="M69"/>
  <c r="I69" s="1"/>
  <c r="H69" s="1"/>
  <c r="M70"/>
  <c r="I70" s="1"/>
  <c r="H70" s="1"/>
  <c r="M71"/>
  <c r="I71" s="1"/>
  <c r="H71" s="1"/>
  <c r="M57"/>
  <c r="I57" s="1"/>
  <c r="H57" s="1"/>
  <c r="M58"/>
  <c r="I58" s="1"/>
  <c r="H58" s="1"/>
  <c r="M59"/>
  <c r="I59" s="1"/>
  <c r="H59" s="1"/>
  <c r="M60"/>
  <c r="I60" s="1"/>
  <c r="H60" s="1"/>
  <c r="M61"/>
  <c r="I61" s="1"/>
  <c r="H61" s="1"/>
  <c r="M62"/>
  <c r="I62" s="1"/>
  <c r="H62" s="1"/>
  <c r="M63"/>
  <c r="I63" s="1"/>
  <c r="H63" s="1"/>
  <c r="I2" i="5" l="1"/>
  <c r="H2" s="1"/>
  <c r="I22"/>
  <c r="H22" s="1"/>
  <c r="M49" i="4"/>
  <c r="M50"/>
  <c r="M51"/>
  <c r="M52"/>
  <c r="M53"/>
  <c r="I53" s="1"/>
  <c r="H53" s="1"/>
  <c r="M54"/>
  <c r="I54" s="1"/>
  <c r="H54" s="1"/>
  <c r="M55"/>
  <c r="M56"/>
  <c r="I56" s="1"/>
  <c r="H56" s="1"/>
  <c r="I49"/>
  <c r="H49" s="1"/>
  <c r="I50"/>
  <c r="H50" s="1"/>
  <c r="I51"/>
  <c r="H51" s="1"/>
  <c r="I52"/>
  <c r="H52" s="1"/>
  <c r="I55"/>
  <c r="H55" s="1"/>
  <c r="M37"/>
  <c r="M38"/>
  <c r="M39"/>
  <c r="I39" s="1"/>
  <c r="H39" s="1"/>
  <c r="M40"/>
  <c r="I40" s="1"/>
  <c r="H40" s="1"/>
  <c r="M41"/>
  <c r="I41" s="1"/>
  <c r="H41" s="1"/>
  <c r="M42"/>
  <c r="I42" s="1"/>
  <c r="H42" s="1"/>
  <c r="M43"/>
  <c r="M44"/>
  <c r="I44" s="1"/>
  <c r="H44" s="1"/>
  <c r="M45"/>
  <c r="I45" s="1"/>
  <c r="H45" s="1"/>
  <c r="M46"/>
  <c r="I46" s="1"/>
  <c r="H46" s="1"/>
  <c r="M47"/>
  <c r="I47" s="1"/>
  <c r="H47" s="1"/>
  <c r="M48"/>
  <c r="I48" s="1"/>
  <c r="H48" s="1"/>
  <c r="I37"/>
  <c r="H37" s="1"/>
  <c r="I38"/>
  <c r="H38" s="1"/>
  <c r="I43"/>
  <c r="H43" s="1"/>
  <c r="M28" l="1"/>
  <c r="I28" s="1"/>
  <c r="H28" s="1"/>
  <c r="M25"/>
  <c r="I25" s="1"/>
  <c r="H25" s="1"/>
  <c r="M26"/>
  <c r="I26" s="1"/>
  <c r="H26" s="1"/>
  <c r="M27"/>
  <c r="I27" s="1"/>
  <c r="H27" s="1"/>
  <c r="M29"/>
  <c r="I29" s="1"/>
  <c r="H29" s="1"/>
  <c r="M30"/>
  <c r="I30" s="1"/>
  <c r="H30" s="1"/>
  <c r="M31"/>
  <c r="I31" s="1"/>
  <c r="H31" s="1"/>
  <c r="M32"/>
  <c r="I32" s="1"/>
  <c r="H32" s="1"/>
  <c r="O22"/>
  <c r="M18" l="1"/>
  <c r="I18" s="1"/>
  <c r="H18" s="1"/>
  <c r="M19"/>
  <c r="M20"/>
  <c r="I20" s="1"/>
  <c r="H20" s="1"/>
  <c r="M21"/>
  <c r="I21" s="1"/>
  <c r="H21" s="1"/>
  <c r="M22"/>
  <c r="I22" s="1"/>
  <c r="H22" s="1"/>
  <c r="M23"/>
  <c r="I23" s="1"/>
  <c r="H23" s="1"/>
  <c r="M24"/>
  <c r="I24" s="1"/>
  <c r="H24" s="1"/>
  <c r="I19"/>
  <c r="H19" s="1"/>
  <c r="O2" l="1"/>
  <c r="M4"/>
  <c r="M5"/>
  <c r="M6"/>
  <c r="M7"/>
  <c r="M8"/>
  <c r="M9"/>
  <c r="M10"/>
  <c r="M11"/>
  <c r="M12"/>
  <c r="M13"/>
  <c r="M14"/>
  <c r="M15"/>
  <c r="M16"/>
  <c r="M17"/>
  <c r="M3"/>
  <c r="M2" l="1"/>
  <c r="I4" l="1"/>
  <c r="H4" s="1"/>
  <c r="I6"/>
  <c r="H6" s="1"/>
  <c r="I7"/>
  <c r="H7" s="1"/>
  <c r="I8"/>
  <c r="H8" s="1"/>
  <c r="I9"/>
  <c r="H9" s="1"/>
  <c r="I10"/>
  <c r="H10" s="1"/>
  <c r="I11"/>
  <c r="H11" s="1"/>
  <c r="I12"/>
  <c r="H12" s="1"/>
  <c r="I15"/>
  <c r="H15" s="1"/>
  <c r="I16"/>
  <c r="H16" s="1"/>
  <c r="I17"/>
  <c r="H17" s="1"/>
  <c r="I2"/>
  <c r="H2" s="1"/>
  <c r="I3"/>
  <c r="H3" s="1"/>
  <c r="I5"/>
  <c r="H5" s="1"/>
  <c r="I13"/>
  <c r="H13" s="1"/>
  <c r="I14"/>
  <c r="H14" s="1"/>
  <c r="M36"/>
  <c r="I36" s="1"/>
  <c r="H36" s="1"/>
  <c r="M35"/>
  <c r="I35" s="1"/>
  <c r="H35" s="1"/>
  <c r="M34"/>
  <c r="I34" s="1"/>
  <c r="H34" s="1"/>
  <c r="M33"/>
  <c r="I33" s="1"/>
  <c r="H33" s="1"/>
  <c r="M27" i="3" l="1"/>
  <c r="I27" s="1"/>
  <c r="H27" s="1"/>
  <c r="M28"/>
  <c r="I28" s="1"/>
  <c r="H28" s="1"/>
  <c r="M29"/>
  <c r="I29" s="1"/>
  <c r="H29" s="1"/>
  <c r="M30"/>
  <c r="I30" s="1"/>
  <c r="H30" s="1"/>
  <c r="M31"/>
  <c r="I31" s="1"/>
  <c r="H31" s="1"/>
  <c r="M32"/>
  <c r="I32" s="1"/>
  <c r="H32" s="1"/>
  <c r="M33"/>
  <c r="I33" s="1"/>
  <c r="H33" s="1"/>
  <c r="M34"/>
  <c r="I34" s="1"/>
  <c r="H34" s="1"/>
  <c r="M35"/>
  <c r="I35" s="1"/>
  <c r="H35" s="1"/>
  <c r="M36"/>
  <c r="I36" s="1"/>
  <c r="H36" s="1"/>
  <c r="M37"/>
  <c r="I37" s="1"/>
  <c r="H37" s="1"/>
  <c r="M14"/>
  <c r="I14" s="1"/>
  <c r="H14" s="1"/>
  <c r="M15"/>
  <c r="I15" s="1"/>
  <c r="H15" s="1"/>
  <c r="M16"/>
  <c r="I16" s="1"/>
  <c r="H16" s="1"/>
  <c r="M17"/>
  <c r="I17" s="1"/>
  <c r="H17" s="1"/>
  <c r="M18"/>
  <c r="I18" s="1"/>
  <c r="H18" s="1"/>
  <c r="M19"/>
  <c r="I19" s="1"/>
  <c r="H19" s="1"/>
  <c r="M20"/>
  <c r="I20" s="1"/>
  <c r="H20" s="1"/>
  <c r="M21"/>
  <c r="I21" s="1"/>
  <c r="H21" s="1"/>
  <c r="M22"/>
  <c r="I22" s="1"/>
  <c r="H22" s="1"/>
  <c r="M23"/>
  <c r="I23" s="1"/>
  <c r="H23" s="1"/>
  <c r="M24"/>
  <c r="I24" s="1"/>
  <c r="H24" s="1"/>
  <c r="M25"/>
  <c r="I25" s="1"/>
  <c r="H25" s="1"/>
  <c r="M26"/>
  <c r="I26" s="1"/>
  <c r="H26" s="1"/>
  <c r="M4"/>
  <c r="I4" s="1"/>
  <c r="H4" s="1"/>
  <c r="M5"/>
  <c r="I5" s="1"/>
  <c r="H5" s="1"/>
  <c r="M6"/>
  <c r="I6" s="1"/>
  <c r="H6" s="1"/>
  <c r="M7"/>
  <c r="I7" s="1"/>
  <c r="H7" s="1"/>
  <c r="M8"/>
  <c r="I8" s="1"/>
  <c r="H8" s="1"/>
  <c r="M9"/>
  <c r="I9" s="1"/>
  <c r="H9" s="1"/>
  <c r="M10"/>
  <c r="I10" s="1"/>
  <c r="H10" s="1"/>
  <c r="M11"/>
  <c r="I11" s="1"/>
  <c r="H11" s="1"/>
  <c r="M12"/>
  <c r="I12" s="1"/>
  <c r="H12" s="1"/>
  <c r="M13"/>
  <c r="I13" s="1"/>
  <c r="H13" s="1"/>
  <c r="M3" l="1"/>
  <c r="I3" s="1"/>
  <c r="H3" s="1"/>
  <c r="K49" i="1" l="1"/>
  <c r="N2" i="3"/>
  <c r="M2"/>
  <c r="N103" i="1"/>
  <c r="L103"/>
  <c r="N102"/>
  <c r="L102"/>
  <c r="N101"/>
  <c r="L101"/>
  <c r="N100"/>
  <c r="L100"/>
  <c r="N99"/>
  <c r="L99"/>
  <c r="N98"/>
  <c r="L98"/>
  <c r="N97"/>
  <c r="L97"/>
  <c r="I97" l="1"/>
  <c r="H97" s="1"/>
  <c r="I98"/>
  <c r="H98" s="1"/>
  <c r="I102"/>
  <c r="H102" s="1"/>
  <c r="I101"/>
  <c r="H101" s="1"/>
  <c r="I99"/>
  <c r="H99" s="1"/>
  <c r="I103"/>
  <c r="H103" s="1"/>
  <c r="I100"/>
  <c r="H100" s="1"/>
  <c r="I2" i="3"/>
  <c r="H2" s="1"/>
  <c r="L94" i="1"/>
  <c r="L95"/>
  <c r="L96"/>
  <c r="L104"/>
  <c r="L105"/>
  <c r="L106"/>
  <c r="L107"/>
  <c r="L108"/>
  <c r="L109"/>
  <c r="N94"/>
  <c r="N95"/>
  <c r="N96"/>
  <c r="N104"/>
  <c r="N105"/>
  <c r="N106"/>
  <c r="N107"/>
  <c r="N108"/>
  <c r="N109"/>
  <c r="L82"/>
  <c r="L83"/>
  <c r="L84"/>
  <c r="L85"/>
  <c r="L86"/>
  <c r="L87"/>
  <c r="L88"/>
  <c r="L89"/>
  <c r="L90"/>
  <c r="L91"/>
  <c r="L92"/>
  <c r="L93"/>
  <c r="I95" l="1"/>
  <c r="H95" s="1"/>
  <c r="I105"/>
  <c r="H105" s="1"/>
  <c r="I106"/>
  <c r="H106" s="1"/>
  <c r="I104"/>
  <c r="H104" s="1"/>
  <c r="I107"/>
  <c r="H107" s="1"/>
  <c r="I96"/>
  <c r="H96" s="1"/>
  <c r="I109"/>
  <c r="H109" s="1"/>
  <c r="I94"/>
  <c r="H94" s="1"/>
  <c r="I108"/>
  <c r="H108" s="1"/>
  <c r="L81"/>
  <c r="N89"/>
  <c r="I89" s="1"/>
  <c r="H89" s="1"/>
  <c r="N90"/>
  <c r="I90" s="1"/>
  <c r="H90" s="1"/>
  <c r="N91"/>
  <c r="I91" s="1"/>
  <c r="H91" s="1"/>
  <c r="N92"/>
  <c r="I92" s="1"/>
  <c r="H92" s="1"/>
  <c r="N93"/>
  <c r="I93" s="1"/>
  <c r="H93" s="1"/>
  <c r="L80"/>
  <c r="L79"/>
  <c r="L78"/>
  <c r="L77"/>
  <c r="N77"/>
  <c r="L76"/>
  <c r="L75"/>
  <c r="I77" l="1"/>
  <c r="H77" s="1"/>
  <c r="L74"/>
  <c r="L73"/>
  <c r="N75"/>
  <c r="I75" s="1"/>
  <c r="H75" s="1"/>
  <c r="N76"/>
  <c r="I76" s="1"/>
  <c r="H76" s="1"/>
  <c r="N78"/>
  <c r="I78" s="1"/>
  <c r="H78" s="1"/>
  <c r="N79"/>
  <c r="I79" s="1"/>
  <c r="H79" s="1"/>
  <c r="N80"/>
  <c r="I80" s="1"/>
  <c r="H80" s="1"/>
  <c r="N81"/>
  <c r="I81" s="1"/>
  <c r="H81" s="1"/>
  <c r="N82"/>
  <c r="I82" s="1"/>
  <c r="H82" s="1"/>
  <c r="N83"/>
  <c r="I83" s="1"/>
  <c r="H83" s="1"/>
  <c r="N84"/>
  <c r="I84" s="1"/>
  <c r="H84" s="1"/>
  <c r="N85"/>
  <c r="I85" s="1"/>
  <c r="H85" s="1"/>
  <c r="N86"/>
  <c r="I86" s="1"/>
  <c r="H86" s="1"/>
  <c r="N87"/>
  <c r="I87" s="1"/>
  <c r="H87" s="1"/>
  <c r="N88"/>
  <c r="I88" s="1"/>
  <c r="H88" s="1"/>
  <c r="L72"/>
  <c r="L71"/>
  <c r="L70"/>
  <c r="L69"/>
  <c r="L68"/>
  <c r="L67"/>
  <c r="L66"/>
  <c r="L65"/>
  <c r="N3" l="1"/>
  <c r="N4"/>
  <c r="N5"/>
  <c r="N6"/>
  <c r="N7"/>
  <c r="N8"/>
  <c r="N9"/>
  <c r="N10"/>
  <c r="N11"/>
  <c r="N12"/>
  <c r="N13"/>
  <c r="N14"/>
  <c r="N16"/>
  <c r="N17"/>
  <c r="N18"/>
  <c r="N19"/>
  <c r="N21"/>
  <c r="N22"/>
  <c r="N25"/>
  <c r="N27"/>
  <c r="N28"/>
  <c r="N29"/>
  <c r="N30"/>
  <c r="N31"/>
  <c r="N32"/>
  <c r="N33"/>
  <c r="N34"/>
  <c r="N35"/>
  <c r="N36"/>
  <c r="N37"/>
  <c r="N38"/>
  <c r="N40"/>
  <c r="L42" l="1"/>
  <c r="L48"/>
  <c r="L49"/>
  <c r="L50"/>
  <c r="L51"/>
  <c r="L52"/>
  <c r="L53"/>
  <c r="L54"/>
  <c r="L55"/>
  <c r="L56"/>
  <c r="L57"/>
  <c r="L58"/>
  <c r="L59"/>
  <c r="L60"/>
  <c r="L61"/>
  <c r="L62"/>
  <c r="L63"/>
  <c r="L64"/>
  <c r="N74"/>
  <c r="I74" s="1"/>
  <c r="H74" s="1"/>
  <c r="N73"/>
  <c r="I73" s="1"/>
  <c r="H73" s="1"/>
  <c r="N72"/>
  <c r="I72" s="1"/>
  <c r="H72" s="1"/>
  <c r="N71"/>
  <c r="I71" s="1"/>
  <c r="H71" s="1"/>
  <c r="N70"/>
  <c r="I70" s="1"/>
  <c r="H70" s="1"/>
  <c r="N69"/>
  <c r="I69" s="1"/>
  <c r="H69" s="1"/>
  <c r="N68"/>
  <c r="I68" s="1"/>
  <c r="H68" s="1"/>
  <c r="N67"/>
  <c r="I67" s="1"/>
  <c r="H67" s="1"/>
  <c r="N66"/>
  <c r="I66" s="1"/>
  <c r="H66" s="1"/>
  <c r="N65"/>
  <c r="N64"/>
  <c r="N63"/>
  <c r="N62"/>
  <c r="N61"/>
  <c r="N60"/>
  <c r="N59"/>
  <c r="N58"/>
  <c r="N57"/>
  <c r="N56"/>
  <c r="N55"/>
  <c r="N54"/>
  <c r="N53"/>
  <c r="N52"/>
  <c r="N51"/>
  <c r="N50"/>
  <c r="N49"/>
  <c r="N48"/>
  <c r="N47"/>
  <c r="N46"/>
  <c r="N45"/>
  <c r="N44"/>
  <c r="N43"/>
  <c r="N42"/>
  <c r="N41"/>
  <c r="N26"/>
  <c r="N23"/>
  <c r="N20"/>
  <c r="N24"/>
  <c r="N15"/>
  <c r="N39"/>
  <c r="M40"/>
  <c r="M39"/>
  <c r="M38"/>
  <c r="M37"/>
  <c r="M36" l="1"/>
  <c r="M34"/>
  <c r="M35"/>
  <c r="M33" l="1"/>
  <c r="M32" l="1"/>
  <c r="M31"/>
  <c r="M30"/>
  <c r="M29"/>
  <c r="M28"/>
  <c r="M27"/>
  <c r="M26" l="1"/>
  <c r="M25"/>
  <c r="M24"/>
  <c r="M23" l="1"/>
  <c r="M22"/>
  <c r="M21"/>
  <c r="M20"/>
  <c r="M19"/>
  <c r="M18"/>
  <c r="M17"/>
  <c r="M5" l="1"/>
  <c r="M16" l="1"/>
  <c r="M15"/>
  <c r="M14"/>
  <c r="M13"/>
  <c r="M12"/>
  <c r="M11"/>
  <c r="M10"/>
  <c r="M9" l="1"/>
  <c r="M3"/>
  <c r="M4"/>
  <c r="M6"/>
  <c r="M7"/>
  <c r="M8"/>
  <c r="L47" l="1"/>
  <c r="L46"/>
  <c r="L45"/>
  <c r="L44"/>
  <c r="L43"/>
  <c r="L41"/>
  <c r="L40"/>
  <c r="L39"/>
  <c r="L38"/>
  <c r="L37"/>
  <c r="L36"/>
  <c r="L35"/>
  <c r="L34"/>
  <c r="L33"/>
  <c r="L32"/>
  <c r="L31"/>
  <c r="L30"/>
  <c r="L29"/>
  <c r="L28"/>
  <c r="L27"/>
  <c r="L26"/>
  <c r="L25"/>
  <c r="L24"/>
  <c r="L23"/>
  <c r="L22"/>
  <c r="L21"/>
  <c r="L20"/>
  <c r="L19"/>
  <c r="L18"/>
  <c r="L17"/>
  <c r="L16"/>
  <c r="L15"/>
  <c r="L14"/>
  <c r="L13"/>
  <c r="L12"/>
  <c r="L11"/>
  <c r="L10"/>
  <c r="L9"/>
  <c r="L8"/>
  <c r="L7"/>
  <c r="L6"/>
  <c r="L5"/>
  <c r="L4"/>
  <c r="L3"/>
  <c r="M2"/>
  <c r="L2"/>
  <c r="I57"/>
  <c r="H57" s="1"/>
  <c r="I58"/>
  <c r="H58" s="1"/>
  <c r="I59" l="1"/>
  <c r="H59" s="1"/>
  <c r="I60"/>
  <c r="H60" s="1"/>
  <c r="I61"/>
  <c r="H61" s="1"/>
  <c r="I62"/>
  <c r="H62" s="1"/>
  <c r="I63"/>
  <c r="H63" s="1"/>
  <c r="I64"/>
  <c r="H64" s="1"/>
  <c r="I65"/>
  <c r="H65" s="1"/>
  <c r="I56" l="1"/>
  <c r="I55"/>
  <c r="I54"/>
  <c r="I53"/>
  <c r="I52"/>
  <c r="I51"/>
  <c r="I50" l="1"/>
  <c r="I49"/>
  <c r="I48"/>
  <c r="I47"/>
  <c r="I46"/>
  <c r="I45"/>
  <c r="I44"/>
  <c r="I43" l="1"/>
  <c r="H43" s="1"/>
  <c r="I42"/>
  <c r="H42" s="1"/>
  <c r="I41"/>
  <c r="H41" s="1"/>
  <c r="H44"/>
  <c r="H45"/>
  <c r="H46"/>
  <c r="H47"/>
  <c r="H48"/>
  <c r="H49"/>
  <c r="H50"/>
  <c r="H51"/>
  <c r="H52"/>
  <c r="H53"/>
  <c r="H54"/>
  <c r="H55"/>
  <c r="H56"/>
  <c r="I36"/>
  <c r="H36" s="1"/>
  <c r="I40" l="1"/>
  <c r="H40" s="1"/>
  <c r="I37"/>
  <c r="H37" s="1"/>
  <c r="I39"/>
  <c r="H39" s="1"/>
  <c r="I38"/>
  <c r="H38" s="1"/>
  <c r="I35"/>
  <c r="I34"/>
  <c r="I33"/>
  <c r="I32"/>
  <c r="I29" l="1"/>
  <c r="H29" s="1"/>
  <c r="I28"/>
  <c r="H28" s="1"/>
  <c r="I27"/>
  <c r="H27" s="1"/>
  <c r="I24"/>
  <c r="H24" s="1"/>
  <c r="I22"/>
  <c r="H22" s="1"/>
  <c r="I21"/>
  <c r="H21" s="1"/>
  <c r="I17"/>
  <c r="H17" s="1"/>
  <c r="I15"/>
  <c r="H15" s="1"/>
  <c r="I12"/>
  <c r="H12" s="1"/>
  <c r="I9"/>
  <c r="H9" s="1"/>
  <c r="I8"/>
  <c r="H8" s="1"/>
  <c r="I6"/>
  <c r="H6" s="1"/>
  <c r="I3"/>
  <c r="H3" s="1"/>
  <c r="I31"/>
  <c r="I30"/>
  <c r="I26" l="1"/>
  <c r="H26" s="1"/>
  <c r="I25"/>
  <c r="H25" s="1"/>
  <c r="I10"/>
  <c r="H10" s="1"/>
  <c r="I16"/>
  <c r="H16" s="1"/>
  <c r="I14"/>
  <c r="H14" s="1"/>
  <c r="I23"/>
  <c r="H23" s="1"/>
  <c r="I7"/>
  <c r="H7" s="1"/>
  <c r="I18"/>
  <c r="H18" s="1"/>
  <c r="I20"/>
  <c r="H20" s="1"/>
  <c r="I4"/>
  <c r="H4" s="1"/>
  <c r="I5"/>
  <c r="H5" s="1"/>
  <c r="I11"/>
  <c r="H11" s="1"/>
  <c r="I2"/>
  <c r="H2" s="1"/>
  <c r="I13"/>
  <c r="H13" s="1"/>
  <c r="I19"/>
  <c r="H19" s="1"/>
  <c r="H34"/>
  <c r="H35"/>
  <c r="H30" l="1"/>
  <c r="H31"/>
  <c r="H32"/>
  <c r="H33"/>
</calcChain>
</file>

<file path=xl/sharedStrings.xml><?xml version="1.0" encoding="utf-8"?>
<sst xmlns="http://schemas.openxmlformats.org/spreadsheetml/2006/main" count="8631" uniqueCount="6085">
  <si>
    <t>Buy Price</t>
  </si>
  <si>
    <t>AZ Link</t>
  </si>
  <si>
    <t>ABS #</t>
  </si>
  <si>
    <t>AZ Price</t>
  </si>
  <si>
    <t>AZ as seller</t>
  </si>
  <si>
    <t>Dangerous Good</t>
  </si>
  <si>
    <t>Sales Estimator</t>
  </si>
  <si>
    <t>Item</t>
  </si>
  <si>
    <t>Selling Restriction</t>
  </si>
  <si>
    <t>Profit %</t>
  </si>
  <si>
    <t>Profit $</t>
  </si>
  <si>
    <t>AZ Fees</t>
  </si>
  <si>
    <t>Link</t>
  </si>
  <si>
    <t>Dangerous Goods Link</t>
  </si>
  <si>
    <t>Source Link</t>
  </si>
  <si>
    <t>link</t>
  </si>
  <si>
    <t>FBA Calculator</t>
  </si>
  <si>
    <t>No</t>
  </si>
  <si>
    <t xml:space="preserve">
Heroes of Goo Jit Zu </t>
  </si>
  <si>
    <t>ASIN</t>
  </si>
  <si>
    <t>B084NV187S</t>
  </si>
  <si>
    <t xml:space="preserve">Toys </t>
  </si>
  <si>
    <t>Minimum Profit</t>
  </si>
  <si>
    <t>Date</t>
  </si>
  <si>
    <t>FBA FEES</t>
  </si>
  <si>
    <t xml:space="preserve">FurEver Brite Safety Collar For Dogs, Small/Medium
</t>
  </si>
  <si>
    <t>B00865LI52</t>
  </si>
  <si>
    <t>https://www.medi-vet.com/FurEver-Brite-Safety-Collar-For-Dogs-p/19407.htm</t>
  </si>
  <si>
    <t>DOG &gt; Accessories</t>
  </si>
  <si>
    <t>N/A</t>
  </si>
  <si>
    <t>Yes</t>
  </si>
  <si>
    <t xml:space="preserve">Kruuse KR274162 Buster Dog Maze Mini, Grey
</t>
  </si>
  <si>
    <t>B00PJBYMO0</t>
  </si>
  <si>
    <t>https://www.medi-vet.com/BUSTER-DogMaze-Food-Dish-Grey-p/18381.htm</t>
  </si>
  <si>
    <t>https://www.amazon.ca/Kruuse-KR274162-Buster-Maze-Mini/dp/B00PJBYMO0/</t>
  </si>
  <si>
    <t xml:space="preserve">PetSafe Treat and Train Remote Reward Dog Trainer
</t>
  </si>
  <si>
    <t>B0010B8CHG</t>
  </si>
  <si>
    <t>https://www.medi-vet.com/Treat-Train-Remote-Reward-Dog-Trainer-p/17587.htm</t>
  </si>
  <si>
    <t>https://www.amazon.ca/PetSafe-Treat-Remote-Reward-Trainer/dp/B0010B8CHG/</t>
  </si>
  <si>
    <t>DOG &gt; Allergy &amp; Itching Relief</t>
  </si>
  <si>
    <t>Category</t>
  </si>
  <si>
    <t>Nutri-Vet Scratch Not Spray for Cats, 8-Ounce</t>
  </si>
  <si>
    <t>B0058QQVXQ</t>
  </si>
  <si>
    <t>https://www.medi-vet.com/Nutri-Vet-Anti-Itch-Spray-For-Dogs-p/19559.htm</t>
  </si>
  <si>
    <t>https://www.amazon.ca/Nutri-Vet-Scratch-Spray-Cats-8-Ounce/dp/B0058QQVXQ/</t>
  </si>
  <si>
    <t xml:space="preserve">Chlorpheniramine Maleate 4mg, 100 Tablets
</t>
  </si>
  <si>
    <t>B001V9UVSA</t>
  </si>
  <si>
    <t>https://www.medi-vet.com/Chlorpheniramine-Maleate-4mg-p/17591.htm</t>
  </si>
  <si>
    <t>https://www.amazon.ca/ALLER-CHLOR-WATS-100Tablets-WATSON-LABS/dp/B001V9UVSA/</t>
  </si>
  <si>
    <t>HomeoPet Skin &amp; Itch Relief, 15 ml</t>
  </si>
  <si>
    <t>B001EO6G8Q</t>
  </si>
  <si>
    <t>https://www.medi-vet.com/HomeoPet-Skin-Itch-Relief-p/15093.htm</t>
  </si>
  <si>
    <t>https://www.amazon.ca/HomeoPet-Skin-Itch-Relief-15ml/dp/B001EO6G8Q/</t>
  </si>
  <si>
    <t>https://www.amazon.ca/Davis-FurEver-Safety-Collar-Medium/dp/B00865LI52/</t>
  </si>
  <si>
    <t>https://www.medi-vet.com/HomeoPet-Nose-Relief-p/15092.htm</t>
  </si>
  <si>
    <t xml:space="preserve">HomeoPet Nose Relief, 15 ml
</t>
  </si>
  <si>
    <t>B00014FI34</t>
  </si>
  <si>
    <t>https://www.amazon.ca/HomeoPet-14702-Homeopet-14813-Sinus/dp/B00014FI34/</t>
  </si>
  <si>
    <t xml:space="preserve">Grannicks Bitter Apple For Dogs, 8 oz
</t>
  </si>
  <si>
    <t>B00NLEQXHQ</t>
  </si>
  <si>
    <t>https://www.medi-vet.com/Grannicks-Bitter-Apple-For-Dogs-8-oz-p/19874.htm</t>
  </si>
  <si>
    <t>https://www.amazon.ca/Bitter-Apple-Liquid-8oz-Pump/dp/B00NLEQXHQ</t>
  </si>
  <si>
    <t>DOG &gt; Behavior Aids</t>
  </si>
  <si>
    <t>Medince</t>
  </si>
  <si>
    <t>Nutri-Vet Nasty Habit Chewables For Dogs, 60 Count</t>
  </si>
  <si>
    <t>B0015GQ0U2</t>
  </si>
  <si>
    <t>https://www.medi-vet.com/Nutri-Vet-Nasty-Habit-Chewables-For-Dogs-p/19376.htm</t>
  </si>
  <si>
    <t>https://www.amazon.ca/Nutri-Vet-Nasty-Habit-Chewables-60-Count/dp/B0015GQ0U2/</t>
  </si>
  <si>
    <t xml:space="preserve">VetriScience Composure Small Canine, 30 Mini Bite-Sized Chews
</t>
  </si>
  <si>
    <t>B013JDM8KO</t>
  </si>
  <si>
    <t>https://www.medi-vet.com/VetriScience-Composure-Small-Canine-Mini-Chews-p/16740.htm</t>
  </si>
  <si>
    <t>https://www.amazon.ca/VetriScience-Laboratories-Composure-Calming-Support/dp/B013JDM8KO/</t>
  </si>
  <si>
    <t>Go Here For Dogs &amp; Puppies, 22 oz</t>
  </si>
  <si>
    <t>B00FMX61I0</t>
  </si>
  <si>
    <t>https://www.medi-vet.com/Go-Here-For-Dogs-Puppies-p/18499.htm</t>
  </si>
  <si>
    <t>https://www.amazon.ca/Davis-Here-Potty-Training-Aid/dp/B00FMX61I0/</t>
  </si>
  <si>
    <t>https://www.medi-vet.com/HomeoPet-Pro-Storm-Stress-Dogs-Up-To-20-lbs-p/16766.htm</t>
  </si>
  <si>
    <t>https://www.amazon.ca/HomeoPet-Pro-Storm-Stress-Dogs/dp/B001M5D14Y/</t>
  </si>
  <si>
    <t xml:space="preserve">HomeoPet Pro Storm Stress for Dogs up to 20 lbs, 5ml
</t>
  </si>
  <si>
    <t>B001M5D14Y</t>
  </si>
  <si>
    <t xml:space="preserve">NaturVet Coprophagia Deterrent, 60 Tablets
</t>
  </si>
  <si>
    <t>https://www.medi-vet.com/NaturVet-Coprophagia-Deterrent-p/16720.htm</t>
  </si>
  <si>
    <t>https://www.amazon.ca/NaturVet-Coprophagia-Deterrent-Release-ChewableTablets/dp/B000P75KBM/</t>
  </si>
  <si>
    <t>B000P75KBM</t>
  </si>
  <si>
    <t>NurtureCALM 24/7 Pheromone Collar For Dogs, 23"</t>
  </si>
  <si>
    <t>https://www.medi-vet.com/NurtureCALM-24-7-Pheromone-Collar-Dogs-p/17794.htm</t>
  </si>
  <si>
    <t>B007EH42WY</t>
  </si>
  <si>
    <t>https://www.amazon.ca/NurtureCALM-24-Pheromone-Collar-Dogs/dp/B007EH42WY/</t>
  </si>
  <si>
    <t>https://www.medi-vet.com/dog-behavior-aids-s/1826.htm?searching=Y&amp;sort=13&amp;cat=1826&amp;show=30&amp;page=2</t>
  </si>
  <si>
    <t>https://www.medi-vet.com/VetClassics-Stress-Away-Soft-Chews-p/19667.htm</t>
  </si>
  <si>
    <t xml:space="preserve">VetClassics Stress Away Soft Chews, 65 Chews
</t>
  </si>
  <si>
    <t>B004ZMTSJI</t>
  </si>
  <si>
    <t xml:space="preserve">NaturVet Off Limits, 32 oz.
</t>
  </si>
  <si>
    <t>B000GZ39HU</t>
  </si>
  <si>
    <t>https://www.medi-vet.com/NaturVet-Off-Limits-p/16082.htm</t>
  </si>
  <si>
    <t>https://www.amazon.ca/NATURVET-978250-Limits-Natural-32-Ounce/dp/B000GZ39HU/</t>
  </si>
  <si>
    <t>https://www.medi-vet.com/Adaptil-Collar-For-Small-Dog-p/14128.htm</t>
  </si>
  <si>
    <t xml:space="preserve">Adaptil Collar For Small Dog
</t>
  </si>
  <si>
    <t>B07B1RYTTS</t>
  </si>
  <si>
    <t>https://www.amazon.ca/ADAPTIL-Collar-Puppies-Appeasing-Pheromone/dp/B07B1RYTTS</t>
  </si>
  <si>
    <t>B07B4HHTST</t>
  </si>
  <si>
    <t>https://www.amazon.ca/ADAPTIL-Diffuser-Refill-Appeasing-Pheromone/dp/B07B4HHTST/</t>
  </si>
  <si>
    <t xml:space="preserve">Adaptil Diffuser Refill Dog Appeasing Pheromone 48ml (30 Day Refill)
</t>
  </si>
  <si>
    <t>https://www.medi-vet.com/Adaptil-Diffuser-Refill-Dog-Appeasing-Pheromone-p/10347.htm</t>
  </si>
  <si>
    <t xml:space="preserve">CoproBan Chewable Anti-Coprophagic Tablets, 20 Count
</t>
  </si>
  <si>
    <t>https://www.medi-vet.com/CoproBan-Chewable-Anti-Coprophagic-Tablets-p/17151.htm</t>
  </si>
  <si>
    <t>https://www.amazon.ca/20-Piece-CoproBan-Anti-Coprophagia-Roast-Flavor/dp/B00377B7BO/</t>
  </si>
  <si>
    <t>https://www.amazon.ca/Stress-Away-Dogs-Cats-Chews/dp/B004ZMTSJI/</t>
  </si>
  <si>
    <t>B00377B7BO</t>
  </si>
  <si>
    <t xml:space="preserve">Cease Coprophagia Granules, 450 gm
</t>
  </si>
  <si>
    <t>https://www.medi-vet.com/Cease-Coprophagia-Granules-450gm-p/18450.htm</t>
  </si>
  <si>
    <t>https://www.amazon.ca/Cease-Coprophagia-Granules-450-gm/dp/B00BQ1WEGU/</t>
  </si>
  <si>
    <t>B00BQ1WEGU</t>
  </si>
  <si>
    <t xml:space="preserve">Cease Coprophagia Soft Chews, 90 Count
</t>
  </si>
  <si>
    <t>https://www.amazon.ca/Cease-Coprophagia-Soft-Chews-Count/dp/B00A4JLEOI/</t>
  </si>
  <si>
    <t>https://www.medi-vet.com/Cease-Coprophagia-Soft-Chews-90-Count-p/18453.htm</t>
  </si>
  <si>
    <t>B00A4JLEOI</t>
  </si>
  <si>
    <t>Anxitane S (L-Theanine) Chewable Tablets, 30 Count</t>
  </si>
  <si>
    <t>https://www.medi-vet.com/Anxitane-S-L-Theanine-Chewable-Tablets-p/16943.htm</t>
  </si>
  <si>
    <t>B00AS0B0QU</t>
  </si>
  <si>
    <t>https://www.amazon.ca/Virbac-Anxitane-30-Tabs/dp/B00AS0B0QU/</t>
  </si>
  <si>
    <t>Adaptil Dog Appeasing Pheromone Plug-in Diffuser + Refill</t>
  </si>
  <si>
    <t>B07B4KNXG7</t>
  </si>
  <si>
    <t>https://www.medi-vet.com/Adaptil-Dog-Appeasing-Pheromone-Plug-in-Diffuser-p/10346.htm</t>
  </si>
  <si>
    <t>https://www.amazon.ca/dp/B07B4KNXG7/</t>
  </si>
  <si>
    <t xml:space="preserve">Anxitane M/L (L-Theanine) Chewable Tablets, 30 Count
</t>
  </si>
  <si>
    <t>https://www.medi-vet.com/Anxitane-M-L-L-Theanine-Chewable-Tablets-p/16944.htm</t>
  </si>
  <si>
    <t>https://www.amazon.ca/Anxitane-L-Theanine-Chewable-Tablets-Count/dp/B002SZUPQY/</t>
  </si>
  <si>
    <t>B002SZUPQY</t>
  </si>
  <si>
    <t>https://www.medi-vet.com/dog-behavior-aids-s/1826.htm?searching=Y&amp;sort=13&amp;cat=1826&amp;show=30&amp;page=4</t>
  </si>
  <si>
    <t xml:space="preserve">
Zylkene 450mg, 30 Capsules</t>
  </si>
  <si>
    <t>B00GSWIKOC</t>
  </si>
  <si>
    <t>https://www.amazon.ca/Vetoquinol-Zylkene-Nutritional-Supplement-Relaxation/dp/B00GSWIKOC/</t>
  </si>
  <si>
    <t>https://www.medi-vet.com/Zylkene-450mg-Capsules-p/18525.htm</t>
  </si>
  <si>
    <t>DOG &gt; Bone &amp; Joint Care</t>
  </si>
  <si>
    <t>https://www.medi-vet.com/NaturVet-VitaPet-Senior-With-Glucosamine-p/16086.htm</t>
  </si>
  <si>
    <t xml:space="preserve">NaturVet VitaPet Senior With Glucosamine, 60 Tablets
</t>
  </si>
  <si>
    <t>B000P75M56</t>
  </si>
  <si>
    <t xml:space="preserve">NaturVet Glucosamine DS With Chondroitin, Stage 1 Maint, 60 Chew Tabs
</t>
  </si>
  <si>
    <t>https://www.medi-vet.com/NaturVet-Glucosamine-DS-With-Chondroitin-p/16137.htm</t>
  </si>
  <si>
    <t>B000G18WSU</t>
  </si>
  <si>
    <t>https://www.amazon.ca/Maintenance-Supplement-Glucosamine-Chondroitin-NaturVet/dp/B000G18WSU/</t>
  </si>
  <si>
    <t>https://www.amazon.ca/NaturVet-VitaPet-Vitamins-Glucosamine-Chewable/dp/B000P75M56/</t>
  </si>
  <si>
    <t>https://www.amazon.ca/Glyco-Flex-Mini-Bite-Sized-Chews-60-Count/dp/B005CBU4PI/r</t>
  </si>
  <si>
    <t>B005CBU4PI</t>
  </si>
  <si>
    <t xml:space="preserve">GlycoFlex 3 Small Canine, 60 Bite-Sized Chews
</t>
  </si>
  <si>
    <t>https://www.medi-vet.com/GlycoFlex-3-Small-Canine-Bite-Sized-Chews-p/17571.htm</t>
  </si>
  <si>
    <t xml:space="preserve">GlycoFlex Plus For Small Dogs Under 30 lbs, 60 Bite-Sized Chews
</t>
  </si>
  <si>
    <t>B0116E4DVU</t>
  </si>
  <si>
    <t>https://www.medi-vet.com/GlycoFlex-Plus-Chews-For-Small-Dogs-Under-30-lbs-p/19466.htm</t>
  </si>
  <si>
    <t>https://www.amazon.ca/VetriScience-Laboratories-GlycoFlex-Supplement-Bite-Sized/dp/B0116E4DVU/</t>
  </si>
  <si>
    <t>NaturVet Arthrisoothe GOLD Advanced Care, 8 oz</t>
  </si>
  <si>
    <t>B000EHVEP4</t>
  </si>
  <si>
    <t>https://www.medi-vet.com/NaturVet-Arthrisoothe-GOLD-Advanced-Care-p/16031.htm</t>
  </si>
  <si>
    <t>https://www.amazon.ca/NaturVet-ArthriSoothe-GOLD-Liquid-8-Ounce/dp/B000EHVEP4/</t>
  </si>
  <si>
    <t>https://www.medi-vet.com/dog-bone-joint-supplements-s/1827.htm?searching=Y&amp;sort=13&amp;cat=1827&amp;show=30&amp;page=2</t>
  </si>
  <si>
    <t xml:space="preserve">PL360 Hip &amp; Joint Supplement For Dogs, 90 Chewable Tablets
</t>
  </si>
  <si>
    <t>https://www.medi-vet.com/PL360-Hip-Joint-Supplement-For-Dogs-Chew-Tablets-p/16334.htm</t>
  </si>
  <si>
    <t>https://www.amazon.ca/PL360-Arthogen-Advanced-Formula-Chewable/dp/B0015QTB3A/</t>
  </si>
  <si>
    <t>B0015QTB3A</t>
  </si>
  <si>
    <t xml:space="preserve">Curaflex 2 Bonelets, 120 Chewables
</t>
  </si>
  <si>
    <t>B0021WXV4M</t>
  </si>
  <si>
    <t>https://www.amazon.ca/Curaflex-2-Bonelets-120-Chewables/dp/B0021WXV4M/</t>
  </si>
  <si>
    <t>https://www.medi-vet.com/Curaflex-2-Bonelets-For-Dogs-p/10322.htm</t>
  </si>
  <si>
    <t>https://www.medi-vet.com/VetClassics-Pain-Plus-For-Dogs-Soft-Chews-p/19663.htm</t>
  </si>
  <si>
    <t>https://www.amazon.ca/Classics-Pain-Plus-Soft-Chews/dp/B06XBYG48F/</t>
  </si>
  <si>
    <t>B06XBYG48F</t>
  </si>
  <si>
    <t xml:space="preserve">VetClassics Pain Plus For Dogs, 120 Soft Chews
</t>
  </si>
  <si>
    <t xml:space="preserve">VetClassics ArthriEase-Gold Hip &amp; Joint Support, 120 Soft Chews
</t>
  </si>
  <si>
    <t>B00A55M60M</t>
  </si>
  <si>
    <t>https://www.medi-vet.com/VetClassics-ArthriEase-Gold-Hip-Joint-Support-p/19183.htm</t>
  </si>
  <si>
    <t>https://www.amazon.ca/Arthriease-Gold-Soft-Chews-120-count/dp/B00A55M60M</t>
  </si>
  <si>
    <t>https://www.medi-vet.com/Missing-Link-Plus-Professional-Strength-p/10915.htm</t>
  </si>
  <si>
    <t xml:space="preserve">Missing Link Plus Veterinary Formula Canine Hip, Joint &amp; Coat, 1 lb
</t>
  </si>
  <si>
    <t>B00552JZ0Y</t>
  </si>
  <si>
    <t>https://www.amazon.ca/Missing-Link-Canine-Veterinary-Formula/dp/B00552JZ0Y/</t>
  </si>
  <si>
    <t xml:space="preserve">ProMotion Plus Omegas For Medium &amp; Large Dogs, 90 Soft Chews
</t>
  </si>
  <si>
    <t>https://www.medi-vet.com/ProMotion-Plus-Omegas-For-Medium-Large-Dogs-p/19087.htm</t>
  </si>
  <si>
    <t>B007FPNK9G</t>
  </si>
  <si>
    <t>https://www.amazon.ca/Promotion-Omegas-Chews-Medium-Large/dp/B007FPNK9G/</t>
  </si>
  <si>
    <t xml:space="preserve">GlycoFlex Plus For Dogs, 120 Chewable Tablets
</t>
  </si>
  <si>
    <t>https://www.medi-vet.com/GlycoFlex-Plus-Chewable-Tablets-For-Dogs-p/19465.htm</t>
  </si>
  <si>
    <t>B01DOO1XR2</t>
  </si>
  <si>
    <t>https://www.amazon.ca/VetriScience-Laboratories-GlycoFlex-Chewable-Supplement/dp/B01DOO1XR2/</t>
  </si>
  <si>
    <t xml:space="preserve">Nupro Joint Support For Dogs, 5 lb Silver
</t>
  </si>
  <si>
    <t>https://www.amazon.ca/Nupro-Joint-Support-Immunity-lbs/dp/B01IO8WMCS/</t>
  </si>
  <si>
    <t>B01IO8WMCS</t>
  </si>
  <si>
    <t>https://www.medi-vet.com/Nupro-Joint-Support-Dogs-p/14095.htm</t>
  </si>
  <si>
    <t>https://www.medi-vet.com/dog-bone-joint-supplements-s/1827.htm?searching=Y&amp;sort=13&amp;cat=1827&amp;show=30&amp;page=6</t>
  </si>
  <si>
    <t>US Price</t>
  </si>
  <si>
    <t xml:space="preserve">Vetoquinol Flexadin Advanced Chews With UCII, 60 Count
</t>
  </si>
  <si>
    <t>B015WSNKV0</t>
  </si>
  <si>
    <t>https://www.amazon.ca/Flexadin-Advanced-Chews-UCII-60/dp/B015WSNKV0/</t>
  </si>
  <si>
    <t>https://www.medi-vet.com/Vetoquinol-Flexadin-Advanced-Chews-With-UCII-p/19545.htm</t>
  </si>
  <si>
    <t>B00BQMIIQ4</t>
  </si>
  <si>
    <t>https://www.amazon.ca/TriCOX-Soft-Chews-120-chews/dp/B00BQMIIQ4/r</t>
  </si>
  <si>
    <t>TRP TriCOX Soft Chews Joint Support For Dogs, 120 Chews</t>
  </si>
  <si>
    <t>https://www.medi-vet.com/TRP-TriCOX-Soft-Chews-Joint-Support-For-Dogs-p/18446.htm</t>
  </si>
  <si>
    <t>B01NBWEKQO</t>
  </si>
  <si>
    <t>https://www.amazon.ca/HealthyPets-TRP-Chondro-Flex-120-Soft-Chews/dp/B01NBWEKQO</t>
  </si>
  <si>
    <t xml:space="preserve">Chondro-Flex Soft Chews TRP For Dogs, 120 Chews
</t>
  </si>
  <si>
    <t>https://www.medi-vet.com/Chondro-Flex-Soft-Chews-TRP-For-Dogs-p/17683.htm</t>
  </si>
  <si>
    <t xml:space="preserve">Vet Classics ArthriEase-Gold Hip &amp; Joint Formula, 90 Chewable Tablets
</t>
  </si>
  <si>
    <t>https://www.medi-vet.com/Vet-Classics-ArthriEase-Gold-Hip-Joint-Formula-p/19664.htm</t>
  </si>
  <si>
    <t>https://www.amazon.ca/Vet-Classics-ArthriEase-Gold-tablets/dp/B0076T8WOE</t>
  </si>
  <si>
    <t>B0076T8WOE</t>
  </si>
  <si>
    <t xml:space="preserve">Movoflex Soft Chews Joint Support For Dogs Over 80 lbs, 60 Soft Chews
</t>
  </si>
  <si>
    <t>https://www.medi-vet.com/Movoflex-Soft-Chews-Joint-Support-For-Medium-Dogs-p/19233.htm</t>
  </si>
  <si>
    <t>B01E44ZX9U</t>
  </si>
  <si>
    <t>https://www.amazon.ca/MoVo-Flex-Joint-Support-Large-60/dp/B01E44ZX9U/r</t>
  </si>
  <si>
    <t>https://www.medi-vet.com/Duralactin-Canine-Joint-Plus-Soft-Chews-p/19048.htm</t>
  </si>
  <si>
    <t xml:space="preserve">Duralactin Canine Joint Plus Soft Chews, 90 Count
</t>
  </si>
  <si>
    <t>B013TKPF5M</t>
  </si>
  <si>
    <t>https://www.amazon.ca/Duralactin-Canine-Joint-Triple-Strength/dp/B013TKPF5M/</t>
  </si>
  <si>
    <t>https://www.medi-vet.com/PhyCox-Soft-Chews-For-Dogs-p/16474.htm</t>
  </si>
  <si>
    <t xml:space="preserve">PhyCox Soft Chews For Dogs, 120 Count
</t>
  </si>
  <si>
    <t>https://www.amazon.ca/Phycox-Canine-Joint-Support-Chews/dp/B07YFF577X/</t>
  </si>
  <si>
    <t>B07YFF577X</t>
  </si>
  <si>
    <t xml:space="preserve">Petrodex Toothbrush Dog Dual-Ended, Soft Bristle
</t>
  </si>
  <si>
    <t>https://www.medi-vet.com/Petrodex-Toothbrush-Dog-Dual-Ended-Soft-Bristle-p/18318.htm</t>
  </si>
  <si>
    <t>https://www.amazon.ca/Petrodex-Dual-Ended-Toothbrush-Small/dp/B00E0I9G1W/</t>
  </si>
  <si>
    <t>B00E0I9G1W</t>
  </si>
  <si>
    <t xml:space="preserve">Petrodex Natural Dog Toothpaste - Peanut, 2.5 oz
</t>
  </si>
  <si>
    <t>https://www.medi-vet.com/Petrodex-Natural-Dog-Toothpaste-Peanut-p/18331.htm</t>
  </si>
  <si>
    <t>https://www.amazon.ca/Petrodex-Natural-Toothpaste-Dog-Peanut/dp/B007BU73PC/</t>
  </si>
  <si>
    <t>B007BU73PC</t>
  </si>
  <si>
    <t>Petrodex Dental Water Additive For Dogs &amp; Cats</t>
  </si>
  <si>
    <t>https://www.medi-vet.com/Petrodex-Dental-Water-Additive-For-Dogs-Cats-p/18337.htm</t>
  </si>
  <si>
    <t>https://www.amazon.ca/SENTRY-Petrodex-Dental-Water-Additive/dp/B00990EN3W/</t>
  </si>
  <si>
    <t>B00990EN3W</t>
  </si>
  <si>
    <t>https://www.medi-vet.com/dog-dental-care-s/1828.htm</t>
  </si>
  <si>
    <t xml:space="preserve">C.E.T. Dual-Ended Toothbrush
</t>
  </si>
  <si>
    <t>https://www.medi-vet.com/C-E-T-Dual-Ended-Toothbrush-p/16169.htm</t>
  </si>
  <si>
    <t>B00076HSKM</t>
  </si>
  <si>
    <t>https://www.amazon.ca/CET-CET305-Dual-End-Toothbrush/dp/B00076HSKM/</t>
  </si>
  <si>
    <t>Clenz-a-dent Breakables Dental Rawhide Chews For Small Dogs, 15 Chews</t>
  </si>
  <si>
    <t>https://www.medi-vet.com/Breakables-Clenz-a-dent-Rawhide-Chews-Small-Dog-p/19932.htm</t>
  </si>
  <si>
    <t>B07G1DMQ28</t>
  </si>
  <si>
    <t>https://www.amazon.ca/Breakables-Clenz-dent-Rawhide-Dental/dp/B07G1DMQ28/</t>
  </si>
  <si>
    <t>C.E.T. Mini-Toothbrush With Toothpaste Packet</t>
  </si>
  <si>
    <t>https://www.medi-vet.com/C-E-T-Mini-Toothbrush-p/10063.htm</t>
  </si>
  <si>
    <t>B007GB9WKK</t>
  </si>
  <si>
    <t>https://www.amazon.ca/CET-Toothbrush-12gm-Poultry-Toothpaste/dp/B007GB9WKK/</t>
  </si>
  <si>
    <t>C.E.T. Fingerbrush Kit With Poultry Flavor Toothpaste</t>
  </si>
  <si>
    <t>https://www.medi-vet.com/C-E-T-Fingerbrush-p/10125.htm</t>
  </si>
  <si>
    <t>B00DP3SEES</t>
  </si>
  <si>
    <t>https://www.amazon.ca/CET-Fingerbrush-Poultry-Flavor-12/dp/B00DP3SEES/</t>
  </si>
  <si>
    <t>Vedco Fresh Mouth Oral Spray, 8 oz.</t>
  </si>
  <si>
    <t>https://www.medi-vet.com/Vedco-Fresh-Mouth-Oral-Spray-p/14032.htm</t>
  </si>
  <si>
    <t>B000CQWV5E</t>
  </si>
  <si>
    <t>https://www.amazon.ca/Vedco-Fresh-Mouth-Oral-Spray/dp/B000CQWV5E/</t>
  </si>
  <si>
    <t>Petrodex Dental Spray For Dogs &amp; Cats, 4 oz</t>
  </si>
  <si>
    <t>https://www.medi-vet.com/Petrodex-Dental-Spray-For-Dogs-Cats-p/18333.htm</t>
  </si>
  <si>
    <t>https://www.amazon.ca/Petrodex-Dental-Spray-Dog-4-Ounce/dp/B00063KGEQ/</t>
  </si>
  <si>
    <t>B00063KGEQ</t>
  </si>
  <si>
    <t>DentaAcetic Dental Gel, 2 oz</t>
  </si>
  <si>
    <t>https://www.medi-vet.com/DentaAcetic-Dental-Gel-p/16922.htm</t>
  </si>
  <si>
    <t>B07YQGZNZC</t>
  </si>
  <si>
    <t>https://www.amazon.ca/Dechra-Dent-Acetic-Tooth-2-Ounce/dp/B07YQGZNZC/</t>
  </si>
  <si>
    <t>MaxiGuard OraZn Pet Oral Care, 2 oz.</t>
  </si>
  <si>
    <t>https://www.medi-vet.com/MaxiGuard-Orazn-Pet-Oral-Care-p/16187.htm</t>
  </si>
  <si>
    <t>B08G8GF6GN</t>
  </si>
  <si>
    <t>https://www.amazon.ca/MaxiGuard-OraZn-Pet-Oral-Care/dp/B08G8GF6GN/</t>
  </si>
  <si>
    <t xml:space="preserve">N/A </t>
  </si>
  <si>
    <t xml:space="preserve">Bene-Bac Plus FOS &amp; Probiotic Pet Gel, 4 x 1 gm Tubes
</t>
  </si>
  <si>
    <t>https://www.medi-vet.com/Bene-Bac-Plus-FOS-Probiotic-Pet-Gel-p/19583.htm</t>
  </si>
  <si>
    <t>https://www.amazon.ca/PetAg-Products-99522-Bene-Bac-Shot/dp/B0041KMXZU/</t>
  </si>
  <si>
    <t>B0041KMXZU</t>
  </si>
  <si>
    <t xml:space="preserve">Pet-Ema Enema For Dogs &amp; Cats, 250 mg, 12 ml
</t>
  </si>
  <si>
    <t>https://www.medi-vet.com/Pet-Ema-p/11894.htm</t>
  </si>
  <si>
    <t>https://www.amazon.ca/PET-EMA-DISPOSABLE-SINGLE-ENEMA-250MG/dp/B076WK2TG4/</t>
  </si>
  <si>
    <t>B076WK2TG4</t>
  </si>
  <si>
    <t xml:space="preserve">NaturVet Anti-Diarrhea, 8 oz. Liquid
</t>
  </si>
  <si>
    <t>https://www.medi-vet.com/NaturVet-Anti-Diarrhea-p/17162.htm</t>
  </si>
  <si>
    <t>https://www.amazon.ca/NaturVet-Anti-Diarrhea-Plus-Kaolin-Liquid/dp/B0029D7IBU/</t>
  </si>
  <si>
    <t>B0029D7IBU</t>
  </si>
  <si>
    <t>https://www.medi-vet.com/HomeoPet-Digestive-Upsets-p/16611.htm</t>
  </si>
  <si>
    <t xml:space="preserve">HomeoPet Digestive Upsets, 15ml
</t>
  </si>
  <si>
    <t>B002Z8LFJA</t>
  </si>
  <si>
    <t>https://www.amazon.ca/Homeopet-Digestive-Upsets-15-HomeoPet/dp/B002Z8LFJA/</t>
  </si>
  <si>
    <t>https://www.medi-vet.com/LaxAire-Laxative-Lubricant-Dogs-Cats-p/17901.htm</t>
  </si>
  <si>
    <t xml:space="preserve">Lax'Aire Laxative &amp; Lubricant For Dogs &amp; Cats, 3 oz
</t>
  </si>
  <si>
    <t>B00029JL0E</t>
  </si>
  <si>
    <t>https://www.amazon.ca/Pfizer-11691500-Laxaire-3oz/dp/B00029JL0E/</t>
  </si>
  <si>
    <t xml:space="preserve">Rebound Recuperation Formula For Dogs, 5.01 oz
</t>
  </si>
  <si>
    <t>https://www.medi-vet.com/Rebound-Recuperation-Formula-For-Dogs-p/13908.htm</t>
  </si>
  <si>
    <t>B06XWBMG6S</t>
  </si>
  <si>
    <t>https://www.amazon.ca/Rebound-Recuperation-Formula-Canine-150/dp/B06XWBMG6S</t>
  </si>
  <si>
    <t>https://www.medi-vet.com/dog-digestive-health-s/1829.htm?searching=Y&amp;sort=13&amp;cat=1829&amp;show=30&amp;page=2</t>
  </si>
  <si>
    <t>Nutri-Vet Probiotics For Dogs, 60 Capsules</t>
  </si>
  <si>
    <t>https://www.medi-vet.com/Nutri-Vet-Probiotics-For-Dogs-p/19378.htm</t>
  </si>
  <si>
    <t>B000OV4VBO</t>
  </si>
  <si>
    <t>https://www.amazon.ca/Nutri-Vet-Probiotics-Dogs-60-Capsules/dp/B000OV4VBO/</t>
  </si>
  <si>
    <t>PetLabs360 DigestAbles For Dogs, 120 Tablets</t>
  </si>
  <si>
    <t>https://www.medi-vet.com/PetLabs360-DigestAbles-For-Dogs-p/15051.htm</t>
  </si>
  <si>
    <t>B0015QX19A</t>
  </si>
  <si>
    <t>https://www.amazon.ca/PL360-Digestive-Support-Dogs-DigestAbles/dp/B0015QX19A/</t>
  </si>
  <si>
    <t>Probios Intelliflora For Dogs, 30 Sachets</t>
  </si>
  <si>
    <t>https://www.medi-vet.com/Probios-Intelliflora-For-Dogs-1-gram-Sachets-p/19681.htm</t>
  </si>
  <si>
    <t>B0719QFH14</t>
  </si>
  <si>
    <t>https://www.amazon.ca/Vets-Plus-CHR-800-Intelliflora-Nutritional/dp/B0719QFH14/</t>
  </si>
  <si>
    <t>DiaGel Diarrhea Control Gel For Dogs 31-60 lbs, 3.0cc Syringe RED</t>
  </si>
  <si>
    <t>https://www.medi-vet.com/DiaGel-Diarrhea-Control-Gel-Dogs-31-60-p/16901.htm</t>
  </si>
  <si>
    <t>B002EAAOOQ</t>
  </si>
  <si>
    <t>https://www.amazon.ca/DiaGel-Medium-Dogs-31-60-lbs/dp/B002EAAOOQ/</t>
  </si>
  <si>
    <t>VetriScience Probiotic Everyday For Dogs, 60 Bite-Sized Chews</t>
  </si>
  <si>
    <t>https://www.medi-vet.com/VetriScience-Probiotic-Everyday-For-Dogs-p/19404.htm</t>
  </si>
  <si>
    <t>B06ZZXN64D</t>
  </si>
  <si>
    <t>https://www.amazon.ca/VetriScience-Laboratories-Probiotic-Everyday-Digestive-Supplement-60/dp/B06ZZXN64D/</t>
  </si>
  <si>
    <t>Vetoquinol Pro-Pectalin Gel For Dogs &amp; Cats, 30cc</t>
  </si>
  <si>
    <t>https://www.medi-vet.com/Vetoquinol-Pro-Pectalin-Gel-p/16001.htm</t>
  </si>
  <si>
    <t>B00AMEBAXK</t>
  </si>
  <si>
    <t>https://www.amazon.ca/Vetoquinol-410816-Pro-PectalinTM-30-cc/dp/B00AMEBAXK/</t>
  </si>
  <si>
    <t>ProZyme Powder, Original Formula, 200 gm</t>
  </si>
  <si>
    <t>https://www.medi-vet.com/ProZyme-Powder-200-gm-p/11371.htm</t>
  </si>
  <si>
    <t>https://www.amazon.ca/Prozyme-All-Natural-Enzyme-Dietary-Supplement/dp/B00063KI9E/</t>
  </si>
  <si>
    <t>B00063KI9E</t>
  </si>
  <si>
    <t>Lactoquil Soft Chews For Dogs, 75 Count</t>
  </si>
  <si>
    <t>https://www.medi-vet.com/Lactoquil-Soft-Chews-For-Dogs-p/17924.htm</t>
  </si>
  <si>
    <t>B00A4JGL1E</t>
  </si>
  <si>
    <t>https://www.amazon.ca/Lactoquil-Soft-Chews-Dogs-count/dp/B00A4JGL1E/</t>
  </si>
  <si>
    <t>https://www.medivet.com/dog-digestive-health-s/1829.htm</t>
  </si>
  <si>
    <t>Synacore Digestive Support For Dogs, 30 Packets</t>
  </si>
  <si>
    <t>https://www.medi-vet.com/Synacore-Digestive-Support-Dogs-p/18034.htm</t>
  </si>
  <si>
    <t>B004Y5AXGS</t>
  </si>
  <si>
    <t>https://www.amazon.ca/BEEK-Synacore-Digestive-Support-30-Pack/dp/B004Y5AXGS/</t>
  </si>
  <si>
    <t>FortiFlora Canine Nutritional Supplement, 30 Sachets</t>
  </si>
  <si>
    <t>https://www.medi-vet.com/FortiFlora-Canine-Nutritional-Supplement-p/16777.htm</t>
  </si>
  <si>
    <t>B001650NNW</t>
  </si>
  <si>
    <t>https://www.amazon.ca/PURINA-Veterinary-Fortiflora-Canine-Sachets/dp/B001650NNW/</t>
  </si>
  <si>
    <t>FortiFlora Canine Nutritional Supplement, 30 Sachets, 3 Pack</t>
  </si>
  <si>
    <t>https://www.medi-vet.com/FortiFlora-Canine-Nutritional-Supplement-3-Pack-p/16857.htm</t>
  </si>
  <si>
    <t>B00B2T0XSW</t>
  </si>
  <si>
    <t>https://www.amazon.ca/Purina-UPDATE-Fortiflora-Nutritional-Supplement/dp/B00B2T0XSW/</t>
  </si>
  <si>
    <t>Vedco Clean Ear With Aloe Vera, 8 oz.</t>
  </si>
  <si>
    <t>https://www.medi-vet.com/Vedco-Clean-Ear-With-Aloe-Vera-8-oz-p/17205.htm</t>
  </si>
  <si>
    <t>B0030F1FMO</t>
  </si>
  <si>
    <t>https://www.amazon.ca/Vedco-Clean-Aloe-Vera-Pets/dp/B0030F1FMO/</t>
  </si>
  <si>
    <t xml:space="preserve">Bayer T8 Keto Flush, 4 oz        </t>
  </si>
  <si>
    <t>https://www.medi-vet.com/dog-ear-cleaner-s/1830.htm</t>
  </si>
  <si>
    <t>Dechra Redonyl Ultra Soft Chews, 200mg, 120 Count</t>
  </si>
  <si>
    <t>https://www.medi-vet.com/Dechra-Redonyl-Ultra-Soft-Chews-200mg-p/19861.htm</t>
  </si>
  <si>
    <t>B07YFFC456</t>
  </si>
  <si>
    <t>https://www.amazon.ca/Redonyl-Ultra-Chews-200mg-120ct/dp/B07YFFC456/</t>
  </si>
  <si>
    <t>Dechra MalAcetic Wet Wipes, 25 Count</t>
  </si>
  <si>
    <t>https://www.medi-vet.com/Dechra-MalAcetic-Wet-Wipes-25-Count-p/14079.htm</t>
  </si>
  <si>
    <t>https://www.amazon.ca/Dechra-Count-MalAcetic-Wipes-5-Inch/dp/B0050JL5UU/</t>
  </si>
  <si>
    <t>B0050JL5UU</t>
  </si>
  <si>
    <t>Dechra Hypoallergenic Cream Rinse, 8 oz</t>
  </si>
  <si>
    <t>https://www.medi-vet.com/Dechra-Hypoallergenic-Cream-Rinse-p/19227.htm</t>
  </si>
  <si>
    <t>B07YQGT4XY</t>
  </si>
  <si>
    <t>https://www.amazon.ca/Dechra-Hypoallergenic-1810117-Cream-Rinse/dp/B07YQGT4XY/</t>
  </si>
  <si>
    <t>EicosaCaps For Dogs &amp; Cats Up To 40 lbs, 60 Capsules</t>
  </si>
  <si>
    <t>https://www.medi-vet.com/EicosaCaps-For-Dogs-Cats-Up-To-40-lbs-60-Count-p/18439.htm</t>
  </si>
  <si>
    <t>B00K4X8TEW</t>
  </si>
  <si>
    <t>https://www.amazon.ca/Dechra-Capsules-EicosaCaps-Nutritional-Supplements/dp/B00K4X8TEW/</t>
  </si>
  <si>
    <t>EicosaCaps For Dogs 41-70 lbs, 60 Capsules</t>
  </si>
  <si>
    <t>https://www.medi-vet.com/EicosaCaps-For-Dogs-41-70-lbs-60-Capsules-p/18441.htm</t>
  </si>
  <si>
    <t>B0050JL5D2</t>
  </si>
  <si>
    <t>https://www.amazon.ca/Dechra-Eicosa-Capsules-Dogs-41lbs-70lbs/dp/B0050JL5D2/</t>
  </si>
  <si>
    <t>MalAcetic Otic Cleanser For Pets, 8 oz</t>
  </si>
  <si>
    <t>https://www.medi-vet.com/MalAcetic-Otic-Cleanser-8-oz-p/16114.htm</t>
  </si>
  <si>
    <t>B001FTXPO8</t>
  </si>
  <si>
    <t>https://www.amazon.ca/DECHRA-MalAcetic-Otic-Cleanser-oz/dp/B001FTXPO8/</t>
  </si>
  <si>
    <t>MalAcetic Ultra Conditioner, 8 oz Spray</t>
  </si>
  <si>
    <t>https://www.medi-vet.com/MalAcetic-Ultra-Spray-Conditioner-p/16834.htm</t>
  </si>
  <si>
    <t>B07YQHJJS8</t>
  </si>
  <si>
    <t>https://www.amazon.ca/DermaPet-Malacetic-Spray-Conditioner-8oz/dp/B07YQHJJS8/</t>
  </si>
  <si>
    <t>TrizEDTA Aqueous Flush, 16 oz</t>
  </si>
  <si>
    <t>B0007D31CO</t>
  </si>
  <si>
    <t>https://www.medi-vet.com/TrizEDTA-Aqueous-Flush-16-oz-p/18566.htm</t>
  </si>
  <si>
    <t>https://www.amazon.ca/DECHRA-TrizEDTA-Aqueous-Flush-16-Ounce/dp/B0007D31CO/</t>
  </si>
  <si>
    <t>Vetradent Dental Wipes For Dogs &amp; Cats, 60 Count</t>
  </si>
  <si>
    <t>B07N1KJDG7</t>
  </si>
  <si>
    <t>https://www.medi-vet.com/Vetradent-Dental-Wipes-For-Dogs-Cats-p/19612.htm</t>
  </si>
  <si>
    <t>https://www.amazon.ca/Vetradent-Dental-Wipes-Cats-Count/dp/B07N1KJDG7/</t>
  </si>
  <si>
    <t>DermAllay Oatmeal Shampoo, 12 oz</t>
  </si>
  <si>
    <t>B07YQH94JF</t>
  </si>
  <si>
    <t>https://www.medi-vet.com/Dechra-DermAllay-Oatmeal-Shampoo-p/17057.htm</t>
  </si>
  <si>
    <t>https://www.amazon.ca/Dechra-DermAllay-Oatmeal-Shampoo-12-Ounce/dp/B07YQH94JF/</t>
  </si>
  <si>
    <t>Dechra EicosaDerm Omega 3 Liquid, 32 oz</t>
  </si>
  <si>
    <t>B002KD9Y84</t>
  </si>
  <si>
    <t>https://www.medi-vet.com/Dechra-EicosaDerm-Omega-3-Liquid-32-oz-p/16926.htm</t>
  </si>
  <si>
    <t>https://www.amazon.ca/EicosaDerm-Liquid-Dogs-Cats-32oz/dp/B002KD9Y84/</t>
  </si>
  <si>
    <t>https://www.medi-vet.com/searchresults.asp?searching=Y&amp;sort=13&amp;search=Dechra&amp;show=30&amp;page=3</t>
  </si>
  <si>
    <t>Mal-A-Ket Shampoo, 8 oz</t>
  </si>
  <si>
    <t>B01AT4CVLC</t>
  </si>
  <si>
    <t>https://www.medi-vet.com/Mal-A-Ket-Shampoo-p/16501.htm</t>
  </si>
  <si>
    <t>https://www.amazon.ca/Dechra-Formulated-Antibacterial-Antifungal-Shampoo/dp/B01AT4CVLC/</t>
  </si>
  <si>
    <t>MalAcetic Ultra Otic Cleanser, 8 oz</t>
  </si>
  <si>
    <t>https://www.medi-vet.com/MalAcetic-Ultra-Otic-Cleanser-8-oz-p/16832.htm</t>
  </si>
  <si>
    <t>MalAcetic Otic Cleanser For Pets, 4 oz</t>
  </si>
  <si>
    <t>https://www.medi-vet.com/MalAcetic-Otic-Cleanser-For-Pets-p/16119.htm</t>
  </si>
  <si>
    <t>B001F1MM2W</t>
  </si>
  <si>
    <t>https://www.amazon.ca/Dechra-MalAcetic-Scented-Cleanser-4-Ounce/dp/B001F1MM2W/</t>
  </si>
  <si>
    <t>MalAcetic Otic Cleanser For Pets, 16 oz</t>
  </si>
  <si>
    <t>https://www.medi-vet.com/MalAcetic-Otic-Cleanser-16-oz-p/18173.htm</t>
  </si>
  <si>
    <t>https://www.amazon.ca/DermaPet-Malacetic-Otic-AP-16/dp/B0002YFQXU/</t>
  </si>
  <si>
    <t>B0002YFQXU</t>
  </si>
  <si>
    <t>PhyCox Soft Chews For Dogs, 120 Count</t>
  </si>
  <si>
    <t>Cat Lax, 2 oz Tube</t>
  </si>
  <si>
    <t>https://www.medi-vet.com/Cat-Lax-p/17187.htm</t>
  </si>
  <si>
    <t>B00061MR1S</t>
  </si>
  <si>
    <t>https://www.amazon.ca/Pharmaderm-Cat-Lax-2oz-tube/dp/B00061MR1S/</t>
  </si>
  <si>
    <t>EpiTreats Health Canine Snacks, 8 oz</t>
  </si>
  <si>
    <t>https://www.medi-vet.com/EpiTreats-Health-Canine-Snacks-8-oz-p/18448.htm</t>
  </si>
  <si>
    <t>B00DBFPS58</t>
  </si>
  <si>
    <t>https://www.amazon.ca/Dechra-Treats-Healthy-Canine-Snacks/dp/B00DBFPS58/</t>
  </si>
  <si>
    <t>https://www.medi-vet.com/searchresults.asp?searching=Y&amp;sort=13&amp;search=Dechra&amp;show=30&amp;page=4</t>
  </si>
  <si>
    <t>EpiKlean Ear Cleanser, 8 oz</t>
  </si>
  <si>
    <t>https://www.medi-vet.com/EpiKlean-Ear-Cleanser-p/18206.htm</t>
  </si>
  <si>
    <t>B008158XP0</t>
  </si>
  <si>
    <t>https://www.amazon.ca/EpiKlean-Ear-Cleanser-oz-VINV-DPET-0078/dp/B008158XP0/</t>
  </si>
  <si>
    <t>Dentacetic Dentees Stars, 4 oz. Bag</t>
  </si>
  <si>
    <t>B0007D319C</t>
  </si>
  <si>
    <t>https://www.medi-vet.com/Dentacetic-Dentees-Stars-p/16117.htm</t>
  </si>
  <si>
    <t>https://www.amazon.ca/DermaPet-Dentees-Stars-DentAcetic-Treats/dp/B0007D319C/</t>
  </si>
  <si>
    <t>DentAcetic Dental Wipes, 25 Count</t>
  </si>
  <si>
    <t>B07YQGT4WJ</t>
  </si>
  <si>
    <t>https://www.medi-vet.com/DentAcetic-Dental-Wipes-p/10715.htm</t>
  </si>
  <si>
    <t>https://www.amazon.ca/Dechra-DentAcetic-Count-Dental-Wipes/dp/B07YQGT4WJ/</t>
  </si>
  <si>
    <t>KlearOtic Ear Cleanser, 4 oz</t>
  </si>
  <si>
    <t>B07YQHSBG9</t>
  </si>
  <si>
    <t>https://www.medi-vet.com/KlearOtic-Ear-Cleanser-p/17796.htm</t>
  </si>
  <si>
    <t>https://www.amazon.ca/DECHRA-KlearOtic-Ear-Cleanser-4-Ounce/dp/B07YQHSBG9/</t>
  </si>
  <si>
    <t>DermAllay Oatmeal Spray Conditioner</t>
  </si>
  <si>
    <t>B07YQH86L4</t>
  </si>
  <si>
    <t>https://www.medi-vet.com/DermAllay-Oatmeal-Spray-Conditioner-p/10250.htm</t>
  </si>
  <si>
    <t>https://www.amazon.ca/Dechra-DermAllay-Oatmeal-Conditioner-12-Ounce/dp/B07YQH86L4/</t>
  </si>
  <si>
    <t>yes</t>
  </si>
  <si>
    <t>Dentees DentAcetic Dog Chews, 12 oz (12 Count) Bag</t>
  </si>
  <si>
    <t>B07N1KM48J</t>
  </si>
  <si>
    <t>https://www.medi-vet.com/Dentees-DentAcetic-Dog-Chews-p/16116.htm</t>
  </si>
  <si>
    <t>https://www.amazon.ca/Dechra-Dentees-Chews-12-oz/dp/B07N1KM48J/</t>
  </si>
  <si>
    <t>DermaLyte Shampoo, Gallon</t>
  </si>
  <si>
    <t>B000RHZI1W</t>
  </si>
  <si>
    <t>https://www.medi-vet.com/DermaLyte-Shampoo-Gallon-p/16277.htm</t>
  </si>
  <si>
    <t>https://www.amazon.ca/DermaPet-DermaLyte-Shampoo-ONE-Gallon/dp/B000RHZI1W/</t>
  </si>
  <si>
    <t>DermaPet DermAllay Oatmeal Conditioner, Gallon</t>
  </si>
  <si>
    <t>B0002YFQVW</t>
  </si>
  <si>
    <t>https://www.medi-vet.com/DermaPet-DermAllay-Oatmeal-Conditioner-p/10251.htm</t>
  </si>
  <si>
    <t>https://www.amazon.ca/DermAllay-Oatmeal-Spray-Conditioner-Gallon/dp/B0002YFQVW/</t>
  </si>
  <si>
    <t># of FBA sellers</t>
  </si>
  <si>
    <t xml:space="preserve">KONK Complete Release FOGGER
</t>
  </si>
  <si>
    <t>B079JX78JS</t>
  </si>
  <si>
    <t>https://www.amazon.ca/KONK-COMPLETE-RELEASE-FOGGER/dp/B079JX78JS</t>
  </si>
  <si>
    <t>BVT KONK 409</t>
  </si>
  <si>
    <t>B079Y8YD9G</t>
  </si>
  <si>
    <t>https://www.amazon.ca/KONK-409-REFILL-AUTOMATIC-DISPENSER/dp/B079Y8YD9G/</t>
  </si>
  <si>
    <t>BVT KONK 418</t>
  </si>
  <si>
    <t>B079Y69JVL</t>
  </si>
  <si>
    <t>https://www.amazon.ca/KONK-418-30-DAY-REFILL/dp/B079Y69JVL/</t>
  </si>
  <si>
    <t xml:space="preserve"> N/A</t>
  </si>
  <si>
    <t>BVT KONK 418D</t>
  </si>
  <si>
    <t>B079Y6T8RF</t>
  </si>
  <si>
    <t>https://www.amazon.ca/KONK-418D-30-DAY-REFILL/dp/B079Y6T8RF/</t>
  </si>
  <si>
    <t>KONK 499 CRAWLING INSECT</t>
  </si>
  <si>
    <t>B07C636CDV</t>
  </si>
  <si>
    <t>https://www.amazon.ca/KONK-499-CRAWLING-INSECT-KILLER/dp/B07C636CDV/</t>
  </si>
  <si>
    <t>KONK ABS SPRAY FOR HORSES</t>
  </si>
  <si>
    <t>B07C5QMM1R</t>
  </si>
  <si>
    <t>https://www.amazon.ca/KONK-INSECTICIDE-ABS-SPRAY-HORSES/dp/B07C5QMM1R/</t>
  </si>
  <si>
    <t>KONK HORNET WASP SPRAY</t>
  </si>
  <si>
    <t>B079TD7FWG</t>
  </si>
  <si>
    <t>https://www.amazon.ca/KONK-HORNET-WASP/dp/B079TD7FWG/</t>
  </si>
  <si>
    <t>KONK BED BUG KILLER</t>
  </si>
  <si>
    <t>B07CGRLRNV</t>
  </si>
  <si>
    <t>https://www.amazon.ca/KONK-BED-BUG-KILLER/dp/B07CGRLRNV/</t>
  </si>
  <si>
    <t>KONK ANIMAL REPELLENT</t>
  </si>
  <si>
    <t>B07CTZYCBX</t>
  </si>
  <si>
    <t>https://www.amazon.ca/KONK-Animal-Repellent-Farm-Rural/dp/B07CTZYCBX/</t>
  </si>
  <si>
    <t>KONK COMPLETE RELEASE FOGGER</t>
  </si>
  <si>
    <t>https://www.amazon.ca/KONK-COMPLETE-RELEASE-FOGGER/dp/B079JX78JS/</t>
  </si>
  <si>
    <t>Combat FORMULA - 220g AEROSOL BONUS (30% DEET)</t>
  </si>
  <si>
    <t>B01FWOC7W2</t>
  </si>
  <si>
    <t>https://www.amazon.ca/MOSQUITO-SHIELD-COMBAT-FORMULA-AEROSOL/dp/B01FWOC7W2</t>
  </si>
  <si>
    <t>PIACTIVE™ Original (entire family) 100% Deet FREE 12hr! 150g Bag on Valve airosol equiv. to 214g</t>
  </si>
  <si>
    <t>B079K65BN6</t>
  </si>
  <si>
    <t>https://www.amazon.ca/PIACTIVETM-Entire-Family-airosol-equiv/dp/B079K65BN6</t>
  </si>
  <si>
    <t>MOSQUITO COIL TIN (10 X 16g) 160g (MS0402)</t>
  </si>
  <si>
    <t>B095WGMF2C</t>
  </si>
  <si>
    <t>https://www.amazon.ca/MEISO-Portable-Mosquito-Sandalwood-Hanging/dp/B095WGMF2C/</t>
  </si>
  <si>
    <t>MOSQUITO COIL hanging holder</t>
  </si>
  <si>
    <t>B08RNK7PZG</t>
  </si>
  <si>
    <t>https://www.amazon.ca/Vintage-Mosquito-Incense-Sandalwood-Repellent/dp/B08RNK7PZG/</t>
  </si>
  <si>
    <t>B07GMZZNKQ</t>
  </si>
  <si>
    <t>https://www.amazon.ca/Bug-Zapper-Rechargeable-Racket-Charging/dp/B07GMZZNKQ/q</t>
  </si>
  <si>
    <t>RACQUET ZAPPER (Batteries Included)</t>
  </si>
  <si>
    <t>FLY SWATTER -Heavy Duty wire</t>
  </si>
  <si>
    <t>B086WCNCSS</t>
  </si>
  <si>
    <t>https://www.amazon.ca/NextClimb-Fly-Swatters-Heavy-Duty/dp/B086WCNCSS/</t>
  </si>
  <si>
    <t>WASP BEE GONE - ARTIFICIAL WASP NEST (2pcs)</t>
  </si>
  <si>
    <t>B09D92ZDK1</t>
  </si>
  <si>
    <t>https://www.amazon.ca/Eco-Friendly-Effective-Natural-Deterrent-Outdoors/dp/B09D92ZDK1/</t>
  </si>
  <si>
    <t>WASP BEE GONE-INFLATABLE ARTIFICIAL WASP NEST (2pcs) (KD0507)</t>
  </si>
  <si>
    <t>B078T33PN8</t>
  </si>
  <si>
    <t>https://www.amazon.ca/Wasp-Bee-Gone-Inflatable-Deterrent/dp/B078T33PN8/</t>
  </si>
  <si>
    <t>KILSOL™ - ONE SOLUTION™ MULTI-INSECT KILLER - 0.2% D-Phenothrin &amp;
0.2% Tetra 400g</t>
  </si>
  <si>
    <t>B07FQWDMCM</t>
  </si>
  <si>
    <t>https://www.amazon.ca/Knockdown-KILSOL-Solution-Insect-Killer/dp/B07FQWDMCM/</t>
  </si>
  <si>
    <t>Foam Ant-Attack Nest Eliminator spray w/nozzle 400g size, .25% Permethrin</t>
  </si>
  <si>
    <t>B08W5HSLZW</t>
  </si>
  <si>
    <t>https://www.amazon.ca/KNOCK-DOWN-Attack-Eliminator-Spray/dp/B08W5HSLZW/</t>
  </si>
  <si>
    <t>KD HORNET &amp; WASP BLASTER (KD131D)- Domestic 510g</t>
  </si>
  <si>
    <t>B01FV3O1Z0</t>
  </si>
  <si>
    <t>https://www.amazon.ca/KNOCK-DOWN-HORNET-WASP-BLASTER/dp/B01FV3O1Z0/</t>
  </si>
  <si>
    <t>KNOCK DOWN Automatic BVT DISPENSER</t>
  </si>
  <si>
    <t>B01FV3O452</t>
  </si>
  <si>
    <t>https://www.amazon.ca/KNOCK-DOWN-SENTINELTM-AUTOMATIC-DISPENSER/dp/B01FV3O452/</t>
  </si>
  <si>
    <t>KNOCK DOWN BVT Automatic DISPENSER</t>
  </si>
  <si>
    <t>X-MAX FARM &amp; LIVESTOCK INSECT KILLER 0.6% Pyrethrin 454g</t>
  </si>
  <si>
    <t>B07F8ZY6K9</t>
  </si>
  <si>
    <t>https://www.amazon.ca/KNOCK-DOWN-Flying-INSECY-Killer/dp/B07F8ZY6K9/</t>
  </si>
  <si>
    <t>KD HORSE, DAIRY CATTLE &amp; SHEEP INSECT KILLER (KD244C)</t>
  </si>
  <si>
    <t>B07W6R99G3</t>
  </si>
  <si>
    <t>https://www.amazon.ca/KNOCK-DOWN-Cattle-Residual-CONTROLL/dp/B07W6R99G3/</t>
  </si>
  <si>
    <t>FLY BEE GONE HARD SHELL MULTI FLY &amp; WASP TRAP</t>
  </si>
  <si>
    <t>B01FWIGXDW</t>
  </si>
  <si>
    <t>https://www.amazon.ca/KNOCK-DOWN-GONE-HARD-SHELL/dp/B01FWIGXDW/</t>
  </si>
  <si>
    <t>https://www.amazon.ca/Kingston-64GB-DataTraveler-DT100G3-64GB-2PCR/dp/B086ZG1X42/</t>
  </si>
  <si>
    <t>B086ZG1X42</t>
  </si>
  <si>
    <t>Kingston 64GB USB 3.0 DataTraveler 100 G3</t>
  </si>
  <si>
    <t>https://www.dandh.ca/v4/view?pageReq=MProductDetail&amp;item=DT100G364GBCRCA</t>
  </si>
  <si>
    <t>2 PC</t>
  </si>
  <si>
    <t xml:space="preserve">Kingston DataTraveler Exodia 64GB USB 3.2 (Gen 1) Flash Drive
</t>
  </si>
  <si>
    <t>https://www.dandh.ca/v4/view?pageReq=MProductDetail&amp;item=DTX64GBCRCA</t>
  </si>
  <si>
    <t>https://www.amazon.ca/Kingston-DataTraveler-Exodia-64GB-DTX/dp/B08JD5PV9F/</t>
  </si>
  <si>
    <t>B08JD5PV9F</t>
  </si>
  <si>
    <t xml:space="preserve">Kingston DataTraveler Exodia 32GB USB 3.2 (Gen 1) Flash Drive
</t>
  </si>
  <si>
    <t>https://www.dandh.ca/v4/view?pageReq=MProductDetail&amp;item=DTX32GBCRCA</t>
  </si>
  <si>
    <t>https://www.amazon.ca/Kingston-DataTraveler-Exodia-32GB-DTX/dp/B08JD36C6H</t>
  </si>
  <si>
    <t>B08JD36C6H</t>
  </si>
  <si>
    <t>Kingston DataTraveler Kyson 32GB USB 3.2 (Gen 1) Type A Flash Drive</t>
  </si>
  <si>
    <t>https://www.amazon.ca/Kingston-DataTraveler-Kyson-DTKN-32GBCR/dp/B0973FNCH5/</t>
  </si>
  <si>
    <t>https://www.dandh.ca/v4/view?pageReq=MProductDetail&amp;item=DTKN32GBCRCA</t>
  </si>
  <si>
    <t>https://www.dandh.ca/v4/view?pageReq=MProductDetail&amp;item=DTKN64GBCRCA</t>
  </si>
  <si>
    <t xml:space="preserve">Kingston DataTraveler Kyson 64GB USB 3.2 (Gen 1) Type A Flash Drive
</t>
  </si>
  <si>
    <t xml:space="preserve">Kingston DataTraveler Kyson 128GB USB 3.2 (Gen 1) Type A Flash Drive
</t>
  </si>
  <si>
    <t>https://www.amazon.ca/Kingston-DataTraveler-Kyson-DTKN-128GBCR/dp/B0973FMPW8</t>
  </si>
  <si>
    <t>https://www.dandh.ca/v4/view?pageReq=MProductDetail&amp;item=DTX128GBCRCA</t>
  </si>
  <si>
    <t xml:space="preserve">Kingston DataTraveler Exodia 128GB USB 3.2 (Gen 1) Flash Drive
</t>
  </si>
  <si>
    <t>B08JD4TBM3</t>
  </si>
  <si>
    <t>https://www.amazon.ca/Kingston-DataTraveler-Exodia-128GB-DTX/dp/B08JD4TBM3/</t>
  </si>
  <si>
    <t xml:space="preserve">Kingston DataTraveler Kyson 256GB USB 3.2 (Gen 1) Type A Flash Drive
</t>
  </si>
  <si>
    <t>https://www.amazon.ca/Kingston-Digital-256GBCR-256GB-Kyson/dp/B08XTYKBBK/</t>
  </si>
  <si>
    <t>https://www.dandh.ca/v4/view?pageReq=MProductDetail&amp;item=DTKN256GBCRCA</t>
  </si>
  <si>
    <t xml:space="preserve">Verbatim 16GB Store 'n' Go USB Flash Drive - 3pk - Red, Green, Blue
</t>
  </si>
  <si>
    <t>https://www.dandh.ca/v4/view?pageReq=MProductDetail&amp;item=99122CA</t>
  </si>
  <si>
    <t>B08XTYKBBK</t>
  </si>
  <si>
    <t>https://www.amazon.ca/Verbatim-16GB-Store-Flash-Drive/dp/B06XWXP8RK/</t>
  </si>
  <si>
    <t>B06XWXP8RK</t>
  </si>
  <si>
    <t>https://www.dandh.ca/v4/view?pageReq=MProductDetail&amp;item=99126CA</t>
  </si>
  <si>
    <t xml:space="preserve">Verbatim Store 'n' Go V3 USB 3.0 Flash Drives
</t>
  </si>
  <si>
    <t>https://www.amazon.ca/Verbatim-16GB-USB-Flash-Drive/dp/B07L972ZZL/</t>
  </si>
  <si>
    <t>B07L972ZZL</t>
  </si>
  <si>
    <t>https://www.dandh.ca/v4/view?pageReq=searchResults&amp;Val=1b613192-8f22-3a88-acac-a8cf8e2dbd57&amp;currentSearchId=cf1a737e-c67b-49d2-98db-1f251838bafa&amp;expandedDivs=&amp;globalCSP=e6c7f9ec-0582-3d2c-a54c-0049526f5554</t>
  </si>
  <si>
    <t>B08KHTRF61</t>
  </si>
  <si>
    <t>B08KHY5NTR</t>
  </si>
  <si>
    <t>https://www.amazon.ca/Kingston-DataTraveler-Kyson-32GB-DTKN/dp/B08KHY5NTR?th=1</t>
  </si>
  <si>
    <t>https://www.amazon.ca/Kingston-DataTraveler-Kyson-32GB-DTKN/dp/B08KHVTS1M?th=1</t>
  </si>
  <si>
    <t>B08KHVTS1M</t>
  </si>
  <si>
    <t>Verbatim 16GB Metal Executive USB Flash Drive - Silver</t>
  </si>
  <si>
    <t>B017JIHJIG</t>
  </si>
  <si>
    <t>https://www.dandh.ca/v4/view?pageReq=MProductDetail&amp;item=98748CA</t>
  </si>
  <si>
    <t>https://www.amazon.ca/Verbatim-Metal-Executive-Flash-Drive/dp/B017JIHJIG/</t>
  </si>
  <si>
    <t>Kingston DataTraveler Vault Privacy 3.0</t>
  </si>
  <si>
    <t>B00G31OS4O</t>
  </si>
  <si>
    <t>https://www.dandh.ca/v4/view?pageReq=MProductDetail&amp;item=DTVP304GBCA</t>
  </si>
  <si>
    <t>https://www.amazon.ca/Kingston-4GB-Traveler-Encrypted-DTVP30/dp/B00G31OS4O/</t>
  </si>
  <si>
    <t>Verbatim 256GB Store 'n' Go V3 USB 3.0 Flash Drive - Gray</t>
  </si>
  <si>
    <t>B00NQ4LS5I</t>
  </si>
  <si>
    <t>https://www.dandh.ca/v4/view?pageReq=MProductDetail&amp;item=49168CA</t>
  </si>
  <si>
    <t>https://www.amazon.ca/Verbatim-256GB-Store-Flash-Drive/dp/B00NQ4LS5I/</t>
  </si>
  <si>
    <t>Verbatim iStore 'n' Go Dual USB 3.0 Flash Drive</t>
  </si>
  <si>
    <t>https://www.dandh.ca/v4/view?pageReq=MProductDetail&amp;item=49301CA</t>
  </si>
  <si>
    <t>B01GNL9GE0</t>
  </si>
  <si>
    <t>https://www.amazon.ca/Verbatim-Lightning-Devices-Graphite-49301/dp/B01GNL9GE0/</t>
  </si>
  <si>
    <t>256GB USB 3.0 DT 100 G3</t>
  </si>
  <si>
    <t>https://www.dandh.ca/v4/view?pageReq=MProductDetail&amp;item=DT100G3256GBCRC</t>
  </si>
  <si>
    <t>B07DM3S5QB</t>
  </si>
  <si>
    <t>https://www.amazon.ca/Kingston-Digital-DT100G3-256GB-Traveler/dp/B07DM3S5QB/</t>
  </si>
  <si>
    <t>https://www.dandh.ca/v4/view?pageReq=MProductDetail&amp;item=49300CA</t>
  </si>
  <si>
    <t>B01GNL9GKE</t>
  </si>
  <si>
    <t>https://www.amazon.ca/Verbatim-Lightning-Devices-Graphite-49300/dp/B01GNL9GKE/</t>
  </si>
  <si>
    <t>Verbatim 8GB USB Flash Drive - 5pk - Blue</t>
  </si>
  <si>
    <t>https://www.dandh.ca/v4/view?pageReq=MProductDetail&amp;item=99121CA</t>
  </si>
  <si>
    <t>B00ZYP1J3S</t>
  </si>
  <si>
    <t>https://www.amazon.ca/Verbatim-8GB-USB-Flash-Drive/dp/B00ZYP1J3S/</t>
  </si>
  <si>
    <t>https://www.dandh.ca/v4/view?pageReq=MProductDetail&amp;item=DTVP3032GBCA</t>
  </si>
  <si>
    <t>B00G31OP56</t>
  </si>
  <si>
    <t>https://www.amazon.ca/dp/B00G31OP56/</t>
  </si>
  <si>
    <t>SanDisk 64GB Ultra USB 3.0 Flash Drive</t>
  </si>
  <si>
    <t>https://www.dandh.ca/v4/view?pageReq=MProductDetail&amp;item=SDCZ48064GC46CA</t>
  </si>
  <si>
    <t>B081QS63CZ</t>
  </si>
  <si>
    <t>https://www.amazon.ca/SanDisk-Ultra-Flash-Drive-SDCZ48-064G-GAM46/dp/B081QS63CZ/</t>
  </si>
  <si>
    <t>B00G31OR18</t>
  </si>
  <si>
    <t>https://www.amazon.ca/dp/B00G31OR18/</t>
  </si>
  <si>
    <t>https://www.dandh.ca/v4/view?pageReq=MProductDetail&amp;item=DTVP3016GBCA</t>
  </si>
  <si>
    <t>https://www.dandh.ca/v4/view?pageReq=MProductDetail&amp;item=97275CA</t>
  </si>
  <si>
    <t xml:space="preserve">Verbatim 16GB USB Flash Drive - Blue
</t>
  </si>
  <si>
    <t>B071H5256K</t>
  </si>
  <si>
    <t>https://www.amazon.ca/Verbatim-16GB-USB-Flash-Drive/dp/B071H5256K/</t>
  </si>
  <si>
    <t>5PC</t>
  </si>
  <si>
    <t xml:space="preserve">Verbatim 256GB Store 'n' Go V3 USB 3.0 Flash Drive - Gray
</t>
  </si>
  <si>
    <t xml:space="preserve">Verbatim iStore 'n' Go Dual USB 3.0 Flash Drive 32 GB
</t>
  </si>
  <si>
    <t xml:space="preserve">Verbatim iStore 'n' Go Dual USB 3.0 Flash Drive - 64 GB
</t>
  </si>
  <si>
    <t>https://www.amazon.ca/dp/B01GNL9GKE/ref=twister_B01LYJTE9V?_encoding=UTF8&amp;psc=1</t>
  </si>
  <si>
    <t xml:space="preserve">SanDisk 64GB Ultra USB 3.0 Flash Drive
</t>
  </si>
  <si>
    <t>https://www.dandh.ca/v4/view?pageReq=MProductDetail&amp;item=SDCZ48032GC46CA</t>
  </si>
  <si>
    <t xml:space="preserve">SanDisk 32GB Ultra USB 3.0 Flash Drive
</t>
  </si>
  <si>
    <t>B081QSHG13</t>
  </si>
  <si>
    <t>https://www.amazon.ca/SanDisk-Ultra-Flash-Drive-SDCZ48-064G-GAM46/dp/B081QSHG13/</t>
  </si>
  <si>
    <t xml:space="preserve">Kanguru Defender Elite30™ Hardware Encrypted Secure Flash Drive, 64G
</t>
  </si>
  <si>
    <t>https://www.dandh.ca/v4/view?pageReq=MProductDetail&amp;item=KDFE3064G</t>
  </si>
  <si>
    <t xml:space="preserve">Kingston 32GB DataTraveler Locker+ G3 USB 3.0 Flash Drive
</t>
  </si>
  <si>
    <t>https://www.amazon.ca/Kanguru-Solutions-KDFE30-64G64gb-Defender-Elite30/dp/B00KH0SKC8/</t>
  </si>
  <si>
    <t>B00KH0SKC8</t>
  </si>
  <si>
    <t>https://www.amazon.ca/Kingston-32GB-Traveler-Personal-Automatic/dp/B00HQC8ZTI/</t>
  </si>
  <si>
    <t>B00HQC8ZTI</t>
  </si>
  <si>
    <t>https://www.dandh.ca/v4/view?pageReq=MProductDetail&amp;item=DTLPG332GBCA</t>
  </si>
  <si>
    <t>Kanguru FlashBlu30™ USB3.0 Flash Drive with Physical Write Protect Switch, 64G</t>
  </si>
  <si>
    <t>https://www.dandh.ca/v4/view?pageReq=MProductDetail&amp;item=ALKFB3064G</t>
  </si>
  <si>
    <t>B00JJIEEA6</t>
  </si>
  <si>
    <t>https://www.amazon.ca/FlashBlu30-Physical-Protect-Switch-SuperSpeed/dp/B00JJIEEA6/</t>
  </si>
  <si>
    <t>WD Ixpand Wireless Charger 15W</t>
  </si>
  <si>
    <t>https://www.dandh.ca/v4/view?pageReq=MProductDetail&amp;item=SDIZB0N000GANCA</t>
  </si>
  <si>
    <t>B08MMTF3VP</t>
  </si>
  <si>
    <t>https://www.amazon.ca/SanDisk-Ixpand-Wireless-Charger-Adapter/dp/B08MMTF3VP/</t>
  </si>
  <si>
    <t>Kanguru FlashBlu30™ USB3.0 Flash Drive with Physical Write Protect Switch, 8G</t>
  </si>
  <si>
    <t>https://www.dandh.ca/v4/view?pageReq=MProductDetail&amp;item=ALKFB308GF</t>
  </si>
  <si>
    <t>B00V4PDXFO</t>
  </si>
  <si>
    <t>https://www.amazon.ca/Kanguru-ALK-FB30-8G-FlashBlu30-Physical-SuperSpeed/dp/B00V4PDXFO/</t>
  </si>
  <si>
    <t>Verbatim 32GB Ergo USB Flash Drive - Black</t>
  </si>
  <si>
    <t>https://www.dandh.ca/v4/view?pageReq=MProductDetail&amp;item=70876CA</t>
  </si>
  <si>
    <t>B08KHTT4LS</t>
  </si>
  <si>
    <t>https://www.amazon.ca/Verbatim-32GB-Ergo-Flash-Drive/dp/B08KHTT4LS/</t>
  </si>
  <si>
    <t>Verbatim 16GB Ergo USB Flash Drive - Black</t>
  </si>
  <si>
    <t>https://www.dandh.ca/v4/view?pageReq=MProductDetail&amp;item=70875CA</t>
  </si>
  <si>
    <t>B08KHSKCQK</t>
  </si>
  <si>
    <t>https://www.amazon.ca/Verbatim-32GB-Ergo-Flash-Drive/dp/B08KHSKCQK/</t>
  </si>
  <si>
    <t>Kanguru Defender Bio-Elite30 Fingerprint Encrypted USB Flash Drive 64GB</t>
  </si>
  <si>
    <t>https://www.dandh.ca/v4/view?pageReq=MProductDetail&amp;item=KDBE3064G</t>
  </si>
  <si>
    <t>B082WJHNF3</t>
  </si>
  <si>
    <t>https://www.amazon.ca/Kanguru-Solutions-KDBE30-64G-Defender-BIOELITE30/dp/B082WJHNF3/</t>
  </si>
  <si>
    <t>Kanguru Defender Bio-Elite30 Fingerprint Encrypted USB Flash Drive 16GB</t>
  </si>
  <si>
    <t>https://www.dandh.ca/v4/view?pageReq=MProductDetail&amp;item=KDBE3016G</t>
  </si>
  <si>
    <t>B082WJ6RC8</t>
  </si>
  <si>
    <t>https://www.amazon.ca/Kanguru-Solutions-KDBE30-16G-Defender-BIOELITE30/dp/B082WJ6RC8/</t>
  </si>
  <si>
    <t>Kanguru Defender Bio-Elite30 Fingerprint Encrypted USB Flash Drive 32GB</t>
  </si>
  <si>
    <t>https://www.dandh.ca/v4/view?pageReq=MProductDetail&amp;item=KDBE3032G</t>
  </si>
  <si>
    <t>B082WHWRWN</t>
  </si>
  <si>
    <t>https://www.amazon.ca/Kanguru-Solutions-KDBE30-32G-Defender-BIOELITE30/dp/B082WHWRWN/</t>
  </si>
  <si>
    <t>DT MicroDuo 128GB 3C USB</t>
  </si>
  <si>
    <t>https://www.dandh.ca/v4/view?pageReq=MProductDetail&amp;item=DTDUO3C128GBCRC</t>
  </si>
  <si>
    <t>B07RM7XC7F</t>
  </si>
  <si>
    <t>https://www.amazon.ca/Kingston-Microduo-Type-C-DTDUO3C-128GBCR/dp/B07RM7XC7F/</t>
  </si>
  <si>
    <t>Verbatim 32GB ToughMAX USB Flash Drive</t>
  </si>
  <si>
    <t>https://www.dandh.ca/v4/view?pageReq=MProductDetail&amp;item=99849CA</t>
  </si>
  <si>
    <t>B079MDVXNQ</t>
  </si>
  <si>
    <t>https://www.amazon.ca/Verbatim-32GB-ToughMAX-Flash-Drive/dp/B079MDVXNQ/</t>
  </si>
  <si>
    <t>https://www.dandh.ca/v4/view?pageReq=MProductDetail&amp;item=47443CA</t>
  </si>
  <si>
    <t>Verbatim Vx500 480 GB Solid State Drive - External - Graphite</t>
  </si>
  <si>
    <t>B079S6MRRG</t>
  </si>
  <si>
    <t>https://www.amazon.ca/Verbatim-480GB-Vx500-External-Graphite/dp/B079S6MRRG/</t>
  </si>
  <si>
    <t>Verbatim Vx500 240 GB Solid State Drive - External - Graphite</t>
  </si>
  <si>
    <t>https://www.dandh.ca/v4/view?pageReq=MProductDetail&amp;item=47442CA</t>
  </si>
  <si>
    <t>B079S1X18X</t>
  </si>
  <si>
    <t>https://www.amazon.ca/Verbatim-240GB-Vx500-External-Graphite/dp/B079S1X18X/</t>
  </si>
  <si>
    <t>37,37</t>
  </si>
  <si>
    <t>Verbatim Vx500 120 GB Solid State Drive - External - Graphite</t>
  </si>
  <si>
    <t>https://www.dandh.ca/v4/view?pageReq=MProductDetail&amp;item=47441CA</t>
  </si>
  <si>
    <t>B079S9359X</t>
  </si>
  <si>
    <t>https://www.amazon.ca/Verbatim-120GB-Vx500-External-Graphite/dp/B079S9359X/</t>
  </si>
  <si>
    <t>Verbatim 64GB Store 'n' Stay Nano USB 3.0 Flash Drive - Blue</t>
  </si>
  <si>
    <t>https://www.dandh.ca/v4/view?pageReq=MProductDetail&amp;item=98711CA</t>
  </si>
  <si>
    <t>B00RORBNR6</t>
  </si>
  <si>
    <t>https://www.amazon.ca/dp/B00RORBNR6/</t>
  </si>
  <si>
    <t>Verbatim 128GB Store 'n' Go V3 USB 3.0 Flash Drive - Gray</t>
  </si>
  <si>
    <t>https://www.dandh.ca/v4/view?pageReq=MProductDetail&amp;item=49189CA</t>
  </si>
  <si>
    <t>B00BXEIUQS</t>
  </si>
  <si>
    <t>https://www.amazon.ca/Verbatim-128GB-Store-Flash-Drive/dp/B00BXEIUQS/</t>
  </si>
  <si>
    <t>Verbatim 64GB USB Flash Drive - Blue</t>
  </si>
  <si>
    <t>https://www.dandh.ca/v4/view?pageReq=MProductDetail&amp;item=98658CA</t>
  </si>
  <si>
    <t>B00PNKOQIE</t>
  </si>
  <si>
    <t>https://www.amazon.ca/Verbatim-64GB-USB-Flash-Drive/dp/B00PNKOQIE/</t>
  </si>
  <si>
    <t>SanDisk Ultra USB 3.0 Flash Drive</t>
  </si>
  <si>
    <t>https://www.dandh.ca/v4/view?pageReq=MProductDetail&amp;item=SDCZ48256GU46CA</t>
  </si>
  <si>
    <t>B081QSHG1K</t>
  </si>
  <si>
    <t>https://www.amazon.ca/SanDisk-256GB-Ultra-Flash-Drive/dp/B081QSHG1K/</t>
  </si>
  <si>
    <t>https://www.dandh.ca/v4/view?pageReq=MProductDetail&amp;item=SDCZ73016GG46CA</t>
  </si>
  <si>
    <t>SanDisk Ultra Flair USB 3.0 Flash Drive</t>
  </si>
  <si>
    <t>B01D37LE2O</t>
  </si>
  <si>
    <t>https://www.amazon.ca/Sandisk-Ultra-Flair-Flash-Silver/dp/B01D37LE2O/</t>
  </si>
  <si>
    <t>https://www.dandh.ca/v4/view?pageReq=MProductDetail&amp;item=98659CA</t>
  </si>
  <si>
    <t>Verbatim 128GB USB Flash Drive - Blue</t>
  </si>
  <si>
    <t>B00PNKOR1K</t>
  </si>
  <si>
    <t>https://www.amazon.ca/Verbatim-128GB-Flash-Drive-98659/dp/B00PNKOR1K/</t>
  </si>
  <si>
    <t>https://www.dandh.ca/v4/view?pageReq=MProductDetail&amp;item=98664CA</t>
  </si>
  <si>
    <t>Verbatim 16GB Store'n' Go Secure Pro USB 3.0 Flash Drive with AES 256 Hadware Encryption - Silver</t>
  </si>
  <si>
    <t>B00Q5CZ0YI</t>
  </si>
  <si>
    <t>https://www.amazon.ca/Verbatim-Storen-Hardware-Encryption-98664/dp/B00Q5CZ0YI/</t>
  </si>
  <si>
    <t>Verbatim 32GB Store'n' Go Secure Pro USB 3.0 Flash Drive with AES 256 Hardware Encryption - Silver`</t>
  </si>
  <si>
    <t>https://www.dandh.ca/v4/view?pageReq=MProductDetail&amp;item=98665CA</t>
  </si>
  <si>
    <t>B00R10LKK6</t>
  </si>
  <si>
    <t>https://www.amazon.ca/dp/B00R10LKK6/</t>
  </si>
  <si>
    <t>Ultra 128GB USB 3.0 Flash Driv</t>
  </si>
  <si>
    <t>https://www.dandh.ca/v4/view?pageReq=MProductDetail&amp;item=SDCZ48128GC46CA</t>
  </si>
  <si>
    <t>B081QSJNRJ</t>
  </si>
  <si>
    <t>https://www.amazon.ca/SanDisk-128GB-Ultra-Flash-Drive/dp/B081QSJNRJ/</t>
  </si>
  <si>
    <t>SanDisk Ultra Flair USB 3.0 Flash Drive - 32GB</t>
  </si>
  <si>
    <t>https://www.dandh.ca/v4/view?pageReq=MProductDetail&amp;item=SDCZ73032GG46CA</t>
  </si>
  <si>
    <t>B015CH1JIW</t>
  </si>
  <si>
    <t>https://www.amazon.ca/SanDisk-Ultra-Flair-Performance-SDCZ73-032G-G46/dp/B015CH1JIW/</t>
  </si>
  <si>
    <t>Kingston 64GB USB 3.0 DT4000 G2 256 AES FIPS 140-2 Level 3</t>
  </si>
  <si>
    <t>https://www.dandh.ca/v4/view?pageReq=MProductDetail&amp;item=DT4000G2DM64GCA</t>
  </si>
  <si>
    <t>B01E5XOB9S</t>
  </si>
  <si>
    <t>https://www.amazon.ca/Kingston-Digital-64GB-Encrypted-DT4000G2DM/dp/B01E5XOB9S/</t>
  </si>
  <si>
    <t>Verbatim USB-C Store 'n' Go Dual USB Flash Drive</t>
  </si>
  <si>
    <t>https://www.dandh.ca/v4/view?pageReq=MProductDetail&amp;item=99155CA</t>
  </si>
  <si>
    <t>B01BY4MH06</t>
  </si>
  <si>
    <t>Kingston 32GB DataTraveler 2000 USB 3.1 Flash Drive</t>
  </si>
  <si>
    <t>https://www.dandh.ca/v4/view?pageReq=MProductDetail&amp;item=DT200032GBCA</t>
  </si>
  <si>
    <t>B01AKAE9JM</t>
  </si>
  <si>
    <t>https://www.amazon.ca/Kingston-64GB-DT2000-Hardware-Encrypted/dp/B01AKAE9JM/</t>
  </si>
  <si>
    <t>Kanguru Defender3000 FIPS 140-2 Level 3, SuperSpeed USB 3.0 Secure Flash Drive, 64G</t>
  </si>
  <si>
    <t>https://www.dandh.ca/v4/view?pageReq=MProductDetail&amp;item=KDF300064G</t>
  </si>
  <si>
    <t>B0111JNM2G</t>
  </si>
  <si>
    <t>https://www.amazon.ca/Kanguru-Solutions-KDF3000-64G-Defender-Secure/dp/B0111JNM2G/</t>
  </si>
  <si>
    <t>Kanguru Defender3000 FIPS 140-2 Level 3, SuperSpeed USB 3.0 Secure Flash Drive, 32G</t>
  </si>
  <si>
    <t>https://www.dandh.ca/v4/view?pageReq=MProductDetail&amp;item=KDF300032G</t>
  </si>
  <si>
    <t>B0111JNJ9W</t>
  </si>
  <si>
    <t>https://www.amazon.ca/Kanguru-Solutions-KDF3000-32G-Defender-Secure/dp/B0111JNJ9W/</t>
  </si>
  <si>
    <t>https://www.dandh.ca/v4/view?pageReq=MProductDetail&amp;item=KDF30008G</t>
  </si>
  <si>
    <t>Kanguru Defender3000 FIPS 140-2 Level 3, SuperSpeed USB 3.0 Secure Flash Drive, 8G</t>
  </si>
  <si>
    <t>B0111JNRSU</t>
  </si>
  <si>
    <t>https://www.amazon.ca/Kanguru-Solutions-KDF3000-8G-Defender-Secure/dp/B0111JNRSU/</t>
  </si>
  <si>
    <t>Kanguru Defender3000 FIPS 140-2 Level 3, SuperSpeed USB 3.0 Secure Flash Drive, 16G</t>
  </si>
  <si>
    <t>https://www.dandh.ca/v4/view?pageReq=MProductDetail&amp;item=KDF300016G</t>
  </si>
  <si>
    <t>B0111JO12Q</t>
  </si>
  <si>
    <t>https://www.amazon.ca/Kanguru-Solutions-KDF3000-16G-Defender-Secure/dp/B0111JO12Q/</t>
  </si>
  <si>
    <t>Verbatim 8GB Store 'n' Go V3 USB 3.0 Flash Drive - Gray</t>
  </si>
  <si>
    <t>https://www.dandh.ca/v4/view?pageReq=MProductDetail&amp;item=49171CA</t>
  </si>
  <si>
    <t>B007LLYBRO</t>
  </si>
  <si>
    <t>https://www.amazon.ca/Verbatim-256GB-Store-Flash-Drive/dp/B007LLYBRO/</t>
  </si>
  <si>
    <t>Kanguru FlashTrust™ USB3.0 Flash Drive with Physical Write Protect Switch, 16G</t>
  </si>
  <si>
    <t>https://www.dandh.ca/v4/view?pageReq=MProductDetail&amp;item=WPKFT316G</t>
  </si>
  <si>
    <t>B00NW4NG1Q</t>
  </si>
  <si>
    <t>https://www.amazon.ca/Kanguru-FlashTrust-WP-KFT3-Drive-WP-KFT3-16G/dp/B00NW4NG1Q/</t>
  </si>
  <si>
    <t>Kanguru Defender Elite30™ Hardware Encrypted Secure Flash Drive, 128G</t>
  </si>
  <si>
    <t>https://www.dandh.ca/v4/view?pageReq=MProductDetail&amp;item=KDFE30128G</t>
  </si>
  <si>
    <t>B00A98MX9E</t>
  </si>
  <si>
    <t>https://www.amazon.ca/Kanguru-KF3WP-128G-Physical-Protect-Switch/dp/B00A98MX9E/</t>
  </si>
  <si>
    <t>Kanguru Defender Elite30™ Hardware Encrypted Secure Flash Drive, 32G</t>
  </si>
  <si>
    <t>https://www.dandh.ca/v4/view?pageReq=MProductDetail&amp;item=KDFE3032G</t>
  </si>
  <si>
    <t>B00KH0RF1A</t>
  </si>
  <si>
    <t>https://www.amazon.ca/Defender-Hardware-Encrypted-SuperSpeed-KDFE30-32G/dp/B00KH0RF1A/</t>
  </si>
  <si>
    <t>Kanguru Defender Elite30™ Hardware Encrypted Secure Flash Drive, 8G</t>
  </si>
  <si>
    <t>https://www.dandh.ca/v4/view?pageReq=MProductDetail&amp;item=KDFE308G</t>
  </si>
  <si>
    <t>B00KI1V5FK</t>
  </si>
  <si>
    <t>https://www.amazon.ca/Kanguru-Solutions-KDFE30-8G-Defender-Elite30/dp/B00KI1V5FK/</t>
  </si>
  <si>
    <t>Kanguru Defender Elite30™ Hardware Encrypted Secure Flash Drive, 16G</t>
  </si>
  <si>
    <t>https://www.dandh.ca/v4/view?pageReq=MProductDetail&amp;item=KDFE3016G</t>
  </si>
  <si>
    <t>B00U38H5XE</t>
  </si>
  <si>
    <t>https://www.amazon.ca/Kanguru-Solutions-KDFE30-16G-Defender-Elite30/dp/B00U38H5XE/</t>
  </si>
  <si>
    <t>Kanguru FlashBlu30™ USB3.0 Flash Drive with Physical Write Protect Switch, 16G</t>
  </si>
  <si>
    <t>https://www.dandh.ca/v4/view?pageReq=MProductDetail&amp;item=ALKFB3016G</t>
  </si>
  <si>
    <t>B00JJIE95G</t>
  </si>
  <si>
    <t>https://www.amazon.ca/FlashBlu30-Physical-Write-Protect-Switch/dp/B00JJIE95G/</t>
  </si>
  <si>
    <t>Verbatim 4GB Store 'n' Go USB Flash Drive - 3pk - Red, Green, Blue</t>
  </si>
  <si>
    <t>https://www.dandh.ca/v4/view?pageReq=MProductDetail&amp;item=97002CA</t>
  </si>
  <si>
    <t>B00I00LYJI</t>
  </si>
  <si>
    <t>https://www.amazon.ca/Verbatim-97002-4GB-Flash-Drive/dp/B00I00LYJI/</t>
  </si>
  <si>
    <t>Kingston 16GB DataTraveler Locker+ G3 USB 3.0 Flash Drive</t>
  </si>
  <si>
    <t>https://www.dandh.ca/v4/view?pageReq=MProductDetail&amp;item=DTLPG316GBCA</t>
  </si>
  <si>
    <t>B00HQC8WSM</t>
  </si>
  <si>
    <t>https://www.amazon.ca/Kingston-16GB-Traveler-Personal-Automatic/dp/B00HQC8WSM/</t>
  </si>
  <si>
    <t>Verbatim 32GB Store 'n' Go V3 USB 3.0 Flash Drive - Gray</t>
  </si>
  <si>
    <t>https://www.dandh.ca/v4/view?pageReq=MProductDetail&amp;item=49173CA</t>
  </si>
  <si>
    <t>B007LLYAB6</t>
  </si>
  <si>
    <t>https://www.amazon.ca/Verbatim-Store-Flash-Drive-49173/dp/B007LLYAB6/</t>
  </si>
  <si>
    <t>Verbatim 16GB Store 'n' Go V3 USB 3.0 Flash Drive - Gray</t>
  </si>
  <si>
    <t>https://www.dandh.ca/v4/view?pageReq=MProductDetail&amp;item=49172CA</t>
  </si>
  <si>
    <t>B007LLYCW8</t>
  </si>
  <si>
    <t>https://www.amazon.ca/Verbatim-8GB-Store-Flash-Drive/dp/B007LLYCW8/</t>
  </si>
  <si>
    <t>Kanguru SS3™ USB3.0 Flash Drive with Physical Write Protect Switch, 32G</t>
  </si>
  <si>
    <t>https://www.dandh.ca/v4/view?pageReq=MProductDetail&amp;item=KF3WP32G</t>
  </si>
  <si>
    <t>B008OGNMEI</t>
  </si>
  <si>
    <t>https://www.amazon.ca/32g-Ss3-Flash-Drive-Write-Protect/dp/B008OGNMEI/</t>
  </si>
  <si>
    <t>TERRO Wasp and Fly Trap Large- T516</t>
  </si>
  <si>
    <t>https://www.viceroydistributors.ca/product/t516-terro-wasp-and-fly-trap/</t>
  </si>
  <si>
    <t>B07MGHPPLK</t>
  </si>
  <si>
    <t>https://www.amazon.ca/TERRO-T516-Wasp-Fly-Trap/dp/B07MGHPPLK/</t>
  </si>
  <si>
    <t>Terro Wasp &amp; Fruit Fly Trap. – T512</t>
  </si>
  <si>
    <t>https://www.viceroydistributors.ca/product/terro-wasp-fruit-fly-trap/</t>
  </si>
  <si>
    <t>B078WTHQS8</t>
  </si>
  <si>
    <t>https://www.amazon.ca/Terro-Wasp-Fly-Trap-Reusable/dp/B078WTHQS8/</t>
  </si>
  <si>
    <t>Terro Fruit Fly 2pk – T2502CAN</t>
  </si>
  <si>
    <t>https://www.viceroydistributors.ca/product/terro-fruit-fly-2pk/</t>
  </si>
  <si>
    <t>B07HP94VCP</t>
  </si>
  <si>
    <t>https://www.amazon.ca/Terro-Fruit-Fly-Trap-Pack/dp/B07HP94VCP/</t>
  </si>
  <si>
    <t>Terro Indoor Liquid Ant Bait – T300CAN</t>
  </si>
  <si>
    <t>https://www.viceroydistributors.ca/product/j200-terrro-indoor-liquid-ant-bait/</t>
  </si>
  <si>
    <t>B014H8NZ7U</t>
  </si>
  <si>
    <t>https://www.amazon.ca/TERRO-Killer-Liquid-Baits-T300CAN/dp/B014H8NZ7U/</t>
  </si>
  <si>
    <t>Terro Pantry Moth Trap – T2900CAN</t>
  </si>
  <si>
    <t>https://www.viceroydistributors.ca/product/terro-pantry-moth-trap/</t>
  </si>
  <si>
    <t>B014H8NVE2</t>
  </si>
  <si>
    <t>https://www.amazon.ca/TERRO-Pantry-Moth-Trap-T2900CAN/dp/B014H8NVE2/</t>
  </si>
  <si>
    <t>Terro Outdoor Ant Bait Stakes – T1812CAN</t>
  </si>
  <si>
    <t>https://www.viceroydistributors.ca/product/terro-outdoor-ant-bait-stakes/</t>
  </si>
  <si>
    <t>B071968L28</t>
  </si>
  <si>
    <t>https://www.amazon.ca/TERRO-T1812CAN-Outdoor-Liquid-Stakes/dp/B071968L28/</t>
  </si>
  <si>
    <t>Terro Spider and Insect Trap T3206</t>
  </si>
  <si>
    <t>https://www.viceroydistributors.ca/product/terro-spider-and-insect-trap-t3206/</t>
  </si>
  <si>
    <t>B07G1B58VW</t>
  </si>
  <si>
    <t>https://www.amazon.ca/TERRO-T3206CAN-4-Pack-Spider-Insect/dp/B07G1B58VW/</t>
  </si>
  <si>
    <t>Terro Ant Killing Powder 200g – T610CAN</t>
  </si>
  <si>
    <t>https://www.viceroydistributors.ca/product/terro-ant-killing-powder-200g/</t>
  </si>
  <si>
    <t>B071YWRHD7</t>
  </si>
  <si>
    <t>https://www.amazon.ca/TERRO-T610CAN-Ant-Killing-Powder/dp/B071YWRHD7/</t>
  </si>
  <si>
    <t>Terro / Victor Fly Catcher Ribbon – T510</t>
  </si>
  <si>
    <t>https://www.viceroydistributors.ca/product/victor-fly-catcher-ribbon/</t>
  </si>
  <si>
    <t>B07F97SSGZ</t>
  </si>
  <si>
    <t>https://www.amazon.ca/Terro-Fly-Paper-4-Pack/dp/B07F97SSGZ/</t>
  </si>
  <si>
    <t>TERRO / VICTOR YELLOW JACKET &amp; FLYING INSECT TRAP SHELF DISPLAY</t>
  </si>
  <si>
    <t>https://www.viceroydistributors.ca/product/victor-yellow-jacket-flying-insect-trap-shelf-display/</t>
  </si>
  <si>
    <t>B07D3X6W13</t>
  </si>
  <si>
    <t>https://www.amazon.ca/Victor-Flying-Insect-Trap-M362CAN/dp/B07D3X6W13/</t>
  </si>
  <si>
    <t>103302 - KIND GROW 2-2-4 10L / 2.5 GAL</t>
  </si>
  <si>
    <t>https://professionalgardening.com/ProductDetail/103302_Kind-Grow-224---10l--25-Gal</t>
  </si>
  <si>
    <t>B00U2CHKMM</t>
  </si>
  <si>
    <t>https://www.amazon.ca/Botanicare-Kind-Grow-2-2-4-Gallon/dp/B00U2CHKMM/</t>
  </si>
  <si>
    <t>103310 - KIND BLOOM 0-6-6 1L / 1 QT</t>
  </si>
  <si>
    <t>https://professionalgardening.com/ProductDetail/103310_Kind-Bloom-066---1l--1-Qt</t>
  </si>
  <si>
    <t>B00U2CHNPQ</t>
  </si>
  <si>
    <t>https://www.amazon.ca/Botanicare-Kind-Bloom-Quart-12/dp/B00U2CHNPQ/</t>
  </si>
  <si>
    <t>121150 - RHIZO BLAST 275ML</t>
  </si>
  <si>
    <t>https://professionalgardening.com/ProductDetail/121150_Rhizo-Blast---275ml</t>
  </si>
  <si>
    <t>B087YSZ7NS</t>
  </si>
  <si>
    <t>https://www.amazon.ca/Botanicare-Rhizo-Blast-275ml/dp/B087YSZ7NS/</t>
  </si>
  <si>
    <t>103420 - PURE BLEND TEA 0.5-0.5-1 1L / 1 QT</t>
  </si>
  <si>
    <t>https://professionalgardening.com/ProductDetail/103420_Pure-Blend-Tea-05051---1l--1-Qt</t>
  </si>
  <si>
    <t>B00ATOG5D8</t>
  </si>
  <si>
    <t>https://www.amazon.ca/Botanicare-732632-Blend-Booster-1-Quart/dp/B00ATOG5D8/</t>
  </si>
  <si>
    <t>103500 - PURE BLEND PRO GROW 3-2-4 1L / 1 QT</t>
  </si>
  <si>
    <t>https://professionalgardening.com/ProductDetail/103500_Pure-Blend-Pro-Grow-324---1l--1-Qt</t>
  </si>
  <si>
    <t>B0002E5O6O</t>
  </si>
  <si>
    <t>https://www.amazon.ca/Botanicare-BCPBPGQT-1-Quart-Blend-Plant/dp/B0002E5O6O/</t>
  </si>
  <si>
    <t>103510 - PURE BLEND PRO HYDRO BLOOM 2.5-2-5 1L / 1 QT</t>
  </si>
  <si>
    <t>https://professionalgardening.com/ProductDetail/103510_Pure-Blend-Pro-Hydro-Bloom-2525---1l--1-Qt</t>
  </si>
  <si>
    <t>B007LKML0Y</t>
  </si>
  <si>
    <t>https://www.amazon.ca/qt-Stimulator-Hydroponic-Nutrient-Botanicare/dp/B007LKML0Y/</t>
  </si>
  <si>
    <t>103520 - PURE BLEND PRO SOIL BLOOM 1.5-4-5 1L / 1 QT</t>
  </si>
  <si>
    <t>https://professionalgardening.com/ProductDetail/103520_Pure-Blend-Pro-Soil-Bloom-1545---1l--1-Qt</t>
  </si>
  <si>
    <t>https://www.amazon.ca/Botanicare-BCPBPSQT-1-Quart-Blend-Plants/dp/B0002E5O7S/</t>
  </si>
  <si>
    <t>B0002E5O7S</t>
  </si>
  <si>
    <t>141000 - CAL MAG PLUS 2-0-0 1L / 1 QT</t>
  </si>
  <si>
    <t>https://professionalgardening.com/ProductDetail/141000_Cal-Mag-Plus-200---1l--1-Qt</t>
  </si>
  <si>
    <t>B004JKBMRW</t>
  </si>
  <si>
    <t>https://www.amazon.ca/Botanicare-CAL-MAG-Plant-Supplement-Formula/dp/B004JKBMRW/</t>
  </si>
  <si>
    <t>141600 - LIQUID KARMA 0.1-0.1-0.5 1L / 1 QT</t>
  </si>
  <si>
    <t>https://professionalgardening.com/ProductDetail/141600_Liquid-Karma-010105---1l--1-Qt</t>
  </si>
  <si>
    <t>B000X5Y1KM</t>
  </si>
  <si>
    <t>https://www.amazon.ca/Botanicare-Bc32302-1-Quart-Stimulant-0-1-0-1-0-5/dp/B000X5Y1KM/</t>
  </si>
  <si>
    <t>141620 - SWEET BERRY 1L / 1 QT</t>
  </si>
  <si>
    <t>https://professionalgardening.com/ProductDetail/141620_Sweet-Berry---1l--1-Qt</t>
  </si>
  <si>
    <t>B000FFD692</t>
  </si>
  <si>
    <t>https://www.amazon.ca/Botanicare-SWEET-Mineral-Supplement-1-Gallon/dp/B000FFD692/</t>
  </si>
  <si>
    <t>141630 - SWEET CITRUS 1L / 1 QT</t>
  </si>
  <si>
    <t>https://professionalgardening.com/ProductDetail/141630_Sweet-Citrus---1l--1-Qt</t>
  </si>
  <si>
    <t>B000ON02QA</t>
  </si>
  <si>
    <t>https://www.amazon.ca/Botanicare-BCNSSWCQT-1-Quart-Citrus-Supplement/dp/B000ON02QA/</t>
  </si>
  <si>
    <t>141651 - SWEET RAW 4L / 1 GAL</t>
  </si>
  <si>
    <t>https://professionalgardening.com/ProductDetail/141651_Sweet-Raw---4l--1-Gal</t>
  </si>
  <si>
    <t>B003GF0U7E</t>
  </si>
  <si>
    <t>https://www.amazon.ca/Botanicare-SWEET-Mineral-Supplement-1-Gallon/dp/B003GF0U7E/</t>
  </si>
  <si>
    <t>141792 - HYDROPLEX BLOOM 0-10-6 4L / 1GAL</t>
  </si>
  <si>
    <t>https://professionalgardening.com/ProductDetail/141792_Hydroplex-Bloom-0106---4l--1gal</t>
  </si>
  <si>
    <t>B002XVD916</t>
  </si>
  <si>
    <t>https://www.amazon.ca/Botanicare-HYDROPLEX-Enhancer-Supplement-1-Gallon/dp/B002XVD916/</t>
  </si>
  <si>
    <t>161100 - CLEAREX 1L / 1 QT</t>
  </si>
  <si>
    <t>https://professionalgardening.com/ProductDetail/161100_Clearex---1l--1-Qt</t>
  </si>
  <si>
    <t>B07D6DC5DS</t>
  </si>
  <si>
    <t>https://www.amazon.ca/Botanicare-Clearex-qt/dp/B07D6DC5DS/</t>
  </si>
  <si>
    <t>101210 - EARTH JUICE BLOOM 0-3-1 1L / 1 QT</t>
  </si>
  <si>
    <t>https://professionalgardening.com/ProductDetail/101210_Earth-Juice-Bloom-031---1l--1-Qt</t>
  </si>
  <si>
    <t>B0001YC3QO</t>
  </si>
  <si>
    <t>https://www.amazon.ca/Hydro-Organics-Earth-Juice-1-Quart/dp/B0001YC3QO/</t>
  </si>
  <si>
    <t>143199 - HYGROZYME 500ML / 1 PT</t>
  </si>
  <si>
    <t>https://professionalgardening.com/ProductDetail/143199_Hygrozyme---500ml--1-Pt</t>
  </si>
  <si>
    <t>B00VI0KVI2</t>
  </si>
  <si>
    <t>https://www.amazon.ca/Hygrozyme-Sipco-Enzyme-Cleaning-Product/dp/B00VI0KVI2/</t>
  </si>
  <si>
    <t>323650 - THERMOFLO T CONNECTOR 4" X 4" X 4"</t>
  </si>
  <si>
    <t>https://professionalgardening.com/ProductDetail/323650_Thermoflo-T-Connector---4-X-4-X-4</t>
  </si>
  <si>
    <t>B084D87CZD</t>
  </si>
  <si>
    <t>https://www.amazon.ca/Splitter-Exhaust-Dryer-Connector-Shape/dp/B084D87CZD/</t>
  </si>
  <si>
    <t>Belkin Lightning/USB Data Transfer Cable</t>
  </si>
  <si>
    <t>https://www.dandh.ca/v4/view?pageReq=MProductDetail&amp;item=CAA001BT1MWHCA</t>
  </si>
  <si>
    <t>B084MZYGB7</t>
  </si>
  <si>
    <t>https://www.amazon.ca/Belkin-CAA001bt0MWH-6-Inch-Boost%E2%86%91Charge-Lightning/dp/B084MZYGB7/</t>
  </si>
  <si>
    <t>Belkin Standard Mouse Pad</t>
  </si>
  <si>
    <t>https://www.dandh.ca/v4/view?pageReq=MProductDetail&amp;item=F8E081GRYCA</t>
  </si>
  <si>
    <t>B00004ZAGC</t>
  </si>
  <si>
    <t>https://www.amazon.ca/Belkin-F8E081-GRY-Standard-Mouse-Gray/dp/B00004ZAGC/</t>
  </si>
  <si>
    <t>Belkin USB 2.0 Ethernet Adapter</t>
  </si>
  <si>
    <t>https://www.dandh.ca/v4/view?pageReq=MProductDetail&amp;item=F4U047BTCA</t>
  </si>
  <si>
    <t>B00E9655LU</t>
  </si>
  <si>
    <t>https://www.amazon.ca/Belkin-Ethernet-Adapter-F4U047bt-Black/dp/B00E9655LU/</t>
  </si>
  <si>
    <t>Belkin WaveRest Series Gel Wrist Pad</t>
  </si>
  <si>
    <t>https://www.dandh.ca/v4/view?pageReq=MProductDetail&amp;item=F8E244BLKCA</t>
  </si>
  <si>
    <t>B00006HVNI</t>
  </si>
  <si>
    <t>https://www.amazon.ca/Belkin-WaveRest-Gel-Wrist-Pad/dp/B00006HVNI/</t>
  </si>
  <si>
    <t>Belkin 6' Cord Concealer</t>
  </si>
  <si>
    <t>https://www.dandh.ca/v4/view?pageReq=MProductDetail&amp;item=F8B023CA</t>
  </si>
  <si>
    <t>B00006HVLW</t>
  </si>
  <si>
    <t>https://www.amazon.ca/Belkin-6ft-Cord-Concealer-Grey/dp/B00006HVLW/</t>
  </si>
  <si>
    <t>https://www.dandh.ca/v4/view?pageReq=MProductDetail&amp;item=B2B145BLKCA</t>
  </si>
  <si>
    <t>Belkin Gigabit Ethernet Card</t>
  </si>
  <si>
    <t>B014FBQ738</t>
  </si>
  <si>
    <t>https://www.amazon.ca/Belkin-USB-C-Gigabit-Ethernet-Adapter/dp/B014FBQ738/</t>
  </si>
  <si>
    <t>Belkin USB-C™ (aka Type-C™) to Micro USB Adapter F2CU058btBLK</t>
  </si>
  <si>
    <t>https://www.dandh.ca/v4/view?pageReq=MProductDetail&amp;item=F2CU058BTBLKCA</t>
  </si>
  <si>
    <t>B072HSR5F9</t>
  </si>
  <si>
    <t>https://www.amazon.ca/Belkin-Micro-USB-USB-C-Adapter/dp/B072HSR5F9/</t>
  </si>
  <si>
    <t>Belkin BOOST↑CHARGE USB-C Wall Charger 18W + USB-C to Lightning Cable</t>
  </si>
  <si>
    <t>https://www.dandh.ca/v4/view?pageReq=MProductDetail&amp;item=F7U096DQ04WHTCA</t>
  </si>
  <si>
    <t>B07XW2Y8DP</t>
  </si>
  <si>
    <t>https://www.amazon.ca/Belkin-Charger-Lightning-10-5-inch-12-9-inch/dp/B07XW2Y8DP/</t>
  </si>
  <si>
    <t>Belkin PowerHouse Charge Dock for Apple Watch + iPhone XS, iPhone XS Max, iPhone XR</t>
  </si>
  <si>
    <t>https://www.dandh.ca/v4/view?pageReq=MProductDetail&amp;item=F8J237TTWHTCA</t>
  </si>
  <si>
    <t>B07HMBQL58</t>
  </si>
  <si>
    <t>https://www.amazon.ca/Belkin-Powerhouse-Charge-iPhone-Charging/dp/B07HMBQL58/</t>
  </si>
  <si>
    <t>Belkin Serial Extension Cable</t>
  </si>
  <si>
    <t>https://www.dandh.ca/v4/view?pageReq=MProductDetail&amp;item=F2N20910TCA</t>
  </si>
  <si>
    <t>B000067REA</t>
  </si>
  <si>
    <t>https://www.amazon.ca/Belkin-Serial-Extension-Cable-Thumbscrews/dp/B000067REA/</t>
  </si>
  <si>
    <t>Belkin Carrying Case (Sleeve) for 14" Notebook - Black</t>
  </si>
  <si>
    <t>https://www.dandh.ca/v4/view?pageReq=MProductDetail&amp;item=B2B075C00CA</t>
  </si>
  <si>
    <t>B015G7VDA2</t>
  </si>
  <si>
    <t>https://www.amazon.ca/B2B075-C00-Belkin-Carrying-Sleeve-Notebook/dp/B015G7VDA2/</t>
  </si>
  <si>
    <t>Belkin BOOST↑CHARGE 30W USB-C GaN Wall Charger + USB-C To Lightning Cable</t>
  </si>
  <si>
    <t>https://www.dandh.ca/v4/view?pageReq=MProductDetail&amp;item=WCH001DQ1MWHB5C</t>
  </si>
  <si>
    <t>B08KSK32K3</t>
  </si>
  <si>
    <t>Belkin HDMI Audio/Video Cable</t>
  </si>
  <si>
    <t>https://www.dandh.ca/v4/view?pageReq=MProductDetail&amp;item=AV10175BT2MBLKC</t>
  </si>
  <si>
    <t>B07GVQKJ9W</t>
  </si>
  <si>
    <t>https://www.amazon.ca/Belkin-Ultra-High-Speed-Cable/dp/B07GVQKJ9W/</t>
  </si>
  <si>
    <t>Belkin HDMI TO VGA Adapter</t>
  </si>
  <si>
    <t>https://www.dandh.ca/v4/view?pageReq=MProductDetail&amp;item=AV10170BTCA</t>
  </si>
  <si>
    <t>B078211CBL</t>
  </si>
  <si>
    <t>https://www.amazon.ca/Belkin-AV10170bt-Adapter-Micro-USB-Compatible/dp/B078211CBL/</t>
  </si>
  <si>
    <t>Belkin USB-C to USB-A Cable with Universal Home Charger</t>
  </si>
  <si>
    <t>https://www.dandh.ca/v4/view?pageReq=MProductDetail&amp;item=F7U001TT06BLKCA</t>
  </si>
  <si>
    <t>B00BE68IYE</t>
  </si>
  <si>
    <t>https://www.amazon.ca/Belkin-Travel-Charger-ChargeSync-Compatible/dp/B00BE68IYE/</t>
  </si>
  <si>
    <t>Belkin 6-Outlets Power Strip</t>
  </si>
  <si>
    <t>https://www.dandh.ca/v4/view?pageReq=MProductDetail&amp;item=F9P60903CA</t>
  </si>
  <si>
    <t>B002HHF1HG</t>
  </si>
  <si>
    <t>https://www.amazon.ca/Belkin-F9P609-03-6-Outlet-3-Foot-Connecting/dp/B002HHF1HG/</t>
  </si>
  <si>
    <t>Belkin Home/Office BE106000-10 6-Outlets Surge Suppressor</t>
  </si>
  <si>
    <t>https://www.dandh.ca/v4/view?pageReq=MProductDetail&amp;item=BE10600010CA</t>
  </si>
  <si>
    <t>B0090YEVSE</t>
  </si>
  <si>
    <t>https://www.amazon.ca/Belkin-6-Outlet-Surge-Protector-6-Feet/dp/B0090YEVSE/</t>
  </si>
  <si>
    <t>Belkin Carrying Case (Sleeve) for 13" Notebook - Black</t>
  </si>
  <si>
    <t>https://www.dandh.ca/v4/view?pageReq=MProductDetail&amp;item=B2B064C00CA</t>
  </si>
  <si>
    <t>B00D2CR2S6</t>
  </si>
  <si>
    <t>https://www.amazon.ca/Belkin-B2b064-c00-13-Inch-Sleeve-Chromebook/dp/B00D2CR2S6/</t>
  </si>
  <si>
    <t>https://www.dandh.ca/v4/view?pageReq=MProductDetail&amp;item=F8E081BLUCN</t>
  </si>
  <si>
    <t>B00004Z59A</t>
  </si>
  <si>
    <t>https://www.amazon.ca/Belkin-Standard-Mouse-Pad-Blue/dp/B00004Z59A/</t>
  </si>
  <si>
    <t>Belkin Carrying Case (Sleeve) for 11" MacBook Air - Black</t>
  </si>
  <si>
    <t>https://www.dandh.ca/v4/view?pageReq=MProductDetail&amp;item=B2B081C00CA</t>
  </si>
  <si>
    <t>B00D2CNX5W</t>
  </si>
  <si>
    <t>https://www.amazon.ca/Belkin-11-Inch-Laptop-Chromebook-B2B081-C00/dp/B00D2CNX5W/</t>
  </si>
  <si>
    <t>Belkin Pro Series USB 2.0 Extension Cable</t>
  </si>
  <si>
    <t>https://www.dandh.ca/v4/view?pageReq=MProductDetail&amp;item=F3U134B16CA</t>
  </si>
  <si>
    <t>B0002Y6CYM</t>
  </si>
  <si>
    <t>https://www.amazon.ca/Belkin-Pro-USB-Extension-Cable/dp/B0002Y6CYM/</t>
  </si>
  <si>
    <t>Belkin 4-Port Powered Desktop Hub</t>
  </si>
  <si>
    <t>https://www.dandh.ca/v4/view?pageReq=MProductDetail&amp;item=F4U020TTCA</t>
  </si>
  <si>
    <t>B00LHR52VW</t>
  </si>
  <si>
    <t>https://www.amazon.ca/Belkin-F4U020tt-Powered-Desktop-4-Port/dp/B00LHR52VW/</t>
  </si>
  <si>
    <t>Belkin BV112234-08 12-Outlets Surge Suppressor</t>
  </si>
  <si>
    <t>https://www.dandh.ca/v4/view?pageReq=MProductDetail&amp;item=BV11223408CA</t>
  </si>
  <si>
    <t>B0040723AO</t>
  </si>
  <si>
    <t>https://www.amazon.ca/Belkin-BV112234-08-12-Outlet-Protector-Protection/dp/B0040723AO/</t>
  </si>
  <si>
    <t>Belkin USB-C to Gigabit Ethernet Adapter</t>
  </si>
  <si>
    <t>https://www.dandh.ca/v4/view?pageReq=MProductDetail&amp;item=F2CU040BTBLKCA</t>
  </si>
  <si>
    <t>Belkin Mouse</t>
  </si>
  <si>
    <t>https://www.dandh.ca/v4/view?pageReq=MProductDetail&amp;item=F5M010QBLKCA</t>
  </si>
  <si>
    <t>B007CLWN5A</t>
  </si>
  <si>
    <t>https://www.amazon.ca/Belkin-Button-Optical-Desktop-Netbook/dp/B007CLWN5A/</t>
  </si>
  <si>
    <t>Belkin WaveRest Series Gel Wrist Rest</t>
  </si>
  <si>
    <t>https://www.dandh.ca/v4/view?pageReq=MProductDetail&amp;item=F8E263BLKCN</t>
  </si>
  <si>
    <t>B00004Z5RA</t>
  </si>
  <si>
    <t>https://www.amazon.ca/Belkin-Gel-Filled-Cushion-Wrist-Black/dp/B00004Z5RA/</t>
  </si>
  <si>
    <t>Belkin Commercial 8-Outlets Surge Suppressor</t>
  </si>
  <si>
    <t>https://www.dandh.ca/v4/view?pageReq=MProductDetail&amp;item=BE10800008CMCN</t>
  </si>
  <si>
    <t>B007SNNQ2Q</t>
  </si>
  <si>
    <t>https://www.amazon.ca/Belkin-Commercial-8-Outlets-Surge-Suppressor/dp/B007SNNQ2Q/</t>
  </si>
  <si>
    <t>Belkin WaveRest Gel Mouse Pad (Black), 1 Pack</t>
  </si>
  <si>
    <t>https://www.dandh.ca/v4/view?pageReq=MProductDetail&amp;item=F8E262BLKCN</t>
  </si>
  <si>
    <t>B00000JRRD</t>
  </si>
  <si>
    <t>https://www.amazon.ca/Belkin-WaveRest-Gel-Mouse-Black/dp/B00000JRRD/</t>
  </si>
  <si>
    <t>Belkin Cat. 6 Network Patch Cable</t>
  </si>
  <si>
    <t>https://www.dandh.ca/v4/view?pageReq=MProductDetail&amp;item=A3L980B50BLKSCN</t>
  </si>
  <si>
    <t>B000JJLHIQ</t>
  </si>
  <si>
    <t>https://www.amazon.ca/Belkin-Snagless-Patch-Cable-Black/dp/B000JJLHIQ/</t>
  </si>
  <si>
    <t>Belkin 7-Outlet Home Series SurgeMaster</t>
  </si>
  <si>
    <t>https://www.dandh.ca/v4/view?pageReq=MProductDetail&amp;item=BE10720012CA</t>
  </si>
  <si>
    <t>B0049ROTB6</t>
  </si>
  <si>
    <t>https://www.amazon.ca/BE107200-06-7-OUTLET-PROTECTOR-TELEPHONE-PROTECTION/dp/B0049ROTB6/</t>
  </si>
  <si>
    <t>Belkin Mouse Pad</t>
  </si>
  <si>
    <t>https://www.dandh.ca/v4/view?pageReq=MProductDetail&amp;item=F8E089BLKCN</t>
  </si>
  <si>
    <t>B00006HTZ0</t>
  </si>
  <si>
    <t>https://www.amazon.ca/Belkin-8-by-9-Inch-Mouse-Pad-Black/dp/B00006HTZ0/</t>
  </si>
  <si>
    <t>Belkin 7 Outlet Home/Office Surge Protector</t>
  </si>
  <si>
    <t>https://www.dandh.ca/v4/view?pageReq=MProductDetail&amp;item=BE11223410CN</t>
  </si>
  <si>
    <t>B000J2EN4S</t>
  </si>
  <si>
    <t>https://www.amazon.ca/Belkin-BE112230-08-12-Outlet-Power-Protector/dp/B000J2EN4S/</t>
  </si>
  <si>
    <t>Belkin 16' USB Extension Cable</t>
  </si>
  <si>
    <t>https://www.dandh.ca/v4/view?pageReq=MProductDetail&amp;item=F3U13016CN</t>
  </si>
  <si>
    <t>B0001STJ6M</t>
  </si>
  <si>
    <t>https://www.amazon.ca/Belkin-Active-Extension-Cable-F3U130-16/dp/B0001STJ6M/</t>
  </si>
  <si>
    <t>Belkin 6 Outlet Home/Office Surge Protector</t>
  </si>
  <si>
    <t>https://www.dandh.ca/v4/view?pageReq=MProductDetail&amp;item=BE10600004CN</t>
  </si>
  <si>
    <t>B000JJI6XA</t>
  </si>
  <si>
    <t>https://www.amazon.ca/Belkin-Outlet-Protector-Office-BE106000-06R/dp/B000JJI6XA/</t>
  </si>
  <si>
    <t>Belkin 7-Outlet SurgeMaster Surge Protector</t>
  </si>
  <si>
    <t>https://www.dandh.ca/v4/view?pageReq=MProductDetail&amp;item=BE10720006CN</t>
  </si>
  <si>
    <t>B000HPZ904</t>
  </si>
  <si>
    <t>https://www.amazon.ca/Belkin-7-Outlet-Office-Surge-Protector/dp/B000HPZ904/</t>
  </si>
  <si>
    <t>Belkin 12-Outlet Professional 3960 SurgeMaster</t>
  </si>
  <si>
    <t>https://www.dandh.ca/v4/view?pageReq=MProductDetail&amp;item=BE11223008CN</t>
  </si>
  <si>
    <t>Belkin BOOST↑CHARGE Induction Charger</t>
  </si>
  <si>
    <t>https://www.dandh.ca/v4/view?pageReq=MProductDetail&amp;item=WIA002TTBKCA</t>
  </si>
  <si>
    <t>B086KXSSV7</t>
  </si>
  <si>
    <t>https://www.amazon.ca/Belkin-WIA001ttBK-Wireless-Charger-10W/dp/B086KXSSV7/</t>
  </si>
  <si>
    <t>Belkin Auto Adapter</t>
  </si>
  <si>
    <t>https://www.dandh.ca/v4/view?pageReq=MProductDetail&amp;item=CCA003BT04BKCA</t>
  </si>
  <si>
    <t>B08KBDV8L5</t>
  </si>
  <si>
    <t>https://www.amazon.ca/Belkin-Delivery-Lightning-Included-Compatible/dp/B08KBDV8L5/</t>
  </si>
  <si>
    <t>Belkin CONNECT USB-C 7-in-1 Multiport Hub Adapter</t>
  </si>
  <si>
    <t>https://www.dandh.ca/v4/view?pageReq=MProductDetail&amp;item=PVC003BTSGYCA</t>
  </si>
  <si>
    <t>B091KKB74Y</t>
  </si>
  <si>
    <t>https://www.amazon.ca/Belkin-MultiPort-Adapter-Pass-Through-Charging/dp/B091KKB74Y/</t>
  </si>
  <si>
    <t>Belkin SOUNDFORM Rise True Wireless Earbuds</t>
  </si>
  <si>
    <t>https://www.dandh.ca/v4/view?pageReq=MProductDetail&amp;item=AUC004BTBL</t>
  </si>
  <si>
    <t>B098VRL5B1</t>
  </si>
  <si>
    <t>https://www.amazon.ca/Belkin-SoundForm-Rise-Bluetooth-5-2-Earphones-Resistant/dp/B098VRL5B1/</t>
  </si>
  <si>
    <t>KG Narwhal Free for All</t>
  </si>
  <si>
    <t>https://gameknight.ca/collections/sale-items-50-off/products/na01en</t>
  </si>
  <si>
    <t>B07SQKHJ5T</t>
  </si>
  <si>
    <t>https://www.amazon.ca/Narwhal-Free-for-All-SW/dp/B07SQKHJ5T/</t>
  </si>
  <si>
    <t>Kf03 Keyforge Ascension Deck</t>
  </si>
  <si>
    <t>https://gameknight.ca/collections/sale-items-50-off/products/ffgkf03a</t>
  </si>
  <si>
    <t>B07RWLTN88</t>
  </si>
  <si>
    <t>https://www.amazon.ca/KeyForge-Age-Ascension-Archon-Deck/dp/B07RWLTN88/</t>
  </si>
  <si>
    <t>L5c14 Elements Unbound</t>
  </si>
  <si>
    <t>https://gameknight.ca/collections/sale-items-50-off/products/ffgl5c14</t>
  </si>
  <si>
    <t>B07CFPSXQY</t>
  </si>
  <si>
    <t>https://www.amazon.ca/Legend-Five-Rings-Elements-Unbound/dp/B07CFPSXQY/</t>
  </si>
  <si>
    <t>YES</t>
  </si>
  <si>
    <t>L5c13 All And Nothing</t>
  </si>
  <si>
    <t>https://gameknight.ca/collections/sale-items-50-off/products/ffgl5c13</t>
  </si>
  <si>
    <t>B07C369G9Z</t>
  </si>
  <si>
    <t>https://www.amazon.ca/FFG-Legend-Five-Rings-LCG/dp/B07C369G9Z/</t>
  </si>
  <si>
    <t>L5c12 The Ebb And Flow</t>
  </si>
  <si>
    <t>https://gameknight.ca/collections/sale-items-50-off/products/ffgl5c12</t>
  </si>
  <si>
    <t>B07CC43F92</t>
  </si>
  <si>
    <t>https://www.amazon.ca/FFG-L5C12-Board-Game-Various/dp/B07CC43F92/</t>
  </si>
  <si>
    <t>L5c09 Breath Of The Kami</t>
  </si>
  <si>
    <t>https://gameknight.ca/collections/sale-items-50-off/products/ffgl5c09</t>
  </si>
  <si>
    <t>B07C3GRG4N</t>
  </si>
  <si>
    <t>https://www.amazon.ca/Legend-Five-Rings-Breath-Kami/dp/B07C3GRG4N/</t>
  </si>
  <si>
    <t>KG Picture Show</t>
  </si>
  <si>
    <t>https://gameknight.ca/collections/sale-items-50-off/products/kg-picture-show</t>
  </si>
  <si>
    <t>B07YCQCLVT</t>
  </si>
  <si>
    <t>https://www.amazon.ca/Zygomatic-Picture-Show-Multilingual/dp/B07YCQCLVT/</t>
  </si>
  <si>
    <t>Godtear: Grimgut The Vile</t>
  </si>
  <si>
    <t>https://gameknight.ca/collections/sale-items-50-off/products/sfgt-018</t>
  </si>
  <si>
    <t>B0845L51BX</t>
  </si>
  <si>
    <t>https://www.amazon.ca/GodTear-Grimgut-Vile-Champions-Set/dp/B0845L51BX/</t>
  </si>
  <si>
    <t>Kf02 Keyforge Archon Deck</t>
  </si>
  <si>
    <t>https://gameknight.ca/collections/sale-items-50-off/products/ffgkf02a</t>
  </si>
  <si>
    <t>B07G5QTBLV</t>
  </si>
  <si>
    <t>https://www.amazon.ca/Key-Forge-Call-Archons-Archon/dp/B07G5QTBLV/</t>
  </si>
  <si>
    <t>Gt26 Favor Of The Old Gods</t>
  </si>
  <si>
    <t>https://gameknight.ca/collections/sale-items-50-off/products/ffggt26</t>
  </si>
  <si>
    <t>B077TBXGD5</t>
  </si>
  <si>
    <t>https://www.amazon.ca/Fantasy-Flight-Games-Thrones-Living/dp/B077TBXGD5/</t>
  </si>
  <si>
    <t>L5c31 In Pursuit Of Truth Dynasty Pack</t>
  </si>
  <si>
    <t>https://gameknight.ca/collections/sale-items-50-off/products/ffgl5c31</t>
  </si>
  <si>
    <t>B0877BTR2Y</t>
  </si>
  <si>
    <t>https://www.amazon.ca/Legend-Five-Rings-LCG-Pursuit/dp/B0877BTR2Y/</t>
  </si>
  <si>
    <t>L5c07 Meditations On The Ephemeral Dynasty</t>
  </si>
  <si>
    <t>https://gameknight.ca/collections/sale-items-50-off/products/ffgl5c07</t>
  </si>
  <si>
    <t>B076DGM7VQ</t>
  </si>
  <si>
    <t>https://www.amazon.ca/Legend-Five-Rings-Meditations-Ephemeral/dp/B076DGM7VQ/</t>
  </si>
  <si>
    <t>L5c05 The Chrysanthemum Throne</t>
  </si>
  <si>
    <t>https://gameknight.ca/collections/sale-items-50-off/products/ffgl5c05</t>
  </si>
  <si>
    <t>B076DLGXLG</t>
  </si>
  <si>
    <t>https://www.amazon.ca/Fantasy-Flight-Games-Legend-Rings/dp/B076DLGXLG/</t>
  </si>
  <si>
    <t>L5c06 Fate Has No Secrets</t>
  </si>
  <si>
    <t>https://gameknight.ca/collections/sale-items-50-off/products/ffgl5c06</t>
  </si>
  <si>
    <t>B076DKN46H</t>
  </si>
  <si>
    <t>https://www.amazon.ca/Legend-Five-Rings-Secrets-Expansion/dp/B076DKN46H/</t>
  </si>
  <si>
    <t>2pg Pyramid Poker</t>
  </si>
  <si>
    <t>https://gameknight.ca/collections/sale-items-50-off/products/rr940</t>
  </si>
  <si>
    <t>B01MR2FRK4</t>
  </si>
  <si>
    <t>https://www.amazon.ca/Games-RR940-Pyramid-Poker-Board-Game/dp/B01MR2FRK4/</t>
  </si>
  <si>
    <t>Godtear: Rattlebone, Prophet Of The Ascended Past</t>
  </si>
  <si>
    <t>https://gameknight.ca/collections/sale-items-50-off/products/sfgt-019</t>
  </si>
  <si>
    <t>B082DR4FZC</t>
  </si>
  <si>
    <t>https://www.amazon.ca/GodTear-Rattlebone-Prophet-Ascended-Champions/dp/B082DR4FZC/</t>
  </si>
  <si>
    <t>Kfs07 Finishing BlowPlaymat</t>
  </si>
  <si>
    <t>https://gameknight.ca/collections/sale-items-50-off/products/ffgkfs07</t>
  </si>
  <si>
    <t>B07JKQLP8T</t>
  </si>
  <si>
    <t>https://www.amazon.ca/FFG-59659-Keyforge-Playmat/dp/B07JKQLP8T/</t>
  </si>
  <si>
    <t>Kfs02 Brute Force Playmat</t>
  </si>
  <si>
    <t>https://gameknight.ca/collections/sale-items-50-off/products/ffgkfs02</t>
  </si>
  <si>
    <t>B07JKPQSW7</t>
  </si>
  <si>
    <t>https://www.amazon.ca/Fantasy-Flight-Games-KFS02-Keyforge/dp/B07JKPQSW7/</t>
  </si>
  <si>
    <t>Kfs01 Architect's Vault Two-player Gamemat</t>
  </si>
  <si>
    <t>https://gameknight.ca/collections/sale-items-50-off/products/ffgkfs01</t>
  </si>
  <si>
    <t>B07HLHHKNL</t>
  </si>
  <si>
    <t>https://www.amazon.ca/Keyforge-Architects-Vault-Two-Player-Gamemat/dp/B07HLHHKNL/</t>
  </si>
  <si>
    <t>BG Epic Pvp Expansion 2</t>
  </si>
  <si>
    <t>https://gameknight.ca/collections/sale-items-50-off/products/aeg6203</t>
  </si>
  <si>
    <t>B01CEFE0HC</t>
  </si>
  <si>
    <t>https://www.amazon.ca/Alderac-Entertainment-Group-AEG06203-Expansion/dp/B01CEFE0HC/</t>
  </si>
  <si>
    <t>Bg Epic Pvp Fantasy</t>
  </si>
  <si>
    <t>https://gameknight.ca/collections/sale-items-50-off/products/aeg6201</t>
  </si>
  <si>
    <t>B0153G8LC4</t>
  </si>
  <si>
    <t>https://www.amazon.ca/Alderac-Entertainment-Group-Epic-Fantasy/dp/B0153G8LC4/</t>
  </si>
  <si>
    <t>Bg Dragon Island</t>
  </si>
  <si>
    <t>https://gameknight.ca/collections/sale-items-50-off/products/rrg350</t>
  </si>
  <si>
    <t>B07215QF67</t>
  </si>
  <si>
    <t>https://www.amazon.ca/Games-350-Dragon-Fantasy-Exploration/dp/B07215QF67/</t>
  </si>
  <si>
    <t>BG Aztlan</t>
  </si>
  <si>
    <t>https://gameknight.ca/collections/sale-items-50-off/products/bg-aztlan</t>
  </si>
  <si>
    <t>B00A684ZA2</t>
  </si>
  <si>
    <t>https://www.amazon.ca/Ares-Games-AREUO01-Aztlan/dp/B00A684ZA2/</t>
  </si>
  <si>
    <t>Bg Atari: Missile Command</t>
  </si>
  <si>
    <t>https://gameknight.ca/collections/sale-items-50-off/products/idw01419</t>
  </si>
  <si>
    <t>B077BTGRKZ</t>
  </si>
  <si>
    <t>https://www.amazon.ca/IDW-Games-Missile-Command-Strategy/dp/B077BTGRKZ/</t>
  </si>
  <si>
    <t>Bg 75 Gnom' Street</t>
  </si>
  <si>
    <t>https://gameknight.ca/collections/sale-items-50-off/products/gnm001</t>
  </si>
  <si>
    <t>B01N39EQ3V</t>
  </si>
  <si>
    <t>https://www.amazon.ca/CMON-Gnom-Street-Board-Game/dp/B01N39EQ3V/</t>
  </si>
  <si>
    <t>Bg Battle Beyond Space</t>
  </si>
  <si>
    <t>https://gameknight.ca/collections/sale-items-50-off/products/511821</t>
  </si>
  <si>
    <t>B0085JR65A</t>
  </si>
  <si>
    <t>https://www.amazon.ca/Z-Man-Games-ZMG-70860-Battle/dp/B0085JR65A/</t>
  </si>
  <si>
    <t>Guild Ball Morticians Starter Set Master Of Puppe</t>
  </si>
  <si>
    <t>https://gameknight.ca/collections/sale-items-50-off/products/sfgb03-021</t>
  </si>
  <si>
    <t>B074DHXLMV</t>
  </si>
  <si>
    <t>https://www.amazon.ca/Steamfoged-Games-SFGB03-021-Guild-Ball/dp/B074DHXLMV/</t>
  </si>
  <si>
    <t>Guild Ball Masons The Punishing March</t>
  </si>
  <si>
    <t>https://gameknight.ca/collections/sale-items-50-off/products/sfgb03-036</t>
  </si>
  <si>
    <t>B076PL3STC</t>
  </si>
  <si>
    <t>https://www.amazon.ca/Steamfoged-Games-SFGB03-036-Guild-Ball/dp/B076PL3STC/</t>
  </si>
  <si>
    <t>Guild Ball Union S1 Starter Set</t>
  </si>
  <si>
    <t>https://gameknight.ca/collections/sale-items-50-off/products/sfgbuni01-001</t>
  </si>
  <si>
    <t>B01B5RWVR6</t>
  </si>
  <si>
    <t>https://www.amazon.ca/Steamforged-Games-SFGBUNI01-001-Guild-Starter/dp/B01B5RWVR6/</t>
  </si>
  <si>
    <t>Guild Ball Union Starter Set Shadow Of The Tyrant</t>
  </si>
  <si>
    <t>https://gameknight.ca/collections/sale-items-50-off/products/sfgb03-022</t>
  </si>
  <si>
    <t>B074DHV7XT</t>
  </si>
  <si>
    <t>https://www.amazon.ca/Steamfoged-Games-SFGB03-022-Guild-Ball/dp/B074DHV7XT/</t>
  </si>
  <si>
    <t>Guild Ball Fisherman Jac</t>
  </si>
  <si>
    <t>https://gameknight.ca/collections/sale-items-50-off/products/sfgbfis01-008</t>
  </si>
  <si>
    <t>B019CW8Q48</t>
  </si>
  <si>
    <t>https://www.amazon.ca/Steamforged-Games-SFGBFIS01-008-Guild-Fisherman/dp/B019CW8Q48/</t>
  </si>
  <si>
    <t>Guild Ball Alchemists S1 Starter Set</t>
  </si>
  <si>
    <t>https://gameknight.ca/collections/sale-items-50-off/products/sfgbalc01-001</t>
  </si>
  <si>
    <t>B012J2PT2K</t>
  </si>
  <si>
    <t>https://www.amazon.ca/Steamforged-Games-SFGBALC01-001-Alchemist-Starter/dp/B012J2PT2K/</t>
  </si>
  <si>
    <t>Guild Ball Alchemist Starter Set - Lure Of Gold</t>
  </si>
  <si>
    <t>https://gameknight.ca/collections/sale-items-50-off/products/sfgb03-014</t>
  </si>
  <si>
    <t>B074MGZCQM</t>
  </si>
  <si>
    <t>https://www.amazon.ca/Steamfoged-Games-SFGB03-014-Guild-Ball/dp/B074MGZCQM/</t>
  </si>
  <si>
    <t>Guild Ball Alchemist Flask</t>
  </si>
  <si>
    <t>https://gameknight.ca/collections/sale-items-50-off/products/sfgbalc01-003</t>
  </si>
  <si>
    <t>B01B5RWD2O</t>
  </si>
  <si>
    <t>https://www.amazon.ca/Steamforged-Games-SFGBALC01-003-Guild-Alchemist/dp/B01B5RWD2O/</t>
  </si>
  <si>
    <t>Ultra Pro Storage Box - 150 Count 2 Piece Box</t>
  </si>
  <si>
    <t>https://www.canadacardworld.com/ultra-pro-storage-boxes/ultra-pro-storage-box-2-piece-150-count-box.html</t>
  </si>
  <si>
    <t>B0002TT3L6</t>
  </si>
  <si>
    <t>https://www.amazon.ca/Ultra-Pro-2-Piece-Count-Storage/dp/B0002TT3L6/</t>
  </si>
  <si>
    <t>Ultra Pro Soft Plastic Pro-Fit Gaming Card Sleeves Standard Size (100 Count Pack)</t>
  </si>
  <si>
    <t>https://www.canadacardworld.com/pokemon-supplies/ultra-pro-soft-plastic-pro-fit-gaming-card-sleeves-standard-size.html</t>
  </si>
  <si>
    <t>B00AXDBDK0</t>
  </si>
  <si>
    <t>https://www.amazon.ca/Ultra-Pro-Sleevespro-Fit-Pokemon-Standard/dp/B00AXDBDK0/</t>
  </si>
  <si>
    <t>Ultra Pro 130pt. One Touch Collectible Card Holders - 5 Pack</t>
  </si>
  <si>
    <t>https://www.canadacardworld.com/ultra-pro-magnetic-holders/ultra-pro-130pt-one-touch-collectible-card-holders-5-pack.html</t>
  </si>
  <si>
    <t>B08XLTL14P</t>
  </si>
  <si>
    <t>https://www.amazon.ca/Ultra-Pro-ONE-Touch-Magnetic-Holder/dp/B08XLTL14P/</t>
  </si>
  <si>
    <t>Ultra Pro Regular Top Loaders with Sleeves (25 Count Pack)</t>
  </si>
  <si>
    <t>https://www.canadacardworld.com/ultra-pro-top-loaders/ultra-pro-premium-regular-top-loaders-with-sleeves-25-count-pack.html</t>
  </si>
  <si>
    <t>B002K2MNGK</t>
  </si>
  <si>
    <t>https://www.amazon.ca/3x4-Top-Loaders-Ultra-Pro/dp/B002K2MNGK/</t>
  </si>
  <si>
    <t>Ultra Pro Platinum 9-Pocket Pages (25 Page Pack)</t>
  </si>
  <si>
    <t>https://www.canadacardworld.com/ultra-pro-binders-and-pages/ultra-pro-platinum-9-pocket-pages-25-page-pack.html</t>
  </si>
  <si>
    <t>B0711M322D</t>
  </si>
  <si>
    <t>https://www.amazon.ca/Ultra-Pro-Silver-9-Pocket-Pages/dp/B0711M322D/</t>
  </si>
  <si>
    <t>Ultra Pro Rookie Gold Regular Top Loaders (25 Count Pack)</t>
  </si>
  <si>
    <t>https://www.canadacardworld.com/ultra-pro-top-loaders/ultra-pro-rookie-gold-regular-top-loaders-25-count-pack.html</t>
  </si>
  <si>
    <t>B00095NQZW</t>
  </si>
  <si>
    <t>https://www.amazon.ca/Ultra-Pro-Topload-Rookie-Border/dp/B00095NQZW/</t>
  </si>
  <si>
    <t>Ultra Pro Storage Box - 250 Count 2 Piece Box</t>
  </si>
  <si>
    <t>https://www.canadacardworld.com/ultra-pro-storage-boxes/ultra-pro-storage-box-2-piece-250-count-box.html</t>
  </si>
  <si>
    <t>B00DWNI2QG</t>
  </si>
  <si>
    <t>https://www.amazon.ca/Ultra-Pro-250ct-Piece-Storage/dp/B00DWNI2QG/</t>
  </si>
  <si>
    <t>Ultra Pro Regular Top Loaders with Sleeves (200 Count Pack)</t>
  </si>
  <si>
    <t>https://www.canadacardworld.com/ultra-pro-top-loaders/ultra-pro-regular-top-loaders-with-sleeves-200-count-pack-.html</t>
  </si>
  <si>
    <t>B08B9LWQ36</t>
  </si>
  <si>
    <t>https://www.amazon.ca/Regular-Toploaders-Sleeves-Count-Retail/dp/B08B9LWQ36/</t>
  </si>
  <si>
    <t>Ultra Pro Soft Platinum Card Sleeves (100 Count Pack)</t>
  </si>
  <si>
    <t>https://www.canadacardworld.com/ultra-pro-soft-sleeves/ultra-pro-soft-platinum-card-sleeves-100-count-pack.html</t>
  </si>
  <si>
    <t>B005HXLH3O</t>
  </si>
  <si>
    <t>https://www.amazon.ca/Ultra-Pro-Standard-Pro-Fit-Transparent-Sleeves/dp/B005HXLH3O/</t>
  </si>
  <si>
    <t>Ultra Pro Regular Top Loaders with Sleeves (100 Count Pack)</t>
  </si>
  <si>
    <t>https://www.canadacardworld.com/ultra-pro-top-loaders/ultra-pro-regular-top-loaders-with-sleeves-100-count-pack.html</t>
  </si>
  <si>
    <t>B076V4V2QQ</t>
  </si>
  <si>
    <t>https://www.amazon.ca/Ultra-Pro-Toploaders-Collectible-toploaders/dp/B076V4V2QQ/</t>
  </si>
  <si>
    <t>Ultra Pro 200pt. One Touch Collectible Card Holders</t>
  </si>
  <si>
    <t>https://www.canadacardworld.com/ultra-pro-magnetic-holders/ultra-pro-200pt-one-touch-collectible-card-holders.html</t>
  </si>
  <si>
    <t>B08CB6S6GZ</t>
  </si>
  <si>
    <t>https://www.amazon.ca/ULTRA-200PT-ONE-Touch-Magnetic-Holder/dp/B08CB6S6GZ/</t>
  </si>
  <si>
    <t xml:space="preserve">Ultra Pro 55pt. One Touch Collectible Card Holder
</t>
  </si>
  <si>
    <t>https://www.canadacardworld.com/ultra-pro-magnetic-holders/ultra-pro-55pt-one-touch-collectible-card-holder.html</t>
  </si>
  <si>
    <t>B01ASML01W</t>
  </si>
  <si>
    <t>https://www.amazon.ca/Ultra-Pro-Magnetic-Holder-One-Touch/dp/B01ASML01W/</t>
  </si>
  <si>
    <t>Ultra Pro 360PT Toploaders (5 Count Pack)</t>
  </si>
  <si>
    <t>https://www.canadacardworld.com/ultra-pro-top-loaders/ultra-pro-360pt-toploaders-5-count-pack.html</t>
  </si>
  <si>
    <t>B01N99V7NW</t>
  </si>
  <si>
    <t>https://www.amazon.ca/Top-Loader-x4-360pt-Pack/dp/B01N99V7NW/</t>
  </si>
  <si>
    <t>Ultra Pro 260pt. One Touch Collectible Card Holder</t>
  </si>
  <si>
    <t>https://www.canadacardworld.com/ultra-pro-magnetic-holders/ultra-pro-260pt-one-touch-collectible-card-holder.html</t>
  </si>
  <si>
    <t>B01CJ80D8Y</t>
  </si>
  <si>
    <t>https://www.amazon.ca/Touch-Card-Holder-Magnetic-Closure/dp/B01CJ80D8Y/</t>
  </si>
  <si>
    <t>Ultra Pro 200PT Toploaders (10 Count Pack)</t>
  </si>
  <si>
    <t>https://www.canadacardworld.com/ultra-pro-top-loaders/ultra-pro-200pt-toploaders-10-count-pack.html</t>
  </si>
  <si>
    <t>B08KTN5DBH</t>
  </si>
  <si>
    <t>https://www.amazon.ca/Ultra-Pro-Super-Thick-Toploader/dp/B08KTN5DBH/</t>
  </si>
  <si>
    <t>Ultra Pro 130PT Toploaders (10 Count Pack)</t>
  </si>
  <si>
    <t>https://www.canadacardworld.com/ultra-pro-top-loaders/ultra-pro-130pt-toploaders-10-count-pack.html</t>
  </si>
  <si>
    <t>B00ZZ0J1PK</t>
  </si>
  <si>
    <t>https://www.amazon.ca/Ultra-Pro-Super-Thick-Toploader/dp/B00ZZ0J1PK/</t>
  </si>
  <si>
    <t>Ultra Pro 35pt. One Touch Collectible Card Holder</t>
  </si>
  <si>
    <t>https://www.canadacardworld.com/ultra-pro-magnetic-holders/ultra-pro-35pt-one-touch-collectible-card-holder.html</t>
  </si>
  <si>
    <t>B09HN3VJ15</t>
  </si>
  <si>
    <t>https://www.amazon.ca/Ultra-Pro-One-Touch-Card-Holder/dp/B09HN3VJ15/</t>
  </si>
  <si>
    <t>Ultra Pro 100pt. One Touch Collectible Card Holder</t>
  </si>
  <si>
    <t>https://www.canadacardworld.com/ultra-pro-magnetic-holders/ultra-pro-100pt-one-touch-collectible-card-holders.html</t>
  </si>
  <si>
    <t>B011TW7FL4</t>
  </si>
  <si>
    <t>https://www.amazon.ca/One-Touch-Magnet-Thicker-Baseball-Trading/dp/B011TW7FL4/</t>
  </si>
  <si>
    <t>Ultra Pro 360pt. One Touch Collectible Card Holders</t>
  </si>
  <si>
    <t>https://www.canadacardworld.com/ultra-pro-magnetic-holders/ultra-pro-360pt-one-touch-collectible-card-holders.html</t>
  </si>
  <si>
    <t>B0064Z5WJE</t>
  </si>
  <si>
    <t>https://www.amazon.ca/Ultra-Pro-360-Point-Touch-Protector/dp/B0064Z5WJE/</t>
  </si>
  <si>
    <t>Ultra Pro 130pt. One Touch Collectible Card Holder</t>
  </si>
  <si>
    <t>https://www.canadacardworld.com/ultra-pro-magnetic-holders/ultra-pro-130pt-one-touch-collectible-card-holder.html</t>
  </si>
  <si>
    <t>B00A6FR4NU</t>
  </si>
  <si>
    <t>https://www.amazon.ca/Ultra-Pro-Basketball-Sportscards-Collecting/dp/B00A6FR4NU/</t>
  </si>
  <si>
    <t>Ultra Pro Soft Plastic Card Sleeves (1000 Count Pack)</t>
  </si>
  <si>
    <t>https://www.canadacardworld.com/ultra-pro-soft-sleeves/ultra-pro-soft-plastic-card-sleeves-1000-count-pack.html</t>
  </si>
  <si>
    <t>B08B9GVG36</t>
  </si>
  <si>
    <t>https://www.amazon.ca/Ultra-Pro-Sleeves-Standard-Trading/dp/B08B9GVG36/</t>
  </si>
  <si>
    <t>Ultra Pro Soft Plastic Card Sleeves (500 Count Pack)</t>
  </si>
  <si>
    <t>https://www.canadacardworld.com/ultra-pro-soft-sleeves/ultra-pro-soft-plastic-card-sleeves-500-count-pack.html</t>
  </si>
  <si>
    <t>B074BPTDKK</t>
  </si>
  <si>
    <t>https://www.amazon.ca/Ultra-Sleeves-Standard-Trading-Measuring/dp/B074BPTDKK/</t>
  </si>
  <si>
    <t>Ultra Pro Regular Top Loaders (25 Count Pack)</t>
  </si>
  <si>
    <t>https://www.canadacardworld.com/ultra-pro-top-loaders/ultra-pro-regular-top-loaders-25-count-pack.html</t>
  </si>
  <si>
    <t>B000Q5ZMM0</t>
  </si>
  <si>
    <t>https://www.amazon.ca/25-Baseball-Basketball-Sportcards-Collecting/dp/B000Q5ZMM0/</t>
  </si>
  <si>
    <t>Ultra Pro Soft Premium Card Sleeves (100 Count Pack)</t>
  </si>
  <si>
    <t>https://www.canadacardworld.com/ultra-pro-soft-sleeves/ultra-pro-platinum-series-soft-premium-card-sleeves.html</t>
  </si>
  <si>
    <t>B0002TT3NE</t>
  </si>
  <si>
    <t>https://www.amazon.ca/Ultra-Pro-Card-Premium-Sleeves/dp/B0002TT3NE/</t>
  </si>
  <si>
    <t>Ultra Pro Sleeves Team Bags (100 Count Pack)</t>
  </si>
  <si>
    <t>https://www.canadacardworld.com/ultra-pro-soft-sleeves/ultra-pro-sleeves-team-bags.html</t>
  </si>
  <si>
    <t>B08GYW1BVN</t>
  </si>
  <si>
    <t>https://www.amazon.ca/Ultra-Team-Resealable-Sports-Cards/dp/B08GYW1BVN/</t>
  </si>
  <si>
    <t>Ultra Pro Sleeves One Touch Resealable Bags (100 Count Pack)</t>
  </si>
  <si>
    <t>https://www.canadacardworld.com/ultra-pro-soft-sleeves/ultra-pro-sleeves-one-touch-resealable-bags.html</t>
  </si>
  <si>
    <t>B01LY8D5X3</t>
  </si>
  <si>
    <t>https://www.amazon.ca/Ultra-Pro-Resealable-Sleeves-Holder/dp/B01LY8D5X3/</t>
  </si>
  <si>
    <t>Ultra Pro Platinum 9-Pocket Pages (100 Count Box)</t>
  </si>
  <si>
    <t>https://www.canadacardworld.com/ultra-pro-binders-and-pages/ultra-pro-platinum-9-pocket-pages-100-count-box.html</t>
  </si>
  <si>
    <t>B00095M5DQ</t>
  </si>
  <si>
    <t>https://www.amazon.ca/Ultra-Pro-9-Pocket-Trading-Pages/dp/B00095M5DQ/</t>
  </si>
  <si>
    <t>ULTRA PRO SEMI-RIGID CARD HOLDERS - 200CT BOX</t>
  </si>
  <si>
    <t>https://www.canadacardworld.com/ultra-pro-top-loaders/ultra-pro-semi-rigid-card-holders-200ct-box.html</t>
  </si>
  <si>
    <t>B000ETKYYO</t>
  </si>
  <si>
    <t>https://www.amazon.ca/Ultra-Pro-Semi-Rigid-Sleeves-200ct/dp/B000ETKYYO/</t>
  </si>
  <si>
    <t>ULTRA PRO POP PREMIUM FIGURE DISPLAY</t>
  </si>
  <si>
    <t>https://www.canadacardworld.com/ultra-pro-storage-boxes/ultra-pro-pop-premium-figure-display.html</t>
  </si>
  <si>
    <t>B01IWH8M7A</t>
  </si>
  <si>
    <t>https://www.amazon.ca/Ultra-Pro-Premium-Figurine-Display/dp/B01IWH8M7A/</t>
  </si>
  <si>
    <t>Ultra Pro Pokemon Gallery Seaside Pro Binder</t>
  </si>
  <si>
    <t>https://www.canadacardworld.com/pokemon-supplies/ultra-pro-pokemon-gallery-seaside-pro-binder.html</t>
  </si>
  <si>
    <t>B0922XDQ98</t>
  </si>
  <si>
    <t>https://www.amazon.ca/Gallery-Series-Seaside-9-Pocket-PRO-Binder/dp/B0922XDQ98/</t>
  </si>
  <si>
    <t>Ultra Pro Master Ball Pro Binder</t>
  </si>
  <si>
    <t>https://www.canadacardworld.com/pokemon-supplies/ultra-pro-master-ball-pro-binder.html</t>
  </si>
  <si>
    <t>B08NHSB6JF</t>
  </si>
  <si>
    <t>https://www.amazon.ca/9-Pocket-Pro-Binder-Master-Ball/dp/B08NHSB6JF/</t>
  </si>
  <si>
    <t>Ultra Pro Pokemon Haunted Hollow Pro Binder</t>
  </si>
  <si>
    <t>https://www.canadacardworld.com/pokemon-supplies/ultra-pro-pokemon-haunted-hollow-pro-binder.html</t>
  </si>
  <si>
    <t>B099GNVPY1</t>
  </si>
  <si>
    <t>https://www.amazon.ca/Gallery-Haunted-9-Pocket-PRO-Binder-Pok%C3%A9mon/dp/B099GNVPY1/</t>
  </si>
  <si>
    <t>Ultra Pro Pokemon Mew Pro Binder</t>
  </si>
  <si>
    <t>https://www.canadacardworld.com/pokemon-supplies/ultra-pro-pokemon-mew-pro-binder.html</t>
  </si>
  <si>
    <t>B0938YQ2T5</t>
  </si>
  <si>
    <t>https://www.amazon.ca/Ultra-Pro-15754-9-Pocket-PRO-Binder/dp/B0938YQ2T5/</t>
  </si>
  <si>
    <t>Ultra Pro Pokemon 25th Celebrations Pro Binder</t>
  </si>
  <si>
    <t>https://www.canadacardworld.com/pokemon-supplies/ultra-pro-pokemon-25th-celebrations-pro-binder.html</t>
  </si>
  <si>
    <t>B099P5KYDN</t>
  </si>
  <si>
    <t>https://www.amazon.ca/Port-Pro-Binder-25th-Celebration/dp/B099P5KYDN/</t>
  </si>
  <si>
    <t>Ultra Pro Pokemon 4 Pocket Portfolio Sword and Shield Champion's Path</t>
  </si>
  <si>
    <t>https://www.canadacardworld.com/pokemon-supplies/ultra-pro-pokemon-4-pocket-portfolio-sword-and-shield-champion-s-path.html</t>
  </si>
  <si>
    <t>B08HNJS115</t>
  </si>
  <si>
    <t>https://www.amazon.ca/Ultra-Pro-Pokemon-4-Pocket-Portfolio/dp/B08HNJS115/</t>
  </si>
  <si>
    <t>Ultra Pro Pokemon 4 Pocket Portfolio Master Ball</t>
  </si>
  <si>
    <t>https://www.canadacardworld.com/pokemon-supplies/ultra-pro-pokemon-4-pocket-portfolio-master-ball.html</t>
  </si>
  <si>
    <t>B08NHSKCV3</t>
  </si>
  <si>
    <t>https://www.amazon.ca/4-Pocket-Portfolio-Master-Ball/dp/B08NHSKCV3/</t>
  </si>
  <si>
    <t>ULTRA PRO 9 POCKET PORTFOLIO POKEMON Gallery Seaside</t>
  </si>
  <si>
    <t>https://www.canadacardworld.com/pokemon-supplies/ultra-pro-9-pocket-portfolio-pokemon-gallery-seaside.html</t>
  </si>
  <si>
    <t>B0922VLCS3</t>
  </si>
  <si>
    <t>https://www.amazon.ca/Ultra-Pro-Gallery-9-Pocket-Portfolio/dp/B0922VLCS3/</t>
  </si>
  <si>
    <t>ULTRA PRO 9 POCKET PORTFOLIO POKEMON Charmander</t>
  </si>
  <si>
    <t>https://www.canadacardworld.com/pokemon-supplies/ultra-pro-9-pocket-portfolio-pokemon-charmander.html</t>
  </si>
  <si>
    <t>Ultra Pro Pokemon 9 Pocket Portfolio Galar Starters</t>
  </si>
  <si>
    <t>https://www.canadacardworld.com/pokemon-supplies/ultra-pro-pokemon-9-pocket-portfolio-galar-starters.html</t>
  </si>
  <si>
    <t>B0859W4XND</t>
  </si>
  <si>
    <t>B08YN9RS26</t>
  </si>
  <si>
    <t>https://www.amazon.ca/Charmander-9-Pocket-Portfolio-for-Pokemon/dp/B08YN9RS26/</t>
  </si>
  <si>
    <t>https://www.amazon.ca/Shield-Starters-9-Pocket-Portfolio-Pokemon/dp/B0859W4XND/</t>
  </si>
  <si>
    <t>Ultra Pro Pokemon 4 Pocket Portfolio Charmander</t>
  </si>
  <si>
    <t>https://www.canadacardworld.com/pokemon-supplies/ultra-pro-pokemon-4-pocket-portfolio-charmander.html</t>
  </si>
  <si>
    <t>B08YN65Z6R</t>
  </si>
  <si>
    <t>https://www.amazon.ca/Ultra-Pro-15711-Pocket-Portfolio/dp/B08YN65Z6R/</t>
  </si>
  <si>
    <t>Ultra Pro Pokemon 4 Pocket Portfolio Mew</t>
  </si>
  <si>
    <t>https://www.canadacardworld.com/pokemon-supplies/ultra-pro-pokemon-4-pocket-portfolio-mew.html</t>
  </si>
  <si>
    <t>B0939GWXSZ</t>
  </si>
  <si>
    <t>https://www.amazon.ca/Ultra-Pro-Mew-4-Pocket-Portfolio/dp/B0939GWXSZ/</t>
  </si>
  <si>
    <t>ULTRA PRO 9 POCKET PORTFOLIO POKEMON Mew</t>
  </si>
  <si>
    <t>https://www.canadacardworld.com/pokemon-supplies/ultra-pro-9-pocket-portfolio-pokemon-mew.html</t>
  </si>
  <si>
    <t>B093969SMY</t>
  </si>
  <si>
    <t>https://www.amazon.ca/Mew-9-Pocket-Portfolio-for-Pok%C3%A9mon/dp/B093969SMY/</t>
  </si>
  <si>
    <t>ULTRA PRO 9 POCKET PORTFOLIO POKEMON SWORD AND SHIELD Chilling Reign</t>
  </si>
  <si>
    <t>https://www.canadacardworld.com/pokemon-supplies/ultra-pro-9-pocket-portfolio-pokemon-sword-and-shield-chilling-reign.html</t>
  </si>
  <si>
    <t>B092BBG8ZY</t>
  </si>
  <si>
    <t>https://www.amazon.ca/Pok%C3%A9mon-15651-Pocket-Portfolio-Pokemon-Shield/dp/B092BBG8ZY/</t>
  </si>
  <si>
    <t>Ultra Pro Pokemon 9 Pocket Portfolio Master Ball</t>
  </si>
  <si>
    <t>https://www.canadacardworld.com/pokemon-supplies/ultra-pro-pokemon-9-pocket-portfolio-master-ball.html</t>
  </si>
  <si>
    <t>B08NHSFC93</t>
  </si>
  <si>
    <t>https://www.amazon.ca/9-Pocket-Portfolio-Master-Ball/dp/B08NHSFC93/</t>
  </si>
  <si>
    <t>Ultra Pro Pokemon 4 Pocket Portfolio Evolving Skies</t>
  </si>
  <si>
    <t>https://www.canadacardworld.com/pokemon-supplies/ultra-pro-pokemon-4-pocket-portfolio-evolving-skies.html</t>
  </si>
  <si>
    <t>B093H9P5RZ</t>
  </si>
  <si>
    <t>https://www.amazon.ca/Ultra-Pro-4-Pocket-Portfolio-Pok%C3%A9mon/dp/B093H9P5RZ/</t>
  </si>
  <si>
    <t>ULTRA PRO 9 POCKET PORTFOLIO POKEMON SWORD AND SHIELD Evolving Skies</t>
  </si>
  <si>
    <t>https://www.canadacardworld.com/pokemon-supplies/ultra-pro-9-pocket-portfolio-pokemon-sword-and-shield-evolving-skies.html</t>
  </si>
  <si>
    <t>B093H9L118</t>
  </si>
  <si>
    <t>https://www.amazon.ca/Ultra-Pro-9-Pocket-Portfolio-Pok%C3%A9mon/dp/B093H9L118/</t>
  </si>
  <si>
    <t>ULTRA PRO 9 POCKET PORTFOLIO POKEMON BULBASAUR</t>
  </si>
  <si>
    <t>https://www.canadacardworld.com/pokemon-supplies/ultra-pro-9-pocket-portfolio-pokemon-bulbasaur.html</t>
  </si>
  <si>
    <t>B08N5GLR1F</t>
  </si>
  <si>
    <t>https://www.amazon.ca/Bulbasaur-9-Pocket-Portfolio-for-Pokemon/dp/B08N5GLR1F/</t>
  </si>
  <si>
    <t>ULTRA PRO 9 POCKET PORTFOLIO POKEMON MEWTWO</t>
  </si>
  <si>
    <t>https://www.canadacardworld.com/pokemon-supplies/ultra-pro-9-pocket-portfolio-pokemon-mewtwo.html</t>
  </si>
  <si>
    <t>B08RSQZQXK</t>
  </si>
  <si>
    <t>https://www.amazon.ca/Ultra-PRO-Mewtwo-9-Pocket-Portfolio/dp/B08RSQZQXK/</t>
  </si>
  <si>
    <t>POP! Star Wars VII ME-809 Protocol Droid Vinyl Figure</t>
  </si>
  <si>
    <t>https://www.canadacardworld.com/star-wars/pop-star-wars-vii-me-809-protocol-droid-vinyl-figure.html</t>
  </si>
  <si>
    <t>B01CL1FTJM</t>
  </si>
  <si>
    <t>https://www.amazon.ca/Funko-Pop-Star-Wars-Protocol/dp/B01CL1FTJM/</t>
  </si>
  <si>
    <t>POP! CLUE PROFESSOR PLUM WITH ROPE VINYL FIGURE</t>
  </si>
  <si>
    <t>https://www.canadacardworld.com/clue/pop-clue-professor-plum-with-rope-vinyl-figure.html</t>
  </si>
  <si>
    <t>B08CB865K6</t>
  </si>
  <si>
    <t>https://www.amazon.ca/Funko-Pop-Retro-Toys-Professor/dp/B08CB865K6/</t>
  </si>
  <si>
    <t>Pokemon Poke Ball Ultra Ball Collector Tin</t>
  </si>
  <si>
    <t>https://www.canadacardworld.com/pokemon-collector-tins/pokemon-poke-ball-ultra-ball-collector-tin.html</t>
  </si>
  <si>
    <t>B08XWLD5BF</t>
  </si>
  <si>
    <t>https://www.amazon.ca/Pokemon-2021-Spring-Poke-Ultra/dp/B08XWLD5BF/</t>
  </si>
  <si>
    <t>2021 Bowman Baseball Hobby Box</t>
  </si>
  <si>
    <t>https://www.canadacardworld.com/2021-baseball-hobby-boxes/2021-bowman-baseball-hobby-box.html</t>
  </si>
  <si>
    <t>B0929LVYX6</t>
  </si>
  <si>
    <t>https://www.amazon.ca/Bowman-Baseball-Hobby-Packs-Cards/dp/B0929LVYX6/</t>
  </si>
  <si>
    <t>Pokemon Sword and Shield Battle Styles Arrokuda Blister Pack with Coin and Promo</t>
  </si>
  <si>
    <t>https://www.canadacardworld.com/pokemon-booster-packs/pokemon-sword-and-shield-battle-styles-arrokuda-blister-pack-with-coin-and-promo.html</t>
  </si>
  <si>
    <t>B0947HRTDS</t>
  </si>
  <si>
    <t>https://www.amazon.ca/Pokemon-Trading-Card-Game-Checklane/dp/B0947HRTDS/</t>
  </si>
  <si>
    <t>https://www.canadacardworld.com/search?controller=search&amp;s=ultra+pro&amp;page=9</t>
  </si>
  <si>
    <t>Pokemon Sun and Moon Rockruff Blister Pack with Coin and Promo</t>
  </si>
  <si>
    <t>https://www.canadacardworld.com/pokemon-booster-packs/pokemon-sun-and-moon-rockruff-blister-pack-with-coin-and-promo.html</t>
  </si>
  <si>
    <t>B08LF4HW2P</t>
  </si>
  <si>
    <t>https://www.amazon.ca/Pokemon-TCG-Checklane-Rockruff-Collectible/dp/B08LF4HW2P/</t>
  </si>
  <si>
    <t>Pokemon Sun and Moon Pikipek Blister Pack with Coin and Promo</t>
  </si>
  <si>
    <t>https://www.canadacardworld.com/pokemon-booster-packs/pokemon-sun-and-moon-pikipek-blister-pack-with-coin-and-promo.html</t>
  </si>
  <si>
    <t>B08LF2QK2F</t>
  </si>
  <si>
    <t>amazon.ca/Pokemon-TCG-Checklane-Blister-Collectible/dp/B08LF2QK2F/</t>
  </si>
  <si>
    <t>B08JH8QVJW</t>
  </si>
  <si>
    <t>https://www.amazon.ca/BCW-Collectible-Card-Bin-Partitions/dp/B08JH8QVJW/</t>
  </si>
  <si>
    <t>https://www.canadacardworld.com/ultra-pro-storage-boxes/bcw-3200ct-collectible-card-bin-partitions-12-pack-gray.html</t>
  </si>
  <si>
    <t>BCW 3200ct Collectible Card Bin Partitions - 12 Pack Gray</t>
  </si>
  <si>
    <t>National Sockey League Hall of Fame Socks Size 7-12 - Bob Probert Red Wings</t>
  </si>
  <si>
    <t>https://www.canadacardworld.com/nhlpa-sockey-apparel/national-sockey-league-hall-of-fame-socks-size-7-12-bob-probert-red-wings.html</t>
  </si>
  <si>
    <t>B07KSPKHYJ</t>
  </si>
  <si>
    <t>https://www.amazon.ca/Babsocks-Home-and-Away-Pack/dp/B07KSPKHYJ/</t>
  </si>
  <si>
    <t>POP! WWE Street Profits Angelo Dawkins Vinyl Figure</t>
  </si>
  <si>
    <t>https://www.canadacardworld.com/wwe-wrestling/pop-wwe-street-profits-angelo-dawkins-vinyl-figure.html</t>
  </si>
  <si>
    <t>B08T5VZ7ZT</t>
  </si>
  <si>
    <t>https://www.amazon.ca/Funko-Pop-WWE-Profits-Multicolor/dp/B08T5VZ7ZT/</t>
  </si>
  <si>
    <t>POP! WWE Street Profits Montez Ford Vinyl Figure</t>
  </si>
  <si>
    <t>https://www.canadacardworld.com/wwe-wrestling/pop-wwe-street-profits-montez-ford-vinyl-figure.html</t>
  </si>
  <si>
    <t>B08T6J3SPV</t>
  </si>
  <si>
    <t>https://www.amazon.ca/Funko-Pop-WWE-Profits-Multicolor/dp/B08T6J3SPV/</t>
  </si>
  <si>
    <t>2021 Bowman Chrome Baseball Lite Hobby Box</t>
  </si>
  <si>
    <t>https://www.canadacardworld.com/2021-baseball-hobby-boxes/2021-bowman-chrome-baseball-lite-hobby-box.html</t>
  </si>
  <si>
    <t>B09H516CMT</t>
  </si>
  <si>
    <t>https://www.amazon.ca/Bowman-Chrome-Baseball-Mini-Diamond-Parallels/dp/B09H516CMT/</t>
  </si>
  <si>
    <t>Force of Will Rezzard the Undead Lord - Dark Starter Deck</t>
  </si>
  <si>
    <t>https://www.canadacardworld.com/force-of-will-card-game/force-of-will-rezzard-the-undead-lord-dark-starter-deck.html</t>
  </si>
  <si>
    <t>B0195LHOD0</t>
  </si>
  <si>
    <t>https://www.amazon.ca/Force-Will-STARTER-REZZARD-UNDEAD/dp/B0195LHOD0/</t>
  </si>
  <si>
    <t>2021 Topps WWE Wrestling Hobby Box</t>
  </si>
  <si>
    <t>https://www.canadacardworld.com/wwe-hobby-boxes/2021-topps-wwe-wrestling-hobby-box.html</t>
  </si>
  <si>
    <t>B09PB2Q5GC</t>
  </si>
  <si>
    <t>https://www.amazon.ca/Topps-WWE-Wrestling-Trading-Blaster/dp/B09PB2Q5GC/</t>
  </si>
  <si>
    <t>2021 Bowman Sterling Baseball Hobby Box</t>
  </si>
  <si>
    <t>https://www.canadacardworld.com/2021-baseball-hobby-boxes/2021-bowman-sterling-baseball-hobby-box.html</t>
  </si>
  <si>
    <t>B09KB7SVZ9</t>
  </si>
  <si>
    <t>https://www.amazon.ca/Bowman-Sterling-Baseball-Hobby-Packs/dp/B09KB7SVZ9/</t>
  </si>
  <si>
    <t>2020-21 Upper Deck Series 1 Hockey Hobby Box</t>
  </si>
  <si>
    <t>https://www.canadacardworld.com/2020-21-hockey-hobby-boxes/2020-21-upper-deck-series-1-hockey-hobby-box.html</t>
  </si>
  <si>
    <t>B08NTT86R8</t>
  </si>
  <si>
    <t>https://www.amazon.ca/Upper-Deck-Hockey-Hobby-Packs/dp/B08NTT86R8/</t>
  </si>
  <si>
    <t>2020 TOPPS UPDATE BASEBALL HOBBY BOX</t>
  </si>
  <si>
    <t>https://www.canadacardworld.com/2020-baseball-hobby-boxes/2020-topps-update-baseball-hobby-box.html</t>
  </si>
  <si>
    <t>B08BQGSR56</t>
  </si>
  <si>
    <t>https://www.amazon.ca/2020-Baseball-Update-Hobby-Box/dp/B08BQGSR56/</t>
  </si>
  <si>
    <t>Pokemon Deck Box - Grookey</t>
  </si>
  <si>
    <t>https://www.canadacardworld.com/pokemon-supplies/pokemon-deck-box-grookey.html</t>
  </si>
  <si>
    <t>B083QK9KNS</t>
  </si>
  <si>
    <t>https://www.amazon.ca/Ultra-Pro-Pokemon-Starters-Grookey-Divider/dp/B083QK9KNS/</t>
  </si>
  <si>
    <t>https://www.canadacardworld.com/search?controller=search&amp;s=ultra+pro&amp;page=11</t>
  </si>
  <si>
    <t>GW Novel Master of the Hunt: The White Scars Omnibus</t>
  </si>
  <si>
    <t>https://gameknight.ca/collections/new-arrivals/products/gw-novel-master-of-the-hunt-the-white-scars-omnibus</t>
  </si>
  <si>
    <t>https://www.amazon.ca/Masters-Hunt-White-Scars-Omnibus/dp/1800260903/</t>
  </si>
  <si>
    <t>GW Novel The Book of Martyrs</t>
  </si>
  <si>
    <t>https://gameknight.ca/collections/new-arrivals/products/gw-novel-the-book-of-martyrs</t>
  </si>
  <si>
    <t>B091V4XQW2</t>
  </si>
  <si>
    <t>https://www.amazon.ca/Book-Martyrs-Adepta-Sororitas-Warhammer-ebook/dp/B091V4XQW2/</t>
  </si>
  <si>
    <t>GW Novel Day of Ascension</t>
  </si>
  <si>
    <t>https://gameknight.ca/collections/new-arrivals/products/gw-novel-day-of-ascension</t>
  </si>
  <si>
    <t>https://www.amazon.ca/Day-Ascension-Adrian-Tchaikovsky/dp/1800260911/</t>
  </si>
  <si>
    <t>Wizkids Dungeons and Dragons Icons of the Realms Jubilex Demon Lord of Slime &amp; Ooze</t>
  </si>
  <si>
    <t>https://gameknight.ca/collections/new-arrivals/products/wizkids-dungeons-and-dragons-icons-of-the-realms-jubilex-demon-lord-of-slime-ooze</t>
  </si>
  <si>
    <t>B099XVNZ9V</t>
  </si>
  <si>
    <t>https://www.amazon.ca/Icons-Realms-Juiblex-Demon-Slime/dp/B099XVNZ9V/</t>
  </si>
  <si>
    <t>Starfinder Galactic Magic</t>
  </si>
  <si>
    <t>https://gameknight.ca/collections/new-arrivals/products/starfinder-galactic-magic</t>
  </si>
  <si>
    <t>https://www.amazon.ca/Starfinder-RPG-Galactic-Paizo-Staff/dp/1640783792/</t>
  </si>
  <si>
    <t>Starfinder Spell Cards</t>
  </si>
  <si>
    <t>https://gameknight.ca/collections/new-arrivals/products/starfinder-spell-cards</t>
  </si>
  <si>
    <t>https://www.amazon.ca/PZO7427-Starfinder-Spell-Cards/dp/1640783857/</t>
  </si>
  <si>
    <t>Pathfinder Flip-Mat: Enormous Forest</t>
  </si>
  <si>
    <t>https://gameknight.ca/collections/new-arrivals/products/pathfinder-flip-mat-enormous-forest</t>
  </si>
  <si>
    <t>https://www.amazon.ca/PZO30118-Pathfinder-Flip-mat-Enormous-Forest/dp/1640783946/</t>
  </si>
  <si>
    <t>BG Lost Ruins of Arnak: Expedition Leaders</t>
  </si>
  <si>
    <t>https://gameknight.ca/collections/new-arrivals/products/bg-lost-ruins-of-arnak-expedition-leaders</t>
  </si>
  <si>
    <t>B098M3TXFH</t>
  </si>
  <si>
    <t>https://www.amazon.ca/Lost-Ruins-Arnak-Expedition-Leaders/dp/B098M3TXFH/</t>
  </si>
  <si>
    <t>BG Bitoku</t>
  </si>
  <si>
    <t>https://gameknight.ca/collections/new-arrivals/products/bg-bitoku</t>
  </si>
  <si>
    <t>B09KMFW38Y</t>
  </si>
  <si>
    <t>https://www.amazon.ca/Devir-BGBITOKUDEV-Bitoku/dp/B09KMFW38Y/</t>
  </si>
  <si>
    <t>MG Seinfeld Coffee Table Game</t>
  </si>
  <si>
    <t>https://gameknight.ca/collections/new-arrivals/products/mg-seinfeld-coffee-table-game</t>
  </si>
  <si>
    <t>B08SJN82YH</t>
  </si>
  <si>
    <t>https://www.amazon.ca/CGI-AGM-Seinfeld-Game-GEC/dp/B08SJN82YH/</t>
  </si>
  <si>
    <t>https://gameknight.ca/collections/new-arrivals?page=3</t>
  </si>
  <si>
    <t>D&amp;D Minis Icons of the Realms: The Wild Beyond the Witchlight Premium Set 2</t>
  </si>
  <si>
    <t>https://gameknight.ca/collections/new-arrivals/products/d-d-minis-icons-of-the-realms-the-wild-beyond-the-witchlight-premium-set-2</t>
  </si>
  <si>
    <t>B098W114LP</t>
  </si>
  <si>
    <t>https://www.amazon.ca/Icons-Realms-Miniatures-Witchlight-Premium/dp/B098W114LP/</t>
  </si>
  <si>
    <t>D&amp;D Minis Icons of the Realms: The Wild Beyond the Witchlight Starter Set 1</t>
  </si>
  <si>
    <t>https://gameknight.ca/collections/new-arrivals/products/d-d-minis-icons-of-the-realms-the-wild-beyond-the-witchlight-starter-set-1</t>
  </si>
  <si>
    <t>B098WKPRZ6</t>
  </si>
  <si>
    <t>https://www.amazon.ca/Icons-Realms-Miniatures-Witchlight-Starter/dp/B098WKPRZ6/</t>
  </si>
  <si>
    <t>CG Happy Little Dinosaurs: Perils of Puberty</t>
  </si>
  <si>
    <t>https://gameknight.ca/collections/new-arrivals/products/cg-happy-little-dinosaurs-perils-of-puberty</t>
  </si>
  <si>
    <t>B08QPLP214</t>
  </si>
  <si>
    <t>https://www.amazon.ca/Happy-Little-Dinosaurs-Puberty-Expansion/dp/B08QPLP214/</t>
  </si>
  <si>
    <t>BG Vivid Memories</t>
  </si>
  <si>
    <t>https://gameknight.ca/collections/new-arrivals/products/bg-vivid-memories</t>
  </si>
  <si>
    <t>B0959V1NZK</t>
  </si>
  <si>
    <t>https://www.amazon.ca/Floodgate-Games-Vivid-Memories-Board/dp/B0959V1NZK/</t>
  </si>
  <si>
    <t>GW Novel The End of Enlightenment</t>
  </si>
  <si>
    <t>https://gameknight.ca/collections/new-arrivals/products/gw-novel-the-end-of-enlightenment</t>
  </si>
  <si>
    <t>https://www.amazon.ca/End-Enlightenment-Richard-Strachan/dp/1789999588/</t>
  </si>
  <si>
    <t>Kidrobot Plush - Dungeons and Dragons Snowy Owlbear Phunny</t>
  </si>
  <si>
    <t>https://gameknight.ca/collections/new-arrivals/products/kidrobot-plush-dungeons-and-dragons-snowy-owlbear-phunny</t>
  </si>
  <si>
    <t>B094YSCQG8</t>
  </si>
  <si>
    <t>https://www.amazon.ca/Dungeons-Dragons-Owlbear-Phunny-Kidrobot/dp/B094YSCQG8/</t>
  </si>
  <si>
    <t>Ultimate Guard Deck Box Sidewinder Monocolor 100+ Grey</t>
  </si>
  <si>
    <t>https://gameknight.ca/collections/new-arrivals/products/ultimate-guard-deck-box-sidewinder-monocolor-100-grey</t>
  </si>
  <si>
    <t>B097CKTQ8K</t>
  </si>
  <si>
    <t>https://www.amazon.ca/Ultimate-Guard-Sidewinder-Monocolor-Grey/dp/B097CKTQ8K/</t>
  </si>
  <si>
    <t>Ultimate Guard Deck Box Sidewinder Monocolor 100+ Purple</t>
  </si>
  <si>
    <t>https://gameknight.ca/collections/new-arrivals/products/ultimate-guard-deck-box-sidewinder-monocolor-100-purple</t>
  </si>
  <si>
    <t>B097CJ4GDF</t>
  </si>
  <si>
    <t>https://www.amazon.ca/Ultimate-Guard-Sidewinder-Monocolor-Purple/dp/B097CJ4GDF/</t>
  </si>
  <si>
    <t>Ultimate Guard Deck Box Sidewinder Monocolor 100+ Petrol</t>
  </si>
  <si>
    <t>https://gameknight.ca/collections/new-arrivals/products/ultimate-guard-deck-box-sidewinder-monocolor-100-petrol</t>
  </si>
  <si>
    <t>B097CKVBKZ</t>
  </si>
  <si>
    <t>https://www.amazon.ca/Ultimate-Guard-Sidewinder-Monocolor-Petrol/dp/B097CKVBKZ/</t>
  </si>
  <si>
    <t>BG Star Realms Box Set</t>
  </si>
  <si>
    <t>https://gameknight.ca/collections/new-arrivals/products/bg-star-realms-box-set</t>
  </si>
  <si>
    <t>B09GNY6LSX</t>
  </si>
  <si>
    <t>https://www.amazon.ca/Star-Realms-Box-Set-Gameplay/dp/B09GNY6LSX/</t>
  </si>
  <si>
    <t>https://gameknight.ca/collections/new-arrivals?page=5</t>
  </si>
  <si>
    <t>BG Commands and Colors: Ancients</t>
  </si>
  <si>
    <t>https://gameknight.ca/collections/new-arrivals/products/bg-commands-and-colors-ancients</t>
  </si>
  <si>
    <t>B002ENNQQQ</t>
  </si>
  <si>
    <t>https://www.amazon.ca/GMT-Games-0509-09-Command-Ancients/dp/B002ENNQQQ/</t>
  </si>
  <si>
    <t>UGD Frozen World Bundle</t>
  </si>
  <si>
    <t>https://gameknight.ca/collections/new-arrivals/products/ugd-frozen-world-bundle</t>
  </si>
  <si>
    <t>B09KGKH6PS</t>
  </si>
  <si>
    <t>https://www.amazon.ca/Ultimate-Guard-Frozen-World-Bundle/dp/B09KGKH6PS/</t>
  </si>
  <si>
    <t>Pathfinder Flip-Mat Classics: Tavern Multi-Pack</t>
  </si>
  <si>
    <t>https://gameknight.ca/collections/new-arrivals/products/pathfinder-flip-mat-classics-tavern-multi-pack</t>
  </si>
  <si>
    <t>https://www.amazon.ca/Pathfinder-Flip-mat-Classics-Tavern-Multi-Pack/dp/1640783903/</t>
  </si>
  <si>
    <t>Pathfinder 2E Lost Omens Absalom City</t>
  </si>
  <si>
    <t>https://gameknight.ca/collections/new-arrivals/products/pathfinder-2e-lost-omens-absalom-city</t>
  </si>
  <si>
    <t>https://www.amazon.ca/Pathfinder-Absalom-City-Lost-Omens/dp/1640782354/</t>
  </si>
  <si>
    <t>Pathfinder 2E Lost Omens Monsters of Myth</t>
  </si>
  <si>
    <t>https://gameknight.ca/collections/new-arrivals/products/pathfinder-2e-lost-omens-monsters-of-myth</t>
  </si>
  <si>
    <t>164078389X</t>
  </si>
  <si>
    <t>https://www.amazon.ca/Pathfinder-Lost-Omens-Monsters-Myth/dp/164078389X/</t>
  </si>
  <si>
    <t>Marvel Champions MC26 Vision Hero Pack</t>
  </si>
  <si>
    <t>https://gameknight.ca/collections/new-arrivals/products/marvel-champions-mc26-vision-scenario-pack</t>
  </si>
  <si>
    <t>B09JL4V5GV</t>
  </si>
  <si>
    <t>https://www.amazon.ca/Champions-Strategy-Playtime-Fantasy-Flight/dp/B09JL4V5GV/</t>
  </si>
  <si>
    <t>MCP62 Marvel Crisis Protocol Ms. Marvel Character Pack</t>
  </si>
  <si>
    <t>https://gameknight.ca/collections/new-arrivals/products/mcp62-marvel-crisis-protocol-ms-marvel-character-pack</t>
  </si>
  <si>
    <t>B09F4NL4TB</t>
  </si>
  <si>
    <t>https://www.amazon.ca/Character-Miniatures-Atomic-Mass-Games/dp/B09F4NL4TB/</t>
  </si>
  <si>
    <t>MTG Battle For Zendikar Booster Box</t>
  </si>
  <si>
    <t>https://gameknight.ca/collections/new-arrivals/products/copy-of-mtg-battle-for-zendikar-booster</t>
  </si>
  <si>
    <t>B00X4MW1QM</t>
  </si>
  <si>
    <t>https://www.amazon.ca/Magic-Gathering-CCG-MTG-Zendikar/dp/B00X4MW1QM/</t>
  </si>
  <si>
    <t>Wizkids D&amp;D Minis Icons of the Realms 20: Beyond Witchlight Booster</t>
  </si>
  <si>
    <t>https://gameknight.ca/collections/new-arrivals/products/wizkids-d-d-minis-icons-of-the-realms-20-beyond-witchlight-booster</t>
  </si>
  <si>
    <t>B098WL3Q8C</t>
  </si>
  <si>
    <t>https://www.amazon.ca/Icons-Realms-Miniatures-Witchlight-Booster/dp/B098WL3Q8C/</t>
  </si>
  <si>
    <t>MG Sequence Numbers</t>
  </si>
  <si>
    <t>https://gameknight.ca/collections/new-arrivals/products/mg-sequence-numbers-2</t>
  </si>
  <si>
    <t>B001UEMQLQ</t>
  </si>
  <si>
    <t>https://www.amazon.ca/Jax-8012-Sequence-Numbers/dp/B001UEMQLQ/</t>
  </si>
  <si>
    <t>MG Code Breaker</t>
  </si>
  <si>
    <t>https://gameknight.ca/collections/new-arrivals/products/mg-code-breaker</t>
  </si>
  <si>
    <t>B09HVTNDL8</t>
  </si>
  <si>
    <t>https://www.amazon.ca/Code-Breaker-Game-Classic-Players/dp/B09HVTNDL8/</t>
  </si>
  <si>
    <t>PG Detective Club</t>
  </si>
  <si>
    <t>https://gameknight.ca/collections/new-arrivals/products/pg-detective-club</t>
  </si>
  <si>
    <t>B07X1TXYQ8</t>
  </si>
  <si>
    <t>https://www.amazon.ca/ORANGE-Games-Detective-Social-Party/dp/B07X1TXYQ8/</t>
  </si>
  <si>
    <t>BG Cloud City</t>
  </si>
  <si>
    <t>https://gameknight.ca/collections/new-arrivals/products/bg-cloud-city</t>
  </si>
  <si>
    <t>B0933GSDGC</t>
  </si>
  <si>
    <t>https://www.amazon.ca/Asmodee-Cloud-Family-Strategy-German/dp/B0933GSDGC/</t>
  </si>
  <si>
    <t>Wizkids D&amp;D Miniatures Icons of the Realms: Saltmarsh Box 2</t>
  </si>
  <si>
    <t>https://gameknight.ca/collections/new-arrivals/products/wizkids-d-d-miniatures-icons-of-the-realms-saltmarsh-box-2</t>
  </si>
  <si>
    <t>B09C2M67NT</t>
  </si>
  <si>
    <t>https://www.amazon.ca/WizKids-Icons-Realms-Saltmarsh-Box/dp/B09C2M67NT/</t>
  </si>
  <si>
    <t>Wizkids D&amp;D Miniatures Icons of the Realms: Saltmarsh Box 1</t>
  </si>
  <si>
    <t>https://gameknight.ca/collections/new-arrivals/products/wizkids-d-d-miniatures-icons-of-the-realms-saltmarsh-box-1</t>
  </si>
  <si>
    <t>B09C2M2JZJ</t>
  </si>
  <si>
    <t>https://www.amazon.ca/WizKids-Icons-Realms-Saltmarsh-Box/dp/B09C2M2JZJ/</t>
  </si>
  <si>
    <t>Pathfinder Battles: City Of Lost Omens Booster Brick</t>
  </si>
  <si>
    <t>https://gameknight.ca/collections/new-arrivals/products/pathfinder-battles-city-of-lost-omens-booster-brick</t>
  </si>
  <si>
    <t>B084M8WWTJ</t>
  </si>
  <si>
    <t>https://www.amazon.ca/WizKids-Pathfinder-Battles-Omens-Booster/dp/B084M8WWTJ/</t>
  </si>
  <si>
    <t>CG Deep Sea Adventure</t>
  </si>
  <si>
    <t>https://gameknight.ca/collections/new-arrivals/products/cg-deep-sea-adventure</t>
  </si>
  <si>
    <t>B08YNGN3XJ</t>
  </si>
  <si>
    <t>https://www.amazon.ca/Muskil-English-Version-Adventure-Sky-Blue/dp/B08YNGN3XJ/</t>
  </si>
  <si>
    <t>HC Marvel Avengers Fantastic Four Empyre Dice and Token Pack</t>
  </si>
  <si>
    <t>https://gameknight.ca/collections/new-arrivals/products/hc-marvel-avengers-fantastic-four-empyre-dice-and-token-pack</t>
  </si>
  <si>
    <t>B09315H3RD</t>
  </si>
  <si>
    <t>https://www.amazon.ca/Marvel-HeroClix-Avengers-Fantastic-Empyre/dp/B09315H3RD/</t>
  </si>
  <si>
    <t>HC Marvel Avengers Fantastic Four Empyre Booster Brick</t>
  </si>
  <si>
    <t>https://gameknight.ca/collections/new-arrivals/products/hc-marvel-avengers-fantastic-four-empyre-booster-brick</t>
  </si>
  <si>
    <t>B08Z473SXL</t>
  </si>
  <si>
    <t>https://www.amazon.ca/Marvel-HeroClix-Avengers-Fantastic-Booster/dp/B08Z473SXL/</t>
  </si>
  <si>
    <t>Wizkids D&amp;D Minis Icons of the Realms 20: Beyond Witchlight Booster Brick</t>
  </si>
  <si>
    <t>https://gameknight.ca/collections/new-arrivals/products/wizkids-d-d-minis-icons-of-the-realms-20-beyond-witchlight-booster-brick</t>
  </si>
  <si>
    <t>B098VX3GY5</t>
  </si>
  <si>
    <t>https://www.amazon.ca/Icons-Realms-Miniatures-Witchlight-Booster/dp/B098VX3GY5/</t>
  </si>
  <si>
    <t>https://gameknight.ca/collections/new-arrivals?page=9</t>
  </si>
  <si>
    <t>BG Panzer</t>
  </si>
  <si>
    <t>https://gameknight.ca/collections/new-arrivals/products/bg-panzer</t>
  </si>
  <si>
    <t>B00962MGN2</t>
  </si>
  <si>
    <t>https://www.amazon.ca/Alliance-Games-Panzer-Basic-Game/dp/B00962MGN2/</t>
  </si>
  <si>
    <t>Quiver Case Black</t>
  </si>
  <si>
    <t>https://gameknight.ca/collections/new-arrivals/products/quiver-case-black</t>
  </si>
  <si>
    <t>B00XYC3MNI</t>
  </si>
  <si>
    <t>https://www.amazon.ca/Portable-Carrying-Exterior-Dividers-Compatible/dp/B00XYC3MNI/</t>
  </si>
  <si>
    <t>Army Painter AW8001 Air Starter Set</t>
  </si>
  <si>
    <t>https://gameknight.ca/collections/new-arrivals/products/army-painter-aw8001-air-starter-set</t>
  </si>
  <si>
    <t>B09K7VYG4Z</t>
  </si>
  <si>
    <t>https://www.amazon.ca/Army-Painter-Warpaints-Non-Toxic-Miniature/dp/B09K7VYG4Z/</t>
  </si>
  <si>
    <t>BG Origins: First Builders</t>
  </si>
  <si>
    <t>https://gameknight.ca/collections/new-arrivals/products/bg-origins-first-builders</t>
  </si>
  <si>
    <t>B09C2M6KDT</t>
  </si>
  <si>
    <t>https://www.amazon.ca/Board-Dice-Origins-Builders-Multicolor/dp/B09C2M6KDT/</t>
  </si>
  <si>
    <t>Digimon Gallantmon Starter Deck</t>
  </si>
  <si>
    <t>https://gameknight.ca/collections/new-arrivals/products/digimon-gallantmon-starter-deck</t>
  </si>
  <si>
    <t>B09DWDWM61</t>
  </si>
  <si>
    <t>Digimon Ulforce Veedramon Starter Deck</t>
  </si>
  <si>
    <t>https://gameknight.ca/collections/new-arrivals/products/digimon-ulforce-veedramon-starter-deck</t>
  </si>
  <si>
    <t>B09DWG13WW</t>
  </si>
  <si>
    <t>https://www.amazon.ca/2021-Bandai-English-Digimon-ST-8/dp/B09DWG13WW/</t>
  </si>
  <si>
    <t>GW Age of Sigmar Maggotkin of Nurgle Vanguard</t>
  </si>
  <si>
    <t>https://gameknight.ca/collections/new-arrivals/products/gw-age-of-sigmar-maggotkin-of-nurgle-vanguard</t>
  </si>
  <si>
    <t>B09NF14RSK</t>
  </si>
  <si>
    <t>https://www.amazon.ca/Games-Workshop-99120201123-Maggotkin-Vanguard/dp/B09NF14RSK/</t>
  </si>
  <si>
    <t>CG Frogger</t>
  </si>
  <si>
    <t>https://gameknight.ca/collections/new-arrivals/products/cg-frogger</t>
  </si>
  <si>
    <t>B093YGBK1R</t>
  </si>
  <si>
    <t>https://www.amazon.ca/Playroom-92047-Frogger-Board-Game/dp/B093YGBK1R/</t>
  </si>
  <si>
    <t>Cribboard 3 Track Wood WE31-5003</t>
  </si>
  <si>
    <t>https://gameknight.ca/collections/new-arrivals/products/cribboard-3-track-wood-we31-5003</t>
  </si>
  <si>
    <t>B003B4VJMA</t>
  </si>
  <si>
    <t>https://www.amazon.ca/WE-Games-Cabinet-Cribbage-Set/dp/B003B4VJMA/</t>
  </si>
  <si>
    <t>CG Love Letter: Princess Princess Ever After</t>
  </si>
  <si>
    <t>https://gameknight.ca/collections/new-arrivals/products/cg-love-letter-princess-princess-ever-after</t>
  </si>
  <si>
    <t>B096PV4L43</t>
  </si>
  <si>
    <t>https://www.amazon.ca/Love-Letter-Princess-Ever-After/dp/B096PV4L43/</t>
  </si>
  <si>
    <t>BG Transformers Deck Building Game</t>
  </si>
  <si>
    <t>https://gameknight.ca/collections/new-arrivals/products/bg-transformers-deck-building-game</t>
  </si>
  <si>
    <t>B0957TB67H</t>
  </si>
  <si>
    <t>https://www.amazon.ca/Renegade-Game-Studios-RGS02236-Deck-Building/dp/B0957TB67H/</t>
  </si>
  <si>
    <t>BG Power Rangers: Heroes of the Grid - Rangers United</t>
  </si>
  <si>
    <t>https://gameknight.ca/collections/new-arrivals/products/bg-power-rangers-heroes-of-the-grid-rangers-united</t>
  </si>
  <si>
    <t>B09CN962KF</t>
  </si>
  <si>
    <t>https://www.amazon.ca/Renegade-Game-Studios-Rangers-Multicolor/dp/B09CN962KF/</t>
  </si>
  <si>
    <t>BG The Hunger</t>
  </si>
  <si>
    <t>https://gameknight.ca/collections/new-arrivals/products/bg-the-hunger</t>
  </si>
  <si>
    <t>B096Y5848K</t>
  </si>
  <si>
    <t>https://www.amazon.ca/Renegade-Game-Studios-RGS02241-Hunger/dp/B096Y5848K/</t>
  </si>
  <si>
    <t>GW Warhammer 40k Orks: Killdakka Warband Battleforce</t>
  </si>
  <si>
    <t>https://gameknight.ca/collections/new-arrivals/products/gw-warhammer-40k-orks-killdakka-warband-battleforce</t>
  </si>
  <si>
    <t>B09MZM33G4</t>
  </si>
  <si>
    <t>https://www.amazon.ca/Games-Workshop-99120103110-BATTLEFORCE-KILLDAKKA/dp/B09MZM33G4/</t>
  </si>
  <si>
    <t>Dragon Shield Matte 100 Nebula</t>
  </si>
  <si>
    <t>https://gameknight.ca/collections/new-arrivals/products/dragon-shield-matte-100-nebula</t>
  </si>
  <si>
    <t>B09NRXPMSJ</t>
  </si>
  <si>
    <t>https://www.amazon.ca/Dragon-Shield-Standard-Card-Sleeves/dp/B09NRXPMSJ/</t>
  </si>
  <si>
    <t>Novel Spellslinger</t>
  </si>
  <si>
    <t>https://gameknight.ca/collections/new-arrivals/products/novel-spellslinger</t>
  </si>
  <si>
    <t>https://www.amazon.ca/Spellslinger-Sebastien-Castell/dp/0316525758/</t>
  </si>
  <si>
    <t>BG Corrosion</t>
  </si>
  <si>
    <t>https://gameknight.ca/collections/new-arrivals/products/bg-corrosion</t>
  </si>
  <si>
    <t>B09CGFMQ2D</t>
  </si>
  <si>
    <t>https://www.amazon.ca/Capstone-Games-Corrosion-Board-Game/dp/B09CGFMQ2D/</t>
  </si>
  <si>
    <t>Pokémon League Battle Deck Single</t>
  </si>
  <si>
    <t>https://gameknight.ca/collections/new-arrivals/products/pokemon-league-battle-deck-single-rapid-strike?variant=39795737886764</t>
  </si>
  <si>
    <t>B09N1WFKTW</t>
  </si>
  <si>
    <t>https://www.amazon.ca/Card-Game-Pokemon-TCG-Urshifu/dp/B09N1WFKTW/</t>
  </si>
  <si>
    <t>Pokémon League Battle Rapid Strike</t>
  </si>
  <si>
    <t>https://gameknight.ca/collections/new-arrivals/products/pokemon-league-battle-deck-single-rapid-strike?variant=39795737919532</t>
  </si>
  <si>
    <t>B09N1WKZVT</t>
  </si>
  <si>
    <t>https://www.amazon.ca/Card-Game-Pokemon-TCG-Urshifu/dp/B09N1WKZVT/</t>
  </si>
  <si>
    <t>https://gameknight.ca/collections/new-arrivals?page=12</t>
  </si>
  <si>
    <t>BG Unlock - Kids</t>
  </si>
  <si>
    <t>https://gameknight.ca/collections/new-arrivals/products/bg-unlock-kids</t>
  </si>
  <si>
    <t>B09NMNLNCS</t>
  </si>
  <si>
    <t>https://www.amazon.ca/Unlock-Kids-English-20-Minute-Gameplay/dp/B09NMNLNCS/</t>
  </si>
  <si>
    <t>Gibsons Puzzle 1000 I Love Boats</t>
  </si>
  <si>
    <t>https://gameknight.ca/collections/new-arrivals/products/gibsons-puzzle-1000-i-love-boats</t>
  </si>
  <si>
    <t>B00009R632</t>
  </si>
  <si>
    <t>https://www.amazon.ca/Gibsons-G591-Jigsaw-Puzzle-Pieces/dp/B00009R632/</t>
  </si>
  <si>
    <t>BG Shelfie Stacker</t>
  </si>
  <si>
    <t>https://gameknight.ca/collections/new-arrivals/products/bg-shelfie-stacker</t>
  </si>
  <si>
    <t>B09CN85QZX</t>
  </si>
  <si>
    <t>https://www.amazon.ca/Arkus-Games-Shelfie-Stacker-SW/dp/B09CN85QZX/</t>
  </si>
  <si>
    <t>Gamegenic Deck Box: Lair Red (600ct)</t>
  </si>
  <si>
    <t>https://gameknight.ca/collections/new-arrivals/products/gamegenic-deck-box-lair-red-600ct</t>
  </si>
  <si>
    <t>B09FQGQCXL</t>
  </si>
  <si>
    <t>https://www.amazon.ca/GameGenic-Card-Deck-Box-Compatible/dp/B09FQGQCXL/</t>
  </si>
  <si>
    <t>Gamegenic Deck Box: Lair Black/Orange (600ct)</t>
  </si>
  <si>
    <t>https://gameknight.ca/collections/new-arrivals/products/gamegenic-deck-box-lair-black-orange-600ct</t>
  </si>
  <si>
    <t>B09FQFX8RC</t>
  </si>
  <si>
    <t>https://www.amazon.ca/GameGenic-Card-Deck-Box-Compatible/dp/B09FQFX8RC/</t>
  </si>
  <si>
    <t>CG Super-Skill Pinball: Ramp It Up!</t>
  </si>
  <si>
    <t>https://gameknight.ca/collections/new-arrivals/products/cg-super-skill-pinball-ramp-it-up</t>
  </si>
  <si>
    <t>B08SWMWRST</t>
  </si>
  <si>
    <t>https://www.amazon.ca/Super-Skill-Pinball-Ramp-It-Up/dp/B08SWMWRST/</t>
  </si>
  <si>
    <t>Pg Cards Against Humanity Hidden Gems Bundle Pack</t>
  </si>
  <si>
    <t>https://gameknight.ca/collections/new-arrivals/products/pg-cards-against-humanity-hidden-gems-bundle-pack</t>
  </si>
  <si>
    <t>B07XZY874L</t>
  </si>
  <si>
    <t>https://www.amazon.ca/Cards-Against-Humanity-Hidden-Bundle/dp/B07XZY874L/</t>
  </si>
  <si>
    <t>Pg Cards Against Humanity Nerd Bundle Pack</t>
  </si>
  <si>
    <t>https://gameknight.ca/collections/new-arrivals/products/pg-cards-against-humanity-nerd-bundle-pack</t>
  </si>
  <si>
    <t>B091FDDJTW</t>
  </si>
  <si>
    <t>https://www.amazon.ca/Cards-Against-Humanity-Bundle-All-New/dp/B091FDDJTW/</t>
  </si>
  <si>
    <t>Weiss Schwarz The Quintessential Quintuplets Set</t>
  </si>
  <si>
    <t>https://gameknight.ca/collections/new-arrivals/products/weiss-schwarz-the-quintessential-quintuplets-set</t>
  </si>
  <si>
    <t>B09CQF68GN</t>
  </si>
  <si>
    <t>https://www.amazon.ca/Weiss-Schwarz-Quintessential-Quintuplets-Set/dp/B09CQF68GN/</t>
  </si>
  <si>
    <t>Weiss Schwarz The Quintessential Quintuplets Booster Box</t>
  </si>
  <si>
    <t>https://gameknight.ca/collections/new-arrivals/products/weiss-schwarz-the-quintessential-quintuplets-booster-box</t>
  </si>
  <si>
    <t>B09CV7FWHJ</t>
  </si>
  <si>
    <t>https://www.amazon.ca/Weiss-Schwarz-English-Quintessential-Quintuplets/dp/B09CV7FWHJ/</t>
  </si>
  <si>
    <t>Army Painter GM4006 Gamemaster: Terrain Brush Kit</t>
  </si>
  <si>
    <t>https://gameknight.ca/collections/new-arrivals/products/army-painter-gm4006-gamemaster-terrain-brush-kit</t>
  </si>
  <si>
    <t>B0972NWB51</t>
  </si>
  <si>
    <t>https://www.amazon.ca/Army-Painter-Gamemaster-Roleplaying-Wargaming/dp/B0972NWB51/</t>
  </si>
  <si>
    <t>https://gameknight.ca/collections/new-arrivals?page=13</t>
  </si>
  <si>
    <t>Pokémon Celebrations Pikachu V Union Special Collection</t>
  </si>
  <si>
    <t>https://gameknight.ca/collections/new-arrivals/products/pokemon-celebrations-pikachu-v-union-special-collection</t>
  </si>
  <si>
    <t>B0981DRXGP</t>
  </si>
  <si>
    <t>https://www.amazon.ca/Pok%C3%A9mon-TCG-Celebrations-Special-Collection/dp/B0981DRXGP/</t>
  </si>
  <si>
    <t>Novel The Expanse 9: Leviathan Falls</t>
  </si>
  <si>
    <t>https://gameknight.ca/collections/new-arrivals/products/novel-the-expanse-9-leviathan-falls</t>
  </si>
  <si>
    <t>https://www.amazon.ca/Leviathan-Falls-James-S-Corey/dp/0316332917/</t>
  </si>
  <si>
    <t>GW Novel Urdesh: The Magister &amp; The Martyr</t>
  </si>
  <si>
    <t>https://gameknight.ca/collections/new-arrivals/products/gw-novel-urdesh-the-magister-the-martyr</t>
  </si>
  <si>
    <t>B09KVF2PLJ</t>
  </si>
  <si>
    <t>https://www.amazon.ca/Urdesh-Magister-Martyr-Warhammer-000-ebook/dp/B09KVF2PLJ/</t>
  </si>
  <si>
    <t>GW Warhammer 40K Black Templars Combat Patrol</t>
  </si>
  <si>
    <t>https://gameknight.ca/collections/new-arrivals/products/gw-40k-black-templars-combat-patrol</t>
  </si>
  <si>
    <t>B09LGDDS7X</t>
  </si>
  <si>
    <t>https://www.amazon.ca/Warhammer-40000-Combat-Patrol-Templars/dp/B09LGDDS7X/</t>
  </si>
  <si>
    <t>GW Warhammer 40K Black Templars Castellan</t>
  </si>
  <si>
    <t>https://gameknight.ca/collections/new-arrivals/products/gw-40k-black-templars-castellan</t>
  </si>
  <si>
    <t>B09LG7FH94</t>
  </si>
  <si>
    <t>https://www.amazon.ca/Warhammer-40000-Black-Templars-Castellan/dp/B09LG7FH94/</t>
  </si>
  <si>
    <t>GW Warhammer 40K Black Templars High Marshal Helbrecht</t>
  </si>
  <si>
    <t>https://gameknight.ca/collections/new-arrivals/products/gw-40k-black-templars-high-marshal-helbrecht</t>
  </si>
  <si>
    <t>B09LGJBP32</t>
  </si>
  <si>
    <t>https://www.amazon.ca/Warhammer-40000-Black-Templars-Helbrecht/dp/B09LGJBP32/</t>
  </si>
  <si>
    <t>GW Warhammer 40K Black Templars Sword Brethren</t>
  </si>
  <si>
    <t>https://gameknight.ca/collections/new-arrivals/products/gw-40k-black-templars-sword-brethren</t>
  </si>
  <si>
    <t>B09LG1SKWF</t>
  </si>
  <si>
    <t>https://www.amazon.ca/Warhammer-40000-Black-Templars-Brethren/dp/B09LG1SKWF/</t>
  </si>
  <si>
    <t>GW Warhammer 40K Black Templars Primaris Crusader Squad</t>
  </si>
  <si>
    <t>https://gameknight.ca/collections/new-arrivals/products/gw-40k-black-templars-primaris-crusader-squad</t>
  </si>
  <si>
    <t>B09LG7HSLY</t>
  </si>
  <si>
    <t>https://www.amazon.ca/Warhammer-40000-Black-Templars-Primaris/dp/B09LG7HSLY/</t>
  </si>
  <si>
    <t>GW Warhammer 40K Black Templars Emperor's Champion</t>
  </si>
  <si>
    <t>https://gameknight.ca/collections/new-arrivals/products/gw-40k-black-templars-emperors-champion</t>
  </si>
  <si>
    <t>B09LG7MHBR</t>
  </si>
  <si>
    <t>https://www.amazon.ca/Warhammer-40000-Black-Templars-Emperors/dp/B09LG7MHBR/</t>
  </si>
  <si>
    <t>Novel The Expanse 8: Tiamat's Wrath</t>
  </si>
  <si>
    <t>https://gameknight.ca/collections/new-arrivals/products/novel-the-expanse-8-tiamats-wrath</t>
  </si>
  <si>
    <t>https://www.amazon.ca/Tiamats-Wrath-James-Corey/dp/0316332895/</t>
  </si>
  <si>
    <t>https://gameknight.ca/collections/new-arrivals?page=15</t>
  </si>
  <si>
    <t>MTG Innistrad Crimson Vow Collector's Booster</t>
  </si>
  <si>
    <t>https://gameknight.ca/collections/new-arrivals/products/copy-of-mtg-innistrad-crimson-vow-collectors-booster</t>
  </si>
  <si>
    <t>B099YMZSHW</t>
  </si>
  <si>
    <t>https://www.amazon.ca/Magic-Gathering-Innistrad-Crimson-Collector/dp/B099YMZSHW/</t>
  </si>
  <si>
    <t>MTG Innistrad Crimson Vow Draft Booster</t>
  </si>
  <si>
    <t>https://gameknight.ca/collections/new-arrivals/products/mtg-innistrad-crimson-vow-draft-booster</t>
  </si>
  <si>
    <t>B099YG4B3J</t>
  </si>
  <si>
    <t>https://www.amazon.ca/Magic-Gathering-Innistrad-Crimson-3-Booster/dp/B099YG4B3J/</t>
  </si>
  <si>
    <t>PG A Game of Thrones: B'Twixt</t>
  </si>
  <si>
    <t>https://gameknight.ca/collections/new-arrivals/products/pre-order-pg-a-game-of-thrones-btwixt-releases-friday-november-26th-2021</t>
  </si>
  <si>
    <t>B09DTC4YDZ</t>
  </si>
  <si>
    <t>https://www.amazon.ca/Game-Thrones-Players-Minutes-Gameplay/dp/B09DTC4YDZ/</t>
  </si>
  <si>
    <t>Marvel Crisis Protocol MCP44 Crashed Sentinel Terrain Pack</t>
  </si>
  <si>
    <t>https://gameknight.ca/collections/new-arrivals/products/pre-order-marvel-crisis-protocol-mcp44-crashed-sentinel-terrain-pack-releases-friday-november-26th-2021</t>
  </si>
  <si>
    <t>B09M8D12CJ</t>
  </si>
  <si>
    <t>https://www.amazon.ca/Marvel-Protocol-Crashed-Sentinel-Terrain/dp/B09M8D12CJ/</t>
  </si>
  <si>
    <t>FaB Flesh and Blood Tales of Aria Unlimited Edition Booster Box</t>
  </si>
  <si>
    <t>https://gameknight.ca/collections/new-arrivals/products/fab-flesh-and-blood-tales-of-aria-unlimited-edition-booster-box</t>
  </si>
  <si>
    <t>B09LJXDPQ5</t>
  </si>
  <si>
    <t>https://www.amazon.ca/Flesh-Blood-Tales-Booster-Unlimited/dp/B09LJXDPQ5/</t>
  </si>
  <si>
    <t>Gamegenic Prime Album: 8-Pocket Red</t>
  </si>
  <si>
    <t>https://gameknight.ca/collections/new-arrivals/products/gamegenic-prime-album-8-pocket-red</t>
  </si>
  <si>
    <t>B084TMM421</t>
  </si>
  <si>
    <t>https://www.amazon.ca/GameGenic-GGS31018ML-Prime-Album-8-Pocket/dp/B084TMM421/</t>
  </si>
  <si>
    <t>Gamegenic Prime Album: 8-Pocket Green</t>
  </si>
  <si>
    <t>https://gameknight.ca/collections/new-arrivals/products/gamegenic-prime-album-8-pocket-green</t>
  </si>
  <si>
    <t>B084TM868C</t>
  </si>
  <si>
    <t>https://www.amazon.ca/GameGenic-GGS31019ML-Prime-Album-8-Pocket/dp/B084TM868C/</t>
  </si>
  <si>
    <t>Gamegenic Prime Album: 8-Pocket White</t>
  </si>
  <si>
    <t>https://gameknight.ca/collections/new-arrivals/products/gamegenic-prime-album-8-pocket-white</t>
  </si>
  <si>
    <t>B084TMFSGD</t>
  </si>
  <si>
    <t>https://www.amazon.ca/GameGenic-GGS31020ML-Prime-Album-8-Pocket/dp/B084TMFSGD/</t>
  </si>
  <si>
    <t>Gamegenic Prime Album: 8-Pocket Blue</t>
  </si>
  <si>
    <t>https://gameknight.ca/collections/new-arrivals/products/gamegenic-prime-album-8-pocket-blue</t>
  </si>
  <si>
    <t>B084TMKG32</t>
  </si>
  <si>
    <t>https://www.amazon.ca/GameGenic-GGS31017ML-Prime-Album-8-Pocket/dp/B084TMKG32/</t>
  </si>
  <si>
    <t>Gamegenic Zip-Up Album: 8-Pocket Red</t>
  </si>
  <si>
    <t>https://gameknight.ca/collections/new-arrivals/products/gamegenic-zip-up-album-8-pocket-red</t>
  </si>
  <si>
    <t>B084TMLG7S</t>
  </si>
  <si>
    <t>https://www.amazon.ca/GameGenic-GGS31013ML-Zip-Up-Album-8-Pocket/dp/B084TMLG7S/</t>
  </si>
  <si>
    <t>Gamegenic Zip-Up Album: 8-Pocket White</t>
  </si>
  <si>
    <t>https://gameknight.ca/collections/new-arrivals/products/gamegenic-zip-up-album-8-pocket-white</t>
  </si>
  <si>
    <t>B084TM8GVG</t>
  </si>
  <si>
    <t>https://www.amazon.ca/GameGenic-GGS31015ML-Zip-Up-Album-8-Pocket/dp/B084TM8GVG/</t>
  </si>
  <si>
    <t>Gamegenic Zip-Up Album: 8-Pocket Green</t>
  </si>
  <si>
    <t>https://gameknight.ca/collections/new-arrivals/products/gamegenic-zip-up-album-8-pocket-green</t>
  </si>
  <si>
    <t>B084TMG453</t>
  </si>
  <si>
    <t>https://www.amazon.ca/GameGenic-GGS31014ML-Zip-Up-Album-8-Pocket/dp/B084TMG453/</t>
  </si>
  <si>
    <t>Wizkids D&amp;D Idols of the Realms 2D Minis 94501 Monster Pack 2</t>
  </si>
  <si>
    <t>https://gameknight.ca/collections/new-arrivals/products/wizkids-d-d-idols-of-the-realms-2d-minis-94501-monster-pack-2</t>
  </si>
  <si>
    <t>B08K3GXRLR</t>
  </si>
  <si>
    <t>https://www.amazon.ca/Idols-Realms-Essentials-Miniatures-Monster/dp/B08K3GXRLR/</t>
  </si>
  <si>
    <t>Wizkids D&amp;D Idols of the Realms 2D Minis 94503 Sidekick Pack</t>
  </si>
  <si>
    <t>https://gameknight.ca/collections/new-arrivals/products/wizkids-d-d-idols-of-the-realms-2d-minis-94503-sidekick-pack</t>
  </si>
  <si>
    <t>B08K3JJ7NM</t>
  </si>
  <si>
    <t>https://www.amazon.ca/Idols-Realms-Essentials-Miniatures-Sidekick/dp/B08K3JJ7NM/</t>
  </si>
  <si>
    <t>Puzzle Renegade 1000 Power Rangers Shattered Grid</t>
  </si>
  <si>
    <t>https://gameknight.ca/collections/new-arrivals/products/puzzle-renegade-1000-power-rangers-shattered-grid</t>
  </si>
  <si>
    <t>B09B6QXLBS</t>
  </si>
  <si>
    <t>https://www.amazon.ca/Renegade-Game-Studios-Rangers-Shattered/dp/B09B6QXLBS/</t>
  </si>
  <si>
    <t>CG Rolling Realms</t>
  </si>
  <si>
    <t>https://gameknight.ca/collections/new-arrivals/products/cg-rolling-realms</t>
  </si>
  <si>
    <t>B09LMS6KF9</t>
  </si>
  <si>
    <t>https://www.amazon.ca/Stonemaier-LLC-Rolling-Multicolor-STM450/dp/B09LMS6KF9/</t>
  </si>
  <si>
    <t>BG Zombie Princess and the Enchanted Maze</t>
  </si>
  <si>
    <t>https://gameknight.ca/collections/new-arrivals/products/bg-zombie-princess-and-the-enchanted-maze</t>
  </si>
  <si>
    <t>B08Z7XHS1R</t>
  </si>
  <si>
    <t>https://www.amazon.ca/WizKids-87514-Zombie-Princess-Enchanted/dp/B08Z7XHS1R/</t>
  </si>
  <si>
    <t>RPG Eldritch Century</t>
  </si>
  <si>
    <t>https://gameknight.ca/collections/new-arrivals/products/rpg-eldritch-century</t>
  </si>
  <si>
    <t>B08QDL6NSC</t>
  </si>
  <si>
    <t>https://www.amazon.ca/Draco-Studios-Eldritch-Century-DAO-02100/dp/B08QDL6NSC/</t>
  </si>
  <si>
    <t>no</t>
  </si>
  <si>
    <t>BG Dreadful Circus</t>
  </si>
  <si>
    <t>https://gameknight.ca/collections/new-arrivals/products/bg-dreadful-circus</t>
  </si>
  <si>
    <t>B09CSYVHDF</t>
  </si>
  <si>
    <t>https://www.amazon.ca/Portal-Games-DRC010521ENPLG-Dreadful-Circus/dp/B09CSYVHDF/</t>
  </si>
  <si>
    <t>BG Vienna Connection</t>
  </si>
  <si>
    <t>https://gameknight.ca/collections/new-arrivals/products/bg-vienna-connection</t>
  </si>
  <si>
    <t>B084KCHG1S</t>
  </si>
  <si>
    <t>https://www.amazon.ca/Portal-Games-POP00391-Detective-Connection/dp/B084KCHG1S/</t>
  </si>
  <si>
    <t>BG Funfair</t>
  </si>
  <si>
    <t>https://gameknight.ca/collections/new-arrivals/products/bg-funfair</t>
  </si>
  <si>
    <t>B08HCKNZK2</t>
  </si>
  <si>
    <t>https://www.amazon.ca/Good-Games-Publishing-010GGP-Funfair/dp/B08HCKNZK2/</t>
  </si>
  <si>
    <t>BG Stella - Dixit Universe</t>
  </si>
  <si>
    <t>https://gameknight.ca/collections/new-arrivals/products/bg-stella-dixit-universe</t>
  </si>
  <si>
    <t>B09M95DG4Q</t>
  </si>
  <si>
    <t>https://www.amazon.ca/Stella-Universe-Libellud-Gameplay-Storytelling/dp/B09M95DG4Q/</t>
  </si>
  <si>
    <t>BG World of Warcraft: Wrath of the Lich King - A Pandemic System Game</t>
  </si>
  <si>
    <t>https://gameknight.ca/collections/new-arrivals/products/bg-world-of-warcraft-wrath-of-the-lich-king-a-pandemic-system-game</t>
  </si>
  <si>
    <t>B099NNRP9F</t>
  </si>
  <si>
    <t>https://www.amazon.ca/World-Warcraft-Pandemic-standalone-Cooperative/dp/B099NNRP9F/</t>
  </si>
  <si>
    <t>PG Unstable Unicorns: Adventures</t>
  </si>
  <si>
    <t>https://gameknight.ca/collections/new-arrivals/products/pg-unstable-unicorns-adventures</t>
  </si>
  <si>
    <t>B09KRC4NCS</t>
  </si>
  <si>
    <t>https://www.amazon.ca/Unstable-Unicorns-Adventures-Expansion-Pack/dp/B09KRC4NCS/</t>
  </si>
  <si>
    <t>Dragon Shield Matte Dual Lightning (100)</t>
  </si>
  <si>
    <t>https://gameknight.ca/collections/new-arrivals/products/dragon-shield-matte-dual-lightning-100</t>
  </si>
  <si>
    <t>B08ZDMQZC6</t>
  </si>
  <si>
    <t>https://www.amazon.ca/Dragon-Shield-Standard-Size-Sleeves/dp/B08ZDMQZC6/</t>
  </si>
  <si>
    <t>PG Ultimate Werewolf: Pro</t>
  </si>
  <si>
    <t>https://gameknight.ca/collections/new-arrivals/products/pre-order-pg-ultimate-werewolf-pro-releases-wednesday-november-19-2021</t>
  </si>
  <si>
    <t>B09JDZ5LSW</t>
  </si>
  <si>
    <t>https://www.amazon.ca/Bezier-Games-Ultimate-Werewolf-Pro/dp/B09JDZ5LSW/</t>
  </si>
  <si>
    <t>PG Ultimate Werewolf: Bonus Roles</t>
  </si>
  <si>
    <t>https://gameknight.ca/collections/new-arrivals/products/pre-order-pg-ultimate-werewolf-bonus-roles-releases-wednesday-november-19-2021</t>
  </si>
  <si>
    <t>B09JDJ8C44</t>
  </si>
  <si>
    <t>https://www.amazon.ca/Bezier-Games-UWBRBEZ-Ultimate-Werewolf/dp/B09JDJ8C44/</t>
  </si>
  <si>
    <t>PG Ultimate Werewolf Extreme</t>
  </si>
  <si>
    <t>https://gameknight.ca/collections/new-arrivals/products/pg-ultimate-werewolf-extreme</t>
  </si>
  <si>
    <t>B08WHMTZ61</t>
  </si>
  <si>
    <t>https://www.amazon.ca/Bezier-Games-Ultimate-Werewolf-Extreme/dp/B08WHMTZ61/</t>
  </si>
  <si>
    <t>BG Destinies: Seas of Sand</t>
  </si>
  <si>
    <t>https://gameknight.ca/collections/new-arrivals/products/bg-destinies-seas-of-sand</t>
  </si>
  <si>
    <t>B09JG39B1J</t>
  </si>
  <si>
    <t>https://www.amazon.ca/Lucky-Duck-Games-TLD-R02-ENLKY-Destinies/dp/B09JG39B1J/</t>
  </si>
  <si>
    <t>BG Resident Evil 3: City of Ruin Expansion</t>
  </si>
  <si>
    <t>https://gameknight.ca/collections/new-arrivals/products/bg-resident-evil-3-city-of-ruin-expansion</t>
  </si>
  <si>
    <t>B09F5LFRKY</t>
  </si>
  <si>
    <t>https://www.amazon.ca/Resident-Evil-Players-Board-Gameplay-Games-Night/dp/B09F5LFRKY/</t>
  </si>
  <si>
    <t>https://gameknight.ca/collections/new-arrivals?page=19</t>
  </si>
  <si>
    <t>BG Resident Evil 3</t>
  </si>
  <si>
    <t>https://gameknight.ca/collections/new-arrivals/products/bg-resident-evil-3</t>
  </si>
  <si>
    <t>B09F5L49B2</t>
  </si>
  <si>
    <t>https://www.amazon.ca/Resident-Evil-Steamforged-Players-Gameplay/dp/B09F5L49B2/</t>
  </si>
  <si>
    <t>Arkham Horror: The Card Game AHC63 Edge of the Earth Campaign Expansion</t>
  </si>
  <si>
    <t>https://gameknight.ca/collections/new-arrivals/products/ahc63-edge-of-the-earth-campaign-expansion</t>
  </si>
  <si>
    <t>B095ZRZ3R8</t>
  </si>
  <si>
    <t>https://www.amazon.ca/Arkham-Horror-LCG-Campaign-Expansion/dp/B095ZRZ3R8/</t>
  </si>
  <si>
    <t>Pokémon SWSH8 Fusion Strike Elite Trainer Box</t>
  </si>
  <si>
    <t>https://gameknight.ca/collections/new-arrivals/products/pokemon-swsh8-fusion-strike-elite-trainer-box</t>
  </si>
  <si>
    <t>B09HNZ7RYV</t>
  </si>
  <si>
    <t>https://www.amazon.ca/Pok%C3%A9mon-TCG-Shield-Trainer-Booster/dp/B09HNZ7RYV/</t>
  </si>
  <si>
    <t>Pokémon SWSH8 Fusion Strike Boosters</t>
  </si>
  <si>
    <t>https://gameknight.ca/collections/new-arrivals/products/pokemon-swsh8-fusion-strike-boosters?variant=39672889114668</t>
  </si>
  <si>
    <t>B09CLJTFDY</t>
  </si>
  <si>
    <t>https://www.amazon.ca/Pok%C3%A9mon-TCG-Shield-Fusion-Booster/dp/B09CLJTFDY/</t>
  </si>
  <si>
    <t>BG Tinner's Trail</t>
  </si>
  <si>
    <t>https://gameknight.ca/collections/new-arrivals/products/bg-tinners-trail</t>
  </si>
  <si>
    <t>B095M123CQ</t>
  </si>
  <si>
    <t>https://www.amazon.ca/ALLEY-CAT-GAMES-92045-Tinners/dp/B095M123CQ/</t>
  </si>
  <si>
    <t>Pathfinder 2E Guns and Gears Pocket Edition</t>
  </si>
  <si>
    <t>https://gameknight.ca/collections/new-arrivals/products/pathfinder-2e-guns-and-gears-pocket-edition</t>
  </si>
  <si>
    <t>https://www.amazon.ca/Pathfinder-RPG-Guns-Gears-Pocket/dp/1640783717/</t>
  </si>
  <si>
    <t>GW Kill Team Chalnath Box Set</t>
  </si>
  <si>
    <t>https://gameknight.ca/collections/new-arrivals/products/pre-order-gw-kill-team-chalnath-box-set-releases-saturday-november-6th-2021</t>
  </si>
  <si>
    <t>B09KHBWG9R</t>
  </si>
  <si>
    <t>https://www.amazon.ca/Games-Workshop-60010199040-Kill-Team/dp/B09KHBWG9R/</t>
  </si>
  <si>
    <t>Novel Bloodsworn Trilogy Vol 1: The Shadow of the Gods</t>
  </si>
  <si>
    <t>https://gameknight.ca/collections/new-arrivals/products/novel-the-shadow-of-the-gods</t>
  </si>
  <si>
    <t>https://www.amazon.ca/Shadow-Gods-John-Gwynne/dp/0316539880/</t>
  </si>
  <si>
    <t>Novel The Chronicles of the Wolf Queen 3: The Dragon of Jin-Sayeng</t>
  </si>
  <si>
    <t>https://gameknight.ca/collections/new-arrivals/products/novel-the-chronicles-of-the-wolf-queen-3-the-dragon-of-jin-sayeng</t>
  </si>
  <si>
    <t>B08HLP7J2X</t>
  </si>
  <si>
    <t>https://www.amazon.ca/Dragon-Jin-Sayeng-Chronicles-Bitch-Queen-ebook/dp/B08HLP7J2X/</t>
  </si>
  <si>
    <t>Novel The Chronicles of the Wolf Queen 2: The Ikessar Falcon</t>
  </si>
  <si>
    <t>https://gameknight.ca/collections/new-arrivals/products/novel-the-chronicles-of-the-wolf-queen-2-the-ikessar-falcon</t>
  </si>
  <si>
    <t>https://gameknight.ca/collections/new-arrivals?page=21</t>
  </si>
  <si>
    <t>https://www.amazon.ca/Ikessar-Falcon-K-S-Villoso/dp/0316532711/</t>
  </si>
  <si>
    <t>https://gameknight.ca/collections/new-arrivals?page=22</t>
  </si>
  <si>
    <t>Novel The Chronicles of the Wolf Queen 1: Wolf of Oren-Yaro</t>
  </si>
  <si>
    <t>https://gameknight.ca/collections/new-arrivals/products/novel-the-chronicles-of-the-wolf-queen-1-wolf-of-oren-yaro</t>
  </si>
  <si>
    <t>https://www.amazon.ca/Wolf-Oren-Yaro-K-S-Villoso/dp/0316532665/</t>
  </si>
  <si>
    <t>Novel Spellslinger 6: Crownbreaker</t>
  </si>
  <si>
    <t>https://gameknight.ca/collections/new-arrivals/products/novel-spellslinger-6-crownbreaker</t>
  </si>
  <si>
    <t>https://www.amazon.ca/Crownbreaker-Sebastien-Castell/dp/0316525952/</t>
  </si>
  <si>
    <t>Novel Spellslinger 5: Queenslayer</t>
  </si>
  <si>
    <t>https://gameknight.ca/collections/new-arrivals/products/novel-spellslinger-5-queenslayer</t>
  </si>
  <si>
    <t>031652591X</t>
  </si>
  <si>
    <t>https://www.amazon.ca/Queenslayer-Sebastien-Castell/dp/031652591X/</t>
  </si>
  <si>
    <t>Novel Spellslinger 4: Soulbinder</t>
  </si>
  <si>
    <t>https://gameknight.ca/collections/new-arrivals/products/novel-spellslinger-4-soulbinder</t>
  </si>
  <si>
    <t>https://www.amazon.ca/Soulbinder-Sebastien-Castell/dp/0316525871/</t>
  </si>
  <si>
    <t>Novel Spellslinger 3: Charmcaster</t>
  </si>
  <si>
    <t>https://gameknight.ca/collections/new-arrivals/products/novel-spellslinger-3-charmcaster</t>
  </si>
  <si>
    <t>https://www.amazon.ca/Charmcaster-Sebastien-Castell/dp/0316525847/</t>
  </si>
  <si>
    <t>Novel Spellslinger 2: Shadowblack</t>
  </si>
  <si>
    <t>https://gameknight.ca/collections/new-arrivals/products/novel-spellslinger-2-shadowblack</t>
  </si>
  <si>
    <t>https://www.amazon.ca/Shadowblack-Sebastien-Castell/dp/0316525812/</t>
  </si>
  <si>
    <t>Novel Swords and Fire 3: Unbound Empire</t>
  </si>
  <si>
    <t>https://gameknight.ca/collections/new-arrivals/products/novel-swords-and-fire-3-unbound-empire</t>
  </si>
  <si>
    <t>https://www.amazon.ca/Unbound-Empire-Swords-Fire/dp/0356510646/</t>
  </si>
  <si>
    <t>Novel The Wounded Kingdom 3: King of Assassins</t>
  </si>
  <si>
    <t>https://gameknight.ca/collections/new-arrivals/products/novel-the-wounded-kingdom-3-king-of-assassins</t>
  </si>
  <si>
    <t>https://www.amazon.ca/King-Assassins-RJ-Barker/dp/0316466581/</t>
  </si>
  <si>
    <t>Novel Swords and Fire 1: Tethered Mage</t>
  </si>
  <si>
    <t>https://gameknight.ca/collections/new-arrivals/products/novel-swords-and-fire-1-tethered-mage</t>
  </si>
  <si>
    <t>https://www.amazon.ca/Tethered-Mage-Melissa-Caruso/dp/0316466875/</t>
  </si>
  <si>
    <t>Novel Swords and Fire 2: Defiant Heir</t>
  </si>
  <si>
    <t>https://gameknight.ca/collections/new-arrivals/products/novel-swords-and-fire-2-defiant-heir</t>
  </si>
  <si>
    <t>https://www.amazon.ca/Defiant-Heir-Melissa-Caruso/dp/0316466905/</t>
  </si>
  <si>
    <t>Model Links</t>
  </si>
  <si>
    <t>TC1204</t>
  </si>
  <si>
    <t>B07WR1XRQ1</t>
  </si>
  <si>
    <t>https://www.amazon.ca/dp/B07WR1XRQ1</t>
  </si>
  <si>
    <t>TC1205</t>
  </si>
  <si>
    <t>B07WVQ2Y33</t>
  </si>
  <si>
    <t>https://www.amazon.ca/TUO-Cleaver-Knife-Professional-Heavy-Duty/dp/B07WVQ2Y33/</t>
  </si>
  <si>
    <t>B07WVQ5D3X</t>
  </si>
  <si>
    <t>TC1203</t>
  </si>
  <si>
    <t>https://www.amazon.ca/TUO-Paring-Knife-Professional-Stainless/dp/B07WVQ5D3X/</t>
  </si>
  <si>
    <t>TC1209</t>
  </si>
  <si>
    <t>B08CZH1R2H</t>
  </si>
  <si>
    <t>https://www.amazon.ca/TUO-Knife-Sharpening-Steel-Professional/dp/B08CZH1R2H/</t>
  </si>
  <si>
    <t>B08CZQ7FSD</t>
  </si>
  <si>
    <t>https://www.amazon.ca/TUO-Chef-Knife-Professional-Resistance/dp/B08CZQ7FSD/</t>
  </si>
  <si>
    <t>TC1211</t>
  </si>
  <si>
    <t>TC1212</t>
  </si>
  <si>
    <t>B07WVPV6QP</t>
  </si>
  <si>
    <t>https://www.amazon.ca/TUO-Cleaver-Knife-Vegetable-Chopper/dp/B07WVPV6QP/</t>
  </si>
  <si>
    <t>TC1213</t>
  </si>
  <si>
    <t>B07WR11L34</t>
  </si>
  <si>
    <t>https://www.amazon.ca/TUO-Boing-Knife-Professional-Stainless/dp/B07WR11L34/</t>
  </si>
  <si>
    <t>TC1214</t>
  </si>
  <si>
    <t>B07WVQFSLH</t>
  </si>
  <si>
    <t>https://www.amazon.ca/TUO-Serrated-Bread-Knife-Professional/dp/B07WVQFSLH/</t>
  </si>
  <si>
    <t>TC1217</t>
  </si>
  <si>
    <t>B08CZ4SVW8</t>
  </si>
  <si>
    <t>https://www.amazon.ca/TUO-Knife-Set-Stainless-Ergonomic/dp/B08CZ4SVW8/</t>
  </si>
  <si>
    <t>TC1218</t>
  </si>
  <si>
    <t>B08CZM3JCJ</t>
  </si>
  <si>
    <t>https://www.amazon.ca/TUO-Kitchen-Knife-Set-Stainless/dp/B08CZM3JCJ/</t>
  </si>
  <si>
    <t>TC1220</t>
  </si>
  <si>
    <t>B08CZ4NS4T</t>
  </si>
  <si>
    <t>https://www.amazon.ca/TUO-Serrated-Steak-Knife-Professional/dp/B08CZ4NS4T/</t>
  </si>
  <si>
    <t>TC1221</t>
  </si>
  <si>
    <t>B08CZ9QMC5</t>
  </si>
  <si>
    <t>https://www.amazon.ca/TUO-Steak-Knife-Professional-Stainless/dp/B08CZ9QMC5/</t>
  </si>
  <si>
    <t>TC1222</t>
  </si>
  <si>
    <t>B08GKNB14R</t>
  </si>
  <si>
    <t>https://www.amazon.ca/TUO-Carving-Knives-Forks-Fork-Shaped/dp/B08GKNB14R/</t>
  </si>
  <si>
    <t>TC1224</t>
  </si>
  <si>
    <t>B08HGYDGTL</t>
  </si>
  <si>
    <t>https://www.amazon.ca/TUO-Scimitar-Butcher-Knife-Pakkawood/dp/B08HGYDGTL/</t>
  </si>
  <si>
    <t>TC1201S</t>
  </si>
  <si>
    <t>6970270337912</t>
  </si>
  <si>
    <t>B07VYWRXP8</t>
  </si>
  <si>
    <t>https://www.amazon.ca/TUO-Chef-Knife-Kitchen-Knives-8-inch-High-Carbon-Stainless-Steel/dp/B07VYWRXP8/</t>
  </si>
  <si>
    <t>TC1202S</t>
  </si>
  <si>
    <t>6970270337929</t>
  </si>
  <si>
    <t>B07VZYFKF6</t>
  </si>
  <si>
    <t>https://www.amazon.ca/TUO-Nakiri-Knife-Knife-6-5-inch-High-Carbon-Stainless-Steel/dp/B07VZYFKF6/</t>
  </si>
  <si>
    <t>TC1204S</t>
  </si>
  <si>
    <t>6970270337981</t>
  </si>
  <si>
    <t>B07VXT19CL</t>
  </si>
  <si>
    <t>https://www.amazon.ca/TUO-Chef-Knife-Kitchen-Knife-High-Carbon-Stainless-Steel/dp/B07VXT19CL/</t>
  </si>
  <si>
    <t>TC1205S</t>
  </si>
  <si>
    <t>6970270337974</t>
  </si>
  <si>
    <t>B07VZZ72QW</t>
  </si>
  <si>
    <t>https://www.amazon.ca/TUO-Vegetable-Cleaver-Knife-High-Carbon-Stainless-Steel/dp/B07VZZ72QW/</t>
  </si>
  <si>
    <t>TC1206S</t>
  </si>
  <si>
    <t>B07VYWTWPY</t>
  </si>
  <si>
    <t>https://www.amazon.ca/TUO-Santoku-Knife-Knife-7-inch-High-Carbon-Stainless-Steel/dp/B07VYWTWPY/</t>
  </si>
  <si>
    <t>TC1208S</t>
  </si>
  <si>
    <t>6970270337967</t>
  </si>
  <si>
    <t>B07W21NDCS</t>
  </si>
  <si>
    <t>https://www.amazon.ca/TUO-Kiritsuke-Chef-Knife-High-Carbon-Stainless-Steel/dp/B07W21NDCS/</t>
  </si>
  <si>
    <t>B088BZGZ5N</t>
  </si>
  <si>
    <t>https://www.amazon.ca/K9-Advantix-II-Protection-weighing/dp/B088BZGZ5N/</t>
  </si>
  <si>
    <t>https://www.jefferspet.com/k9-advantix-ii-2-pack-dogs-4-10-lb/p?skuId=27630</t>
  </si>
  <si>
    <t>https://www.jefferspet.com/k9-advantix-ii-2-pack-dogs-4-10-lb/p?skuId=27661</t>
  </si>
  <si>
    <t>B088C115XR</t>
  </si>
  <si>
    <t>https://www.amazon.ca/K9-Advantix-II-Protection-weighing/dp/B088C115XR/</t>
  </si>
  <si>
    <t>2 pack, Advantix II for XLarge Dogs (over 55 lbs)</t>
  </si>
  <si>
    <t>https://www.jefferspet.com/k9-advantix-ii-2-pack-dogs-4-10-lb/p?skuId=27674</t>
  </si>
  <si>
    <t>B088BZC1JX</t>
  </si>
  <si>
    <t>https://www.amazon.ca/K9-Advantix-II-Protection-weighing/dp/B088BZC1JX/</t>
  </si>
  <si>
    <t xml:space="preserve">2 pack, Advantix II for Small Dogs (4-10 lbs)
</t>
  </si>
  <si>
    <t>2 pack, Advantix II for Large Dogs (21-55 lbs)</t>
  </si>
  <si>
    <t>4 pack, Advantix II for Small Dogs (4-10 lbs)</t>
  </si>
  <si>
    <t>https://www.jefferspet.com/k9-advantix-ii-2-pack-dogs-4-10-lb/p?skuId=27687</t>
  </si>
  <si>
    <t>B07YW58D15</t>
  </si>
  <si>
    <t>https://www.amazon.ca/Advantix-Small-Dog-2-4-5kg-4-10/dp/B07YW58D15/</t>
  </si>
  <si>
    <t>4 pack, Advantix II for Large Dogs (21-55 lbs)</t>
  </si>
  <si>
    <t>https://www.jefferspet.com/k9-advantix-ii-2-pack-dogs-4-10-lb/p?skuId=27710</t>
  </si>
  <si>
    <t>B07YW8JTVT</t>
  </si>
  <si>
    <t>https://www.amazon.ca/Advantix-Large-Dog-11-25kg-21-55/dp/B07YW8JTVT/</t>
  </si>
  <si>
    <t>16 oz Happy Jack Sarcoptic Mange Medicine</t>
  </si>
  <si>
    <t>https://www.jefferspet.com/mange-medicine-8oz/p?skuId=66919</t>
  </si>
  <si>
    <t>B00A2B8DGK</t>
  </si>
  <si>
    <t>https://www.amazon.ca/Happy-Jack-Sarcoptic-Mange-Medicine/dp/B00A2B8DGK/</t>
  </si>
  <si>
    <t>https://www.jefferspet.com/dog/health-wellness/flea-tick</t>
  </si>
  <si>
    <t>Biocare Flea Trap</t>
  </si>
  <si>
    <t>https://www.jefferspet.com/the-flea-trap/p?skuId=52001</t>
  </si>
  <si>
    <t>B00CQ7JG6O</t>
  </si>
  <si>
    <t>https://www.amazon.ca/SpringStar-Electric-Flea-Trap-Capture/dp/B00CQ7JG6O/</t>
  </si>
  <si>
    <t>Single Row Flea Comb</t>
  </si>
  <si>
    <t>https://www.jefferspet.com/flea-comb-single-row/p?skuId=103858</t>
  </si>
  <si>
    <t>B00061MPRO</t>
  </si>
  <si>
    <t>https://www.amazon.ca/Jeffers%C2%AE-Plastic-Handle-Combs-Single/dp/B00061MPRO/</t>
  </si>
  <si>
    <t>Double Row Flea Comb</t>
  </si>
  <si>
    <t>https://www.jefferspet.com/flea-comb-single-row/p?skuId=103864</t>
  </si>
  <si>
    <t>B07K6TM2JN</t>
  </si>
  <si>
    <t>https://www.amazon.ca/Taiwan-Pet-Comb-Enterprise-Ltd/dp/B07K6TM2JN/</t>
  </si>
  <si>
    <t>DeFlea Pet &amp; Bedding Spray, 24 oz</t>
  </si>
  <si>
    <t>https://www.jefferspet.com/natural-chemistry-deflea-pet-bedding-spray-24-oz/p</t>
  </si>
  <si>
    <t>B000634L3I</t>
  </si>
  <si>
    <t>https://www.amazon.ca/Flea-Bedding-Spray-Dogs-24oz/dp/B000634L3I/</t>
  </si>
  <si>
    <t>Ticked Off, each</t>
  </si>
  <si>
    <t>https://www.jefferspet.com/ticked-off/p</t>
  </si>
  <si>
    <t>B00008434T</t>
  </si>
  <si>
    <t>https://www.amazon.ca/Ticked-Off-Inc-ZT59722-Original/dp/B00008434T/</t>
  </si>
  <si>
    <t>TERRO Flea Trap &amp; Refills</t>
  </si>
  <si>
    <t>https://www.jefferspet.com/terro-flea-trap/p</t>
  </si>
  <si>
    <t>B08C4JTZFL</t>
  </si>
  <si>
    <t>https://www.amazon.ca/TERRO-T230-Refillable-Flea-Trap/dp/B08C4JTZFL/</t>
  </si>
  <si>
    <t>TERRO 3-pk Flea Trap Refills</t>
  </si>
  <si>
    <t>https://www.jefferspet.com/terro-flea-trap/p?skuId=53858</t>
  </si>
  <si>
    <t>B08C225K7R</t>
  </si>
  <si>
    <t>https://www.amazon.ca/TERRO-T231-Flea-Refill-Boards/dp/B08C225K7R/</t>
  </si>
  <si>
    <t>https://www.jefferspet.com/dog/health-wellness/flea-tick?page=3</t>
  </si>
  <si>
    <t>Greenies Pill Pockets for Cats, 45 Count</t>
  </si>
  <si>
    <t>https://www.jefferspet.com/greenies-pill-pockets-cat-45ct-salmon/p?skuId=14196</t>
  </si>
  <si>
    <t>B001FSJCPK</t>
  </si>
  <si>
    <t>https://www.amazon.ca/Greenies-Pill-Pockets-Treats-Cats/dp/B001FSJCPK/</t>
  </si>
  <si>
    <t>Lamb Chop Plush Dog Toys</t>
  </si>
  <si>
    <t>B003XVYKVI</t>
  </si>
  <si>
    <t>https://www.amazon.ca/MultiPet-MU48375-Plush-Dog-Lambchop/dp/B003XVYKVI/</t>
  </si>
  <si>
    <t>https://www.jefferspet.com/6-mini-lambchop/p?skuId=96784</t>
  </si>
  <si>
    <t>Fiebing's Saddle Soap, 3.5 oz</t>
  </si>
  <si>
    <t>https://www.jefferspet.com/fiebings-saddle-soap-3-oz/p</t>
  </si>
  <si>
    <t>B001CS6HH4</t>
  </si>
  <si>
    <t>https://www.amazon.ca/Fiebing-Saddle-Soap-3-5-Yellow/dp/B001CS6HH4/</t>
  </si>
  <si>
    <t>3-pack Medium Disposable Litter Box</t>
  </si>
  <si>
    <t>https://www.jefferspet.com/jumbo-kitty-wonderbox-plus-with-bakingsoda-added/p</t>
  </si>
  <si>
    <t>B0087Y5OOS</t>
  </si>
  <si>
    <t>https://www.amazon.ca/Natures-Miracle-3-Pack-Disposable-Litter/dp/B0087Y5OOS/</t>
  </si>
  <si>
    <t>RESCUE! Disposable Fly Trap</t>
  </si>
  <si>
    <t>https://www.jefferspet.com/disposable-fly-trap/p</t>
  </si>
  <si>
    <t>B00004TBKM</t>
  </si>
  <si>
    <t>https://www.amazon.ca/RESCUE-FTD-Non-Toxic-Disposable-Trap/dp/B00004TBKM/</t>
  </si>
  <si>
    <t>4 oz Cowboy Magic Detangler &amp; Shine</t>
  </si>
  <si>
    <t>https://www.jefferspet.com/cowboy-magic-detangler-shine-4oz/p</t>
  </si>
  <si>
    <t>B000A6XGY6</t>
  </si>
  <si>
    <t>https://www.amazon.ca/Cowboy-Magic-Detangler-Shine-oz/dp/B000A6XGY6/</t>
  </si>
  <si>
    <t>16 oz Cowboy Magic Detangler &amp; Shine</t>
  </si>
  <si>
    <t>https://www.jefferspet.com/cowboy-magic-detangler-shine-4oz/p?skuId=42633</t>
  </si>
  <si>
    <t>B000A6ZL3K</t>
  </si>
  <si>
    <t>https://www.amazon.ca/Cowboy-Magic-Detangler-Shine-Ounce/dp/B000A6ZL3K/</t>
  </si>
  <si>
    <t>32 oz Cowboy Magic Detangler &amp; Shine</t>
  </si>
  <si>
    <t>https://www.jefferspet.com/cowboy-magic-detangler-shine-4oz/p?skuId=42650</t>
  </si>
  <si>
    <t>B000HHSF5I</t>
  </si>
  <si>
    <t>https://www.amazon.ca/Cowboy-Magic-Shampoo-32-Ounce/dp/B000HHSF5I/</t>
  </si>
  <si>
    <t>Crazy Dog Baby Dog Grooming Spray, 8 oz</t>
  </si>
  <si>
    <t>https://www.jefferspet.com/baby-powder-spray-8oz/p</t>
  </si>
  <si>
    <t>B0002AQ8X6</t>
  </si>
  <si>
    <t>https://www.amazon.ca/Crazy-Dog-Powder-Grooming-Spray/dp/B0002AQ8X6/</t>
  </si>
  <si>
    <t>Whelping Mat (48" x 100") by Drymate</t>
  </si>
  <si>
    <t>https://www.jefferspet.com/drymate-whelping-mat-48-x-50/p?skuId=18644</t>
  </si>
  <si>
    <t>B00HGP7IQ6</t>
  </si>
  <si>
    <t>https://www.amazon.ca/Drymate-WMCB48100-Washable-Whelping-Puppy/dp/B00HGP7IQ6/</t>
  </si>
  <si>
    <t>https://www.amazon.ca/s?me=A1F17884ISY0OO&amp;marketplaceID=A2EUQ1WTGCTBG2</t>
  </si>
  <si>
    <t>Yeowww! Catnip, 2 oz tub</t>
  </si>
  <si>
    <t>https://www.jefferspet.com/yeowww-catnip-tub-2oz/p</t>
  </si>
  <si>
    <t>B004FELIOE</t>
  </si>
  <si>
    <t>https://www.amazon.ca/Yeowww-12402-00002-Catnip-2-Ounce/dp/B004FELIOE/</t>
  </si>
  <si>
    <t>16 oz Banixx Wound &amp; Hoof Care</t>
  </si>
  <si>
    <t>https://www.jefferspet.com/banixx-horse-pet-care-16oz/p</t>
  </si>
  <si>
    <t>B003J2RMQG</t>
  </si>
  <si>
    <t>https://www.amazon.ca/Banixx-Horse-Fungal-Bacterial-infections/dp/B003J2RMQG/</t>
  </si>
  <si>
    <t>Weaver Horse Grooming Kit, 8-piece</t>
  </si>
  <si>
    <t>https://www.jefferspet.com/weaver-grooming-kit-color-purple-black/p</t>
  </si>
  <si>
    <t>B00EDO0KW2</t>
  </si>
  <si>
    <t>https://www.amazon.ca/Weaver-Leather-Grooming-Black-Beige/dp/B00EDO0KW2/</t>
  </si>
  <si>
    <t>Whelping Mat (48" x 50") by Drymate</t>
  </si>
  <si>
    <t>https://www.jefferspet.com/drymate-whelping-mat-48-x-50/p</t>
  </si>
  <si>
    <t>B00HGP7I2U</t>
  </si>
  <si>
    <t>https://www.amazon.ca/Drymate-WMCB4850-Washable-Whelping-Puppy/dp/B00HGP7I2U/</t>
  </si>
  <si>
    <t>T-Blade for Whisper Quiet Trimmer</t>
  </si>
  <si>
    <t>https://www.jefferspet.com/whisper-quiet-finisher-trimmer/p</t>
  </si>
  <si>
    <t>B000TC304C</t>
  </si>
  <si>
    <t>https://www.amazon.ca/OSTER-Finisher-59-T-Blade-76913-586-Count/dp/B000TC304C/</t>
  </si>
  <si>
    <t>Standing Lamb Chop Dog Toy</t>
  </si>
  <si>
    <t>https://www.jefferspet.com/standing-lamb-chop-13/p</t>
  </si>
  <si>
    <t>B07BKB8QDT</t>
  </si>
  <si>
    <t>https://www.amazon.ca/Standing-Lamb-Chop-Dog-Multipet/dp/B07BKB8QDT/</t>
  </si>
  <si>
    <t>https://www.jefferspet.com/pet-botanics-mini-healthy-treats-training-rewards-4-oz-flavor-bacon/p</t>
  </si>
  <si>
    <t>B00AZTBOQK</t>
  </si>
  <si>
    <t>https://www.amazon.ca/dp/B00AZTBOQK/ref=twister_B071ZH9KGQ?_encoding=UTF8&amp;psc=1</t>
  </si>
  <si>
    <t>Pet Botanics Mini Healthy Treats Beacon, 4 oz</t>
  </si>
  <si>
    <t>Pet Botanics Mini Healthy Treats Beef, 4 oz</t>
  </si>
  <si>
    <t>B00HM7DVTG</t>
  </si>
  <si>
    <t>https://www.amazon.ca/dp/B00HM7DVTG/ref=twister_B071ZH9KGQ?_encoding=UTF8&amp;th=1</t>
  </si>
  <si>
    <t>https://www.jefferspet.com/pet-botanics-mini-healthy-treats-training-rewards-4-oz-flavor-bacon/p?skuId=45000</t>
  </si>
  <si>
    <t>https://www.amazon.ca/s?i=merchant-items&amp;me=A1F17884ISY0OO&amp;page=2&amp;marketplaceID=A2EUQ1WTGCTBG2&amp;qid=1647550625&amp;ref=sr_pg_2</t>
  </si>
  <si>
    <t xml:space="preserve">Globlets Stuffed Latex Pig Dog Toy 9" </t>
  </si>
  <si>
    <t>https://www.jefferspet.com/mini-goblets/p</t>
  </si>
  <si>
    <t>B002Z5I2AI</t>
  </si>
  <si>
    <t>https://www.amazon.ca/Multipet-Globlet-9-Inch-Assorted-Colors/dp/B002Z5I2AI/</t>
  </si>
  <si>
    <t>Globkens Latex Chicken Dog Toys 11.5" Latex Chicken</t>
  </si>
  <si>
    <t>https://www.jefferspet.com/11-5-globkens-assorted-colors/p</t>
  </si>
  <si>
    <t>B00550K7RG</t>
  </si>
  <si>
    <t>https://www.amazon.ca/Multipet-Latex-Globken-Chicken-11-5-Inch/dp/B00550K7RG/</t>
  </si>
  <si>
    <t>Globkens Latex Chicken Dog Toys 5.5" Mini Latex Chicken</t>
  </si>
  <si>
    <t>https://www.jefferspet.com/11-5-globkens-assorted-colors/p?skuId=5216</t>
  </si>
  <si>
    <t>B005SVTR9Q</t>
  </si>
  <si>
    <t>https://www.amazon.ca/Multipet-Globken-Filled-Chicken-2-Inch/dp/B005SVTR9Q/</t>
  </si>
  <si>
    <t>Oster Size 10 CryogenX Blade</t>
  </si>
  <si>
    <t>https://www.jefferspet.com/size-10-blade-a5/p</t>
  </si>
  <si>
    <t>B000CR1FIM</t>
  </si>
  <si>
    <t>https://www.amazon.ca/Oster-Professional-CryogenX-Animal-Clipper/dp/B000CR1FIM/</t>
  </si>
  <si>
    <t>Vitamins &amp; Electrolytes PLUS, 4 oz pkg</t>
  </si>
  <si>
    <t>https://www.jefferspet.com/vitamin-electrolytes-plus-4-oz-pkg/p</t>
  </si>
  <si>
    <t>B0042LA2PG</t>
  </si>
  <si>
    <t>https://www.amazon.ca/Vitamins-Electrolytes-Plus-4oz-Agrilabs/dp/B0042LA2PG/</t>
  </si>
  <si>
    <t>Aussie Leather Conditioner, 15 oz</t>
  </si>
  <si>
    <t>https://www.jefferspet.com/aussie-lthr-conditioner-14oz/p</t>
  </si>
  <si>
    <t>B001P45RAS</t>
  </si>
  <si>
    <t>https://www.amazon.ca/Fiebing-Company-Aussie-Leather-Conditioner/dp/B001P45RAS/</t>
  </si>
  <si>
    <t>Sensible Seed Bird Food for Parrots &amp; Conures</t>
  </si>
  <si>
    <t>https://www.jefferspet.com/sensible-seed-bird-food-for-parrots-conures-2-lb/p</t>
  </si>
  <si>
    <t>B01GVVJKPC</t>
  </si>
  <si>
    <t>https://www.amazon.ca/Sensible-Seed-Parrots-Conures-ZuPreem/dp/B01GVVJKPC/</t>
  </si>
  <si>
    <t>Hudson Water Control Valve</t>
  </si>
  <si>
    <t>https://www.jefferspet.com/hudson-water-control-valve/p</t>
  </si>
  <si>
    <t>B000H5T76Q</t>
  </si>
  <si>
    <t>https://www.amazon.ca/Hudson-Valve-Tank-Livestock/dp/B000H5T76Q/</t>
  </si>
  <si>
    <t>Blue Jolly Mega Ball (30")</t>
  </si>
  <si>
    <t>https://www.jefferspet.com/25-red-jolly-mega-ball/p?skuId=66961</t>
  </si>
  <si>
    <t>B00474R4MC</t>
  </si>
  <si>
    <t>https://www.amazon.ca/Horsemens-Pride-Mega-Horses-30-Inch/dp/B00474R4MC/</t>
  </si>
  <si>
    <t>https://www.amazon.ca/s?i=merchant-items&amp;me=A1F17884ISY0OO&amp;page=3&amp;marketplaceID=A2EUQ1WTGCTBG2&amp;qid=1647630378&amp;ref=sr_pg_3</t>
  </si>
  <si>
    <t>Nite Guard Solar, each</t>
  </si>
  <si>
    <t>https://www.jefferspet.com/nite-guard-solar-the-original-light/p</t>
  </si>
  <si>
    <t>B0014FGT8C</t>
  </si>
  <si>
    <t>https://www.amazon.ca/Nite-Guard-NG-001-Predator-Control/dp/B0014FGT8C/</t>
  </si>
  <si>
    <t>4-pack Nite Guard Solar</t>
  </si>
  <si>
    <t>https://www.jefferspet.com/nite-guard-solar-the-original-light/p?skuId=8059</t>
  </si>
  <si>
    <t>B009M3BRQC</t>
  </si>
  <si>
    <t>https://www.amazon.ca/Nite-Guard-Predator-Control-4-Pack/dp/B009M3BRQC/</t>
  </si>
  <si>
    <t>Silk Creme Rinse, 12 oz</t>
  </si>
  <si>
    <t>https://www.jefferspet.com/silk-creme-rinse-12oz/p</t>
  </si>
  <si>
    <t>B0002ASSVQ</t>
  </si>
  <si>
    <t>https://www.amazon.ca/BIO-GROOM-Silk-Creme-Rinse-Conditioner/dp/B0002ASSVQ/</t>
  </si>
  <si>
    <t>Silk Creme Rinse, gallon</t>
  </si>
  <si>
    <t>https://www.jefferspet.com/silk-creme-rinse-12oz/p?skuId=47738</t>
  </si>
  <si>
    <t>B007TUPTGY</t>
  </si>
  <si>
    <t>https://www.amazon.ca/Bio-Groom-Silk-Creme-Rinse-Gallon/dp/B007TUPTGY/</t>
  </si>
  <si>
    <t>VetRx Caged Bird Remedy, 2 oz</t>
  </si>
  <si>
    <t>https://www.jefferspet.com/vetrx-caged-bird-2-oz/p</t>
  </si>
  <si>
    <t>B0002YFA04</t>
  </si>
  <si>
    <t>https://www.amazon.ca/Vet-Rx-Bird-2-oz/dp/B0002YFA04/</t>
  </si>
  <si>
    <t>Super White Coat Brightener Shampoo, 12 oz</t>
  </si>
  <si>
    <t>https://www.jefferspet.com/super-white-brightener-12oz/p?skuId=79680</t>
  </si>
  <si>
    <t>B00063KHCC</t>
  </si>
  <si>
    <t>https://www.amazon.ca/Bio-Groom-21112-Burgham-Shampoo-12/dp/B00063KHCC/</t>
  </si>
  <si>
    <t>Super White Coat Brightener Shampoo, 32 oz pump</t>
  </si>
  <si>
    <t>https://www.jefferspet.com/super-white-brightener-12oz/p?skuId=47733</t>
  </si>
  <si>
    <t>B077BPB543</t>
  </si>
  <si>
    <t>https://www.amazon.ca/BioGroom-Super-White-Brightener-Shampoo/dp/B077BPB543/</t>
  </si>
  <si>
    <t>Super White Coat Brightener Shampoo, gallon</t>
  </si>
  <si>
    <t>https://www.jefferspet.com/super-white-brightener-12oz/p?skuId=47718</t>
  </si>
  <si>
    <t>B0002ASSMK</t>
  </si>
  <si>
    <t>https://www.amazon.ca/Bio-Groom-21128-Burgham-Super-Shampoo/dp/B0002ASSMK/</t>
  </si>
  <si>
    <t>Super White Coat Brightener Shampoo, 5 gallon</t>
  </si>
  <si>
    <t>https://www.jefferspet.com/super-white-brightener-12oz/p?skuId=47749</t>
  </si>
  <si>
    <t>B0002ASSMU</t>
  </si>
  <si>
    <t>https://www.amazon.ca/Bio-Groom-21128-Burgham-Super-Shampoo/dp/B0002ASSMU/</t>
  </si>
  <si>
    <t>VetRx - Rabbit 2oz</t>
  </si>
  <si>
    <t>B005BV0KMQ</t>
  </si>
  <si>
    <t>https://www.amazon.ca/Vetrx-Rabbit-Veterinary-Standard-Breeds/dp/B005BV0KMQ/</t>
  </si>
  <si>
    <t>https://www.jefferspet.com/vetrx-rabbit-2oz/p</t>
  </si>
  <si>
    <t>Medium Everlasting Bento Ball</t>
  </si>
  <si>
    <t>https://www.jefferspet.com/everlasting-bento-ball-small/p?skuId=41915</t>
  </si>
  <si>
    <t>B000X2QGAI</t>
  </si>
  <si>
    <t>https://www.amazon.ca/Starmark-Everlasting-Bento-Ball-Medium/dp/B000X2QGAI/</t>
  </si>
  <si>
    <t>Small Everlasting Bento Ball</t>
  </si>
  <si>
    <t>https://www.jefferspet.com/everlasting-bento-ball-small/p?skuId=41908</t>
  </si>
  <si>
    <t>B000X2TCWM</t>
  </si>
  <si>
    <t>https://www.amazon.ca/Starmark-Everlasting-Bento-Ball-Medium/dp/B000X2TCWM/</t>
  </si>
  <si>
    <t>B000X2RUX0</t>
  </si>
  <si>
    <t>https://www.amazon.ca/Starmark-Everlasting-Bento-Ball-Medium/dp/B000X2RUX0/</t>
  </si>
  <si>
    <t>Large Everlasting Bento Ball</t>
  </si>
  <si>
    <t>https://www.jefferspet.com/everlasting-bento-ball-small/p?skuId=41923</t>
  </si>
  <si>
    <t>Sav-A-Chick Probiotic (3 Pack)</t>
  </si>
  <si>
    <t>https://www.jefferspet.com/sav-a-chick-probiotic-3strips-of-packets/p</t>
  </si>
  <si>
    <t>B0069SGBDC</t>
  </si>
  <si>
    <t>https://www.amazon.ca/Sav-A-Chick-Probiotic-3-packets-17oz/dp/B0069SGBDC/</t>
  </si>
  <si>
    <t>Little Giant 1 Qt Plastic Jar and Base</t>
  </si>
  <si>
    <t>https://www.jefferspet.com/plastic-jar-jar-only/p</t>
  </si>
  <si>
    <t>B001AWJ32I</t>
  </si>
  <si>
    <t>https://www.amazon.ca/Miller-Manufacturing-740-Mason-Water/dp/B001AWJ32I/</t>
  </si>
  <si>
    <t>HomeoPet Joint Stress, 15 mL</t>
  </si>
  <si>
    <t>https://www.jefferspet.com/homeopet-joint-relief-15ml/p</t>
  </si>
  <si>
    <t>B001EO6FQY</t>
  </si>
  <si>
    <t>https://www.amazon.ca/HomeoPet-14723-Joint-Stress-15ml/dp/B001EO6FQY/</t>
  </si>
  <si>
    <t>Everlasting Treat Ball, Large 5"</t>
  </si>
  <si>
    <t>https://www.jefferspet.com/everlasting-treat-ball-large/p?skuId=41932</t>
  </si>
  <si>
    <t>B0012V1G0Y</t>
  </si>
  <si>
    <t>Everlasting Treat Ball, Medium 3.75"</t>
  </si>
  <si>
    <t>https://www.jefferspet.com/everlasting-treat-ball-large/p?skuId=42002</t>
  </si>
  <si>
    <t>B0012NUVN0</t>
  </si>
  <si>
    <t>https://www.amazon.ca/StarMark-Everlasting-Treat-Ball-Large/dp/B0012NUVN0/</t>
  </si>
  <si>
    <t>https://www.amazon.ca/StarMark-Everlasting-Treat-Ball-Large/dp/B0012V1G0Y/</t>
  </si>
  <si>
    <t>Little Likit Refill apple</t>
  </si>
  <si>
    <t>https://www.jefferspet.com/250-g-little-likit-refill-flavor-apple/p</t>
  </si>
  <si>
    <t>B000HHFAII</t>
  </si>
  <si>
    <t>https://www.amazon.ca/Manna-Pro-Likit-Refill-1-5-Pounds/dp/B000HHFAII/</t>
  </si>
  <si>
    <t>https://www.jefferspet.com/250-g-little-likit-refill-flavor-apple/p?skuId=18244</t>
  </si>
  <si>
    <t>Little Likit Refill carrot</t>
  </si>
  <si>
    <t>B000I1O2MS</t>
  </si>
  <si>
    <t>https://www.amazon.ca/Manna-Pro-Likit-Refill-1-5-Pounds/dp/B000I1O2MS/</t>
  </si>
  <si>
    <t>Little Likit Refill Molasses</t>
  </si>
  <si>
    <t>https://www.jefferspet.com/250-g-little-likit-refill-flavor-apple/p?skuId=18233</t>
  </si>
  <si>
    <t>B000HHHCO8</t>
  </si>
  <si>
    <t>https://www.amazon.ca/Manna-Pro-Likit-Refill-1-5-Pounds/dp/B000HHHCO8/</t>
  </si>
  <si>
    <t>Little Likit Refill Mint</t>
  </si>
  <si>
    <t>https://www.jefferspet.com/250-g-little-likit-refill-flavor-apple/p?skuId=18227</t>
  </si>
  <si>
    <t>B000HHFAJ2</t>
  </si>
  <si>
    <t>https://www.amazon.ca/Manna-Pro-Likit-Refill-1-5-Pounds/dp/B000HHFAJ2/</t>
  </si>
  <si>
    <t>Tuff Balls - Big Dog Tennis Ball</t>
  </si>
  <si>
    <t>https://www.jefferspet.com/tuff-ball-tennis-ball-4-d/p</t>
  </si>
  <si>
    <t>B000LEDWEG</t>
  </si>
  <si>
    <t>https://www.amazon.ca/PetSport-70014-Petsport-Giant-Tuff/dp/B000LEDWEG/</t>
  </si>
  <si>
    <t>VetRx Goat &amp; Sheep, 2 oz</t>
  </si>
  <si>
    <t>https://www.jefferspet.com/vetrx-goat-sheep-2oz/p</t>
  </si>
  <si>
    <t>B005BV0KB2</t>
  </si>
  <si>
    <t>https://www.amazon.ca/034922-Vetrx-Goat-Sheep-Remedy/dp/B005BV0KB2/</t>
  </si>
  <si>
    <t>Cowboy Magic Rosewater Shampoo</t>
  </si>
  <si>
    <t>https://www.jefferspet.com/cowboy-magic-rosewater-shampoo-16-oz/p</t>
  </si>
  <si>
    <t>B000HHOCF0</t>
  </si>
  <si>
    <t>https://www.amazon.ca/Cowboy-Magic-Rosewater-Shampoo-Ounce/dp/B000HHOCF0/</t>
  </si>
  <si>
    <t>Gallon Cowboy Magic Rosewater Shampoo</t>
  </si>
  <si>
    <t>https://www.jefferspet.com/cowboy-magic-rosewater-shampoo-16-oz/p?skuId=82542</t>
  </si>
  <si>
    <t>B00A0L4BN6</t>
  </si>
  <si>
    <t>https://www.amazon.ca/Rosewater-Shampoo-Gallon-Part-2128/dp/B00A0L4BN6/</t>
  </si>
  <si>
    <t>32 oz Cowboy Magic Rosewater Shampoo</t>
  </si>
  <si>
    <t>https://www.jefferspet.com/cowboy-magic-rosewater-shampoo-16-oz/p?skuId=82546</t>
  </si>
  <si>
    <t>B00A0L3182</t>
  </si>
  <si>
    <t>https://www.amazon.ca/Cowboy-Magic-Water-Shampoo-Ounce/dp/B00A0L3182/</t>
  </si>
  <si>
    <t>Hoofmaker, Hand &amp; Nail Therapy For Humans</t>
  </si>
  <si>
    <t>https://www.jefferspet.com/mane-n-tail-hoofmaker-6-oz/p</t>
  </si>
  <si>
    <t>B000TG84BC</t>
  </si>
  <si>
    <t>https://www.amazon.ca/Straight-Arrow-Products-543636-Hoofmaker/dp/B000TG84BC/</t>
  </si>
  <si>
    <t>Hand Held Egg Candler</t>
  </si>
  <si>
    <t>https://www.jefferspet.com/hand-held-candler-5-white/p</t>
  </si>
  <si>
    <t>B01KKRUN72</t>
  </si>
  <si>
    <t>https://www.amazon.ca/MILLER-957829-Compact-Candler-Silver/dp/B01KKRUN72/</t>
  </si>
  <si>
    <t>Sav-A-Chick Electrolyte (3-pack)</t>
  </si>
  <si>
    <t>https://www.jefferspet.com/sav-a-chick-3-strip-of-0-25-oz-packets-date-of-manufacture-on-package-good-for-24-months-from-that-date/p</t>
  </si>
  <si>
    <t>B004UQOZC4</t>
  </si>
  <si>
    <t>https://www.amazon.ca/Sav-Chick-Electrolyte-Vitamin-Supplement/dp/B004UQOZC4/</t>
  </si>
  <si>
    <t>https://www.amazon.ca/s?i=merchant-items&amp;me=A1F17884ISY0OO&amp;page=6&amp;marketplaceID=A2EUQ1WTGCTBG2&amp;qid=1647965450&amp;ref=sr_pg_6</t>
  </si>
  <si>
    <t>Blocker Tie Ring II, Stainless Steel</t>
  </si>
  <si>
    <t>https://www.jefferspet.com/chrome-plated-blocker-tie-ring-ii/p?skuId=103271</t>
  </si>
  <si>
    <t>B003RCGPCK</t>
  </si>
  <si>
    <t>https://www.amazon.ca/Blocker-Tie-Ring-II-Stainless/dp/B003RCGPCK/</t>
  </si>
  <si>
    <t>https://www.jefferspet.com/super-fork-replacement-head-color-mango-green/p?skuId=64975</t>
  </si>
  <si>
    <t>B0163QHE8U</t>
  </si>
  <si>
    <t>https://www.amazon.ca/Super-Fork-Replacement-Heads-Colored/dp/B0163QHE8U/</t>
  </si>
  <si>
    <t>SuperFork Replacement Heads, Colors Hunter Green</t>
  </si>
  <si>
    <t>22 ct Greenies Mini Treat Pack, Teenie 6 oz</t>
  </si>
  <si>
    <t>https://www.jefferspet.com/22pk-teenie-greenie-mini-treat-6oz/p</t>
  </si>
  <si>
    <t>B00DM5KEN8</t>
  </si>
  <si>
    <t>https://www.amazon.ca/Greenies-Dental-Treats-Teenie-Original/dp/B00DM5KEN8/</t>
  </si>
  <si>
    <t>65 ct Greenies Mega Treat Pack, Teenie 18 oz</t>
  </si>
  <si>
    <t>https://www.jefferspet.com/22pk-teenie-greenie-mini-treat-6oz/p?skuId=14153</t>
  </si>
  <si>
    <t>B000KAKZ2I</t>
  </si>
  <si>
    <t>https://www.amazon.ca/Greenies-Dental-Treats-Teenie-Original/dp/B000KAKZ2I/</t>
  </si>
  <si>
    <t>Fancy Horse Head Barn Door Latch, Black</t>
  </si>
  <si>
    <t>https://www.jefferspet.com/fancy-horse-head-barn-door-latch-black/p</t>
  </si>
  <si>
    <t>B01MRLG1R9</t>
  </si>
  <si>
    <t>https://www.amazon.ca/Fancy-Horse-Head-Latch-Black/dp/B01MRLG1R9/</t>
  </si>
  <si>
    <t>Natural Oatmeal Anti-Itch Shampoo, 32 oz</t>
  </si>
  <si>
    <t>https://www.jefferspet.com/nat-oatmeal-anti-itch-shampoo-32oz/p</t>
  </si>
  <si>
    <t>B009KE1L7I</t>
  </si>
  <si>
    <t>https://www.amazon.ca/BioGroom-Natural-Oatmeal-AntiItch-Shampoo/dp/B009KE1L7I/</t>
  </si>
  <si>
    <t>Natural Oatmeal Soothing Anti-Itch Shampoo</t>
  </si>
  <si>
    <t>B07HFGRT4S</t>
  </si>
  <si>
    <t>https://www.amazon.ca/Natural-Oatmeal-Soothing-Anti-Itch-Shampoo/dp/B07HFGRT4S/</t>
  </si>
  <si>
    <t>https://www.jefferspet.com/nat-oatmeal-anti-itch-shampoo-32oz/p?skuId=47756</t>
  </si>
  <si>
    <t>8 oz, Goat and Sheep Nutri-Drench</t>
  </si>
  <si>
    <t>https://www.jefferspet.com/goat-and-sheep-nutri-drench-8oz/p?skuId=53609</t>
  </si>
  <si>
    <t>B000HHSCJC</t>
  </si>
  <si>
    <t>https://www.amazon.ca/Goat-Sheep-Nutri-Drench-Oz/dp/B000HHSCJC/</t>
  </si>
  <si>
    <t>Tear Stain Remover, 4 oz</t>
  </si>
  <si>
    <t>https://www.jefferspet.com/tear-stain-remover-4oz/p</t>
  </si>
  <si>
    <t>B0026PEXKA</t>
  </si>
  <si>
    <t>https://www.amazon.ca/PPP-Tear-Stain-Remover-4-Ounce/dp/B0026PEXKA/</t>
  </si>
  <si>
    <t>One-Man Horse Twitch</t>
  </si>
  <si>
    <t>https://www.jefferspet.com/one-man-twitch/p</t>
  </si>
  <si>
    <t>B07K6W84JR</t>
  </si>
  <si>
    <t>https://www.amazon.ca/One-Man-Horse-Twitch-from-Jeffers/dp/B07K6W84JR/</t>
  </si>
  <si>
    <t>Silvertip Rope Halter  Pacific Blue/Navy/Turquoise</t>
  </si>
  <si>
    <t>https://www.jefferspet.com/silvertip-rope-halter-average-color-orange-turquoise/p?skuId=78294</t>
  </si>
  <si>
    <t>B019S3NWQI</t>
  </si>
  <si>
    <t>https://www.amazon.ca/Weaver-Leather-Silvertip-Rope-Halter/dp/B019S3NWQI/</t>
  </si>
  <si>
    <t>Silvertip Rope Halter  Black/Gray/Red</t>
  </si>
  <si>
    <t>B019S3NWQ8</t>
  </si>
  <si>
    <t>https://www.amazon.ca/Weaver-Leather-Silvertip-Rope-Halter/dp/B019S3NWQ8/</t>
  </si>
  <si>
    <t>https://www.jefferspet.com/silvertip-rope-halter-average-color-orange-turquoise/p?skuId=78285</t>
  </si>
  <si>
    <t>Silvertip Rope Halter Gray/Royal Blue/Navy/Turquoise</t>
  </si>
  <si>
    <t>B019S3NWVS</t>
  </si>
  <si>
    <t>https://www.amazon.ca/Weaver-Leather-Silvertip-Rope-Halter/dp/B019S3NWVS/</t>
  </si>
  <si>
    <t>https://www.jefferspet.com/silvertip-rope-halter-average-color-orange-turquoise/p?skuId=78260</t>
  </si>
  <si>
    <t>Rooster Booster Liquid B-12</t>
  </si>
  <si>
    <t>https://www.jefferspet.com/rooster-booster-liquid-b-12-16-oz/p</t>
  </si>
  <si>
    <t>B00CD8KFY8</t>
  </si>
  <si>
    <t>https://www.amazon.ca/Rooster-Booster-B-12-Liquid-16-Ounce/dp/B00CD8KFY8/</t>
  </si>
  <si>
    <t>Pickle Pocket Treat Dispensing Toy</t>
  </si>
  <si>
    <t>B007K5CL9Q</t>
  </si>
  <si>
    <t>https://www.amazon.ca/Starmark-SMPPGL-Dispensing-Pickle-Pocket/dp/B007K5CL9Q/</t>
  </si>
  <si>
    <t>https://www.jefferspet.com/pickle-pocket-treat-dispenser/p</t>
  </si>
  <si>
    <t>9" EasyGlide Durafoam Disc Toy (80 grams)</t>
  </si>
  <si>
    <t>https://www.jefferspet.com/easyglide-durafoam-disc-toy-9-assorted-colors/p</t>
  </si>
  <si>
    <t>B0006VB3U4</t>
  </si>
  <si>
    <t>https://www.amazon.ca/Starmark-Easy-Glide-Durafoam-Disc/dp/B0006VB3U4/</t>
  </si>
  <si>
    <t>The Original Snappy Trainer, 3 pack</t>
  </si>
  <si>
    <t>https://www.jefferspet.com/the-original-snappy-trainer-3-pack/p</t>
  </si>
  <si>
    <t>B01FGFVSO0</t>
  </si>
  <si>
    <t>https://www.amazon.ca/Hueter-Toledo-13764-Original-Trainer/dp/B01FGFVSO0/</t>
  </si>
  <si>
    <t>K9Power Puppy Gold 1lb</t>
  </si>
  <si>
    <t>https://www.jefferspet.com/k9-puppy-gold-15-lb/p</t>
  </si>
  <si>
    <t>B002CZU2UE</t>
  </si>
  <si>
    <t>https://www.amazon.ca/K9-Power-Puppy-Growing-Nutrition-Formula/dp/B002CZU2UE/</t>
  </si>
  <si>
    <t>4 lb Puppy Gold</t>
  </si>
  <si>
    <t>https://www.jefferspet.com/k9-puppy-gold-15-lb/p?skuId=9893</t>
  </si>
  <si>
    <t>B01KKRPKV6</t>
  </si>
  <si>
    <t>https://www.amazon.ca/K9-Puppy-Nutritional-Supplement-Puppies/dp/B01KKRPKV6/</t>
  </si>
  <si>
    <t>7 lb Puppy Gold</t>
  </si>
  <si>
    <t>https://www.jefferspet.com/k9-puppy-gold-15-lb/p?skuId=9900</t>
  </si>
  <si>
    <t>B01KKRPKRA</t>
  </si>
  <si>
    <t>https://www.amazon.ca/K9-Power-Puppy-Growing-Nutrition-Formula/dp/B01KKRPKRA/</t>
  </si>
  <si>
    <t>Sullivan's Mini Soap Foamer</t>
  </si>
  <si>
    <t>https://www.jefferspet.com/sullivans-mini-soap-foamer-black-w-red/p</t>
  </si>
  <si>
    <t>B074DZLQ9Q</t>
  </si>
  <si>
    <t>https://www.amazon.ca/Sullivan-Supply-Inc-Sullivans-Foamer/dp/B074DZLQ9Q/</t>
  </si>
  <si>
    <t>Training Reward Treats, 20 oz , beef</t>
  </si>
  <si>
    <t>https://www.jefferspet.com/training-reward-treats-20-oz-flavor-beef/p</t>
  </si>
  <si>
    <t>B000OUOYH6</t>
  </si>
  <si>
    <t>https://www.amazon.ca/Pet-Botanics-Training-Rewards-Treats/dp/B000OUOYH6/</t>
  </si>
  <si>
    <t>Heated Rabbit Water Bottle, 32 oz</t>
  </si>
  <si>
    <t>https://www.jefferspet.com/heated-rabbit-bottle/p</t>
  </si>
  <si>
    <t>B006ZJH38M</t>
  </si>
  <si>
    <t>https://www.amazon.ca/Allied-Precision-HRB32-Heated-Rabbit/dp/B006ZJH38M/</t>
  </si>
  <si>
    <t>Medium Dog Shed Magic</t>
  </si>
  <si>
    <t>https://www.jefferspet.com/small-dog-shed-magic/p?skuId=79815</t>
  </si>
  <si>
    <t>B00BUFTFGY</t>
  </si>
  <si>
    <t>https://www.amazon.ca/Safari-Products-DSFW6126-Deshedder-Medium/dp/B00BUFTFGY/</t>
  </si>
  <si>
    <t>Large Dog Shed Magic</t>
  </si>
  <si>
    <t>https://www.jefferspet.com/small-dog-shed-magic/p?skuId=55031</t>
  </si>
  <si>
    <t>B00251QAPQ</t>
  </si>
  <si>
    <t>https://www.amazon.ca/Safari-Products-DSFW6125-Magic-Deshedder/dp/B00251QAPQ/</t>
  </si>
  <si>
    <t>Green Jolly Mega Ball (40")</t>
  </si>
  <si>
    <t>https://www.jefferspet.com/25-red-jolly-mega-ball/p?skuId=66979</t>
  </si>
  <si>
    <t>B00474OXBM</t>
  </si>
  <si>
    <t>https://www.amazon.ca/Horsemens-Pride-Horsemans-Jolly-Green/dp/B00474OXBM/</t>
  </si>
  <si>
    <t>Red Jolly Mega Ball (25")</t>
  </si>
  <si>
    <t>https://www.jefferspet.com/25-red-jolly-mega-ball/p?skuId=66945</t>
  </si>
  <si>
    <t>B079G19PRM</t>
  </si>
  <si>
    <t>https://www.amazon.ca/Horsemen-Pride-Jolly-Mega-inches/dp/B079G19PRM/</t>
  </si>
  <si>
    <t>Fresh 'n Clean Oatmeal 'n Baking Soda Conditioner</t>
  </si>
  <si>
    <t>https://www.jefferspet.com/f-n-c-oatmeal-nbaking-soda-cond-18oz/p</t>
  </si>
  <si>
    <t>B004GWEBBC</t>
  </si>
  <si>
    <t>https://www.amazon.ca/Fresh-Clean-Lambert-Conditioner-18-Ounce/dp/B004GWEBBC/</t>
  </si>
  <si>
    <t>Weaver Poly Roper Reins</t>
  </si>
  <si>
    <t>B00TZVPBBI</t>
  </si>
  <si>
    <t>https://www.amazon.ca/Weaver-Leather-Poly-Roper-Rein/dp/B00TZVPBBI/</t>
  </si>
  <si>
    <t>https://www.jefferspet.com/weaver-poly-roper-reins-5-8-x-8-color-dazz-bl-turquoise/p</t>
  </si>
  <si>
    <t>https://www.amazon.ca/s?i=merchant-items&amp;me=A1F17884ISY0OO&amp;page=10&amp;marketplaceID=A2EUQ1WTGCTBG2&amp;qid=1648303912&amp;ref=sr_pg_10</t>
  </si>
  <si>
    <t>22 lb. Poultry Feeder Cover for M3-PC</t>
  </si>
  <si>
    <t>https://www.jefferspet.com/11-lb-poultry-feeder-cover-for-the-11-lb-poultry-feeder-m3-pb/p?skuId=81620</t>
  </si>
  <si>
    <t>B0024EG6SU</t>
  </si>
  <si>
    <t>https://www.amazon.ca/Little-Giant-Poultry-22-Pound-Hanging/dp/B0024EG6SU/</t>
  </si>
  <si>
    <t>Little Giant Color Chick Waterer Base, Quart, green</t>
  </si>
  <si>
    <t>https://www.jefferspet.com/740-color-chick-waterers-quart-color-lime-green/p</t>
  </si>
  <si>
    <t>B0024EG7BQ</t>
  </si>
  <si>
    <t>https://www.amazon.ca/Plastic-Screw-Base-Qt-Lgreen/dp/B0024EG7BQ/</t>
  </si>
  <si>
    <t>2 lb Bute-Less Pellets</t>
  </si>
  <si>
    <t>https://www.jefferspet.com/bute-less-5-lb-formerly-b-l-pellets/p?skuId=34188</t>
  </si>
  <si>
    <t>B010VRZHFY</t>
  </si>
  <si>
    <t>https://www.amazon.ca/Absorbine-Comfort-Recovery-Support-Supplement/dp/B010VRZHFY/</t>
  </si>
  <si>
    <t>5 lb Bute-Less Pellets</t>
  </si>
  <si>
    <t>https://www.jefferspet.com/bute-less-5-lb-formerly-b-l-pellets/p?skuId=34215</t>
  </si>
  <si>
    <t>B00INCWE8S</t>
  </si>
  <si>
    <t>https://www.amazon.ca/YOUNG-430422-Bute-Less-Pellets/dp/B00INCWE8S/</t>
  </si>
  <si>
    <t>Absorbine Bute-Less Pellets for Horses, 10 lb</t>
  </si>
  <si>
    <t>https://www.jefferspet.com/bute-less-5-lb-formerly-b-l-pellets/p?skuId=34229</t>
  </si>
  <si>
    <t>B07FS7J5JM</t>
  </si>
  <si>
    <t>https://www.amazon.ca/Absorbine-Buteless-Pellets-Horses-10/dp/B07FS7J5JM/</t>
  </si>
  <si>
    <t>9" Jolly Bone, Orange</t>
  </si>
  <si>
    <t>https://www.jefferspet.com/6-jolly-bone-yellow/p?skuId=66967</t>
  </si>
  <si>
    <t>B00XUZ9D0U</t>
  </si>
  <si>
    <t>https://www.amazon.ca/Jolly-Pets-9-inch-Bone-Orange/dp/B00XUZ9D0U/</t>
  </si>
  <si>
    <t>8" Jolly Bone, Blue</t>
  </si>
  <si>
    <t>https://www.jefferspet.com/6-jolly-bone-yellow/p?skuId=66952</t>
  </si>
  <si>
    <t>B008RQ1WZ6</t>
  </si>
  <si>
    <t>https://www.amazon.ca/Jolly-Pets-8-inch-Bone-Blue/dp/B008RQ1WZ6/</t>
  </si>
  <si>
    <t>6" Jolly Bone, Yellow</t>
  </si>
  <si>
    <t>https://www.jefferspet.com/6-jolly-bone-yellow/p?skuId=66934</t>
  </si>
  <si>
    <t>B008RQ1WNS</t>
  </si>
  <si>
    <t>https://www.amazon.ca/Jolly-Pets-6-inch-Bone-Yellow/dp/B008RQ1WNS/</t>
  </si>
  <si>
    <t>Bellota Mini Hoof Rasp, 13"</t>
  </si>
  <si>
    <t>https://www.jefferspet.com/bellota-mini/p</t>
  </si>
  <si>
    <t>B0718X2BD9</t>
  </si>
  <si>
    <t>https://www.amazon.ca/Bellota-Mini-Hoof-Rasp/dp/B0718X2BD9/</t>
  </si>
  <si>
    <t>Neonz Nylon Off Billet, 40"</t>
  </si>
  <si>
    <t>https://www.jefferspet.com/neonz-nylon-off-billet-40-color-purple/p?skuId=50421</t>
  </si>
  <si>
    <t>B01N9T8Z9R</t>
  </si>
  <si>
    <t>https://www.amazon.ca/Neonz-Nylon-Off-Billet-40/dp/B01N9T8Z9R/</t>
  </si>
  <si>
    <t>Enhanced Hoof Protection Gel Pads (pair)</t>
  </si>
  <si>
    <t>https://www.jefferspet.com/enhanced-hoof-protection-gel-pads/p</t>
  </si>
  <si>
    <t>B0045Z20Z4</t>
  </si>
  <si>
    <t>https://www.amazon.ca/Cavallo-Enhanced-Protection-Horse-Black/dp/B0045Z20Z4/</t>
  </si>
  <si>
    <t>Jeffers Super Scoop, 3 quart</t>
  </si>
  <si>
    <t>https://www.jefferspet.com/super-scoop-color-red/p?skuId=69890</t>
  </si>
  <si>
    <t>B01J8N54Z0</t>
  </si>
  <si>
    <t>https://www.amazon.ca/Tolco-Heavy-Duty-Plastic-Scoop-quart/dp/B01J8N54Z0/</t>
  </si>
  <si>
    <t>Sure-Stop Gate Anchor</t>
  </si>
  <si>
    <t>https://www.jefferspet.com/sure-stop-gate-anchor/p</t>
  </si>
  <si>
    <t>B000FBQBS4</t>
  </si>
  <si>
    <t>https://www.amazon.ca/Co-Line-Sure-Stop-Gate-Anchor/dp/B000FBQBS4/</t>
  </si>
  <si>
    <t>Jeffers Standard Tattoo Outfit w/ Revolving Head &amp; Ear Release</t>
  </si>
  <si>
    <t>https://www.jefferspet.com/revolving-head-tattoo/p</t>
  </si>
  <si>
    <t>B07K6T7PLM</t>
  </si>
  <si>
    <t>https://www.amazon.ca/Jeffers-Standard-Outfits-Revolving-Release/dp/B07K6T7PLM/</t>
  </si>
  <si>
    <t>Perfect Prep EQ Supreme Calming Paste</t>
  </si>
  <si>
    <t>https://www.jefferspet.com/perfect-prep-eq-supreme-calming-paste-80-cc/p</t>
  </si>
  <si>
    <t>B00JU121OI</t>
  </si>
  <si>
    <t>https://www.amazon.ca/Perfect-Prep-EQ-Supreme-ounce/dp/B00JU121OI/</t>
  </si>
  <si>
    <t>B01MT38SZX</t>
  </si>
  <si>
    <t>https://www.amazon.ca/High-End-Chicken-Feeder-Waterer/dp/B01MT38SZX/</t>
  </si>
  <si>
    <t>https://www.jefferspet.com/high-end-hen-poultry-feeder-and-waterer/p</t>
  </si>
  <si>
    <t>High End Hen Poultry Feeder &amp; Waterer</t>
  </si>
  <si>
    <t>B005FYN22Y</t>
  </si>
  <si>
    <t>https://www.amazon.ca/Agri-Pro-Enterprises-751374834028-Compression-Sprayer/dp/B005FYN22Y/</t>
  </si>
  <si>
    <t>https://www.jefferspet.com/compression-sprayer-2-liter/p</t>
  </si>
  <si>
    <t>2 Liter Compression (Pump) Sprayer</t>
  </si>
  <si>
    <t>B00BKBBL1U</t>
  </si>
  <si>
    <t>https://www.amazon.ca/Probios-Treats-Digestion-Support-1-Pound/dp/B00BKBBL1U/</t>
  </si>
  <si>
    <t>https://www.jefferspet.com/probios-hrs-treats-peppermint-1lb/p</t>
  </si>
  <si>
    <t>Probios Digestion Support Horse Treats, 1 lb</t>
  </si>
  <si>
    <t>PoochPants, X-Small</t>
  </si>
  <si>
    <t>https://www.jefferspet.com/poochpant-xxsmall/p?skuId=14055</t>
  </si>
  <si>
    <t>B0002XUH30</t>
  </si>
  <si>
    <t>https://www.amazon.ca/Pooch-Pad-PoochPant-Diaper-Small/dp/B0002XUH30/</t>
  </si>
  <si>
    <t>PoochPants, Small</t>
  </si>
  <si>
    <t>https://www.jefferspet.com/poochpant-xxsmall/p?skuId=14074</t>
  </si>
  <si>
    <t>B0002XUH3A</t>
  </si>
  <si>
    <t>https://www.amazon.ca/Pooch-Pad-PoochPant-Diaper-Small/dp/B0002XUH3A/</t>
  </si>
  <si>
    <t>https://www.amazon.ca/s?i=merchant-items&amp;me=A1F17884ISY0OO&amp;page=12&amp;marketplaceID=A2EUQ1WTGCTBG2&amp;qid=1648467325&amp;ref=sr_pg_12</t>
  </si>
  <si>
    <t>PoochPants, Medium</t>
  </si>
  <si>
    <t>https://www.jefferspet.com/poochpant-xxsmall/p?skuId=14095</t>
  </si>
  <si>
    <t>B000AHO1GC</t>
  </si>
  <si>
    <t>https://www.amazon.ca/dp/B000AHO1GC/</t>
  </si>
  <si>
    <t>PoochPants, Large</t>
  </si>
  <si>
    <t>https://www.jefferspet.com/poochpant-xxsmall/p?skuId=14108</t>
  </si>
  <si>
    <t>B000AHPQ2K</t>
  </si>
  <si>
    <t>https://www.amazon.ca/dp/B000AHPQ2K/</t>
  </si>
  <si>
    <t>PoochPants, X-Large</t>
  </si>
  <si>
    <t>https://www.jefferspet.com/poochpant-xxsmall/p?skuId=14125</t>
  </si>
  <si>
    <t>B0002XUH44</t>
  </si>
  <si>
    <t>https://www.amazon.ca/dp/B0002XUH44/</t>
  </si>
  <si>
    <t>Decker #50 "The Showman" White Grip-Fit Brush</t>
  </si>
  <si>
    <t>https://www.jefferspet.com/50-tampico-brush/p</t>
  </si>
  <si>
    <t>B000B9QFPO</t>
  </si>
  <si>
    <t>https://www.amazon.ca/DECKER-50-Grooming-Finish-Brush/dp/B000B9QFPO</t>
  </si>
  <si>
    <t>Economy Plastic Chicken Waterer, 5 Liter White/Red</t>
  </si>
  <si>
    <t>https://www.jefferspet.com/5-liter-economy-plastic-poultry-waterer-color-lime-green/p</t>
  </si>
  <si>
    <t>B01672HLJM</t>
  </si>
  <si>
    <t>https://www.amazon.ca/Economy-Plastic-Chicken-Waterer-Liter/dp/B01672HLJM/</t>
  </si>
  <si>
    <t>Economy Plastic Chicken Waterer, 5 Liter  Lime Green</t>
  </si>
  <si>
    <t>https://www.jefferspet.com/5-liter-economy-plastic-poultry-waterer-color-lime-green/p?skuId=66585</t>
  </si>
  <si>
    <t>B01G0I2XTQ</t>
  </si>
  <si>
    <t>https://www.amazon.ca/Economy-Plastic-Chicken-Waterer-Liter/dp/B01G0I2XTQ/</t>
  </si>
  <si>
    <t>Quick-Fit&amp;#174; Muzzle, size 0 (4¼")</t>
  </si>
  <si>
    <t>https://www.jefferspet.com/quick-fit-muzzle-0/p?skuId=48011</t>
  </si>
  <si>
    <t>B001OVGLW0</t>
  </si>
  <si>
    <t>https://www.amazon.ca/Four-Paws-Quick-Muzzle-Size/dp/B001OVGLW0/</t>
  </si>
  <si>
    <t>Quick-Fit&amp;#174; Muzzle, size 2 (6")</t>
  </si>
  <si>
    <t>https://www.jefferspet.com/quick-fit-muzzle-0/p?skuId=79689</t>
  </si>
  <si>
    <t>B0002ATB6C</t>
  </si>
  <si>
    <t>https://www.amazon.ca/Four-Paws-Quick-Muzzle-Size/dp/B0002ATB6C/</t>
  </si>
  <si>
    <t>Quick-Fit&amp;#174; Muzzle, size 4 (10½")</t>
  </si>
  <si>
    <t>https://www.jefferspet.com/quick-fit-muzzle-0/p?skuId=79690</t>
  </si>
  <si>
    <t>B0002ATB76</t>
  </si>
  <si>
    <t>https://www.amazon.ca/Four-Paws-Quick-Muzzle-Size/dp/B0002ATB76/</t>
  </si>
  <si>
    <t>16 oz Curicyn Wound Care Clay</t>
  </si>
  <si>
    <t>https://www.jefferspet.com/curicyn-wound-care-clay-3-2-oz/p?skuId=57088</t>
  </si>
  <si>
    <t>B079G5TB8X</t>
  </si>
  <si>
    <t>https://www.amazon.ca/Curicyn-Wound-Care-Clay-16oz/dp/B079G5TB8X/</t>
  </si>
  <si>
    <t>3.2 oz Curicyn Wound Care Clay</t>
  </si>
  <si>
    <t>https://www.jefferspet.com/curicyn-wound-care-clay-3-2-oz/p?skuId=57075</t>
  </si>
  <si>
    <t>B07MXSHHTN</t>
  </si>
  <si>
    <t>https://www.amazon.ca/3-2-Curicyn-Wound-Care-Clay/dp/B07MXSHHTN/</t>
  </si>
  <si>
    <t>QuickFinder, Small Breeds</t>
  </si>
  <si>
    <t>https://www.jefferspet.com/quickfinder-for-cats-sml-animals/p?skuId=4761</t>
  </si>
  <si>
    <t>B000OZREE6</t>
  </si>
  <si>
    <t>https://www.amazon.ca/QuickFinder-Small-Nail-Clipper-Pounds/dp/B000OZREE6/</t>
  </si>
  <si>
    <t>QuickFinder, Medium Breeds</t>
  </si>
  <si>
    <t>https://www.jefferspet.com/quickfinder-for-cats-sml-animals/p?skuId=4775</t>
  </si>
  <si>
    <t>B000OTQBTG</t>
  </si>
  <si>
    <t>https://www.amazon.ca/MiracleCorp-Products-QuickFinder-Medium-Clipper/dp/B000OTQBTG/</t>
  </si>
  <si>
    <t>Deluxe QuickFinder for Large Breeds</t>
  </si>
  <si>
    <t>https://www.jefferspet.com/quickfinder-for-cats-sml-animals/p?skuId=78887</t>
  </si>
  <si>
    <t>B001ERJBFI</t>
  </si>
  <si>
    <t>https://www.amazon.ca/Miracle-Coat-QuickFinder-Deluxe-Black/dp/B001ERJBFI/</t>
  </si>
  <si>
    <t>Lax'aire, 3 oz</t>
  </si>
  <si>
    <t>https://www.jefferspet.com/lax-aire-3oz-8022/p</t>
  </si>
  <si>
    <t>Shires De Luxe Fly Mask w/ Ears &amp; Nose</t>
  </si>
  <si>
    <t>https://www.jefferspet.com/shires-de-luxe-fly-mask-w-ears-nose/p</t>
  </si>
  <si>
    <t>B07NJ47V5B</t>
  </si>
  <si>
    <t>https://www.amazon.ca/Shires-Fine-Mesh-Mask-Fringe/dp/B07NJ47V5B/</t>
  </si>
  <si>
    <t>Effax Leather Balsam, 500 mL</t>
  </si>
  <si>
    <t>https://www.jefferspet.com/effax-leather-balsam-500-ml/p</t>
  </si>
  <si>
    <t>B001YGWTL2</t>
  </si>
  <si>
    <t>https://www.amazon.ca/Effax-4273-Leather-balm/dp/B001YGWTL2/</t>
  </si>
  <si>
    <t>Treat Dispensing Puzzle Ball by Starmark</t>
  </si>
  <si>
    <t>https://www.jefferspet.com/treat-dispensing-puzzle-ball-by-starmark-4-8-d/p</t>
  </si>
  <si>
    <t>B0165RNM1K</t>
  </si>
  <si>
    <t>https://www.amazon.ca/Starmark-Treat-Dispensing-Puzzle-Ball/dp/B0165RNM1K/</t>
  </si>
  <si>
    <t>1 Pint Diamond Plate Bowl</t>
  </si>
  <si>
    <t>https://www.jefferspet.com/diamond-plate-bowls-w-rubber-bottom-1pt/p?skuId=37680</t>
  </si>
  <si>
    <t>B00KBSE3FE</t>
  </si>
  <si>
    <t>https://www.amazon.ca/Loving-Pets-Diamond-Plated-Non-Skid/dp/B00KBSE3FE/</t>
  </si>
  <si>
    <t>1 Quart Diamond Plate Bowl</t>
  </si>
  <si>
    <t>https://www.jefferspet.com/diamond-plate-bowls-w-rubber-bottom-1pt/p?skuId=37698</t>
  </si>
  <si>
    <t>B00KBSE37W</t>
  </si>
  <si>
    <t>https://www.amazon.ca/Loving-Pets-Diamond-Non-Skid-1-Quart/dp/B00KBSE37W/</t>
  </si>
  <si>
    <t>2 Quart Diamond Plate Bowl</t>
  </si>
  <si>
    <t>https://www.jefferspet.com/diamond-plate-bowls-w-rubber-bottom-1pt/p?skuId=37716</t>
  </si>
  <si>
    <t>B00KBSE3DQ</t>
  </si>
  <si>
    <t>https://www.amazon.ca/Loving-Pets-Diamond-Plated-Non-Skid/dp/B00KBSE3DQ/</t>
  </si>
  <si>
    <t>3 Quart Diamond Plate Bowl</t>
  </si>
  <si>
    <t>https://www.jefferspet.com/diamond-plate-bowls-w-rubber-bottom-1pt/p?skuId=37732</t>
  </si>
  <si>
    <t>B00KBSE3CM</t>
  </si>
  <si>
    <t>https://www.amazon.ca/Loving-Pets-Diamond-Plated-Non-Skid/dp/B00KBSE3CM/</t>
  </si>
  <si>
    <t>5 Quart Diamond Plate Bowl</t>
  </si>
  <si>
    <t>https://www.jefferspet.com/diamond-plate-bowls-w-rubber-bottom-1pt/p?skuId=37743</t>
  </si>
  <si>
    <t>B00KBSE3GS</t>
  </si>
  <si>
    <t>https://www.amazon.ca/Loving-Pets-Diamond-Plated-Non-Skid/dp/B00KBSE3GS/</t>
  </si>
  <si>
    <t>Corona Ointment, 2 oz</t>
  </si>
  <si>
    <t>https://www.jefferspet.com/corona-ointment-2oz/p</t>
  </si>
  <si>
    <t>B000DN7GYC</t>
  </si>
  <si>
    <t>https://www.amazon.ca/Horse-Corona-Ointment-2-Oz/dp/B000DN7GYC/</t>
  </si>
  <si>
    <t>Goats Prefer Calcium Drench, 8 oz</t>
  </si>
  <si>
    <t>https://www.jefferspet.com/goats-prefer-calcium-drench-8oz/p</t>
  </si>
  <si>
    <t>B002PNQKKY</t>
  </si>
  <si>
    <t>https://www.amazon.ca/Vets-Plus-Prefer-Calcium-Drench/dp/B002PNQKKY/</t>
  </si>
  <si>
    <t>Wall Bracket</t>
  </si>
  <si>
    <t>https://www.jefferspet.com/wall-bracket-wb20/p</t>
  </si>
  <si>
    <t>B000A6VRDI</t>
  </si>
  <si>
    <t>https://www.amazon.ca/FORTEX-INDUSTRIES-WB-20-Wall-Bracket/dp/B000A6VRDI/</t>
  </si>
  <si>
    <t>Supra Odor Control Shampoo, 17 oz</t>
  </si>
  <si>
    <t>https://www.jefferspet.com/supra-odor-shampoo-gallon/p?skuId=80079</t>
  </si>
  <si>
    <t>B0002ARK2E</t>
  </si>
  <si>
    <t>https://www.amazon.ca/Kenic-Products-150-02310-Control-Shampoo/dp/B0002ARK2E/</t>
  </si>
  <si>
    <t>Supra Odor Control Shampoo, gallon</t>
  </si>
  <si>
    <t>https://www.jefferspet.com/supra-odor-shampoo-gallon/p?skuId=65836</t>
  </si>
  <si>
    <t>B0002ARK2Y</t>
  </si>
  <si>
    <t>https://www.amazon.ca/Kenic-Supra-Odor-Control-Shampoo/dp/B0002ARK2Y/</t>
  </si>
  <si>
    <t>2 Liter Rabbit Drinker with Bottle</t>
  </si>
  <si>
    <t>https://www.jefferspet.com/2-liter-rabbit-drinker-with-bottle/p</t>
  </si>
  <si>
    <t>B009HSQ1LS</t>
  </si>
  <si>
    <t>https://www.amazon.ca/2-Liter-Rabbit-Drinker-Bottle/dp/B009HSQ1LS/</t>
  </si>
  <si>
    <t>https://www.jefferspet.com/braided-nylon-barrel-reins-8-color-black-purple-mint/p?skuId=30926</t>
  </si>
  <si>
    <t>Braided Nylon Barrel Reins black</t>
  </si>
  <si>
    <t>B00IERSVS4</t>
  </si>
  <si>
    <t>https://www.amazon.ca/Weaver-Leather-Braided-Nylon-Barrel/dp/B00IERSVS4/</t>
  </si>
  <si>
    <t>Equiderma Zinc Oxide Paste</t>
  </si>
  <si>
    <t>https://www.jefferspet.com/equiderma-zinc-oxide-paste-16oz/p?skuId=30943</t>
  </si>
  <si>
    <t>B004KGI0AC</t>
  </si>
  <si>
    <t>https://www.amazon.ca/Equiderma-Zinc-Paste/dp/B004KGI0AC/</t>
  </si>
  <si>
    <t>Replacement Blade Kit</t>
  </si>
  <si>
    <t>https://www.jefferspet.com/replacement-blade-for-pet-nail-clipper/p?skuId=3689</t>
  </si>
  <si>
    <t>B001ID9H8O</t>
  </si>
  <si>
    <t>https://www.amazon.ca/Resco-Clipper-Replacement-Guillotine-Style-Trimmers/dp/B001ID9H8O/</t>
  </si>
  <si>
    <t>Pet Nail Trimmers - Regular</t>
  </si>
  <si>
    <t>https://www.jefferspet.com/replacement-blade-for-pet-nail-clipper/p?skuId=3699</t>
  </si>
  <si>
    <t>B005CN33OK</t>
  </si>
  <si>
    <t>https://www.amazon.ca/Resco-Original-Deluxe-Clippers-Trimmer/dp/B005CN33OK/</t>
  </si>
  <si>
    <t>Pet Nail Trimmers - Large</t>
  </si>
  <si>
    <t>https://www.jefferspet.com/replacement-blade-for-pet-nail-clipper/p?skuId=3715</t>
  </si>
  <si>
    <t>B001IDAYAY</t>
  </si>
  <si>
    <t>https://www.amazon.ca/Resco-Original-Deluxe-Clippers-Trimmer/dp/B001IDAYAY/</t>
  </si>
  <si>
    <t>Black Nail On Insulator, 25 pack</t>
  </si>
  <si>
    <t>https://www.jefferspet.com/black-poly-rope-wire-insulator-25-653002/p?skuId=25055</t>
  </si>
  <si>
    <t>B0042AFD3I</t>
  </si>
  <si>
    <t>https://www.amazon.ca/Field-Guardian-Nail-Polyrope-Insulator/dp/B0042AFD3I/</t>
  </si>
  <si>
    <t>White Nail On Insulator, 25 pack</t>
  </si>
  <si>
    <t>https://www.jefferspet.com/black-poly-rope-wire-insulator-25-653002/p?skuId=25057</t>
  </si>
  <si>
    <t>B0042AHM5A</t>
  </si>
  <si>
    <t>https://www.amazon.ca/Field-Guardian-Nail-Polyrope-Insulator/dp/B0042AHM5A/</t>
  </si>
  <si>
    <t>Jeffers Expression "Electric Cheetah" Fleece Horse Cooler 69 in</t>
  </si>
  <si>
    <t>https://www.jefferspet.com/jeffers-exp-electric-cheetah-fleece-cooler-size-69-in/p?skuId=95926</t>
  </si>
  <si>
    <t>B081FLF69L</t>
  </si>
  <si>
    <t>https://www.amazon.ca/Jeffers-Expression-Electric-Cheetah-Fleece/dp/B081FLF69L/</t>
  </si>
  <si>
    <t>Polished Aluminum Barrel Racer Stirrups black</t>
  </si>
  <si>
    <t>https://www.jefferspet.com/polished-aluminum-barrel-racer-stirrups-color-purple/p?skuId=74530</t>
  </si>
  <si>
    <t>B004U4VSPS</t>
  </si>
  <si>
    <t>https://www.amazon.ca/Tough-1-Polished-Aluminum-Barrel-Stirrups/dp/B004U4VSPS/</t>
  </si>
  <si>
    <t>Polished Aluminum Barrel Racer Stirrups pink</t>
  </si>
  <si>
    <t>https://www.jefferspet.com/polished-aluminum-barrel-racer-stirrups-color-purple/p?skuId=74502</t>
  </si>
  <si>
    <t>B004KXBJ8U</t>
  </si>
  <si>
    <t>https://www.amazon.ca/Tough-1-Polished-Aluminum-Barrel-Stirrups/dp/B004KXBJ8U/</t>
  </si>
  <si>
    <t>Polished Aluminum Barrel Racer Stirrups Royal blue</t>
  </si>
  <si>
    <t>https://www.jefferspet.com/polished-aluminum-barrel-racer-stirrups-color-purple/p?skuId=74546</t>
  </si>
  <si>
    <t>B004JTE5Z4</t>
  </si>
  <si>
    <t>https://www.amazon.ca/Tough-1-Polished-Aluminum-Barrel-Stirrups/dp/B004JTE5Z4/</t>
  </si>
  <si>
    <t>Polished Aluminum Barrel Racer Stirrups Turquoise</t>
  </si>
  <si>
    <t>https://www.jefferspet.com/polished-aluminum-barrel-racer-stirrups-color-purple/p?skuId=7451</t>
  </si>
  <si>
    <t>B01M8IYVAY</t>
  </si>
  <si>
    <t>https://www.amazon.ca/Tough-1-Polished-Aluminum-Barrel-Stirrups/dp/B01M8IYVAY/</t>
  </si>
  <si>
    <t>Yearling Rope Halter and Lead</t>
  </si>
  <si>
    <t>https://www.jefferspet.com/yearling-economy-rope-halter-and-lead-color-blue-white/p?skuId=86036</t>
  </si>
  <si>
    <t>B00CA81BBM</t>
  </si>
  <si>
    <t>https://www.amazon.ca/Mountain-Rope-Halter-Lead-Yearling/dp/B00CA81BBM/</t>
  </si>
  <si>
    <t>30 mL Selenium &amp; Vitamin E Gel</t>
  </si>
  <si>
    <t>https://www.jefferspet.com/selenium-vitamin-e-oral-gel-30-ml/p</t>
  </si>
  <si>
    <t>B00684K9JY</t>
  </si>
  <si>
    <t>80 mL Selenium &amp; Vitamin E Gel</t>
  </si>
  <si>
    <t>https://www.jefferspet.com/selenium-vitamin-e-oral-gel-30-ml/p?skuId=76262</t>
  </si>
  <si>
    <t>https://www.amazon.ca/Kaeco-Selenium-Vitamin-Gel-30/dp/B00684K9JY/</t>
  </si>
  <si>
    <t>B0042L4ORS</t>
  </si>
  <si>
    <t>https://www.amazon.ca/Kaeco-Selenium-Vitamin-Goats-tube/dp/B0042L4ORS/</t>
  </si>
  <si>
    <t>Troxel Intrepid Helmet Mulberry</t>
  </si>
  <si>
    <t>https://www.jefferspet.com/intrepid-helmet-size-xlarge-color-black/p?skuId=28801</t>
  </si>
  <si>
    <t>https://www.amazon.ca/TROXEL-SELLING-Schooling-CERTIFICATION-Dreamscape/dp/B06XFX4Y1W/</t>
  </si>
  <si>
    <t>B06XFX4Y1W</t>
  </si>
  <si>
    <t>2-Piece Insulator, pkg of 25</t>
  </si>
  <si>
    <t>https://www.jefferspet.com/2-piece-insulator-25/p</t>
  </si>
  <si>
    <t>B0039X041U</t>
  </si>
  <si>
    <t>https://www.amazon.ca/PRODUCTS-WESTERN-RP-25-Western-Screw-Tight-Insulator/dp/B0039X041U/</t>
  </si>
  <si>
    <t>Sav-A-Hoof Spray, 16 oz spray</t>
  </si>
  <si>
    <t>https://www.jefferspet.com/sav-a-hoof-spray-16oz/p</t>
  </si>
  <si>
    <t>B004QN3LC6</t>
  </si>
  <si>
    <t>https://www.amazon.ca/SBS-SAV-A-HOOF-Spray-16-Oz/dp/B004QN3LC6/</t>
  </si>
  <si>
    <t>Y-Tex® UltraTagger Compact &amp; Replacement Pin</t>
  </si>
  <si>
    <t>https://www.jefferspet.com/replacement-pin-for-ultra-tagger-and-tagger-compact-pkg-of-2/p</t>
  </si>
  <si>
    <t>B0054CAZNQ</t>
  </si>
  <si>
    <t>https://www.amazon.ca/Y-TEX-CORPORATION-Ultra-Compact-Tagger/dp/B0054CAZNQ/</t>
  </si>
  <si>
    <t>Medium Coolaroo Pet Bed, 42" x 25"</t>
  </si>
  <si>
    <t>https://www.amazon.ca/s?i=merchant-items&amp;me=A1F17884ISY0OO&amp;page=15&amp;marketplaceID=A2EUQ1WTGCTBG2&amp;qid=1648668155&amp;ref=sr_pg_15</t>
  </si>
  <si>
    <t>https://www.jefferspet.com/sml-coolaroo-pet-bed-35-6-x21-6/p</t>
  </si>
  <si>
    <t>B0018C97DA</t>
  </si>
  <si>
    <t>https://www.amazon.ca/Coolaroo-Elevated-Replacement-Medium-Brunkswick/dp/B0018C97DA/</t>
  </si>
  <si>
    <t>https://www.jefferspet.com/sml-coolaroo-pet-bed-35-6-x21-6/p?skuId=9786</t>
  </si>
  <si>
    <t>Large Coolaroo Pet Bed, 51" x 31"</t>
  </si>
  <si>
    <t>B0018C97FS</t>
  </si>
  <si>
    <t>https://www.amazon.ca/Coolaroo-Elevated-Replacement-Cover-Brunswick/dp/B0018C97FS</t>
  </si>
  <si>
    <t>https://www.jefferspet.com/classic-rounded-show-halter-small-color-black/p?skuId=30328</t>
  </si>
  <si>
    <t>Classic Rounded Cattle Show Halter, black</t>
  </si>
  <si>
    <t>B005JEQT0W</t>
  </si>
  <si>
    <t>https://www.amazon.ca/Weaver-Leather-Dairy-Rounded-Halter/dp/B005JEQT0W/</t>
  </si>
  <si>
    <t>Classic Rounded Cattle Show Halter, brown</t>
  </si>
  <si>
    <t>https://www.jefferspet.com/classic-rounded-show-halter-small-color-black/p?skuId=30316</t>
  </si>
  <si>
    <t>B002B8SFQU</t>
  </si>
  <si>
    <t>https://www.amazon.ca/Weaver-Leather-Rounded-Halter-Medium/dp/B002B8SFQU/</t>
  </si>
  <si>
    <t>Sure-Latch Lockable 2-Way Gate Latch</t>
  </si>
  <si>
    <t>https://www.jefferspet.com/sure-latch-lockable-2-way-gate-latch/p</t>
  </si>
  <si>
    <t>B000H5Q3R2</t>
  </si>
  <si>
    <t>https://www.amazon.ca/CO-LINE-WELDING-R1582L-Co-Line-R-158-2L/dp/B000H5Q3R2</t>
  </si>
  <si>
    <t>No Thrush, 5.5 oz</t>
  </si>
  <si>
    <t>https://www.jefferspet.com/no-thrush-2-5oz/p?skuId=64498</t>
  </si>
  <si>
    <t>B004Z60HRG</t>
  </si>
  <si>
    <t>https://www.amazon.ca/Four-Oaks-Ventures-Thrush-Formula/dp/B004Z60HRG/</t>
  </si>
  <si>
    <t>No Thrush, 2.5 oz</t>
  </si>
  <si>
    <t>https://www.jefferspet.com/no-thrush-2-5oz/p?skuId=64475</t>
  </si>
  <si>
    <t>B007AQ4NKU</t>
  </si>
  <si>
    <t>https://www.amazon.ca/Four-Oaks-Farm-Ventures-0412D-03981-Formula/dp/B007AQ4NKU/</t>
  </si>
  <si>
    <t>Quic Silver Shampoo, 64 oz</t>
  </si>
  <si>
    <t>https://www.jefferspet.com/quic-silver-shampoo-16oz/p?skuId=42672</t>
  </si>
  <si>
    <t>B000A6XGGY</t>
  </si>
  <si>
    <t>https://www.amazon.ca/Silver-Color-Intensifying-Shampoo-liters/dp/B000A6XGGY/</t>
  </si>
  <si>
    <t>Quic Silver, 16 oz</t>
  </si>
  <si>
    <t>https://www.jefferspet.com/quic-silver-shampoo-16oz/p?skuId=42660</t>
  </si>
  <si>
    <t>B000A6XGG4</t>
  </si>
  <si>
    <t>https://www.amazon.ca/Silver-Color-Intensifying-Shampoo-liters/dp/B000A6XGG4/</t>
  </si>
  <si>
    <t>Jeffers Steel Calf Head Snare</t>
  </si>
  <si>
    <t>https://www.jefferspet.com/calf-head-snare/p</t>
  </si>
  <si>
    <t>B07K6VFPV5</t>
  </si>
  <si>
    <t>https://www.amazon.ca/T-A-Walthem-Jeffers%C2%AE-Snare/dp/B07K6VFPV5/</t>
  </si>
  <si>
    <t>Chicken Waterer Cups, 2 Pack</t>
  </si>
  <si>
    <t>https://www.jefferspet.com/poultry-watering-cups-2-pack-red/p</t>
  </si>
  <si>
    <t>B014LSSTJA</t>
  </si>
  <si>
    <t>https://www.amazon.ca/Harris-Farms-Poultry-Watering-Cups/dp/B014LSSTJA/</t>
  </si>
  <si>
    <t>Tampico Pig Brush</t>
  </si>
  <si>
    <t>https://www.jefferspet.com/tampico-pig-brush/p</t>
  </si>
  <si>
    <t>B01MTLB1FQ</t>
  </si>
  <si>
    <t>https://www.amazon.ca/Weaver-Leather-Livestock-Tampico-Brush/dp/B01MTLB1FQ/</t>
  </si>
  <si>
    <t>Jeffers Lunging Cavesson</t>
  </si>
  <si>
    <t>https://www.jefferspet.com/lunging-caveson-horse/p</t>
  </si>
  <si>
    <t>B07K6TXDC2</t>
  </si>
  <si>
    <t>https://www.amazon.ca/Jeffers-Lunging-Cavesson/dp/B07K6TXDC2/</t>
  </si>
  <si>
    <t>Soda Bottle Lamb/Foal Nipples, 3 pack</t>
  </si>
  <si>
    <t>https://www.jefferspet.com/soda-bottle-lamb-colt-nipples-3pk-blk/p</t>
  </si>
  <si>
    <t>B000H5QD6S</t>
  </si>
  <si>
    <t>https://www.amazon.ca/Miller-Manufacturing-Bottle-Nipple-Feeding/dp/B000H5QD6S/</t>
  </si>
  <si>
    <t>XL Bander Castrator Pliers</t>
  </si>
  <si>
    <t>https://www.jefferspet.com/xl-bander/p?skuId=50514</t>
  </si>
  <si>
    <t>B004ZQ4ECK</t>
  </si>
  <si>
    <t>https://www.amazon.ca/Cattle-Banders-Tri-Band-Bander/dp/B004ZQ4ECK/</t>
  </si>
  <si>
    <t>8 Quart (2 Gallon) Rubber Feed Pan</t>
  </si>
  <si>
    <t>https://www.jefferspet.com/rubber-feed-pan-black-3-gallon-cr-350/p?skuId=64863</t>
  </si>
  <si>
    <t>B000HHM23E</t>
  </si>
  <si>
    <t>https://www.amazon.ca/Fortex-Feeder-Small-Animals-8-Quart/dp/B000HHM23E/</t>
  </si>
  <si>
    <t>Heavy Duty Gate Handle Plated</t>
  </si>
  <si>
    <t>https://www.jefferspet.com/heavy-duty-gate-handle-plated-white/p#</t>
  </si>
  <si>
    <t>B0041OM7WA</t>
  </si>
  <si>
    <t>https://www.amazon.ca/Field-Guardian-Heavy-Plated-Handle/dp/B0041OM7WA/</t>
  </si>
  <si>
    <t>Stewart Pro-Treat Freeze Dried Beef Liver Treats 4oz</t>
  </si>
  <si>
    <t>https://www.jefferspet.com/pro-treat-beef-liver-treats-2oz/p</t>
  </si>
  <si>
    <t>B0002DGRRA</t>
  </si>
  <si>
    <t>https://www.amazon.ca/Stewart-Freeze-Dried-Treats-4-Ounce/dp/B0002DGRRA/</t>
  </si>
  <si>
    <t>Liver Pro-Treat, 21 oz</t>
  </si>
  <si>
    <t>https://www.jefferspet.com/pro-treat-beef-liver-treats-2oz/p?skuId=4752</t>
  </si>
  <si>
    <t>B000255OIG</t>
  </si>
  <si>
    <t>https://www.amazon.ca/Stewart-Freeze-Dried-Treats-14-Ounce/dp/B000255OIG/</t>
  </si>
  <si>
    <t>Cashel Crusader Black Quiet-Ride Fly Mask with Ears</t>
  </si>
  <si>
    <t>B004MLN5F0</t>
  </si>
  <si>
    <t>https://www.amazon.ca/Quiet-Ride-Mask-Standard-Ears/dp/B004MLN5F0/</t>
  </si>
  <si>
    <t>https://www.jefferspet.com/cashel-crusader-quiet-ride-fly-mask-with-ears-black-size-draft/p</t>
  </si>
  <si>
    <t>Colostrx CR Colostrum Replacer, 500 grams</t>
  </si>
  <si>
    <t>https://www.jefferspet.com/colostrx-cr-700gm-packet/p</t>
  </si>
  <si>
    <t>B011ONLUNW</t>
  </si>
  <si>
    <t>https://www.amazon.ca/Agrilabs-Colostrx-Cr-Colostrum-Replacer/dp/B011ONLUNW</t>
  </si>
  <si>
    <t>10 lb Pure MSM Powder</t>
  </si>
  <si>
    <t>https://www.jefferspet.com/msm-99-9-pure-1lb/p?skuId=52305</t>
  </si>
  <si>
    <t>B000HHQ5BE</t>
  </si>
  <si>
    <t>https://www.amazon.ca/Animed-Msm-Powder-5-Lb/dp/B000HHQ5BE/</t>
  </si>
  <si>
    <t>5 lb Pure MSM Powder</t>
  </si>
  <si>
    <t>https://www.jefferspet.com/msm-99-9-pure-1lb/p?skuId=52289</t>
  </si>
  <si>
    <t>B000HHM9WI</t>
  </si>
  <si>
    <t>https://www.amazon.ca/Animed-Msm-Powder-5-Lb/dp/B000HHM9WI/</t>
  </si>
  <si>
    <t>6 In 1 Multipurpose Sharpening Tool</t>
  </si>
  <si>
    <t>https://www.jefferspet.com/6-in-1-multipurpose-sharpening-tool-black-orange/p</t>
  </si>
  <si>
    <t>B008U7IQC4</t>
  </si>
  <si>
    <t>https://www.amazon.ca/Zenport-KS06-Multi-Sharpener-Pruner-Scissors/dp/B008U7IQC4</t>
  </si>
  <si>
    <t>2.25 lb Animed Pure MSM Powder</t>
  </si>
  <si>
    <t>https://www.jefferspet.com/msm-99-9-pure-1lb/p?skuId=52276</t>
  </si>
  <si>
    <t>B000HHOASO</t>
  </si>
  <si>
    <t>https://www.amazon.ca/AniMed-389001-Pure-MSM-2-25lb/dp/B000HHOASO/</t>
  </si>
  <si>
    <t>1 lb Animed Pure MSM Powder</t>
  </si>
  <si>
    <t>https://www.jefferspet.com/msm-99-9-pure-1lb/p?skuId=52266</t>
  </si>
  <si>
    <t>B07XTH99KH</t>
  </si>
  <si>
    <t>https://www.amazon.ca/AniMed-Powder-Filler-Equine-Cartilage/dp/B07XTH99KH/</t>
  </si>
  <si>
    <t>Crusader Long Fly Mask w/ Ears, Gray Warmblood</t>
  </si>
  <si>
    <t>https://www.jefferspet.com/crusader-long-fly-mask-w-ears-gray-size-mini/p</t>
  </si>
  <si>
    <t>B0019IN1F8</t>
  </si>
  <si>
    <t>https://www.amazon.ca/Cashel-Crusader-Mask-Long-Nose/dp/B0019IN1F8/</t>
  </si>
  <si>
    <t>Fortiflex Mini Pan, Black</t>
  </si>
  <si>
    <t>https://www.jefferspet.com/mini-pan-mp-5-black/p</t>
  </si>
  <si>
    <t>B000HHLNPC</t>
  </si>
  <si>
    <t>https://www.amazon.ca/Fortiflex-Mini-Pan-Black-Mp-5/dp/B000HHLNPC/</t>
  </si>
  <si>
    <t>Little Giant Automatic Baby Chick Fountain #2525</t>
  </si>
  <si>
    <t>https://www.jefferspet.com/chick-poultry-fountain/p</t>
  </si>
  <si>
    <t>B000AYFZ6K</t>
  </si>
  <si>
    <t>https://www.amazon.ca/Little-Giant-Waterer-Discontinued-Manufacturer/dp/B000AYFZ6K/</t>
  </si>
  <si>
    <t>Cashel Crusader Breast Cancer Research (Pink) Fly Mask with Ears</t>
  </si>
  <si>
    <t>https://www.jefferspet.com/cashel-crusader-breast-cancer-research-pink-fly-mask-with-ears-size-cob-arabian/p</t>
  </si>
  <si>
    <t>B00CJHDIXI</t>
  </si>
  <si>
    <t>https://www.amazon.ca/Cashel-mask-benefits-breast-cancer/dp/B00CJHDIXI/</t>
  </si>
  <si>
    <t>https://www.amazon.ca/s?i=merchant-items&amp;me=A1F17884ISY0OO&amp;page=17&amp;marketplaceID=A2EUQ1WTGCTBG2&amp;qid=1648749914&amp;ref=sr_pg_16</t>
  </si>
  <si>
    <t>Probios Intelliflora, 1.06 oz</t>
  </si>
  <si>
    <t>https://www.jefferspet.com/probios-intelliflora-1-06-oz/p</t>
  </si>
  <si>
    <t>https://www.amazon.ca/Vets-Plus-CHR-800-Intelliflora-Nutritional/dp/B0719QFH14</t>
  </si>
  <si>
    <t>Natural Value Treat Sticks, 14 oz duck</t>
  </si>
  <si>
    <t>https://www.jefferspet.com/natural-value-treat-sticks-14-oz-flavor-chicken/p?skuId=37701</t>
  </si>
  <si>
    <t>B00IK5WLJA</t>
  </si>
  <si>
    <t>https://www.amazon.ca/Loving-Pets-Natural-Sticks-14-Ounce/dp/B00IK5WLJA/</t>
  </si>
  <si>
    <t>Natural Value Treat Sticks, 14 oz chicken</t>
  </si>
  <si>
    <t>https://www.jefferspet.com/natural-value-treat-sticks-14-oz-flavor-chicken/p?skuId=37683</t>
  </si>
  <si>
    <t>B00IK5WJEW</t>
  </si>
  <si>
    <t>https://www.amazon.ca/Loving-Pets-Natural-Sticks-14-Ounce/dp/B00IK5WJEW/</t>
  </si>
  <si>
    <t>Natural Value Treat Sticks, 14 oz beef</t>
  </si>
  <si>
    <t>https://www.jefferspet.com/natural-value-treat-sticks-14-oz-flavor-chicken/p?skuId=37718</t>
  </si>
  <si>
    <t>B00IK5PS18</t>
  </si>
  <si>
    <t>https://www.amazon.ca/Loving-Pets-Natural-Sticks-14-Ounce/dp/B00IK5PS18/</t>
  </si>
  <si>
    <t>Pawbreakers!</t>
  </si>
  <si>
    <t>https://www.jefferspet.com/pawbreakers-candy-for-cats/p</t>
  </si>
  <si>
    <t>B000J42KQE</t>
  </si>
  <si>
    <t>https://www.amazon.ca/Pawbreakers-Original-All-Natural-Catnip-Candy/dp/B000J42KQE/</t>
  </si>
  <si>
    <t>https://www.jefferspet.com/miniature-breakaway-halter-large-color-purple/p?skuId=74744</t>
  </si>
  <si>
    <t>B002HUYVPG</t>
  </si>
  <si>
    <t>Miniature Breakaway Halter, Large red</t>
  </si>
  <si>
    <t>Miniature Breakaway Halter, Large black</t>
  </si>
  <si>
    <t>https://www.jefferspet.com/miniature-breakaway-halter-large-color-purple/p?skuId=74771</t>
  </si>
  <si>
    <t>Miniature Breakaway Halter, Large Royal Blue</t>
  </si>
  <si>
    <t>Miniature Breakaway Halter, Large Purple</t>
  </si>
  <si>
    <t>B002HQ9TEI</t>
  </si>
  <si>
    <t>B002HQ2OOA</t>
  </si>
  <si>
    <t>B002HTMZKU</t>
  </si>
  <si>
    <t>https://www.amazon.ca/Tough-Miniature-Break-Away-Halter-Regular/dp/B002HTMZKU/</t>
  </si>
  <si>
    <t>https://www.amazon.ca/Tough-Miniature-Break-Away-Halter-Regular/dp/B002HQ3VNS/</t>
  </si>
  <si>
    <t>https://www.amazon.ca/Tough-Miniature-Break-Away-Halter-Regular/dp/B002HQ2OOA/</t>
  </si>
  <si>
    <t>Royal King Preakness Leather Track Halter horse</t>
  </si>
  <si>
    <t>Royal King Preakness Leather Track Halter yearling</t>
  </si>
  <si>
    <t>https://www.jefferspet.com/preakness-track-halter-large-horse/p?skuId=74819</t>
  </si>
  <si>
    <t>B002HVUCJO</t>
  </si>
  <si>
    <t>https://www.amazon.ca/Tough-Royal-Leather-Track-Halter/dp/B002HVUCJO/</t>
  </si>
  <si>
    <t>B002HVUCL2</t>
  </si>
  <si>
    <t>https://www.amazon.ca/Tough-Royal-Leather-Track-Halter/dp/B002HVUCL2/</t>
  </si>
  <si>
    <t>https://www.jefferspet.com/plastic-jar-jar-only/p?skuId=4459</t>
  </si>
  <si>
    <t>B000BO58PW</t>
  </si>
  <si>
    <t>https://www.amazon.ca/Miller-Manufacturing-690-1-Quart-Waterer/dp/B000BO58PW/</t>
  </si>
  <si>
    <t>Stainless Steel Pails 13 quart</t>
  </si>
  <si>
    <t>Stainless Steel Pails 2 quart</t>
  </si>
  <si>
    <t>https://www.jefferspet.com/ss-pail-13-quart-77860/p?skuId=33395</t>
  </si>
  <si>
    <t>B0033PR796</t>
  </si>
  <si>
    <t>https://www.amazon.ca/Indipets-800104-Heavy-Stainless-13-Quart/dp/B0033PR796/</t>
  </si>
  <si>
    <t>B002U4QS64</t>
  </si>
  <si>
    <t>https://www.amazon.ca/dp/B002U4QS64/</t>
  </si>
  <si>
    <t>K&amp;H Thermo-Kitty Heated Cat Bed</t>
  </si>
  <si>
    <t>https://www.jefferspet.com/thermo-kitty-bed-sage/p?skuId=11050</t>
  </si>
  <si>
    <t>B00176F9AM</t>
  </si>
  <si>
    <t>https://www.amazon.ca/Manufacturing-Thermo-Kitty-Heated-16-Inch-Sage/dp/B00176F9AM/</t>
  </si>
  <si>
    <t>Round Hanging Chicken Waterer, 16 oz</t>
  </si>
  <si>
    <t>https://www.jefferspet.com/galvanized-round-hanging-waterer-5-75-x4-25-x5-75/p</t>
  </si>
  <si>
    <t>B00BHVICZG</t>
  </si>
  <si>
    <t>https://www.amazon.ca/Miller-Manufacturing-Galvanized-Hanging-Gravity-Feed/dp/B00BHVICZG/</t>
  </si>
  <si>
    <t>Sticky Paws</t>
  </si>
  <si>
    <t>Fortex Rubber Feed Pans, 3 gallon</t>
  </si>
  <si>
    <t>Via-Calm</t>
  </si>
  <si>
    <t>Coolaroo Pet Bed</t>
  </si>
  <si>
    <t>https://www.jefferspet.com/sticky-paws-package-of-24/p</t>
  </si>
  <si>
    <t>https://www.jefferspet.com/rubber-feed-pan-black-3-gallon-cr-350/p</t>
  </si>
  <si>
    <t>https://www.jefferspet.com/via-calm-powder-2-lb/p</t>
  </si>
  <si>
    <t>B00IUHX55W</t>
  </si>
  <si>
    <t>B000A6XM5O</t>
  </si>
  <si>
    <t>B000HHQ4MY</t>
  </si>
  <si>
    <t>B002VF5USE</t>
  </si>
  <si>
    <t>https://www.amazon.ca/Sticky-Paws-Furniture-Strips-24/dp/B00IUHX55W/</t>
  </si>
  <si>
    <t>https://www.amazon.ca/Fortex-Feeder-Pan-Qt-Cr40/dp/B000A6XM5O/</t>
  </si>
  <si>
    <t>https://www.amazon.ca/AniMed-Vita-Calm-Horse-Pound-Container/dp/B000HHQ4MY/</t>
  </si>
  <si>
    <t>https://www.amazon.ca/Coolaroo-Elevated-Replacement-Cover-Large/dp/B002VF5USE/</t>
  </si>
  <si>
    <t>https://www.amazon.ca/s?i=merchant-items&amp;me=A1F17884ISY0OO&amp;page=19&amp;marketplaceID=A2EUQ1WTGCTBG2&amp;qid=1648825207&amp;ref=sr_pg_19</t>
  </si>
  <si>
    <t>Water Hose with Nozzle</t>
  </si>
  <si>
    <t>https://www.jefferspet.com/water-hose-w-nozzle-blue/p</t>
  </si>
  <si>
    <t>B00FE183O0</t>
  </si>
  <si>
    <t>https://www.amazon.ca/Tough-1-25-Coil-Hose-Nozzle/dp/B00FE183O0/</t>
  </si>
  <si>
    <t>NickerDoodles</t>
  </si>
  <si>
    <t>Phycox MAX HA Soft Chews, 90 count</t>
  </si>
  <si>
    <t>Dispensing Pump, 5 gallon</t>
  </si>
  <si>
    <t>Feed Rite Bag orange</t>
  </si>
  <si>
    <t>Feed Rite Bag pink</t>
  </si>
  <si>
    <t>Feed Rite Bag blue</t>
  </si>
  <si>
    <t>Shires Fine Mesh Fly Mask without Ears black</t>
  </si>
  <si>
    <t>https://www.jefferspet.com/nickerdoodles-1-lbs/p</t>
  </si>
  <si>
    <t>https://www.jefferspet.com/phycox-max-ha-soft-chews-90ct/p</t>
  </si>
  <si>
    <t>https://www.jefferspet.com/likit-boredom-breaker-color-red/p?skuId=18210</t>
  </si>
  <si>
    <t>https://www.jefferspet.com/5-gallon-dispensing-pump/p</t>
  </si>
  <si>
    <t>https://www.jefferspet.com/feed-rite-bag-horse-color-blue/p?skuId=100113</t>
  </si>
  <si>
    <t>https://www.jefferspet.com/feed-rite-bag-horse-color-blue/p?skuId=100117</t>
  </si>
  <si>
    <t>https://www.jefferspet.com/feed-rite-bag-horse-color-blue/p?skuId=100120</t>
  </si>
  <si>
    <t>https://www.jefferspet.com/fine-mesh-fly-mask-without-ears-size-cob-color-black/p?skuId=22646</t>
  </si>
  <si>
    <t>B01N0EWH9S</t>
  </si>
  <si>
    <t>B00CPKIQ6I</t>
  </si>
  <si>
    <t>B00A0L3VA0</t>
  </si>
  <si>
    <t>B0002DH242</t>
  </si>
  <si>
    <t>B07QY42J3M</t>
  </si>
  <si>
    <t>B07QZ72V66</t>
  </si>
  <si>
    <t>B07T72KNF3</t>
  </si>
  <si>
    <t>https://www.amazon.ca/Cashel-Breathable-Feed-Rite-Blue/dp/B07T72KNF3/</t>
  </si>
  <si>
    <t>https://www.amazon.ca/Cashel-Breathable-Feed-Rite-Blue/dp/B07QZ72V66/</t>
  </si>
  <si>
    <t>https://www.amazon.ca/Cashel-Breathable-Feed-Rite-Blue/dp/B07QY42J3M/</t>
  </si>
  <si>
    <t>https://www.amazon.ca/Bio-Groom-Plastic-Dispensing-5-Gallon-White/dp/B0002DH242/</t>
  </si>
  <si>
    <t>https://www.amazon.ca/Manna-Pro-Likit-Boredom-Breaker/dp/B00A0L3VA0/</t>
  </si>
  <si>
    <t>https://www.amazon.ca/Dechra-Phycox-Count-Canine-Chews/dp/B00CPKIQ6I/</t>
  </si>
  <si>
    <t>https://www.amazon.ca/NickerDoodles-Horse-Treats-2-lb/dp/B01N0EWH9S/</t>
  </si>
  <si>
    <t>Likit Boredom Breaker red</t>
  </si>
  <si>
    <t>B06XGGH1Z3</t>
  </si>
  <si>
    <t>https://www.amazon.ca/Shires-Fine-Mesh-Mask-Hole/dp/B06XGGH1Z3/</t>
  </si>
  <si>
    <t>Copasure for Kids, 2g (24 capsules)</t>
  </si>
  <si>
    <t>Jeffers Band Castration Tool, Plastic Handle</t>
  </si>
  <si>
    <t>Oatmeal Pet Spray</t>
  </si>
  <si>
    <t>Starmark Pro-Training Quicker Clicker</t>
  </si>
  <si>
    <t>Elastic Rope Strap, each</t>
  </si>
  <si>
    <t>Mastitis Indicators, box of 30</t>
  </si>
  <si>
    <t>https://www.jefferspet.com/copasure-for-kids-2-grams-24-capsules/p</t>
  </si>
  <si>
    <t>https://www.jefferspet.com/castrating-tool-plastic-handle/p</t>
  </si>
  <si>
    <t>https://www.jefferspet.com/mysterious-purr-pad-20-x20-white-2pk/p?skuId=36579</t>
  </si>
  <si>
    <t>https://www.jefferspet.com/oatmeal-cond-spray-17oz/p</t>
  </si>
  <si>
    <t>https://www.jefferspet.com/starmark-pro-training-quicker-clicker/p</t>
  </si>
  <si>
    <t>https://www.jefferspet.com/elastic-rope-strap-each/p</t>
  </si>
  <si>
    <t>https://www.jefferspet.com/mastitis-test-strips-box-of-30/p</t>
  </si>
  <si>
    <t>Mysterious Purr Padd charcoal</t>
  </si>
  <si>
    <t>Mysterious Purr Padd white</t>
  </si>
  <si>
    <t>B075ZGKF17</t>
  </si>
  <si>
    <t>B00JAL2LHU</t>
  </si>
  <si>
    <t>B000XJN4QA</t>
  </si>
  <si>
    <t>B000YDVQBU</t>
  </si>
  <si>
    <t>B0002ARKGU</t>
  </si>
  <si>
    <t>B0169FB9KO</t>
  </si>
  <si>
    <t>B00BRK3W98</t>
  </si>
  <si>
    <t>B007OUJWXA</t>
  </si>
  <si>
    <t>https://www.amazon.ca/Copasure-Bolus-Kids-24-Capsules/dp/B075ZGKF17/</t>
  </si>
  <si>
    <t>https://www.amazon.ca/Neogen-2008-Econo-Castration-Bander/dp/B00JAL2LHU/</t>
  </si>
  <si>
    <t>https://www.amazon.ca/dp/B000YDVQBU/</t>
  </si>
  <si>
    <t>https://www.amazon.ca/dp/B000XJN4QA/</t>
  </si>
  <si>
    <t>https://www.amazon.ca/Kenic-Products-150-03810-Oatmeal-Conditioning/dp/B0002ARKGU/</t>
  </si>
  <si>
    <t>https://www.amazon.ca/TRIPLE-Training-Quicker-Clicker-Device/dp/B0169FB9KO/</t>
  </si>
  <si>
    <t>https://www.amazon.ca/CLASSIC-ROPE-COMPANY-STRAP-ELASTIC/dp/B00BRK3W98/</t>
  </si>
  <si>
    <t>https://www.amazon.ca/NAYLOR-Mastitis-Milk-Cowside-30-Ct/dp/B007OUJWXA/</t>
  </si>
  <si>
    <t>Shires 2" Slow Feed Hay Net black</t>
  </si>
  <si>
    <t>Shires 2" Slow Feed Hay Net red</t>
  </si>
  <si>
    <t>Shires 2" Slow Feed Hay Net blue</t>
  </si>
  <si>
    <t>https://www.jefferspet.com/shires-2-slow-feed-hay-net-40-color-black/</t>
  </si>
  <si>
    <t>B004GHBING</t>
  </si>
  <si>
    <t>B0077AP3SA</t>
  </si>
  <si>
    <t>B002N6LSPK</t>
  </si>
  <si>
    <t>https://www.amazon.ca/Shires-Premium-Poly-Cord-Black/dp/B002N6LSPK/</t>
  </si>
  <si>
    <t>https://www.amazon.ca/Shires-Premium-Poly-Cord-Black/dp/B0077AP3SA/</t>
  </si>
  <si>
    <t>https://www.amazon.ca/Shires-Premium-Poly-Cord-Black/dp/B004GHBING/</t>
  </si>
  <si>
    <t>https://www.amazon.ca/s?i=merchant-items&amp;me=A1F17884ISY0OO&amp;page=21&amp;marketplaceID=A2EUQ1WTGCTBG2&amp;qid=1648892927&amp;ref=sr_pg_21</t>
  </si>
  <si>
    <t>K9Power Show Stopper</t>
  </si>
  <si>
    <t>https://www.jefferspet.com/k9-power-showstopper-8-lb/p?skuId=9761</t>
  </si>
  <si>
    <t>B01KKOALVS</t>
  </si>
  <si>
    <t>https://www.amazon.ca/K9-Power-Show-Stopper-Formula/dp/B01KKOALVS/</t>
  </si>
  <si>
    <t>Fortex Rubber Pet Bowls</t>
  </si>
  <si>
    <t>https://www.jefferspet.com/pet-bowl-2qt/p?skuId=64864</t>
  </si>
  <si>
    <t>https://www.amazon.ca/Fortex-Small-Feeder-Animals-1-Quart/dp/B00ADH737S/</t>
  </si>
  <si>
    <t>B00ADH737S</t>
  </si>
  <si>
    <t>Fleece Lined Adjustable Hackamore</t>
  </si>
  <si>
    <t>https://www.jefferspet.com/cp-hackamore-nose/p</t>
  </si>
  <si>
    <t>B002HI57G0</t>
  </si>
  <si>
    <t>https://www.amazon.ca/Metalab-Chrome-Plated-Hackamore-Bit/dp/B002HI57G0/</t>
  </si>
  <si>
    <t>Large Horse Grazing Muzzle, Black</t>
  </si>
  <si>
    <t>https://www.jefferspet.com/nylon-grazing-muzzle-pony/p?skuId=74858</t>
  </si>
  <si>
    <t>B003M6E0FU</t>
  </si>
  <si>
    <t>https://www.amazon.ca/Breathe-Nylon-Grazing-Muzzle-Black/dp/B003M6E0FU/</t>
  </si>
  <si>
    <t>Jake's Wire Tighteners, 20 count</t>
  </si>
  <si>
    <t>https://www.jefferspet.com/jakes-wire-tightener-20clips-per-bag/p?skuId=37699</t>
  </si>
  <si>
    <t>B004ZQ5P64</t>
  </si>
  <si>
    <t>https://www.amazon.ca/Thompson-Equipment-11572-Jakes-Tighteners/dp/B004ZQ5P64/</t>
  </si>
  <si>
    <t>Jake's Heavy Duty Wire Tighteners, 15 count</t>
  </si>
  <si>
    <t>https://www.jefferspet.com/jakes-wire-tightener-20clips-per-bag/p?skuId=37801</t>
  </si>
  <si>
    <t>B00CEAM6II</t>
  </si>
  <si>
    <t>https://www.amazon.ca/Jakes-Heavy-Duty-Wire-Tighteners/dp/B00CEAM6II/</t>
  </si>
  <si>
    <t>Jake's Wire Tightener Handle, each</t>
  </si>
  <si>
    <t>https://www.jefferspet.com/jakes-wire-tightener-20clips-per-bag/p?skuId=37792</t>
  </si>
  <si>
    <t>B00MOYOV32</t>
  </si>
  <si>
    <t>https://www.amazon.ca/Thompson-Equipment-Jakes-Wire-Tighteners/dp/B00MOYOV32/</t>
  </si>
  <si>
    <t>Z Tags Multi Cutter</t>
  </si>
  <si>
    <t>https://www.jefferspet.com/multi-cutter-ear-tag-removal-knife-2/p</t>
  </si>
  <si>
    <t>B009A536I4</t>
  </si>
  <si>
    <t>https://www.amazon.ca/Z-Tags-Multi-Cutter-Removal/dp/B009A536I4/</t>
  </si>
  <si>
    <t>Refill Kit for Kitty's Garden</t>
  </si>
  <si>
    <t>https://www.jefferspet.com/kittys-garden-kit/p</t>
  </si>
  <si>
    <t>B000FI2VL8</t>
  </si>
  <si>
    <t>https://www.amazon.ca/SmartCat-3845-Kittys-Garden-Refill/dp/B000FI2VL8/</t>
  </si>
  <si>
    <t>Cetyl M Joint Action Formula, Human, 80 count</t>
  </si>
  <si>
    <t>https://www.jefferspet.com/cetyl-m-joint-action-formula-human-80-count/p</t>
  </si>
  <si>
    <t>B01E17VE4I</t>
  </si>
  <si>
    <t>https://www.amazon.ca/RESPONSE-PRODUCTS-Cetyl-Action-Formula/dp/B01E17VE4I/</t>
  </si>
  <si>
    <t>Kids Ranch Rope</t>
  </si>
  <si>
    <t>https://www.jefferspet.com/5-16-x-20-kids-ranch-rope/p</t>
  </si>
  <si>
    <t>B01IA7UOWI</t>
  </si>
  <si>
    <t>https://www.amazon.ca/Kids-Nylon-Waxed-Ranch-Rope/dp/B01IA7UOWI/</t>
  </si>
  <si>
    <t>Tough 1 Professional One-Handed Foal Nipper</t>
  </si>
  <si>
    <t>B010BUWKWE</t>
  </si>
  <si>
    <t>https://www.jefferspet.com/tough-1-pro-one-hand-foal-nipper/p</t>
  </si>
  <si>
    <t>https://www.amazon.ca/T-International-79-725-0-0-Handed-Nipper/dp/B010BUWKWE/</t>
  </si>
  <si>
    <t>https://www.amazon.ca/NEOGEN-043-TA843-698688-Shoulder-Length-Veterinary/dp/B00RAH81WK/</t>
  </si>
  <si>
    <t>Neogen Ideal 043-TA843, Orange Standard OB Sleeves</t>
  </si>
  <si>
    <t>B00RAH81WK</t>
  </si>
  <si>
    <t>https://www.jefferspet.com/plastic-ob-gloves-10/p</t>
  </si>
  <si>
    <t>Tough 1 Easy-Loading Hay Hoops with Nets</t>
  </si>
  <si>
    <t>B00FHYXLFU</t>
  </si>
  <si>
    <t>https://www.amazon.ca/Tough-Easy-Loading-Hay-Hoops-Nets/dp/B00FHYXLFU/</t>
  </si>
  <si>
    <t>https://www.jefferspet.com/hay-hoop-with-web-net/p</t>
  </si>
  <si>
    <t>Flip Top Chicken Feeder, 20"</t>
  </si>
  <si>
    <t>B005KO5BVY</t>
  </si>
  <si>
    <t>https://www.amazon.ca/Little-Giant-Plastic-Flip-Top-Poultry/dp/B005KO5BVY/</t>
  </si>
  <si>
    <t>https://www.jefferspet.com/20-flip-top-poultry-feeder/p</t>
  </si>
  <si>
    <t>https://www.amazon.ca/Field-Guardian-Screw-Polyrope-Insulator/dp/B0042AL8VY/</t>
  </si>
  <si>
    <t>B0042AL8VY</t>
  </si>
  <si>
    <t xml:space="preserve">Field Guardian Wood Post Screw-in Corner Polyrope Insulator, White
</t>
  </si>
  <si>
    <t>https://www.jefferspet.com/wood-post-screw-in-corner-insulator-4pk-white/p</t>
  </si>
  <si>
    <t>Easy Breathe Nylon Grazing Muzzle, Large Horse</t>
  </si>
  <si>
    <t>B003M6PKPE</t>
  </si>
  <si>
    <t>https://www.amazon.ca/Breathe-Nylon-Grazing-Muzzle-Large/dp/B003M6PKPE/</t>
  </si>
  <si>
    <t>https://www.jefferspet.com/easy-breathe-grazing-muzzle-black-mini/p?skuId=74392</t>
  </si>
  <si>
    <t>Miniature Horse Nylon Training Surcingle</t>
  </si>
  <si>
    <t>https://www.jefferspet.com/miniature-horse-nylon-training-surcingle/p</t>
  </si>
  <si>
    <t>https://www.amazon.ca/Tough-1-Miniature-Horse-Training-Surcingle/dp/B002HI78JO/</t>
  </si>
  <si>
    <t>B002HI78JO</t>
  </si>
  <si>
    <t>https://www.jefferspet.com/sore-no-more-liniment-16oz/p</t>
  </si>
  <si>
    <t>Sore No More Liniment, 16 oz</t>
  </si>
  <si>
    <t>B001FK8038</t>
  </si>
  <si>
    <t>https://www.amazon.ca/Little-Giant-Plastic-Poultry-1-Quart/dp/B000MD5A32/</t>
  </si>
  <si>
    <t>https://www.amazon.ca/Sore-Liniment-Bottle-Sprayer-16-Ounce/dp/B001FK8038/</t>
  </si>
  <si>
    <t>Little Giant Plastic Poultry Feeder Base, 1-Quart, Yellow</t>
  </si>
  <si>
    <t>B000MD5A32</t>
  </si>
  <si>
    <t>https://www.jefferspet.com/plastic-feeder-2-part-base-top-bottom-color-red/p?skuId=4370</t>
  </si>
  <si>
    <t>Likit Refill</t>
  </si>
  <si>
    <t>https://www.amazon.ca/Manna-Pro-Little-Likit-Refill/dp/B000HHM13A/</t>
  </si>
  <si>
    <t>B000HHM13A</t>
  </si>
  <si>
    <t>https://www.jefferspet.com/650-g-likit-refill-flavor-apple/p</t>
  </si>
  <si>
    <t>https://www.jefferspet.com/pet-nutri-drops-1oz/p?skuId=53616</t>
  </si>
  <si>
    <t>Pet Nutri-Drops</t>
  </si>
  <si>
    <t>https://www.amazon.ca/Bovidr-Labs-Pet-Nutri-Drops/dp/B0002X8H82/</t>
  </si>
  <si>
    <t>B0002X8H82</t>
  </si>
  <si>
    <t>https://www.jefferspet.com/curicyn-wound-care-clay-3-2-oz/p</t>
  </si>
  <si>
    <t>https://www.amazon.ca/Lexol-3-1-Leather-Care/dp/B019H22PR2/</t>
  </si>
  <si>
    <t>B019H22PR2</t>
  </si>
  <si>
    <t xml:space="preserve">Lexol 3-In-1 Leather Care - 16.9 Oz
</t>
  </si>
  <si>
    <t>https://www.jefferspet.com/lexol-3-in-1-16-9-oz/p</t>
  </si>
  <si>
    <t>Sav-A-Chick Combo Pack (3 pk)</t>
  </si>
  <si>
    <t>https://www.amazon.ca/Milk-Co-04-7403-3026-633173-Sav-a-Chick/dp/B00S9LCSE8/</t>
  </si>
  <si>
    <t>B00S9LCSE8</t>
  </si>
  <si>
    <t>https://www.jefferspet.com/sav-a-chick-combo-pack/p</t>
  </si>
  <si>
    <t>Best Shot One Shot Deodorizing Spray</t>
  </si>
  <si>
    <t>B00KYPSOBI</t>
  </si>
  <si>
    <t>https://www.amazon.ca/Best-Shot-One-Deodorizing-Spray/dp/B00KYPSOBI/</t>
  </si>
  <si>
    <t>https://www.jefferspet.com/one-shot-deodorizing-spray-32-oz/p</t>
  </si>
  <si>
    <t>https://www.amazon.ca/s?i=merchant-items&amp;me=A1F17884ISY0OO&amp;page=23&amp;marketplaceID=A2EUQ1WTGCTBG2&amp;qid=1649062007&amp;ref=sr_pg_23</t>
  </si>
  <si>
    <t>12" Chain Gate Latch</t>
  </si>
  <si>
    <t>https://www.jefferspet.com/gate-latch-12-chain-length/p</t>
  </si>
  <si>
    <t>B007OUGERC</t>
  </si>
  <si>
    <t>https://www.amazon.ca/WEAVER-LEATHER-GATE-LATCH-CHAIN/dp/B007OUGERC/</t>
  </si>
  <si>
    <t>Probios Horse Soft Chews, 1.32 lb bag</t>
  </si>
  <si>
    <t>https://www.jefferspet.com/probios-horse-soft-chews-1-32-lb/p</t>
  </si>
  <si>
    <t>B008RQ4NA2</t>
  </si>
  <si>
    <t>https://www.amazon.ca/Probios-Horse-Chews-flavor-Weight/dp/B008RQ4NA2/</t>
  </si>
  <si>
    <t>Kenic Neem/Oatmeal Anti-Itch Spray</t>
  </si>
  <si>
    <t>https://www.jefferspet.com/kenic-neem-oatmeal-spray-gl/p?skuId=65819</t>
  </si>
  <si>
    <t>B00BEVU158</t>
  </si>
  <si>
    <t>https://www.amazon.ca/Kenic-Neem-Oatmeal-Spray-17-Ounce/dp/B00BEVU158/</t>
  </si>
  <si>
    <t>PeachTeats Nipples</t>
  </si>
  <si>
    <t>https://www.jefferspet.com/peach-teat-screw-on/p?skuId=90463</t>
  </si>
  <si>
    <t>B00KM5NQXQ</t>
  </si>
  <si>
    <t>https://www.amazon.ca/082036-Pink-Threaded-Peach-Teat/dp/B00KM5NQXQ/</t>
  </si>
  <si>
    <t>32 oz Rooster Booster Sheep and Goat B-12 Liquid</t>
  </si>
  <si>
    <t>https://www.jefferspet.com/rooster-booster-sheep-and-goat-b-12-liquid-16-oz/p?skuId=27688</t>
  </si>
  <si>
    <t>B00KMNTYE8</t>
  </si>
  <si>
    <t>https://www.amazon.ca/Rooster-Booster-Sheep-Liquid-32-Ounce/dp/B00KMNTYE8/</t>
  </si>
  <si>
    <t>16 oz Rooster Booster Sheep and Goat B-12 Liquid</t>
  </si>
  <si>
    <t>https://www.jefferspet.com/rooster-booster-sheep-and-goat-b-12-liquid-16-oz/p?skuId=27673</t>
  </si>
  <si>
    <t>B00KMNTYES</t>
  </si>
  <si>
    <t>https://www.amazon.ca/Rooster-Booster-Sheep-Liquid-16-Ounce/dp/B00KMNTYES/</t>
  </si>
  <si>
    <t>Chicken Waterer &amp; Feeder, 1/2 Gal</t>
  </si>
  <si>
    <t>https://www.jefferspet.com/lixit-chicken-food-water-fount-64oz-jar/p</t>
  </si>
  <si>
    <t>B00487L46A</t>
  </si>
  <si>
    <t>https://www.amazon.ca/Lixit-250-00636-Feeder-Waterer-Chickens/dp/B00487L46A/</t>
  </si>
  <si>
    <t>Shut-Eye Patches</t>
  </si>
  <si>
    <t>https://www.jefferspet.com/shut-eye-patches-cow-size-kit/p</t>
  </si>
  <si>
    <t>B004Z614MI</t>
  </si>
  <si>
    <t>https://www.amazon.ca/Durvet-Inc-Shut-eye-Patch-Regular/dp/B004Z614MI/</t>
  </si>
  <si>
    <t>New SuperMask II with Ears</t>
  </si>
  <si>
    <t>https://www.jefferspet.com/supermask-ii-classic-with-ears-sz-arabian/p</t>
  </si>
  <si>
    <t>B004ZQ5H2Q</t>
  </si>
  <si>
    <t>https://www.amazon.ca/Farnam-Home-Garden-100504652-Supermask/dp/B004ZQ5H2Q/</t>
  </si>
  <si>
    <t>New SuperMask II with Ears Horse</t>
  </si>
  <si>
    <t>https://www.jefferspet.com/supermask-ii-classic-with-ears-sz-arabian/p?skuId=61486</t>
  </si>
  <si>
    <t>B004ZQ56WC</t>
  </si>
  <si>
    <t>https://www.amazon.ca/Farnam-Home-Garden-100504652-Supermask/dp/B004ZQ56WC/</t>
  </si>
  <si>
    <t>Upside-Down Sprayer, 36 oz</t>
  </si>
  <si>
    <t>https://www.jefferspet.com/the-upside-down-sprayer-36oz/p</t>
  </si>
  <si>
    <t>B0054KC01I</t>
  </si>
  <si>
    <t>https://www.amazon.ca/BRADLEY-CALDWELL-Upside-Horse-Sprayer/dp/B0054KC01I/</t>
  </si>
  <si>
    <t>Equine Dally Wrap</t>
  </si>
  <si>
    <t>https://www.jefferspet.com/dally-wrap-10-pack-1-3-8/p</t>
  </si>
  <si>
    <t>B003ZO6Z48</t>
  </si>
  <si>
    <t>https://www.amazon.ca/DALLYWRAP12-Dally-Wrap-12-Per-Package/dp/B003ZO6Z48/</t>
  </si>
  <si>
    <t>10 lb Remission, (160-320 day supply)</t>
  </si>
  <si>
    <t>https://www.jefferspet.com/remission-4-lb/p?skuId=86839</t>
  </si>
  <si>
    <t>B000HHM2CA</t>
  </si>
  <si>
    <t>https://www.amazon.ca/AniMed-389156-Remission-10-lb/dp/B000HHM2CA/</t>
  </si>
  <si>
    <t>Miniature Breakaway Halter, Large,blue</t>
  </si>
  <si>
    <t>https://www.jefferspet.com/miniature-breakaway-halter-large-color-purple/p?skuId=74755</t>
  </si>
  <si>
    <t>https://www.amazon.ca/Tough-Miniature-Nylon-Break-Away-Halter/dp/B002HQ9TEI/</t>
  </si>
  <si>
    <t>https://www.amazon.ca/Tough-Miniature-Nylon-Break-Away-Halter/dp/B002HQ2OOA/</t>
  </si>
  <si>
    <t>https://www.jefferspet.com/shut-eye-patches-cow-size-kit/p?skuId=51676</t>
  </si>
  <si>
    <t>Durvet Inc Shut-eye Patch Regular Size - 009-ZAB1052</t>
  </si>
  <si>
    <t>B0753GNST5</t>
  </si>
  <si>
    <t>WESTMINSTER PET Products 16307 Emoji Plush Dog Toy</t>
  </si>
  <si>
    <t>https://www.amazon.ca/Westminster-Products-16307-Emoji-Plush/dp/B0753GNST5/</t>
  </si>
  <si>
    <t>https://www.jefferspet.com/emoji-plush-toy-5-5/p</t>
  </si>
  <si>
    <t>B072B953RX</t>
  </si>
  <si>
    <t>Bellota Razor Plus, 14" Hoof Rasp</t>
  </si>
  <si>
    <t>https://www.amazon.ca/Bellota-Razor-Plus-Hoof-Rasp/dp/B072B953RX/</t>
  </si>
  <si>
    <t>https://www.jefferspet.com/bellota-razor-plus-14/p</t>
  </si>
  <si>
    <t>B01576WYLE</t>
  </si>
  <si>
    <t>https://www.amazon.ca/Tear-Stain-Soft-Chews-Vedco/dp/B01576WYLE/</t>
  </si>
  <si>
    <t>Tear Stain Soft Chews 65ct</t>
  </si>
  <si>
    <t>https://www.jefferspet.com/tear-stain-soft-chews-65-ct/p</t>
  </si>
  <si>
    <t>B00XIMO4LI</t>
  </si>
  <si>
    <t>https://www.amazon.ca/Valhoma-Chicken-Harness-Adjustable-Breathable/dp/B00XIMO4LI/</t>
  </si>
  <si>
    <t>Valhoma Chicken Harness Hen Size Red</t>
  </si>
  <si>
    <t>B00KY6K20I</t>
  </si>
  <si>
    <t>https://www.jefferspet.com/chicken-harness-small-hen-color-red/p</t>
  </si>
  <si>
    <t>https://www.jefferspet.com/bakers-dozen-2-beef-burgers-13-count/p</t>
  </si>
  <si>
    <t>Happy Howie's Doggy Beef Burgers, 13 Pack</t>
  </si>
  <si>
    <t>B00KA4T778</t>
  </si>
  <si>
    <t>https://www.amazon.ca/Fresh-Clean-Control-Shampoo-Mountain/dp/B00KA4T778/</t>
  </si>
  <si>
    <t>PetAg Fresh 'n Clean Odor Control Dog Shampoo</t>
  </si>
  <si>
    <t>https://www.jefferspet.com/fresh-n-clean-odor-control-shampoo-18-oz/p</t>
  </si>
  <si>
    <t>B00JAL0MZS</t>
  </si>
  <si>
    <t>Kaeco Colostrum Powder F/Goats - 9 Oz</t>
  </si>
  <si>
    <t>https://www.amazon.ca/Kaeco-Colostrum-Powder-Goats-Oz/dp/B00JAL0MZS/</t>
  </si>
  <si>
    <t>https://www.jefferspet.com/goat-colostrum-powder-9oz/p</t>
  </si>
  <si>
    <t>B00FE15IWK</t>
  </si>
  <si>
    <t>https://www.amazon.ca/Kelley-and-Company-LLC-Flex-Hook/dp/B00FE15IWK</t>
  </si>
  <si>
    <t>https://www.amazon.ca/Happy-Howies-Mini-Doggy-Burgers/dp/B00KY6K20I/</t>
  </si>
  <si>
    <t>Flex-Hook - Patented</t>
  </si>
  <si>
    <t>https://www.jefferspet.com/flex-hook-4-pack-color-black/p</t>
  </si>
  <si>
    <t>B00BSG63FQ</t>
  </si>
  <si>
    <t>https://www.amazon.ca/Tough-1-Triggerbull-Open-Snap-Hook/dp/B00BSG63FQ/</t>
  </si>
  <si>
    <t>https://www.jefferspet.com/tough-1-triggerbull-ez-open-snap-4/p</t>
  </si>
  <si>
    <t>Tough-1 Triggerbull EZ Open Snap Hook - Stainless Steel - 4"</t>
  </si>
  <si>
    <t>https://www.jefferspet.com/chain-link-u-post-insulator-25/p</t>
  </si>
  <si>
    <t>B009YO22D6</t>
  </si>
  <si>
    <t>Dare Products SNUG-SU-25 184861 Chain Link U Post Insulator (25 Pack), Yellow</t>
  </si>
  <si>
    <t>https://www.amazon.ca/PRODUCTS-SNUG-184861-Insulator-Yellow/dp/B009YO22D6/</t>
  </si>
  <si>
    <t>HomeoPet Fireworks, 15 Milliliters, Relieves Pets from Anxiety Caused by Loud Noises</t>
  </si>
  <si>
    <t>B0084OHRK0</t>
  </si>
  <si>
    <t>https://www.amazon.ca/Homeopet-Anxiety-TFLN-15-mL/dp/B0084OHRK0</t>
  </si>
  <si>
    <t>https://www.jefferspet.com/homeopet-fireworks-anxiety-tfln-15ml/p</t>
  </si>
  <si>
    <t>B004ZMTQJK</t>
  </si>
  <si>
    <t>https://www.amazon.ca/BioGroom-Super-White-Shampoo-32/dp/B004ZMTQJK/</t>
  </si>
  <si>
    <t>BioGroom Super White Shampoo (32 fl oz)</t>
  </si>
  <si>
    <t>B003N0S87G</t>
  </si>
  <si>
    <t>Farrier Hoof Tester</t>
  </si>
  <si>
    <t>https://www.amazon.ca/T-A-Walthem-Farrier-Tester/dp/B003N0S87G/</t>
  </si>
  <si>
    <t>https://www.jefferspet.com/hoof-tester-imported-12/p</t>
  </si>
  <si>
    <t>Probiotic Plus Paste 80 cc Tube</t>
  </si>
  <si>
    <t>B003LY60TM</t>
  </si>
  <si>
    <t>https://www.amazon.ca/Probiotic-Plus-Paste-80-tube/dp/B003LY60TM/</t>
  </si>
  <si>
    <t>https://www.jefferspet.com/goats-prefer-probiotic-plus-paste-80-cc/p</t>
  </si>
  <si>
    <t>https://www.amazon.ca/s?i=merchant-items&amp;me=A1F17884ISY0OO&amp;page=28&amp;marketplaceID=A2EUQ1WTGCTBG2&amp;qid=1649157702&amp;ref=sr_pg_28</t>
  </si>
  <si>
    <t>Neoprene Roper Cinch, 30"</t>
  </si>
  <si>
    <t>https://www.jefferspet.com/neoprene-roping-girth-black-28/p?skuId=50998</t>
  </si>
  <si>
    <t>B09S399GJS</t>
  </si>
  <si>
    <t>https://www.amazon.ca/Jeffers-Neoprene-Roper-Cinch-30/dp/B09S399GJS/</t>
  </si>
  <si>
    <t>Stop Itch Goat Protector</t>
  </si>
  <si>
    <t>https://www.jefferspet.com/stop-itch-goat-protector-1-liter/p</t>
  </si>
  <si>
    <t>B09S3H8TP6</t>
  </si>
  <si>
    <t>https://www.amazon.ca/CareFree-Enzymes-Stop-Itch-Protector/dp/B09S3H8TP6/</t>
  </si>
  <si>
    <t>Barnes Calf Dehorner, 17"</t>
  </si>
  <si>
    <t>https://www.jefferspet.com/barnes-dehorner-small-metal/p?skuId=80290</t>
  </si>
  <si>
    <t>B09S3HX2TF</t>
  </si>
  <si>
    <t>https://www.amazon.ca/Jeffers-Barnes-Calf-Dehorner-17/dp/B09S3HX2TF/</t>
  </si>
  <si>
    <t>Barnes Calf Dehorner, 13"</t>
  </si>
  <si>
    <t>https://www.jefferspet.com/barnes-dehorner-small-metal/p?skuId=74148</t>
  </si>
  <si>
    <t>B085ZDH1G4</t>
  </si>
  <si>
    <t>https://www.amazon.ca/T-A-Walthem-Barnes-Dehorner/dp/B085ZDH1G4/</t>
  </si>
  <si>
    <t>Oxford Ag Nipple Assembly, 5 pack</t>
  </si>
  <si>
    <t>https://www.jefferspet.com/oxford-ag-5-pack-nipple-assembly/p</t>
  </si>
  <si>
    <t>B09S345KNC</t>
  </si>
  <si>
    <t>Assorted No. 9 Copper Rivets, 1 lb</t>
  </si>
  <si>
    <t>https://www.jefferspet.com/copper-rivets-burrs-9-assorted-1lb/p</t>
  </si>
  <si>
    <t>B09S34GVLT</t>
  </si>
  <si>
    <t>https://www.amazon.ca/Clendenin-Brothers-Assorted-Copper-Rivets/dp/B09S34GVLT/</t>
  </si>
  <si>
    <t>Jeffers Dental Float (&amp; Replacement Blades)</t>
  </si>
  <si>
    <t>https://www.jefferspet.com/replacement-carbide-blade-for-dental-floats/p?skuId=72427</t>
  </si>
  <si>
    <t>B09S35Y67Q</t>
  </si>
  <si>
    <t>https://www.amazon.ca/Replacement-Blade-for-Dental-Float/dp/B09S35Y67Q/</t>
  </si>
  <si>
    <t>5" Oval Mouth Copper Loose Ring Bit</t>
  </si>
  <si>
    <t>https://www.jefferspet.com/5-oval-mouth-copper-loose-ring-bit/p</t>
  </si>
  <si>
    <t>B09S37M2YM</t>
  </si>
  <si>
    <t>https://www.amazon.ca/Oval-Mouth-Copper-Loose-Horse/dp/B09S37M2YM/</t>
  </si>
  <si>
    <t>Jeffers Expression Horn Bag Electric Cheetah</t>
  </si>
  <si>
    <t>https://www.jefferspet.com/jeffers-expression-horn-bag-color-electric-cheetah/p</t>
  </si>
  <si>
    <t>B09G2VMD38</t>
  </si>
  <si>
    <t>https://www.amazon.ca/Jeffers-Expression-Horn-Bag/dp/B09G2VMD38/</t>
  </si>
  <si>
    <t>Jeffers Expression Horn Bag Maya</t>
  </si>
  <si>
    <t>https://www.jefferspet.com/jeffers-expression-horn-bag-color-electric-cheetah/p?skuId=2015</t>
  </si>
  <si>
    <t>B08QTP3XS2</t>
  </si>
  <si>
    <t>https://www.amazon.ca/Jeffers-Expression-Horn-Bag/dp/B08QTP3XS2/</t>
  </si>
  <si>
    <t xml:space="preserve"> NO</t>
  </si>
  <si>
    <t>Jeffers Expression Horn Bag  Bloomin Toolin</t>
  </si>
  <si>
    <t>https://www.jefferspet.com/jeffers-expression-horn-bag-color-electric-cheetah/p?skuId=2033</t>
  </si>
  <si>
    <t>Straight Leather Curb Strap, each</t>
  </si>
  <si>
    <t>B09S321SLW</t>
  </si>
  <si>
    <t>https://www.amazon.ca/Straight-Leather-Curb-Strap-Each/dp/B09S321SLW/</t>
  </si>
  <si>
    <t>https://www.jefferspet.com/leather-curb-strap-black-latigo-ea/p</t>
  </si>
  <si>
    <t>Expression Gear Bag Maya</t>
  </si>
  <si>
    <t>B09G2WBS1H</t>
  </si>
  <si>
    <t>https://www.amazon.ca/Jeffers-Expression-Gear-Bag/dp/B09G2WBS1H/</t>
  </si>
  <si>
    <t>https://www.jefferspet.com/jeffers-expression-gear-bag-color-maya/p</t>
  </si>
  <si>
    <t>Expression Gear Bag Buffalo Check</t>
  </si>
  <si>
    <t>https://www.jefferspet.com/jeffers-expression-gear-bag-color-maya/p?skuId=2355</t>
  </si>
  <si>
    <t>B09G2T64R1</t>
  </si>
  <si>
    <t>https://www.amazon.ca/Jeffers-Expression-Gear-Bag/dp/B09G2T64R1</t>
  </si>
  <si>
    <t>Expression Gear Bag Bloomin Toolin</t>
  </si>
  <si>
    <t>https://www.jefferspet.com/jeffers-expression-gear-bag-color-maya/p?skuId=2339</t>
  </si>
  <si>
    <t>B09G2T9VD6</t>
  </si>
  <si>
    <t>https://www.amazon.ca/Jeffers-Expression-Gear-Bag/dp/B09G2T9VD6</t>
  </si>
  <si>
    <t>B09DVKKCZC</t>
  </si>
  <si>
    <t>https://www.amazon.ca/Jeffers-Supreme-Plus-Neck-Rug/dp/B09DVKKCZC/</t>
  </si>
  <si>
    <t>Jeffers Supreme Plus Neck Rug</t>
  </si>
  <si>
    <t>https://www.jefferspet.com/jeffers-supreme-plus-neck-rug-color-black-black-size-small/p</t>
  </si>
  <si>
    <t>B097T3PSZH</t>
  </si>
  <si>
    <t>https://www.amazon.ca/T-A-Walthem-Wire-Handle/dp/B097T3PSZH/</t>
  </si>
  <si>
    <t>Saw Wire Handle</t>
  </si>
  <si>
    <t>https://www.jefferspet.com/ob-saw-wire/p?skuId=79819</t>
  </si>
  <si>
    <t>https://www.jefferspet.com/5-race-head-nails-250-box-2-lb/p?skuId=6642</t>
  </si>
  <si>
    <t>https://www.amazon.ca/Size-Race-Head-Nails-Box/dp/B095VPP8HJ</t>
  </si>
  <si>
    <t>B095VPP8HJ</t>
  </si>
  <si>
    <t>Size 4 Race Head Nails, Box of 100</t>
  </si>
  <si>
    <t>https://www.jefferspet.com/8ft-waxed-bull-whip/p</t>
  </si>
  <si>
    <t>Waxed Bull Whip, 8 feet</t>
  </si>
  <si>
    <t>https://www.amazon.ca/Waxed-Bull-Whip-8-feet/dp/B095VKJKBF/</t>
  </si>
  <si>
    <t>B095VKJKBF</t>
  </si>
  <si>
    <t>https://www.jefferspet.com/fashion-print-nylon-off-billet-40-color-southwestern/p?skuId=49824</t>
  </si>
  <si>
    <t>Fashion Print Nylon Off Billet</t>
  </si>
  <si>
    <t>https://www.amazon.ca/Fashion-Print-Nylon-Off-Billet/dp/B095V8M1R9/</t>
  </si>
  <si>
    <t>B095V8M1R9</t>
  </si>
  <si>
    <t>https://www.amazon.ca/Jeffers-Canvas-Horse-Blanket/dp/B095V761QV/</t>
  </si>
  <si>
    <t>B095V761QV</t>
  </si>
  <si>
    <t>Jeffers Canvas Horse Blanket</t>
  </si>
  <si>
    <t>https://www.jefferspet.com/jeffers-basic-canvas-blanket-size-63-in-color-navy-white/p</t>
  </si>
  <si>
    <t xml:space="preserve">Cutting Edge Hoof Nippers, 10"
</t>
  </si>
  <si>
    <t>https://www.amazon.ca/Cutting-Edge-Hoof-Nippers-10/dp/B095V5PVRC/</t>
  </si>
  <si>
    <t>B095V5PVRC</t>
  </si>
  <si>
    <t>https://www.jefferspet.com/14-hoof-nipper/p?skuId=6646</t>
  </si>
  <si>
    <t>https://www.amazon.ca/Jeffers-Expression-Trailer-Corner-Feeder/dp/B08QVP8MS1</t>
  </si>
  <si>
    <t>B08QVP8MS1</t>
  </si>
  <si>
    <t>Jeffers Expression Trailer Corner Feeder</t>
  </si>
  <si>
    <t>https://www.jefferspet.com/jeffers-expression-trailer-corner-feeder-color-electric-cheetah/p?skuId=2038</t>
  </si>
  <si>
    <t>https://www.jefferspet.com/barnes-dehorner-small-metal/p</t>
  </si>
  <si>
    <t>Women's Blunt End Slip-On Spurs</t>
  </si>
  <si>
    <t>https://www.amazon.ca/Womens-Blunt-End-Slip-On-Spurs/dp/B085PSH8XP/</t>
  </si>
  <si>
    <t>B085PSH8XP</t>
  </si>
  <si>
    <t>https://www.jefferspet.com/blunt-slip-on-spurs-mens-258741/p</t>
  </si>
  <si>
    <t>Stainless Steel Reining Horse Bit</t>
  </si>
  <si>
    <t>https://www.amazon.ca/Stainless-Steel-Reining-Horse-Bit/dp/B085P3BMZ1</t>
  </si>
  <si>
    <t>B085P3BMZ1</t>
  </si>
  <si>
    <t>https://www.jefferspet.com/7-chk-ss-reining-horse-bit/p</t>
  </si>
  <si>
    <t>Mega-Calm Event 2-Dose Syringe, 80 CC</t>
  </si>
  <si>
    <t>https://www.amazon.ca/Mega-Calm-Event-2-Dose-Syringe-80/dp/B085P33D2D/</t>
  </si>
  <si>
    <t>B085P33D2D</t>
  </si>
  <si>
    <t>https://www.jefferspet.com/mega-calm-event-2-dose-syringe-80-cc/p</t>
  </si>
  <si>
    <t>Ranch Pack Syringe, 15 Ml</t>
  </si>
  <si>
    <t>https://www.amazon.ca/Ranch-Pack-Syringe-15-mL/dp/B085HD2R3V/</t>
  </si>
  <si>
    <t>B085HD2R3V</t>
  </si>
  <si>
    <t>https://www.jefferspet.com/ranch-pack-15-ml-syringe-kit/p</t>
  </si>
  <si>
    <t>Hand Sheep Shears, 6.5" Blades</t>
  </si>
  <si>
    <t>https://www.amazon.ca/Hand-Sheep-Shears-6-5-Blades/dp/B085DRHDPK/</t>
  </si>
  <si>
    <t>B085DRHDPK</t>
  </si>
  <si>
    <t>https://www.jefferspet.com/hand-sheep-shears-6-1-2-blades/p</t>
  </si>
  <si>
    <t>Cowhorse Junior Horse Bit, 5"</t>
  </si>
  <si>
    <t>https://www.amazon.ca/Cowhorse-Junior-Horse-Bit-5/dp/B085DBSHZL/</t>
  </si>
  <si>
    <t>B085DBSHZL</t>
  </si>
  <si>
    <t>https://www.jefferspet.com/5-ss-chk-cowhorse-jr-bit/p</t>
  </si>
  <si>
    <t>B005M4MB6U</t>
  </si>
  <si>
    <t>https://www.amazon.ca/ROMA-STRETCH-BUG-SAVER-EARS/dp/</t>
  </si>
  <si>
    <t>Jeffers Lycra Fly Mask with Ears Black</t>
  </si>
  <si>
    <t>https://www.jefferspet.com/jeffers-lycra-fly-mask-w-ears-black-size-pony/p</t>
  </si>
  <si>
    <t>Hudson Water Valve Repair Kit</t>
  </si>
  <si>
    <t>https://www.jefferspet.com/water-valve-repair-kit/p</t>
  </si>
  <si>
    <t>B0042LCKI8</t>
  </si>
  <si>
    <t>https://www.amazon.ca/Hudson-Valve-Repair-Kit-Float/dp/B0042LCKI8/</t>
  </si>
  <si>
    <t>Likit Holder</t>
  </si>
  <si>
    <t>https://www.jefferspet.com/likit-holder-color-red/p?skuId=18259</t>
  </si>
  <si>
    <t>B005BV1YBW</t>
  </si>
  <si>
    <t>https://www.amazon.ca/Manna-Pro-Likit-Holder-Red/dp/B005BV1YBW/</t>
  </si>
  <si>
    <t>1.1 Gallon Best Shot UltraMAX Pro Finishing Spray</t>
  </si>
  <si>
    <t>https://www.jefferspet.com/best-shot-ultramax-pro-finishing-spray-17-oz/p?skuId=54585</t>
  </si>
  <si>
    <t>B003WGWGLK</t>
  </si>
  <si>
    <t>https://www.amazon.ca/Best-Shot-UltraMax-Finish-Spray/dp/B003WGWGLK/</t>
  </si>
  <si>
    <t>17 oz Best Shot UltraMAX Pro Finishing Spray</t>
  </si>
  <si>
    <t>https://www.jefferspet.com/best-shot-ultramax-pro-finishing-spray-17-oz/p?skuId=54499</t>
  </si>
  <si>
    <t>B003WH254M</t>
  </si>
  <si>
    <t>https://www.amazon.ca/Best-Shot-UltraMax-Finish-17-Ounce/dp/B003WH254M/</t>
  </si>
  <si>
    <t>34 oz Best Shot UltraMAX Pro Finishing Spray</t>
  </si>
  <si>
    <t>https://www.jefferspet.com/best-shot-ultramax-pro-finishing-spray-17-oz/p?skuId=54592</t>
  </si>
  <si>
    <t>B00ZKGVT6S</t>
  </si>
  <si>
    <t>https://www.amazon.ca/Best-Shot-UltraMax-Finish-17-Ounce/dp/B00ZKGVT6S/</t>
  </si>
  <si>
    <t>Hi Shine Shampoo, 32 oz</t>
  </si>
  <si>
    <t>https://www.jefferspet.com/shapleys-hi-shine-shampoo-32oz/p</t>
  </si>
  <si>
    <t>B000QFQAXA</t>
  </si>
  <si>
    <t>https://www.amazon.ca/Shapleys-Hi-Shine-Shampoo-1-Quart/dp/B000QFQAXA/</t>
  </si>
  <si>
    <t>Stainless Steel "Flying Saucer" Puppy Food Bowl</t>
  </si>
  <si>
    <t>B001FKC6G0</t>
  </si>
  <si>
    <t>https://www.amazon.ca/QT-Dog-Standard-Stainless-2-Quart/dp/B001FKC6G0/</t>
  </si>
  <si>
    <t>https://www.jefferspet.com/11-s-s-flying-saucer-dish-79210/p?skuId=33424</t>
  </si>
  <si>
    <t>Shed Flower, each</t>
  </si>
  <si>
    <t>https://www.jefferspet.com/shed-flower-assorted/p</t>
  </si>
  <si>
    <t>B001C48GRM</t>
  </si>
  <si>
    <t>https://www.amazon.ca/Shed-Flowers-Groomer-Assortment-FLOWER-1011/dp/B001C48GRM/</t>
  </si>
  <si>
    <t>Silverado Detangler, 8 oz</t>
  </si>
  <si>
    <t>https://www.jefferspet.com/silverado-detangler-7-5-oz/p</t>
  </si>
  <si>
    <t>B000HHOBVA</t>
  </si>
  <si>
    <t>https://www.amazon.ca/Horse-Grooming-Solutions-Llc-808024/dp/B000HHOBVA/</t>
  </si>
  <si>
    <t>8 oz Chik 'n Dumbells</t>
  </si>
  <si>
    <t>https://www.jefferspet.com/pet-n-shape-chk-n-dumbells-3-17oz/p</t>
  </si>
  <si>
    <t>16 oz Chik 'n Dumbells</t>
  </si>
  <si>
    <t>B000LJHPKI</t>
  </si>
  <si>
    <t>https://www.amazon.ca/Pet-Shape-Dumbbells-Natural-8-Ounce/dp/B000LJHPKI/</t>
  </si>
  <si>
    <t>https://www.jefferspet.com/pet-n-shape-chk-n-dumbells-3-17oz/p?skuId=16286</t>
  </si>
  <si>
    <t>B00115SAD2</t>
  </si>
  <si>
    <t>https://www.amazon.ca/Pet-Shape-Dumbbells-Natural-16-Ounce/dp/B00115SAD2/</t>
  </si>
  <si>
    <t>Trail Gear Curb Strap black</t>
  </si>
  <si>
    <t>https://www.jefferspet.com/trail-gear-curb-strap-color-orbit-yellow/p</t>
  </si>
  <si>
    <t>B000BQUIE6</t>
  </si>
  <si>
    <t>https://www.amazon.ca/Weaver-Leather-Brahma-Straight-Strap/dp/B000BQUIE6/</t>
  </si>
  <si>
    <t>Gate Wheel</t>
  </si>
  <si>
    <t>https://www.jefferspet.com/gate-wheel/p</t>
  </si>
  <si>
    <t>B000FBKMRU</t>
  </si>
  <si>
    <t>https://www.amazon.ca/Co-Line-GW1-Gate-Wheel/dp/B000FBKMRU/</t>
  </si>
  <si>
    <t>Jeffers Hoof Pick &amp; Brush</t>
  </si>
  <si>
    <t>https://www.jefferspet.com/hoof-pick-brush-color-red/p?skuId=69791</t>
  </si>
  <si>
    <t>B000HHO9VM</t>
  </si>
  <si>
    <t>https://www.amazon.ca/Partrade-Trading-Company-BC267303-Brush/dp/B000HHO9VM/</t>
  </si>
  <si>
    <t>https://www.amazon.ca/s?i=merchant-items&amp;me=A1F17884ISY0OO&amp;page=29&amp;marketplaceID=A2EUQ1WTGCTBG2&amp;qid=1649251477&amp;ref=sr_pg_29</t>
  </si>
  <si>
    <t>B000HHHEFA</t>
  </si>
  <si>
    <t>AniMed Aniflex GL Connective Tissue Support (16 oz)</t>
  </si>
  <si>
    <t>https://www.amazon.ca/AniMed-Aniflex-Connective-Tissue-Support/dp/B000HHHEFA/</t>
  </si>
  <si>
    <t>https://www.jefferspet.com/aniflex-gl-5-lb/p</t>
  </si>
  <si>
    <t>B07N8R9NWH</t>
  </si>
  <si>
    <t>Jeffers Bull Rings, Large (3.5" x 3/8")</t>
  </si>
  <si>
    <t>https://www.jefferspet.com/bull-rings-small/p?skuId=74196</t>
  </si>
  <si>
    <t>https://www.amazon.ca/Jeffers-Bull-Rings-Large-3-5/dp/B07N8R9NWH/</t>
  </si>
  <si>
    <t>B07L8L893Z</t>
  </si>
  <si>
    <t>https://www.amazon.ca/RATTLER-ROPES-Spitfire-Breakaway-Rope/dp/B07L8L893Z</t>
  </si>
  <si>
    <t>https://www.jefferspet.com/rattler-spitfire-28-size-thin/p</t>
  </si>
  <si>
    <t>Rattler Spitfire</t>
  </si>
  <si>
    <t>https://www.amazon.ca/Metal-Bridle-Bracket-Horse-Bridles/dp/B07K8K36Z8/</t>
  </si>
  <si>
    <t>B07K8K36Z8</t>
  </si>
  <si>
    <t>Metal Bridle Bracket for Horse Bridles</t>
  </si>
  <si>
    <t>https://www.jefferspet.com/metal-bridle-bracket-24426-3-color-red/p?skuId=69822</t>
  </si>
  <si>
    <t>B07K7YMTPS</t>
  </si>
  <si>
    <t>https://www.amazon.ca/Retractable-Arena-Cones-23-5-8/dp/B07K7YMTPS</t>
  </si>
  <si>
    <t>Retractable Arena Cones, 23-5/8"</t>
  </si>
  <si>
    <t>B07K7Y6WB3</t>
  </si>
  <si>
    <t>https://www.jefferspet.com/retractable-area-cones-15-3-4/p?skuId=69696</t>
  </si>
  <si>
    <t>Tanged Hoof Rasp Made of Rolled Tempered Steel</t>
  </si>
  <si>
    <t>https://www.jefferspet.com/jeffers-mini-rasp-10-long/p</t>
  </si>
  <si>
    <t>https://www.amazon.ca/C-S-Concord-Limited-Tanged-Tempered/dp/B07K7Y6WB3/</t>
  </si>
  <si>
    <t>B07K7XDV12</t>
  </si>
  <si>
    <t>https://www.amazon.ca/Round-Eye-Bolt-Snaps-3-1/dp/B07K7XDV12/</t>
  </si>
  <si>
    <t>Round Eye Bolt Snaps, 1" x 3-1/2"</t>
  </si>
  <si>
    <t>https://www.jefferspet.com/4-npmi-bull-snap-round-eye/p?skuId=92799</t>
  </si>
  <si>
    <t>Silhouette Tack Rack</t>
  </si>
  <si>
    <t>https://www.amazon.ca/Jeffers-Silhouette-Tack-Rack/dp/B07K7XDV11/</t>
  </si>
  <si>
    <t>B07K7XDV11</t>
  </si>
  <si>
    <t>https://www.jefferspet.com/horse-standing-silhouette-tack-rack/p</t>
  </si>
  <si>
    <t>https://www.jefferspet.com/rect-sheep-bell-2-small/p</t>
  </si>
  <si>
    <t>Rectangular Sheep Bells, 2.5"</t>
  </si>
  <si>
    <t>B07K7X527G</t>
  </si>
  <si>
    <t>https://www.amazon.ca/Aime-Imports-Rectangular-Sheep-Bells/dp/B07K7X527G/</t>
  </si>
  <si>
    <t>B07K7WHKXC</t>
  </si>
  <si>
    <t>https://www.amazon.ca/Jeffers-Double-Bolt-Snaps-Brass/dp/B07K7WHKXC/</t>
  </si>
  <si>
    <t>Double End Bolt Snaps, 4.75" L, Brass</t>
  </si>
  <si>
    <t>https://www.jefferspet.com/4-3-4-sb-dbl-end-snap/p?skuId=69768</t>
  </si>
  <si>
    <t>Spring Snap with Square Eye, 1" x 3-1/4"</t>
  </si>
  <si>
    <t>B07K7WG7WJ</t>
  </si>
  <si>
    <t>https://www.amazon.ca/Spring-Snap-Square-Eye-3-1/dp/B07K7WG7WJ/</t>
  </si>
  <si>
    <t>https://www.jefferspet.com/1-np-spring-snap/p</t>
  </si>
  <si>
    <t>Dust-Proof Hoof Dressing Brush</t>
  </si>
  <si>
    <t>B07K7WFHWM</t>
  </si>
  <si>
    <t>https://www.amazon.ca/Jeffers-Dust-Proof-Hoof-Dressing-Brush/dp/B07K7WFHWM/</t>
  </si>
  <si>
    <t>https://www.jefferspet.com/dust-proof-hoof-dressing-brush/p</t>
  </si>
  <si>
    <t>Portable Horseshoe Tack Hook</t>
  </si>
  <si>
    <t>https://www.jefferspet.com/portable-horseshoe-hook/p</t>
  </si>
  <si>
    <t>B07K7VN8CS</t>
  </si>
  <si>
    <t>https://www.amazon.ca/Jeffers-Portable-Horseshoe-Tack-Hook/dp/B07K7VN8CS/</t>
  </si>
  <si>
    <t>https://www.amazon.ca/Jeffers-Nylon-Strap-Double-Chain/dp/B07K7HNFB5</t>
  </si>
  <si>
    <t>B07K7HNFB5</t>
  </si>
  <si>
    <t>Jeffers Nylon Curb Strap with Double Chain</t>
  </si>
  <si>
    <t>https://www.jefferspet.com/dbl-nylon-curb-chain-color-blue/p</t>
  </si>
  <si>
    <t>Sweet Iron Eggbutt Horse Snaffle Bit by Jeffers</t>
  </si>
  <si>
    <t>B07K6XJKXM</t>
  </si>
  <si>
    <t>https://www.amazon.ca/Sweet-Eggbutt-Horse-Snaffle-Jeffers/dp/B07K6XJKXM/</t>
  </si>
  <si>
    <t>https://www.jefferspet.com/5-mouth-sweet-iron-eggbutt-snaffle-bit/p</t>
  </si>
  <si>
    <t>https://www.amazon.ca/s?i=merchant-items&amp;me=A1F17884ISY0OO&amp;page=37&amp;marketplaceID=A2EUQ1WTGCTBG2&amp;qid=1649334297&amp;ref=sr_pg_37</t>
  </si>
  <si>
    <t>3-Pack Bunny Bones</t>
  </si>
  <si>
    <t>https://www.jefferspet.com/14-light-blue-bunny-bone-with-squeaker/p?skuId=92702</t>
  </si>
  <si>
    <t>B07K7VQGTS</t>
  </si>
  <si>
    <t>https://www.amazon.ca/Jeffers-3-Pack-Bunny-Bones/dp/B07K7VQGTS/</t>
  </si>
  <si>
    <t>1" x 3-7/8" Nickel-Plated Bolt Snap</t>
  </si>
  <si>
    <t>https://www.jefferspet.com/3-7-8-npdc-bolt-snap/p</t>
  </si>
  <si>
    <t>B07K7VTZLH</t>
  </si>
  <si>
    <t>https://www.amazon.ca/Round-Eye-Bolt-Snaps-3-7/dp/B07K7VTZLH/</t>
  </si>
  <si>
    <t>Stainless Curb Chain w/ Quick Links</t>
  </si>
  <si>
    <t>https://www.jefferspet.com/ss-curb-chain-w-ss-quik-links/p</t>
  </si>
  <si>
    <t>B07K7VV7H4</t>
  </si>
  <si>
    <t>https://www.amazon.ca/Stainless-Steel-Chain-Quick-Links/dp/B07K7VV7H4/</t>
  </si>
  <si>
    <t>Leather Punch Replacement Tubes, 6 pack</t>
  </si>
  <si>
    <t>https://www.jefferspet.com/pro-rotary-leather-punch-24475-4/p?skuId=81115</t>
  </si>
  <si>
    <t>B07K7W58SL</t>
  </si>
  <si>
    <t>https://www.amazon.ca/Leather-Punch-Replacement-Tubes-Pack/dp/B07K7W58SL/</t>
  </si>
  <si>
    <t>Solid Brass Spring Snap, 3/4" x 3-1/2"L</t>
  </si>
  <si>
    <t>https://www.jefferspet.com/3-4-x-3-1-2-spring-snap-r-e/p</t>
  </si>
  <si>
    <t>B07K7W58SN</t>
  </si>
  <si>
    <t>https://www.amazon.ca/Solid-Brass-Spring-Snap-3-1/dp/B07K7W58SN/</t>
  </si>
  <si>
    <t>Round Eye Panic Snap, 3-7/8"L</t>
  </si>
  <si>
    <t>https://www.jefferspet.com/3-7-8-npmi-panic-snap/p</t>
  </si>
  <si>
    <t>B07K7TBTJ5</t>
  </si>
  <si>
    <t>https://www.amazon.ca/Panic-Snap-Round-Eye-Nickel-Plated/dp/B07K7TBTJ5/</t>
  </si>
  <si>
    <t>4.75" Nickel-Plated Bolt Snap</t>
  </si>
  <si>
    <t>https://www.jefferspet.com/4-3-4-sb-dbl-end-snap/p?skuId=69752</t>
  </si>
  <si>
    <t>B07K7V5MLK</t>
  </si>
  <si>
    <t>https://www.amazon.ca/Jeffers-Double-Bolt-Snaps-Nickel/dp/B07K7V5MLK/</t>
  </si>
  <si>
    <t>Hanging Blanket Rack</t>
  </si>
  <si>
    <t>B07K7V6Z2M</t>
  </si>
  <si>
    <t>https://www.amazon.ca/Jeffers-Hanging-Blanket-Rack/dp/B07K7V6Z2M/</t>
  </si>
  <si>
    <t>https://www.jefferspet.com/blanket-rack-24430/p</t>
  </si>
  <si>
    <t>B07K7V8CYF</t>
  </si>
  <si>
    <t>2" Rectangular Bell</t>
  </si>
  <si>
    <t>https://www.amazon.ca/Aime-Imports-Rectangular-Sheep-Bells/dp/B07K7V8CYF/</t>
  </si>
  <si>
    <t>Solid Brass Trigger Snap w/ Square Swivel Eye, 3/4" x 2-1/2</t>
  </si>
  <si>
    <t>https://www.jefferspet.com/solid-brass-trigger-snap-w-square-swivel-eye-5-8-x-2-1-2/p?skuId=81116</t>
  </si>
  <si>
    <t>B07K7VG8RC</t>
  </si>
  <si>
    <t>https://www.amazon.ca/Solid-Brass-Trigger-Square-Swivel/dp/B07K7VG8RC/</t>
  </si>
  <si>
    <t>Plush Penguin Toy</t>
  </si>
  <si>
    <t>https://www.jefferspet.com/6-8-penguin-w-squeaker/p</t>
  </si>
  <si>
    <t>B07K6X738C</t>
  </si>
  <si>
    <t>https://www.amazon.ca/Jeffers-Plush-Penguin-Squeaker-Dog/dp/B07K6X738C/</t>
  </si>
  <si>
    <t>Lined Adjustable Nylon Halter for Medium Horse (600-900 lb)</t>
  </si>
  <si>
    <t>https://www.jefferspet.com/adj-lined-halter-cob-color-royal-blue/p?skuId=23941</t>
  </si>
  <si>
    <t>B07K7J8RWV</t>
  </si>
  <si>
    <t>https://www.amazon.ca/Jeffers-Adjustable-Medium-Halter-600-900/dp/B07K7J8RWV/</t>
  </si>
  <si>
    <t>Jeffers Premium Nylon Ripstop Dog Blanket  Red/Black</t>
  </si>
  <si>
    <t>https://www.jefferspet.com/jeffers-premium-nylon-rip-stop-blanket-color-teal-brown-size-14-17-in/p?skuId=4802</t>
  </si>
  <si>
    <t>B07K6X5J79</t>
  </si>
  <si>
    <t>https://www.amazon.ca/Jeffers-Premium-Nylon-Ripstop-Blanket/dp/B07K6X5J79/</t>
  </si>
  <si>
    <t>Jeffers Premium Nylon Ripstop Dog Blanket Teal/Brown</t>
  </si>
  <si>
    <t>https://www.jefferspet.com/jeffers-premium-nylon-rip-stop-blanket-color-teal-brown-size-14-17-in/p?skuId=4774</t>
  </si>
  <si>
    <t>B07K6W55W8</t>
  </si>
  <si>
    <t>https://www.amazon.ca/Jeffers-Premium-Nylon-Ripstop-Blanket/dp/B07K6W55W8/</t>
  </si>
  <si>
    <t>https://www.jefferspet.com/jeffers-premium-nylon-rip-stop-blanket-color-teal-brown-size-14-17-in/p?skuId=4787</t>
  </si>
  <si>
    <t>Jeffers Premium Nylon Ripstop Dog Blanket black/black</t>
  </si>
  <si>
    <t>B07K6W76YM</t>
  </si>
  <si>
    <t>https://www.amazon.ca/Jeffers-Premium-Nylon-Ripstop-Blanket/dp/B07K6W76YM/</t>
  </si>
  <si>
    <t>https://www.amazon.ca/Jeffers-Premium-Nylon-Ripstop-Blanket/dp/B07K6W76YM/ref=sr_1_592?m=A1F17884ISY0OO&amp;marketplaceID=A2EUQ1WTGCTBG2&amp;qid=1649336968&amp;s=merchant-items&amp;sr=1-592&amp;th=1</t>
  </si>
  <si>
    <t>https://www.amazon.ca/s?i=merchant-items&amp;me=A1F17884ISY0OO&amp;page=38&amp;marketplaceID=A2EUQ1WTGCTBG2&amp;qid=1649336968&amp;ref=sr_pg_38</t>
  </si>
  <si>
    <t>Jeffers Premium Nylon Ripstop Dog Blanket Royal Blue/Black</t>
  </si>
  <si>
    <t>https://www.jefferspet.com/jeffers-premium-nylon-rip-stop-blanket-color-teal-brown-size-14-17-in/p?skuId=4815</t>
  </si>
  <si>
    <t>B07K6VGC4R</t>
  </si>
  <si>
    <t>https://www.amazon.ca/Jeffers-Premium-Nylon-Ripstop-Blanket/dp/B07K6VGC4R/</t>
  </si>
  <si>
    <t>Jeffers Premium Nylon Ripstop Dog Blanket Pink/Black</t>
  </si>
  <si>
    <t>https://www.jefferspet.com/jeffers-premium-nylon-rip-stop-blanket-color-teal-brown-size-14-17-in/p?skuId=4825</t>
  </si>
  <si>
    <t>B07K6TCL54</t>
  </si>
  <si>
    <t>https://www.amazon.ca/Jeffers-Premium-Nylon-Ripstop-Blanket/dp/B07K6TCL54/</t>
  </si>
  <si>
    <t>Jeffers Premium Nylon Ripstop Dog Blanket Purple/Black</t>
  </si>
  <si>
    <t>https://www.jefferspet.com/jeffers-premium-nylon-rip-stop-blanket-color-teal-brown-size-14-17-in/p?skuId=4840</t>
  </si>
  <si>
    <t>B07K6TXVVC</t>
  </si>
  <si>
    <t>https://www.amazon.ca/Jeffers-Premium-Nylon-Ripstop-Blanket/dp/B07K6TXVVC/</t>
  </si>
  <si>
    <t>Jeffers Premium Nylon Ripstop Dog Blanket Orange/Black</t>
  </si>
  <si>
    <t>https://www.jefferspet.com/jeffers-premium-nylon-rip-stop-blanket-color-teal-brown-size-14-17-in/p?skuId=4860</t>
  </si>
  <si>
    <t>B07K6SYP43</t>
  </si>
  <si>
    <t>https://www.amazon.ca/Jeffers-Premium-Nylon-Ripstop-Blanket/dp/B07K6SYP43/</t>
  </si>
  <si>
    <t>Jeffers Premium Nylon Ripstop Dog Blanket  Brown/Black</t>
  </si>
  <si>
    <t>https://www.jefferspet.com/jeffers-premium-nylon-rip-stop-blanket-color-teal-brown-size-14-17-in/p?skuId=4875</t>
  </si>
  <si>
    <t>B07K6TR3Q2</t>
  </si>
  <si>
    <t>https://www.amazon.ca/Jeffers-Premium-Nylon-Ripstop-Blanket/dp/B07K6TR3Q2/</t>
  </si>
  <si>
    <t>Jeffers Neoprene Dog Muzzles black</t>
  </si>
  <si>
    <t>https://www.jefferspet.com/prima-retractable-marking-stick-color-orange/p</t>
  </si>
  <si>
    <t>B07KGJYVTH</t>
  </si>
  <si>
    <t>https://www.amazon.ca/Neogen-Sheep-Marking-Chalk-Black/dp/B07KGJYVTH/</t>
  </si>
  <si>
    <t>Prima Tech Retractable Marking Stick Purple</t>
  </si>
  <si>
    <t>https://www.jefferspet.com/prima-retractable-marking-stick-color-orange/p?skuId=7837</t>
  </si>
  <si>
    <t>B01D1S577S</t>
  </si>
  <si>
    <t>https://www.amazon.ca/Neogen-Sheep-Marking-Chalk-Black/dp/B01D1S577S/</t>
  </si>
  <si>
    <t xml:space="preserve">Size 3 (7.25") Neoprene Dog Muzzle </t>
  </si>
  <si>
    <t>https://www.jefferspet.com/jeffers-neoprene-dog-muzzle-4-x-large/p?skuId=70148</t>
  </si>
  <si>
    <t>B07KJGPNXK</t>
  </si>
  <si>
    <t>https://www.amazon.ca/Percell-Pet-System-Ltd-Neoprene/dp/B07KJGPNXK/</t>
  </si>
  <si>
    <t>Jeffers Ear Cleaner &amp; Therapeutic Treatment, gallon</t>
  </si>
  <si>
    <t>https://www.jefferspet.com/jeffers-ear-cleaner-8oz/p?skuId=103449</t>
  </si>
  <si>
    <t>B07KJHSNFX</t>
  </si>
  <si>
    <t>https://www.amazon.ca/Jeffers-Cleaner-Therapeutic-Treatment-Gallon/dp/B07KJHSNFX/</t>
  </si>
  <si>
    <t>MicroSpore Leave-On Lotion</t>
  </si>
  <si>
    <t>https://www.jefferspet.com/microspore-leave-on-lotion-8-oz/p</t>
  </si>
  <si>
    <t>B07NWXFSZL</t>
  </si>
  <si>
    <t>https://www.amazon.ca/Microspore-Leave-On-Lotion-8-oz/dp/B07NWXFSZL/</t>
  </si>
  <si>
    <t>Colorful Companions Cockatiel Blend</t>
  </si>
  <si>
    <t>https://www.jefferspet.com/colorful-companions-cockatiel-blend-25-lb/p</t>
  </si>
  <si>
    <t>B07NZPPNNF</t>
  </si>
  <si>
    <t>https://www.amazon.ca/COLORFUL-COMPANIONS-Colorful-Companions-Cockatiel/dp/B07NZPPNNF/</t>
  </si>
  <si>
    <t>Gravity Flow Barrel Pig Waterer</t>
  </si>
  <si>
    <t>https://www.jefferspet.com/gravity-flow-barrel-waterer-blue/p</t>
  </si>
  <si>
    <t>B07QGKXFCV</t>
  </si>
  <si>
    <t>https://www.amazon.ca/Trojan-Gravity-Flow-Barrel-Waterer/dp/B07QGKXFCV/</t>
  </si>
  <si>
    <t>https://www.jefferspet.com/prima-retractable-marking-stick-color-orange/p?skuId=7906</t>
  </si>
  <si>
    <t>Prima Tech Retractable Marking Stick green</t>
  </si>
  <si>
    <t>B07KGFPS49</t>
  </si>
  <si>
    <t>https://www.amazon.ca/Ideal-333674-Livestock-Retractable-Marking/dp/B07KGFPS49/</t>
  </si>
  <si>
    <t>Prima Tech Retractable Marking Stick red</t>
  </si>
  <si>
    <t>https://www.jefferspet.com/prima-retractable-marking-stick-color-orange/p?skuId=7863</t>
  </si>
  <si>
    <t>B07KGG2J59</t>
  </si>
  <si>
    <t>https://www.amazon.ca/Ideal-333667-Livestock-Retractable-Marking/dp/B07KGG2J59/</t>
  </si>
  <si>
    <t>Prima Tech Retractable Marking Stick blue</t>
  </si>
  <si>
    <t>https://www.jefferspet.com/prima-retractable-marking-stick-color-orange/p?skuId=7824</t>
  </si>
  <si>
    <t>B07KGHFSMC</t>
  </si>
  <si>
    <t>https://www.amazon.ca/Ideal-333681-Livestock-Retractable-Marking/dp/B07KGHFSMC/</t>
  </si>
  <si>
    <t>Prima Tech Retractable Marking Stick orange</t>
  </si>
  <si>
    <t>https://www.jefferspet.com/prima-retractable-marking-stick-color-orange/p?skuId=7875</t>
  </si>
  <si>
    <t>B07KGHJS2W</t>
  </si>
  <si>
    <t>https://www.amazon.ca/Ideal-333650-Livestock-Retractable-Marking/dp/B07KGHJS2W/</t>
  </si>
  <si>
    <t>Reinsman Latigo Tie Strap</t>
  </si>
  <si>
    <t>https://www.jefferspet.com/reinsman-latigo-tie-strap-1-5-x-7/p</t>
  </si>
  <si>
    <t>B07K8RRHKY</t>
  </si>
  <si>
    <t>https://www.amazon.ca/REINSMAN-EQUESTRIAN-PRODUCTS-Latigo-Horse/dp/B07K8RRHKY/</t>
  </si>
  <si>
    <t>50" Stockyard Whip, 18" drop</t>
  </si>
  <si>
    <t>https://www.jefferspet.com/stockyard-whip-18-lash-color-black/p</t>
  </si>
  <si>
    <t>B07K8G9PPK</t>
  </si>
  <si>
    <t>https://www.amazon.ca/50-Stockyard-Whip-18-Drop/dp/B07K8G9PPK</t>
  </si>
  <si>
    <t>https://www.amazon.ca/s?i=merchant-items&amp;me=A1F17884ISY0OO&amp;page=39&amp;marketplaceID=A2EUQ1WTGCTBG2&amp;qid=1649424372&amp;ref=sr_pg_38</t>
  </si>
  <si>
    <t>Retractable Arena Cone, 23-5/8"</t>
  </si>
  <si>
    <t>https://www.amazon.ca/Retractable-Arena-Cones-23-5-8/dp/B07K7YMTPS/</t>
  </si>
  <si>
    <t>Retractable Arena Cone, 15.75"</t>
  </si>
  <si>
    <t>https://www.jefferspet.com/retractable-area-cones-15-3-4/p?skuId=69680</t>
  </si>
  <si>
    <t>B07K7XBKJR</t>
  </si>
  <si>
    <t>https://www.amazon.ca/Jeffers-Retractable-Arena-Cones-15%C2%BE/dp/B07K7XBKJR/</t>
  </si>
  <si>
    <t>https://www.jefferspet.com/jeffers-citronella-shampoo-16oz/p?skuId=26412</t>
  </si>
  <si>
    <t>B07K6TY59N</t>
  </si>
  <si>
    <t>https://www.amazon.ca/Jeffers-Citronella-Aloe-Shampoo-16/dp/B07K6TY59N/</t>
  </si>
  <si>
    <t>Black Coat Shampoo, 16 oz</t>
  </si>
  <si>
    <t>Citronella Aloe Shampoo , 16 oz</t>
  </si>
  <si>
    <t>https://www.jefferspet.com/jeffers-black-shampoo-16oz/p</t>
  </si>
  <si>
    <t>B07K6V3HKB</t>
  </si>
  <si>
    <t>https://www.amazon.ca/Jeffers-Black-Coat-Shampoo-Horses/dp/B07K6V3HKB/</t>
  </si>
  <si>
    <t>Screw Type Hitching Ring with Screw Eye Hook, pkg of 10</t>
  </si>
  <si>
    <t>https://www.jefferspet.com/zp-screw-eye-w-ring-10-101510/p</t>
  </si>
  <si>
    <t>B07K6V4ZCQ</t>
  </si>
  <si>
    <t>https://www.amazon.ca/Jeffers-Screw-Type-Hitching-Ring/dp/B07K6V4ZCQ/</t>
  </si>
  <si>
    <t>Jeffers Dual Level Pin Universal Slicker Brush (Med)</t>
  </si>
  <si>
    <t>https://www.jefferspet.com/universal-brush-medium-w-long-short-pin/p</t>
  </si>
  <si>
    <t>B07K6V5NY8</t>
  </si>
  <si>
    <t>https://www.amazon.ca/Jeffers-Level-Universal-Slicker-Brushes/dp/B07K6V5NY8/</t>
  </si>
  <si>
    <t>Jeffers Nail Trimmers, Small</t>
  </si>
  <si>
    <t>https://www.jefferspet.com/nail-trimmer-sm-hole-red-coated-blk-body/p</t>
  </si>
  <si>
    <t>B07K6V6WXQ</t>
  </si>
  <si>
    <t>https://www.amazon.ca/Jeffers-Nail-Trimmers-Small/dp/B07K6V6WXQ/</t>
  </si>
  <si>
    <t>Curb Hooks, pair</t>
  </si>
  <si>
    <t>https://www.jefferspet.com/ss-curb-hook-one-pair-polybag-257210/p</t>
  </si>
  <si>
    <t>B07K6TNPT2</t>
  </si>
  <si>
    <t>https://www.amazon.ca/Jeffers-Horse-Curb-Hooks-Pair/dp/B07K6TNPT2/</t>
  </si>
  <si>
    <t>EZE Calf Nipple, each</t>
  </si>
  <si>
    <t>https://www.jefferspet.com/eze-calf-nipple-ea-wcn100/p</t>
  </si>
  <si>
    <t>B07K6TPG7Q</t>
  </si>
  <si>
    <t>https://www.amazon.ca/Jeffers-Livestock-EZE-Calf-Nipples/dp/B07K6TPG7Q/</t>
  </si>
  <si>
    <t>Jeffers Tail &amp; Mane Detangler, 32 oz</t>
  </si>
  <si>
    <t>https://www.jefferspet.com/jeffers-t-m-detangler-cond-32-oz/p</t>
  </si>
  <si>
    <t>B07K6TPXYD</t>
  </si>
  <si>
    <t>https://www.amazon.ca/Jeffers-Tail-Mane-Detangler-Conditioner/dp/B07K6TPXYD/</t>
  </si>
  <si>
    <t>1" x 24" Jeffers Premium Padded Black Leather Collar</t>
  </si>
  <si>
    <t>https://www.jefferspet.com/jeffers-premium-padded-black-leather-collar-3-4-x-18/p?skuId=66225</t>
  </si>
  <si>
    <t>B07K6TQF5D</t>
  </si>
  <si>
    <t>https://www.amazon.ca/Jeffers-Premium-Padded-Leather-Collar/dp/B07K6TQF5D/</t>
  </si>
  <si>
    <t>https://www.amazon.ca/s?i=merchant-items&amp;me=A1F17884ISY0OO&amp;page=40&amp;marketplaceID=A2EUQ1WTGCTBG2&amp;qid=1649505127&amp;ref=sr_pg_40</t>
  </si>
  <si>
    <t>Jeffers Bull Rings, Medium (3" x 3/8")</t>
  </si>
  <si>
    <t>https://www.jefferspet.com/bull-rings-small/p?skuId=74180</t>
  </si>
  <si>
    <t>B07K6T4XR8</t>
  </si>
  <si>
    <t>https://www.amazon.ca/T-Walthem-Jeffers-Medium/dp/B07K6T4XR8/</t>
  </si>
  <si>
    <t>Jeffers Medium Non-Slip Comb</t>
  </si>
  <si>
    <t>https://www.jefferspet.com/comb-black-red-24-pins/p?skuId=27689</t>
  </si>
  <si>
    <t>B07K6TJT45</t>
  </si>
  <si>
    <t>https://www.amazon.ca/Taiwan-Pet-Comb-Enterprise-Ltd/dp/B07K6TJT45/</t>
  </si>
  <si>
    <t>Curved Plastic Sweat Scraper</t>
  </si>
  <si>
    <t>https://www.jefferspet.com/jeffers-curved-plastic-sweat-scraper-assorted-colors/p</t>
  </si>
  <si>
    <t>B07K6TJV85</t>
  </si>
  <si>
    <t>https://www.amazon.ca/Jeffers-Curved-Sweat-Scraper-Grooming/dp/B07K6TJV85/</t>
  </si>
  <si>
    <t>Glistening Gold Shampoo, 32 oz</t>
  </si>
  <si>
    <t>https://www.jefferspet.com/jeffers-gold-shampoo-16oz/p?skuId=26430</t>
  </si>
  <si>
    <t>B07K6TKK7L</t>
  </si>
  <si>
    <t>https://www.amazon.ca/Jeffers-Glistening-Gold-Horse-Shampoo/dp/B07K6TKK7L/</t>
  </si>
  <si>
    <t>Jeffers Left-Handed Hoof Knife</t>
  </si>
  <si>
    <t>https://www.jefferspet.com/lh-hoof-knife/p</t>
  </si>
  <si>
    <t>B07K6SYH88</t>
  </si>
  <si>
    <t>https://www.amazon.ca/Jeffers-Horse-Hoof-Knife-Left/dp/B07K6SYH88/</t>
  </si>
  <si>
    <t>Jeffers Baking Soda Deodorizing Shampoo, 17 oz</t>
  </si>
  <si>
    <t>https://www.jefferspet.com/jeffers-baking-soda-deodorizing-shampoo-gallon/p</t>
  </si>
  <si>
    <t>B07K6T3HXF</t>
  </si>
  <si>
    <t>https://www.amazon.ca/Jeffers-Baking-Soda-Deodorizing-Shampoo/dp/B07K6T3HXF/</t>
  </si>
  <si>
    <t>Jeffers Thinning Shear, 7"L</t>
  </si>
  <si>
    <t>https://www.jefferspet.com/jeffers-thinning-shears-7/p</t>
  </si>
  <si>
    <t>B07K6SF17Z</t>
  </si>
  <si>
    <t>https://www.amazon.ca/Taiwan-Pet-Comb-Enterprise-Ltd/dp/B07K6SF17Z/</t>
  </si>
  <si>
    <t>Jeffers Leather Browband Headstall, Havana</t>
  </si>
  <si>
    <t>https://www.jefferspet.com/jeffers-leather-browband-headstall-havana/p</t>
  </si>
  <si>
    <t>B07K6SG9CJ</t>
  </si>
  <si>
    <t>https://www.amazon.ca/Jeffers-Leather-Browband-Headstall-Havana/dp/B07K6SG9CJ</t>
  </si>
  <si>
    <t>Jeffers All-Purpose Shampoo, gal</t>
  </si>
  <si>
    <t>https://www.jefferspet.com/all-purp-shampoo-17oz/p?skuId=81865</t>
  </si>
  <si>
    <t>B07K6SLSHJ</t>
  </si>
  <si>
    <t>https://www.amazon.ca/Jeffers-All-Purpose-Shampoo-Gallon/dp/B07K6SLSHJ/</t>
  </si>
  <si>
    <t>Jeffers Tail &amp; Mane Antistatic Creme Rinse</t>
  </si>
  <si>
    <t>https://www.jefferspet.com/jeffers-tail-mane-creme-rinse-16oz/p</t>
  </si>
  <si>
    <t>B07K6SPPC8</t>
  </si>
  <si>
    <t>https://www.amazon.ca/Jeffers-Tail-Anti-Static-Creme-Rinse/dp/B07K6SPPC8/</t>
  </si>
  <si>
    <t>16 oz Jeffers Iodine Shampoo</t>
  </si>
  <si>
    <t>https://www.jefferspet.com/iodine-shampoo-16-oz/p</t>
  </si>
  <si>
    <t>B07K6SBM4J</t>
  </si>
  <si>
    <t>https://www.amazon.ca/Jeffers%C2%AE-Iodine-Medicated-Shampoo-16/dp/B07K6SBM4J/</t>
  </si>
  <si>
    <t>Jeffers Berry Soft Moisturizing Shampoo for Pets, 17 oz</t>
  </si>
  <si>
    <t>B07K6RT32B</t>
  </si>
  <si>
    <t>https://www.amazon.ca/Jeffers-Berry-Soft-Moisturizing-Shampoo/dp/B07K6RT32B/</t>
  </si>
  <si>
    <t>https://www.jefferspet.com/orange-creme-shampoo-17oz/p</t>
  </si>
  <si>
    <t>B07K6RFVMT</t>
  </si>
  <si>
    <t>https://www.amazon.ca/Jeffers%C2%AE-Orange-Creme-Cologne-Pets/dp/B07K6RFVMT/</t>
  </si>
  <si>
    <t>Jeffers® Orange Creme Cologne for Pets</t>
  </si>
  <si>
    <t>https://www.jefferspet.com/berry-soft-cologne-16oz/p</t>
  </si>
  <si>
    <t>Jeffers Glistening Gold Horse Shampoo, 16 oz</t>
  </si>
  <si>
    <t>B07K6R94RV</t>
  </si>
  <si>
    <t>https://www.amazon.ca/Jeffers-Glistening-Gold-Horse-Shampoo/dp/B07K6R94RV</t>
  </si>
  <si>
    <t>https://www.jefferspet.com/jeffers-gold-shampoo-16oz/p</t>
  </si>
  <si>
    <t>Jeffers Blue Plush Bunny Bone Dog Toy, 14"</t>
  </si>
  <si>
    <t>B07HFJ23CG</t>
  </si>
  <si>
    <t>https://www.amazon.ca/Jeffers-Blue-Plush-Bunny-Bone/dp/B07HFJ23CG/</t>
  </si>
  <si>
    <t>https://www.jefferspet.com/14-light-blue-bunny-bone-with-squeaker/p</t>
  </si>
  <si>
    <t>B07HFH4SHV</t>
  </si>
  <si>
    <t>Jeffers Fine Non-Slip Comb</t>
  </si>
  <si>
    <t>https://www.amazon.ca/Taiwan-Pet-Comb-Enterprise-Ltd/dp/B07HFH4SHV/</t>
  </si>
  <si>
    <t>B07HFH3S6C</t>
  </si>
  <si>
    <t>Jeffers Mini Dematting Comb</t>
  </si>
  <si>
    <t>https://www.amazon.ca/Jeffers-Mini-Dematting-Comb/dp/B07HFH3S6C/</t>
  </si>
  <si>
    <t>https://www.jefferspet.com/dematting-razor-mini-blk-11curved-blades/p</t>
  </si>
  <si>
    <t>Natural Oatmeal Soothing Anti-Itch Shampoo, 12 oz</t>
  </si>
  <si>
    <t>https://www.amazon.ca/Natural-Oatmeal-Soothing-Anti-Itch-Shampoo/dp/B07HFGRT4S</t>
  </si>
  <si>
    <t>B07HFGLCG2</t>
  </si>
  <si>
    <t>Jeffers Universal Slicker Brush, Smal</t>
  </si>
  <si>
    <t>https://www.amazon.ca/Taiwan-Pet-Comb-Enterprise-Ltd/dp/B07HFGLCG2/</t>
  </si>
  <si>
    <t>https://www.jefferspet.com/universal-brush-large-w-hard-pins/p</t>
  </si>
  <si>
    <t>Jeffers Mini-Fork Replacement Head</t>
  </si>
  <si>
    <t>B07HFGCGNW</t>
  </si>
  <si>
    <t>https://www.amazon.ca/Jeffers-Mini-Fork-Replacement-Head/dp/B07HFGCGNW/</t>
  </si>
  <si>
    <t>https://www.jefferspet.com/mini-repl-frk-head-12tinesx11/p</t>
  </si>
  <si>
    <t>Mountain Rope Knotted Horse Barrel Rein</t>
  </si>
  <si>
    <t>B07HFGC6BJ</t>
  </si>
  <si>
    <t>https://www.amazon.ca/Mountain-Rope-Knotted-Horse-Barrel/dp/B07HFGC6BJ/</t>
  </si>
  <si>
    <t>https://www.jefferspet.com/5-16-x-8-mountain-rope-knotted-barrel-rein-color-blue/p?skuId=50187</t>
  </si>
  <si>
    <t>Fiebing's Water-Based Hoof Polish, Black</t>
  </si>
  <si>
    <t>https://www.amazon.ca/Fiebings-Water-Based-Hoof-Polish-Black/dp/B07HFG6THW/</t>
  </si>
  <si>
    <t>B07HFG6THW</t>
  </si>
  <si>
    <t>https://www.jefferspet.com/hoof-polish-clear-8oz/p</t>
  </si>
  <si>
    <t>Epona Love Curry Brush</t>
  </si>
  <si>
    <t>B07GY4LRHM</t>
  </si>
  <si>
    <t>https://www.amazon.ca/Epona-Ltd-Love-Curry-Brush/dp/B07GY4LRHM/</t>
  </si>
  <si>
    <t>https://www.jefferspet.com/love-curry-brush/p</t>
  </si>
  <si>
    <t>VEDCO Vedco VINV-CL75-6000 Micro BP Shampoo, 16 oz</t>
  </si>
  <si>
    <t>B07DCY8N2G</t>
  </si>
  <si>
    <t>https://www.amazon.ca/VEDCO-Vedco-VINV-CL75-6000-Micro-Shampoo/dp/B07DCY8N2G</t>
  </si>
  <si>
    <t>https://www.jefferspet.com/micro-bp-shampoo-sub-micron-encapsulated-benzoyl-peroxide-8-oz/p?skuId=68391</t>
  </si>
  <si>
    <t>Aches &amp; Discomfort for Dogs by Mendota Pet</t>
  </si>
  <si>
    <t>B07CMH86WK</t>
  </si>
  <si>
    <t>https://www.amazon.ca/Aches-Discomfort-Holistic-Pain-Relief/dp/B07CMH86WK/</t>
  </si>
  <si>
    <t>https://www.jefferspet.com/aches-discomfort-chew-tabs-60ct/p</t>
  </si>
  <si>
    <t>https://www.jefferspet.com/bully-basted-strips-28-oz/p?skuId=42730</t>
  </si>
  <si>
    <t>https://www.amazon.ca/Jones-Naturals-Bully-Basted-Strips/dp/B07B9WPHQB/</t>
  </si>
  <si>
    <t>B07B9WPHQB</t>
  </si>
  <si>
    <t>12 oz Bully Basted Strips</t>
  </si>
  <si>
    <t>https://www.amazon.ca/s?i=merchant-items&amp;me=A1F17884ISY0OO&amp;page=42&amp;marketplaceID=A2EUQ1WTGCTBG2&amp;qid=1649758640&amp;ref=sr_pg_42</t>
  </si>
  <si>
    <t>Sav-A-Caf Wellness Calf Milk Replacer, 25 lb</t>
  </si>
  <si>
    <t>https://www.jefferspet.com/sav-a-caf-non-medicated-calf-milk-replacer-wellness-25/p</t>
  </si>
  <si>
    <t>B07DFQHQWX</t>
  </si>
  <si>
    <t>https://www.amazon.ca/Sav-CAF-Wellness-Calf-Replacer/dp/B07DFQHQWX/</t>
  </si>
  <si>
    <t>Amigo Evolution Fly Sheet</t>
  </si>
  <si>
    <t>https://www.jefferspet.com/amigo-evolution-fly-sheet-color-aqua-orange-aqua-size-72-in/p</t>
  </si>
  <si>
    <t>B07BMHRLZP</t>
  </si>
  <si>
    <t>https://www.amazon.ca/Amigo-Evolution-Sheet-Aqua-Orange/dp/B07BMHRLZP/</t>
  </si>
  <si>
    <t>Sarcoid Cleansing Salve, 4 oz</t>
  </si>
  <si>
    <t>https://www.jefferspet.com/sarcoid-cleansing-salve-4-oz/p</t>
  </si>
  <si>
    <t>B07BLQ8LFG</t>
  </si>
  <si>
    <t>https://www.amazon.ca/Sarcoid-Cleansing-Salve-4-oz/dp/B07BLQ8LFG/</t>
  </si>
  <si>
    <t>Aches &amp; Discomfort Aspirin-Free Holistic Pain Relief, 60 count</t>
  </si>
  <si>
    <t>Knobby Noggins</t>
  </si>
  <si>
    <t>https://www.jefferspet.com/knobby-noggins-4/p</t>
  </si>
  <si>
    <t>B07CN36414</t>
  </si>
  <si>
    <t>https://www.amazon.ca/Multipet-Knobby-Noggins/dp/B07CN36414/</t>
  </si>
  <si>
    <t>8 oz Micro BP Shampoo</t>
  </si>
  <si>
    <t>https://www.jefferspet.com/micro-bp-shampoo-sub-micron-encapsulated-benzoyl-peroxide-8-oz/p</t>
  </si>
  <si>
    <t>B07DCXR74B</t>
  </si>
  <si>
    <t>https://www.amazon.ca/VEDCO-Vedco-VINV-CL75-2000-Micro-Shampoo/dp/B07DCXR74B/</t>
  </si>
  <si>
    <t>High End Hen Poultry Drinker with Yellow Float</t>
  </si>
  <si>
    <t>https://www.jefferspet.com/high-end-hen-poultry-drinker-with-yellow-float/p</t>
  </si>
  <si>
    <t>B079ZBN2LM</t>
  </si>
  <si>
    <t>https://www.amazon.ca/High-Poultry-Drinker-Yellow-Float/dp/B079ZBN2LM/</t>
  </si>
  <si>
    <t>Horseware Ireland Silicone Fashion Riding Tights</t>
  </si>
  <si>
    <t>https://www.jefferspet.com/silicone-fashion-riding-tights-charcoal-redwood-size-xsmall/p?skuId=63337</t>
  </si>
  <si>
    <t>B07B3VPJGK</t>
  </si>
  <si>
    <t>https://www.amazon.ca/Horseware-of-Ireland-Riding-Tights/dp/B07B3VPJGK/</t>
  </si>
  <si>
    <t>Drama-Trauma, 2 oz</t>
  </si>
  <si>
    <t>https://www.jefferspet.com/blackwing-farms-flower-essence-remedies-drama-trauma-2-oz/p</t>
  </si>
  <si>
    <t>B079D7ND7R</t>
  </si>
  <si>
    <t>https://www.amazon.ca/Blackwing-Farms-931427-Natural-Remedies/dp/B079D7ND7R/</t>
  </si>
  <si>
    <t>The Small Texas Hay Net</t>
  </si>
  <si>
    <t>https://www.jefferspet.com/the-small-texas-hay-net/p</t>
  </si>
  <si>
    <t>B079C8FJ39</t>
  </si>
  <si>
    <t>https://www.amazon.ca/The-Small-Texas-Hay-Net/dp/B079C8FJ39/</t>
  </si>
  <si>
    <t>https://www.jefferspet.com/web-square-bale-slow-feeder/p</t>
  </si>
  <si>
    <t>Web Square Bale Slow-Feeder</t>
  </si>
  <si>
    <t>B07BGZMZQY</t>
  </si>
  <si>
    <t>https://www.amazon.ca/Tough-Small-Nylon-Square-Feeder/dp/B07BGZMZQY/</t>
  </si>
  <si>
    <t>Hutch Dropping Pan</t>
  </si>
  <si>
    <t>https://www.jefferspet.com/dropping-pan/p?skuId=4194</t>
  </si>
  <si>
    <t>B07BLJT556</t>
  </si>
  <si>
    <t>https://www.amazon.ca/Plastic-Dropping-Pan-Rabbit-Hutch/dp/B07BLJT556/</t>
  </si>
  <si>
    <t>Best Behavior (Flower Essence Remedy for Dogs, Cats, &amp; Horses), 2 oz</t>
  </si>
  <si>
    <t>https://www.jefferspet.com/blackwing-farms-flower-essence-remedies-best-behavior-2-oz/p</t>
  </si>
  <si>
    <t>B079D7GWC2</t>
  </si>
  <si>
    <t>https://www.amazon.ca/Blackwing-Farms-931494-Remedies-Behavior/dp/B079D7GWC2/</t>
  </si>
  <si>
    <t>https://www.amazon.ca/s?i=merchant-items&amp;me=A1F17884ISY0OO&amp;page=43&amp;marketplaceID=A2EUQ1WTGCTBG2&amp;qid=1649761860&amp;ref=sr_pg_42</t>
  </si>
  <si>
    <t>Bamboo Rope Halter &amp; Lead</t>
  </si>
  <si>
    <t>https://www.jefferspet.com/bamtex-bamboo-rope-halter-lead-horse-natural/p</t>
  </si>
  <si>
    <t>B079C26DXV</t>
  </si>
  <si>
    <t>https://www.amazon.ca/Bamboo-Rope-Halter-Lead-Horse/dp/B079C26DXV/</t>
  </si>
  <si>
    <t>https://www.jefferspet.com/succeed-1-79-lb/p</t>
  </si>
  <si>
    <t>B078XSFBJ4</t>
  </si>
  <si>
    <t>https://www.amazon.ca/Succeed-Granule-Horse-Supplement-Servings/dp/B078XSFBJ4/</t>
  </si>
  <si>
    <t>Succeed Granule Horse Supplement, 30 servings</t>
  </si>
  <si>
    <t>TERRO Wasp and Fly Trap – Refill – T517</t>
  </si>
  <si>
    <t>https://www.viceroydistributors.ca/product/t517-terro-wasp-and-fly-trap-refill/</t>
  </si>
  <si>
    <t>B078WTPT3F</t>
  </si>
  <si>
    <t>https://www.amazon.ca/TERRO-T513-Wasp-Fly-Trap/dp/B078WTPT3F/</t>
  </si>
  <si>
    <t>TERRO Wasp &amp; Fly Trap – Refill – T513</t>
  </si>
  <si>
    <t>https://www.viceroydistributors.ca/product/t513-terro-wasp-fly-trap-refill/</t>
  </si>
  <si>
    <t>https://www.viceroydistributors.ca/page/3/?s=Terro</t>
  </si>
  <si>
    <t>Elevated Dog Bed, Small</t>
  </si>
  <si>
    <t>https://www.jefferspet.com/elevated-pet-bed-small-color-navy-blue/p?skuId=10834</t>
  </si>
  <si>
    <t>B076BNYFG8</t>
  </si>
  <si>
    <t>https://www.amazon.ca/Creative-Solutions-Elevated-Red-Small/dp/B076BNYFG8/</t>
  </si>
  <si>
    <t>Elevated Dog Bed, X-Large</t>
  </si>
  <si>
    <t>https://www.jefferspet.com/elevated-pet-bed-x-large-color-navy-blue/p</t>
  </si>
  <si>
    <t>B076DB51PC</t>
  </si>
  <si>
    <t>https://www.amazon.ca/Creative-Solutions-Elevated-Navy-X-Large/dp/B076DB51PC/</t>
  </si>
  <si>
    <t>Leather Nose "S" Hackamore</t>
  </si>
  <si>
    <t>https://www.jefferspet.com/leather-nose-s-hackamore/p</t>
  </si>
  <si>
    <t>B0782ZJFGP</t>
  </si>
  <si>
    <t>https://www.amazon.ca/Leather-Nose-S-Hackamore/dp/B0782ZJFGP/</t>
  </si>
  <si>
    <t>Dog Treat Pouch by DogLine black</t>
  </si>
  <si>
    <t>https://www.jefferspet.com/dog-treat-pouch-by-dogline-4-x-6-color-black/p?skuId=79880</t>
  </si>
  <si>
    <t>B0784FCZJ7</t>
  </si>
  <si>
    <t>https://www.amazon.ca/Dogline-Dog-Treat-Pouch-Adjustable/dp/B0784FCZJ7/</t>
  </si>
  <si>
    <t>Half Moon Bridle Rack</t>
  </si>
  <si>
    <t>https://www.jefferspet.com/half-moon-bridle-rack-black-32-long/p</t>
  </si>
  <si>
    <t>B078JBZD8B</t>
  </si>
  <si>
    <t>https://www.amazon.ca/Half-Moon-Bridle-Rack-Long/dp/B078JBZD8B/</t>
  </si>
  <si>
    <t>Reinsman Knotted Waxed Barrel Rein</t>
  </si>
  <si>
    <t>https://www.jefferspet.com/reinsman-knotted-waxed-nylon-barrel-rein-5-8-x-8-tan/p</t>
  </si>
  <si>
    <t>B0786R55VC</t>
  </si>
  <si>
    <t>https://www.amazon.ca/Reinsman-Waxed-Knotted-Barrel-Rein/dp/B0786R55VC/</t>
  </si>
  <si>
    <t>Western Chic Picture Frames, 5" x 7"</t>
  </si>
  <si>
    <t>https://www.jefferspet.com/leather-studs-5-x-7-picture-frame/p</t>
  </si>
  <si>
    <t>B073V3NS9J</t>
  </si>
  <si>
    <t>https://www.amazon.ca/Tough-1-Western-Photo-Leather-87-2181/dp/B073V3NS9J/</t>
  </si>
  <si>
    <t>Bellota Razor Plus 14" Hoof Rasp</t>
  </si>
  <si>
    <t>B072B951VK</t>
  </si>
  <si>
    <t>https://www.amazon.ca/Bellota-6413414RAF-Raptor-Rasp-14/dp/B072B951VK/</t>
  </si>
  <si>
    <t>Long Mouse Cat Toy, 5.5"</t>
  </si>
  <si>
    <t>https://www.jefferspet.com/long-mouse-assorted-5-5/p</t>
  </si>
  <si>
    <t>B074ML2PJM</t>
  </si>
  <si>
    <t>https://www.amazon.ca/Long-Mouse-Assorted-5-5-Multipet/dp/B074ML2PJM/</t>
  </si>
  <si>
    <t>2" Furry Mouse Cat Toy, each</t>
  </si>
  <si>
    <t>https://www.jefferspet.com/cheese-box-mice-48ct/p?skuId=101284</t>
  </si>
  <si>
    <t>B074Q16BNT</t>
  </si>
  <si>
    <t>https://www.amazon.ca/Real-Fur-Mouse-Cat-Toy/dp/B074Q16BNT/</t>
  </si>
  <si>
    <t>Leather Curb with Double Chain Latigo</t>
  </si>
  <si>
    <t>https://www.jefferspet.com/leather-curb-w-double-chain-each-color-harness/p?skuId=87278</t>
  </si>
  <si>
    <t>B074SH8B4C</t>
  </si>
  <si>
    <t>https://www.amazon.ca/Berlin-Leather-Double-Nickel-Hardware/dp/B074SH8B4C/</t>
  </si>
  <si>
    <t>Nuts for Knots Rope Tug with Braided Stick, 16"</t>
  </si>
  <si>
    <t>https://www.jefferspet.com/nuts-for-knots-rope-tug-with-braided-stick-assorted-16/p</t>
  </si>
  <si>
    <t>https://www.amazon.ca/s?i=merchant-items&amp;me=A1F17884ISY0OO&amp;page=45&amp;marketplaceID=A2EUQ1WTGCTBG2&amp;qid=1649942219&amp;ref=sr_pg_45</t>
  </si>
  <si>
    <t>Nuts For Knots 2 Knot Rope Tug with Handle and Tennis Ball, 20"</t>
  </si>
  <si>
    <t>https://www.jefferspet.com/nuts-for-knots-2-knot-2-rope-tug-with-handle-tennis-ball-assorted-20/p</t>
  </si>
  <si>
    <t>B0758SP82N</t>
  </si>
  <si>
    <t>https://www.amazon.ca/Multipet-International-Nut-Knots-Stick/dp/B0758SP82N/</t>
  </si>
  <si>
    <t>B071CZY8Q6</t>
  </si>
  <si>
    <t>https://www.amazon.ca/MULTIPET-Knots-2-Knot-Tennis-Large/dp/B071CZY8Q6/</t>
  </si>
  <si>
    <t>Stierwalt SUPERFLEX Joint Supplement, 6 lb</t>
  </si>
  <si>
    <t>https://www.jefferspet.com/stierwalt-superflex-joint-supplement-6-lb/p</t>
  </si>
  <si>
    <t>B071LJ1VF8</t>
  </si>
  <si>
    <t>https://www.amazon.ca/Stierwalt-SUPERFLEX-Superflex-Joint-Supplement/dp/B071LJ1VF8</t>
  </si>
  <si>
    <t>Farm Babies Nursing Bottle, Cap/Neck Ring</t>
  </si>
  <si>
    <t>https://www.jefferspet.com/farm-babies-nursing-bottle-quart/p?skuId=15068</t>
  </si>
  <si>
    <t>B06XYD8NVP</t>
  </si>
  <si>
    <t>https://www.amazon.ca/LIXIT-471-Replacement-Neck-Ring/dp/B06XYD8NVP/</t>
  </si>
  <si>
    <t>Y-Tex Numbered Ear Tags (Medium), 25 count red</t>
  </si>
  <si>
    <t>https://www.jefferspet.com/y-tex-medium-numbered-25-color-blue-number-76-100/p?skuId=34332</t>
  </si>
  <si>
    <t>B078YKYFD8</t>
  </si>
  <si>
    <t>https://www.amazon.ca/Y-TEX-29569031RD-Button-Star-1-25/dp/B078YKYFD8/</t>
  </si>
  <si>
    <t>Y-Tex Numbered Ear Tags (Medium), 25 count yellow</t>
  </si>
  <si>
    <t>https://www.jefferspet.com/y-tex-medium-numbered-25-color-blue-number-76-100/p?skuId=34219</t>
  </si>
  <si>
    <t>B078YFMM4K</t>
  </si>
  <si>
    <t>https://www.amazon.ca/Y-TEX-29569034YL-Button-76-100-Yellow/dp/B078YFMM4K/</t>
  </si>
  <si>
    <t>Cavalor Sweeties Low Sugar Horse Treats</t>
  </si>
  <si>
    <t>https://www.jefferspet.com/cavalor-sweeties-low-sugar-horse-treats-1-7-lb/p</t>
  </si>
  <si>
    <t>B07558ZQC1</t>
  </si>
  <si>
    <t>https://www.amazon.ca/Cavalor-Sweeties-Sugar-Horse-Treats/dp/B07558ZQC1/</t>
  </si>
  <si>
    <t>Steel Gray Horseshoe Cross Ties, pair</t>
  </si>
  <si>
    <t>https://www.jefferspet.com/horseshoe-cross-ties-steel-gray-pair/p</t>
  </si>
  <si>
    <t>B07676R7YW</t>
  </si>
  <si>
    <t>https://www.amazon.ca/Steel-Gray-Horseshoe-Cross-Ties/dp/B07676R7YW/</t>
  </si>
  <si>
    <t>Leather Nose Multi-Ring Hackamore</t>
  </si>
  <si>
    <t>https://www.jefferspet.com/leather-nose-multi-ring-hackamore/p</t>
  </si>
  <si>
    <t>B07831M6TJ</t>
  </si>
  <si>
    <t>https://www.amazon.ca/Leather-Nose-Multi-Ring-Hackamore/dp/B07831M6TJ/</t>
  </si>
  <si>
    <t>Medium Self-Warming Pet Cot Replacement Cover, (25" x 32")</t>
  </si>
  <si>
    <t>https://www.jefferspet.com/k-h-self-warming-pet-cot-cover-medium-choc-fleece-25-x-32/p</t>
  </si>
  <si>
    <t>B074S1LT7N</t>
  </si>
  <si>
    <t>https://www.amazon.ca/Self-warming-Pet-Replacement-Cover-Medium/dp/B074S1LT7N/</t>
  </si>
  <si>
    <t>PoochPad Indoor Turf Replacement Pad</t>
  </si>
  <si>
    <t>https://www.jefferspet.com/pooch-pad-indoor-turf-dog-potty-replacement-pad-16-x-24/p</t>
  </si>
  <si>
    <t>B0713SQQZH</t>
  </si>
  <si>
    <t>https://www.amazon.ca/Poochpad-Products-Micro-Fine-PoochPad/dp/B0713SQQZH/</t>
  </si>
  <si>
    <t>Replacement Nipple Only, Pop-On</t>
  </si>
  <si>
    <t>https://www.jefferspet.com/manna-calf-bottle-popon-nipple/p?skuId=87885</t>
  </si>
  <si>
    <t>B06XYB6ZG1</t>
  </si>
  <si>
    <t>https://www.amazon.ca/LIXIT-475-Babies-Replacement-Nipple/dp/B06XYB6ZG1/</t>
  </si>
  <si>
    <t>Troxel Sport Helmet 2.0 MEDIUM</t>
  </si>
  <si>
    <t>https://www.jefferspet.com/troxel-sport-helmet-2-0-color-black-size-xsmall/p?skuId=28648</t>
  </si>
  <si>
    <t>B06Y1561R4</t>
  </si>
  <si>
    <t>https://www.amazon.ca/Troxel-Intrepid-Performance-Helmet-Medium/dp/B06Y1561R4/</t>
  </si>
  <si>
    <t>Y-Tex Blank Ear Tags (Small), 25 count blue</t>
  </si>
  <si>
    <t>https://www.jefferspet.com/y-tex-small-blank-color-orange/p?skuId=33964</t>
  </si>
  <si>
    <t>B06WRVCBNV</t>
  </si>
  <si>
    <t>https://www.amazon.ca/Y-Tex-Blank-Tags-Small-Count/dp/B06WRVCBNV/</t>
  </si>
  <si>
    <t>Jerky Sticks, 5.6 oz</t>
  </si>
  <si>
    <t>https://www.jefferspet.com/beef-jerky-strips-meaty-treats-5-6oz/p</t>
  </si>
  <si>
    <t>B06XHSVDF1</t>
  </si>
  <si>
    <t>https://www.amazon.ca/Meaty-Treats-Dogs-Sunshine-Mills/dp/B06XHSVDF1/</t>
  </si>
  <si>
    <t>Breathable Women's Riding Tights</t>
  </si>
  <si>
    <t>https://www.jefferspet.com/horseware-ireland-breathable-riding-tights/p?skuId=62415</t>
  </si>
  <si>
    <t>B01NCV3ZH8</t>
  </si>
  <si>
    <t>https://www.amazon.ca/Irideon-Hampshire-Tights-Kids-Classic-Tan/dp/B01NCV3ZH8/</t>
  </si>
  <si>
    <t>Breathable Women's Riding Tights large</t>
  </si>
  <si>
    <t>https://www.jefferspet.com/horseware-ireland-breathable-riding-tights/p?skuId=62377</t>
  </si>
  <si>
    <t>B01NCV3ZH6</t>
  </si>
  <si>
    <t>https://www.amazon.ca/Horseware-of-Ireland-Riding-Tights/dp/B01NCV3ZH6/</t>
  </si>
  <si>
    <t>https://www.amazon.ca/s?i=merchant-items&amp;me=A1F17884ISY0OO&amp;page=48&amp;marketplaceID=A2EUQ1WTGCTBG2&amp;qid=1650025972&amp;ref=sr_pg_48</t>
  </si>
  <si>
    <t>Valhoma Nylon Chicken Leash, 4 ft hot pink</t>
  </si>
  <si>
    <t>https://www.jefferspet.com/chicken-leash-4-ft-color-hot-pink/p?skuId=27908</t>
  </si>
  <si>
    <t>B01NCN6GCL</t>
  </si>
  <si>
    <t>https://www.amazon.ca/Valhoma-Chicken-Leash-4-ft/dp/B01NCN6GCL/</t>
  </si>
  <si>
    <t>Valhoma Nylon Chicken Leash, 4 ft Purple</t>
  </si>
  <si>
    <t>https://www.jefferspet.com/chicken-leash-4-ft-color-hot-pink/p?skuId=27889</t>
  </si>
  <si>
    <t>B01MQXQPSA</t>
  </si>
  <si>
    <t>https://www.amazon.ca/Valhoma-Chicken-Leash-4-ft/dp/B01MQXQPSA/</t>
  </si>
  <si>
    <t>10" Tack Hook, Silver</t>
  </si>
  <si>
    <t>https://www.jefferspet.com/tack-hook-silver-10/p</t>
  </si>
  <si>
    <t>B01N9TM91P</t>
  </si>
  <si>
    <t>https://www.amazon.ca/Mustang-10-Tack-Hook-Silver/dp/B01N9TM91P/</t>
  </si>
  <si>
    <t>Triumph Grain-Free Turkey, Sweet Potato &amp; Pea Biscuits</t>
  </si>
  <si>
    <t>https://www.jefferspet.com/triumph-grain-free-oven-baked-turkey-sweet-potato-pea-biscuits-12-oz/p</t>
  </si>
  <si>
    <t>B01N6ZM67V</t>
  </si>
  <si>
    <t>https://www.amazon.ca/SUNSHINE-MILLS-Turkey-Dog-Biscuit/dp/B01N6ZM67V/</t>
  </si>
  <si>
    <t>Mealworm Munchies, 30 oz</t>
  </si>
  <si>
    <t>https://www.jefferspet.com/mealworm-munchies-7-5-oz/p</t>
  </si>
  <si>
    <t>B01N309K8Q</t>
  </si>
  <si>
    <t>https://www.amazon.ca/Mealworm-Munchies-Wholesome-Delicious-Natural/dp/B01N309K8Q/</t>
  </si>
  <si>
    <t>Solid Poly Lead Rope, Bull Snap red</t>
  </si>
  <si>
    <t>https://www.jefferspet.com/solid-poly-lead-rope-bull-snap-5-8-x-9-color-lime-green/p?skuId=50271</t>
  </si>
  <si>
    <t>B01N245Y9Q</t>
  </si>
  <si>
    <t>https://www.amazon.ca/Solid-Poly-Lead-Rope-Bull/dp/B01N245Y9Q/</t>
  </si>
  <si>
    <t>Nylon Cross Tie, pair</t>
  </si>
  <si>
    <t>https://www.jefferspet.com/nylon-cross-tie-pair-color-brown/p</t>
  </si>
  <si>
    <t>B01N19M1U0</t>
  </si>
  <si>
    <t>https://www.amazon.ca/Mustang-Manufacturing-Company-Nylon-Cross/dp/B01N19M1U0/</t>
  </si>
  <si>
    <t>Poly Colorful Lead Rope  Kelly/Purple/Turq</t>
  </si>
  <si>
    <t>https://www.jefferspet.com/poly-colorful-lead-rope-bolt-snap-5-8-x-9-color-red-white-blue/p?skuId=49618</t>
  </si>
  <si>
    <t>B01N12C76P</t>
  </si>
  <si>
    <t>https://www.amazon.ca/Mustang-Poly-Colorful-Lead-Rope/dp/B01N12C76P/</t>
  </si>
  <si>
    <t>Triumph Grain-Free Chicken, Chickpea &amp; Blueberry Biscuits</t>
  </si>
  <si>
    <t>https://www.jefferspet.com/triumph-grain-free-oven-baked-chicken-chickpea-blueberry-biscuits-12-oz/p</t>
  </si>
  <si>
    <t>B01MUYEQTP</t>
  </si>
  <si>
    <t>https://www.amazon.ca/SUNSHINE-MILLS-Chick-Dog-Biscuit/dp/B01MUYEQTP/</t>
  </si>
  <si>
    <t>B01MTAWANV</t>
  </si>
  <si>
    <t>https://www.amazon.ca/Solid-Poly-Lead-Rope-Bull/dp/B01MTAWANV/</t>
  </si>
  <si>
    <t>https://www.jefferspet.com/solid-poly-lead-rope-bull-snap-5-8-x-9-color-lime-green/p?skuId=50303</t>
  </si>
  <si>
    <t>Solid Poly Lead Rope, Bull Snap Purple</t>
  </si>
  <si>
    <t>Horse Neck Collar Black</t>
  </si>
  <si>
    <t>https://www.jefferspet.com/horse-neck-collar-horse-color-blue/p?skuId=50433</t>
  </si>
  <si>
    <t>B01MUCL75O</t>
  </si>
  <si>
    <t>https://www.amazon.ca/Mustang-Horse-Neck-Collar/dp/B01MUCL75O/</t>
  </si>
  <si>
    <t>https://www.amazon.ca/s?i=merchant-items&amp;me=A1F17884ISY0OO&amp;page=49&amp;marketplaceID=A2EUQ1WTGCTBG2&amp;qid=1650107730&amp;ref=sr_pg_49</t>
  </si>
  <si>
    <t>Rosemary Mint Higher Standards Saddle Soap</t>
  </si>
  <si>
    <t>https://www.jefferspet.com/higher-standards-saddle-soap-8-oz-lavender-vanilla/p?skuId=68328</t>
  </si>
  <si>
    <t>B01M171PJH</t>
  </si>
  <si>
    <t>https://www.amazon.ca/Higher-Standards-Saddle-Soap-Rosemary/dp/B01M171PJH/</t>
  </si>
  <si>
    <t>1 Gallon Kalaya Emu Oil Shampoo</t>
  </si>
  <si>
    <t>https://www.jefferspet.com/emu-oil-shampoo-equine-32-oz/p?skuId=26463</t>
  </si>
  <si>
    <t>B01M1BH8ZG</t>
  </si>
  <si>
    <t>https://www.amazon.ca/Jeffers-Kalaya-Shampoo-Horses-Gallon/dp/B01M1BH8ZG/</t>
  </si>
  <si>
    <t>Jeffers Itch Halt Spray, 8 oz</t>
  </si>
  <si>
    <t>https://www.jefferspet.com/jeffers-itch-halt-16-oz/p</t>
  </si>
  <si>
    <t>B01MG2RV5B</t>
  </si>
  <si>
    <t>https://www.amazon.ca/Itch-Halt-Spray-8-oz/dp/B01MG2RV5B/</t>
  </si>
  <si>
    <t>Nuts for Knots 2 Knot Rope with Tennis Ball, Assorted, 10"</t>
  </si>
  <si>
    <t>https://www.jefferspet.com/nuts-for-knots-2-knot-rope-with-tennis-ball-assorted-10/p</t>
  </si>
  <si>
    <t>B01MRCSSAT</t>
  </si>
  <si>
    <t>https://www.amazon.ca/MULTIPET-International-29510-Nuts-Knots/dp/B01MRCSSAT/</t>
  </si>
  <si>
    <t>Goat Gestation Wheel</t>
  </si>
  <si>
    <t>https://www.jefferspet.com/goat-gestation-wheel/p</t>
  </si>
  <si>
    <t>B01MS1JJ9X</t>
  </si>
  <si>
    <t>https://www.amazon.ca/Ketchum-Goat-Gestation-Wheel/dp/B01MS1JJ9X/</t>
  </si>
  <si>
    <t>Shock</t>
  </si>
  <si>
    <t>https://www.jefferspet.com/shock-quart/p</t>
  </si>
  <si>
    <t>B01LZVMPKK</t>
  </si>
  <si>
    <t>https://www.amazon.ca/Sullivan-Supply-South-Shock-Quart/dp/B01LZVMPKK/</t>
  </si>
  <si>
    <t>B01J2AW30S</t>
  </si>
  <si>
    <t>100% Mohair Lonestar Roper Cinch, Natural</t>
  </si>
  <si>
    <t>https://www.jefferspet.com/100-mohair-lonestar-roper-cinch-natural-size-28-in/p</t>
  </si>
  <si>
    <t>B01IVTDW4W</t>
  </si>
  <si>
    <t>Chewmax Premium Bacon Biscuits, 4"L</t>
  </si>
  <si>
    <t>https://www.jefferspet.com/bacon-biscuit-1-lb/p</t>
  </si>
  <si>
    <t>https://www.amazon.ca/Chew-Max-Pet-Products-Biscuit/dp/B01IRVFM60</t>
  </si>
  <si>
    <t>B01INSAU1E</t>
  </si>
  <si>
    <t>Jeffers® Hog Holder</t>
  </si>
  <si>
    <t>https://www.amazon.ca/T-A-Walthem-Jeffers%C2%AE-Holder/dp/B01INSAU1E/</t>
  </si>
  <si>
    <t>https://www.jefferspet.com/hog-holder/p</t>
  </si>
  <si>
    <t>https://www.amazon.ca/Cowboy-Cinches-Center-Leather-Reinforced/dp/B01J2AW30S/</t>
  </si>
  <si>
    <t>B01IC64QW6</t>
  </si>
  <si>
    <t>https://www.amazon.ca/Gaun-Sheep-Goat-Feeder/dp/B01IC64QW6/</t>
  </si>
  <si>
    <t>https://www.jefferspet.com/sheep-goat-feeder/p</t>
  </si>
  <si>
    <t>Sheep &amp; Goat Feeder</t>
  </si>
  <si>
    <t>B01I7V8CCG</t>
  </si>
  <si>
    <t>Plastic Hanging Chicken Feeder with Legs, 17 lb</t>
  </si>
  <si>
    <t>https://www.jefferspet.com/8-lb-plastic-hanging-poultry-feeder-with-legs-lime-green/p?skuId=66548</t>
  </si>
  <si>
    <t>https://www.amazon.ca/Chicken-Waterer-Legs-8-Liters/dp/B01I7V8CCG/</t>
  </si>
  <si>
    <t>B01I7V5D8W</t>
  </si>
  <si>
    <t>https://www.amazon.ca/Gaun-40-lb-Hopper-Feeder/dp/B01I7V5D8W/</t>
  </si>
  <si>
    <t>https://www.jefferspet.com/20-lt-hopper-feeder/p?skuId=91510</t>
  </si>
  <si>
    <t>Hopper Chicken Feeder</t>
  </si>
  <si>
    <t>B01HQVL69E</t>
  </si>
  <si>
    <t>https://www.amazon.ca/Sparkle-Breakaway-Collars-Westminster-Pet/dp/B01HQVL69E/</t>
  </si>
  <si>
    <t>https://www.jefferspet.com/sparkle-breakaway-cat-collar-8-12-assorted-colors/p</t>
  </si>
  <si>
    <t>Sparkle Breakaway Cat Collars</t>
  </si>
  <si>
    <t>B01HDPO2Z8</t>
  </si>
  <si>
    <t>Multi-purpose Stainless Steel Pails, 2 Quart</t>
  </si>
  <si>
    <t>https://www.amazon.ca/Multi-purpose-Stainless-Steel-Pails-Quart/dp/B01HDPO2Z8</t>
  </si>
  <si>
    <t>https://www.jefferspet.com/4qt-ss-flat-back-bucket-w-2-hooks-77830f/p</t>
  </si>
  <si>
    <t>B01H62SPYW</t>
  </si>
  <si>
    <t>https://www.amazon.ca/BlackWing-Farms-Courage-2-oz/dp/B01H62SPYW/</t>
  </si>
  <si>
    <t>BlackWing Farms Courage, 2 oz</t>
  </si>
  <si>
    <t>https://www.jefferspet.com/blackwing-farms-flower-essence-remedies-courage-2-oz/p</t>
  </si>
  <si>
    <t>B01G0IUA2S</t>
  </si>
  <si>
    <t>16" Plastic Chicken Feeder</t>
  </si>
  <si>
    <t>https://www.amazon.ca/16-Plastic-Chicken-Feeder/dp/B01G0IUA2S/</t>
  </si>
  <si>
    <t>https://www.jefferspet.com/16-plastic-chick-feeder-fuchsia/p</t>
  </si>
  <si>
    <t>Confidence, 2 oz</t>
  </si>
  <si>
    <t>B01FY2RVVE</t>
  </si>
  <si>
    <t>https://www.jefferspet.com/blackwing-farms-flower-essence-remedies-confidence-2-oz/p</t>
  </si>
  <si>
    <t>https://www.amazon.ca/Blackwing-Farms-931434-Remedies-Confidence/dp/B01FY2RVVE/</t>
  </si>
  <si>
    <t>Little Giant Poultry Fountain Valve</t>
  </si>
  <si>
    <t>B01E51CO3U</t>
  </si>
  <si>
    <t>https://www.amazon.ca/Poultry-Fountain-Valve-Chick-Little/dp/B01E51CO3U/</t>
  </si>
  <si>
    <t>https://www.jefferspet.com/poultry-fountain-valve-replacement-valve-for-m3-p1-m3-p2/p</t>
  </si>
  <si>
    <t>Roma Brights Reversible Metal Curry Comb</t>
  </si>
  <si>
    <t>B01CD43LDI</t>
  </si>
  <si>
    <t>https://www.amazon.ca/Roma-Brights-Reversible-Metal-Curry/dp/B01CD43LDI/</t>
  </si>
  <si>
    <t>https://www.jefferspet.com/roma-brights-reversible-curry-comb-color-aqua/p</t>
  </si>
  <si>
    <t>BioPRYN Goat &amp; Sheep Early Pregnancy Detection</t>
  </si>
  <si>
    <t>B01BFJLF8K</t>
  </si>
  <si>
    <t>https://www.amazon.ca/BioPRYN-Sheep-Early-Pregnancy-Detection/dp/B01BFJLF8K</t>
  </si>
  <si>
    <t>https://www.jefferspet.com/early-pregnancy-detection-kit-sheep-goat/p</t>
  </si>
  <si>
    <t>BioPRYN Early Pregnancy Detection Kit for Cattle</t>
  </si>
  <si>
    <t>https://www.amazon.ca/BioPRYN-Early-Pregnancy-Detection-Cattle/dp/B01BEJARQC/</t>
  </si>
  <si>
    <t>B01BEJARQC</t>
  </si>
  <si>
    <t>https://www.jefferspet.com/early-pregnancy-detection-kit-cattle/p</t>
  </si>
  <si>
    <t>https://www.amazon.ca/s?i=merchant-items&amp;me=A1F17884ISY0OO&amp;page=51&amp;marketplaceID=A2EUQ1WTGCTBG2&amp;qid=1650140033&amp;ref=sr_pg_51</t>
  </si>
  <si>
    <t>30 Liter Chicken Hopper Feeder</t>
  </si>
  <si>
    <t>B01B6E07XS</t>
  </si>
  <si>
    <t>https://www.amazon.ca/Gaun-60-lb-Hopper-Feeder/dp/B01B6E07XS/</t>
  </si>
  <si>
    <t>Professional Curved Hoof Knife</t>
  </si>
  <si>
    <t>https://www.jefferspet.com/professional-curved-hoof-knife/p</t>
  </si>
  <si>
    <t>B01B7WJFQE</t>
  </si>
  <si>
    <t>https://www.amazon.ca/Tough-1-Professional-Curved-Hoof-Knife/dp/B01B7WJFQE/</t>
  </si>
  <si>
    <t>Sub-Woofers Flat Assorted Farm Animals</t>
  </si>
  <si>
    <t>https://www.jefferspet.com/sub-woofers-assorted-farm-animals-7-assorted/p</t>
  </si>
  <si>
    <t>B01B80JBIM</t>
  </si>
  <si>
    <t>https://www.amazon.ca/Multi-Pet-Sub-Woofers-Assorted-Styles/dp/B01B80JBIM/</t>
  </si>
  <si>
    <t>17 oz Vanilla Walnut Shampoo</t>
  </si>
  <si>
    <t>https://www.jefferspet.com/vanilla-walnut-conditioning-shampoo-17oz/p</t>
  </si>
  <si>
    <t>B01BIHPKA8</t>
  </si>
  <si>
    <t>https://www.amazon.ca/Jeffers-Vanilla-Walnut-Conditioning-Shampoo/dp/B01BIHPKA8/</t>
  </si>
  <si>
    <t>Training Halter with Horsemanship Lead</t>
  </si>
  <si>
    <t>https://www.jefferspet.com/training-halter-w-horsemanship-lead-black/p</t>
  </si>
  <si>
    <t>B01BZGQ4FM</t>
  </si>
  <si>
    <t>https://www.amazon.ca/Training-Poly-Horse-Halter-Horsemanship/dp/B01BZGQ4FM/</t>
  </si>
  <si>
    <t>Paw Print Groomers Apron</t>
  </si>
  <si>
    <t>https://www.jefferspet.com/paw-print-groomers-apron/p</t>
  </si>
  <si>
    <t>B0177HOYBO</t>
  </si>
  <si>
    <t>https://www.amazon.ca/Enrych-Groomers-Apron-Pets-White/dp/B0177HOYBO</t>
  </si>
  <si>
    <t>Fiberglass Sorting Pole, 54"</t>
  </si>
  <si>
    <t>https://www.jefferspet.com/heavy-duty-sorting-pole-5-8-x-54/p</t>
  </si>
  <si>
    <t>B017A5HNWK</t>
  </si>
  <si>
    <t>https://www.amazon.ca/SP54R-Heavy-Solid-Fiberglass-Sorting/dp/B017A5HNWK/</t>
  </si>
  <si>
    <t>Amigo Mio Horse Fly Sheet</t>
  </si>
  <si>
    <t>https://www.jefferspet.com/amigo-mio-fly-sheet-bronze-navy-size-69-in/p?skuId=64315</t>
  </si>
  <si>
    <t>B017IQHF5G</t>
  </si>
  <si>
    <t>https://www.amazon.ca/Horseware-Products-Ltd-Mio-Fly/dp/B017IQHF5G/</t>
  </si>
  <si>
    <t xml:space="preserve">"Lila" Embroidered Caps </t>
  </si>
  <si>
    <t>https://www.jefferspet.com/lila-embroidered-caps-color-black/p?skuId=52115</t>
  </si>
  <si>
    <t>B0183YSIQ2</t>
  </si>
  <si>
    <t>https://www.amazon.ca/Awst-International-Lila-Embroidered-Caps/dp/B0183YSIQ2/</t>
  </si>
  <si>
    <t>Professional 13" Straight Jaw Clincher</t>
  </si>
  <si>
    <t>https://www.jefferspet.com/professional-13-in-straight-jaw-clincher/p</t>
  </si>
  <si>
    <t>B0192I91RS</t>
  </si>
  <si>
    <t>https://www.amazon.ca/Tough-1-Pro-Straight-Jaw-Clincher/dp/B0192I91RS/</t>
  </si>
  <si>
    <t>Plastic Hanging Poultry Feeder, 17 lb red</t>
  </si>
  <si>
    <t>https://www.jefferspet.com/17-lb-plastic-hanging-poultry-feeder-color-red/p</t>
  </si>
  <si>
    <t>B01672ICU4</t>
  </si>
  <si>
    <t>https://www.amazon.ca/Gaun-Plastic-Poultry-Feeder-17lbs/dp/B01672ICU4/</t>
  </si>
  <si>
    <t>Plastic Nest Egg</t>
  </si>
  <si>
    <t>https://www.jefferspet.com/plastic-nest-eggs-each/p</t>
  </si>
  <si>
    <t>B01672JOYC</t>
  </si>
  <si>
    <t>https://www.amazon.ca/GAUN-14270-Plastic-Nest-Egg/dp/B01672JOYC/</t>
  </si>
  <si>
    <t>30 ct Smoked Pig Ears</t>
  </si>
  <si>
    <t>https://www.jefferspet.com/smoked-pig-ears-3-ct/p?skuId=42812</t>
  </si>
  <si>
    <t>B016AEVAAI</t>
  </si>
  <si>
    <t>https://www.amazon.ca/Jones-Smoked-Pig-Ears-30/dp/B016AEVAAI/</t>
  </si>
  <si>
    <t>Groomers Apron, Gray</t>
  </si>
  <si>
    <t>https://www.jefferspet.com/groomers-apron-gray/p</t>
  </si>
  <si>
    <t>B0177HOY4Q</t>
  </si>
  <si>
    <t>https://www.amazon.ca/Enrych-Apron-Pets-Solid-Gray/dp/B0177HOY4Q/</t>
  </si>
  <si>
    <t>https://www.amazon.ca/s?i=merchant-items&amp;me=A1F17884ISY0OO&amp;page=52&amp;marketplaceID=A2EUQ1WTGCTBG2&amp;qid=1650245350&amp;ref=sr_pg_52</t>
  </si>
  <si>
    <t>Rainhat for Galvanized Metal Feeder</t>
  </si>
  <si>
    <t>https://www.jefferspet.com/22-lb-galvanized-feeder/p?skuId=91486</t>
  </si>
  <si>
    <t>B01672I3GM</t>
  </si>
  <si>
    <t>https://www.amazon.ca/Feeder-Rainhat-Galvanized-Chicken/dp/B01672I3GM/</t>
  </si>
  <si>
    <t>B01617ZACS</t>
  </si>
  <si>
    <t>https://www.amazon.ca/PetsPrefer-99-020-Skin-Coat-Chews/dp/B01617ZACS/</t>
  </si>
  <si>
    <t>Skin &amp; Coat Soft Chews</t>
  </si>
  <si>
    <t>https://www.jefferspet.com/petsprefer-skin-coat-soft-chews-all-natural-2-gram-chews-60-count/p</t>
  </si>
  <si>
    <t>B015XNZ382</t>
  </si>
  <si>
    <t>Pet 'n Shape Beef Lung Slices Natural Dog Treats, 9-Ounce, 1 Pack</t>
  </si>
  <si>
    <t>https://www.amazon.ca/Pet-Shape-Slices-Natural-9-Ounce/dp/B015XNZ382/</t>
  </si>
  <si>
    <t>https://www.jefferspet.com/pet-n-shape-roasted-beef-lung-treats-1lb-bites/p?skuId=100280</t>
  </si>
  <si>
    <t>Loving Pets Natural Value Sweet Potato Krisps All Natural Treats for Dogs 2.5 oz</t>
  </si>
  <si>
    <t>B0152E8XNY</t>
  </si>
  <si>
    <t>https://www.amazon.ca/Loving-Natural-Value-Potato-Krisps/dp/B0152E8XNY</t>
  </si>
  <si>
    <t>https://www.jefferspet.com/naturalvalue-100-natural-treats-flavor-puffed-cheese/p</t>
  </si>
  <si>
    <t>B01434ZGL6</t>
  </si>
  <si>
    <t>Infinia Chicken &amp; Brown Rice Dog Food</t>
  </si>
  <si>
    <t>https://www.amazon.ca/Infinia-Chicken-Brown-Rice-Food/dp/B01434ZGL6/</t>
  </si>
  <si>
    <t>https://www.jefferspet.com/infinia-chicken-brown-rice-dog-food-15-lb/p?skuId=98433</t>
  </si>
  <si>
    <t>B0120U3W5C</t>
  </si>
  <si>
    <t>Super Dog Ruffin It Pet Hair Roller - 19386</t>
  </si>
  <si>
    <t>https://www.jefferspet.com/ruffin-it-pet-hair-lint-roller/p</t>
  </si>
  <si>
    <t>https://www.amazon.ca/Super-Dog-Ruffin-Hair-Roller/dp/B0120U3W5C/</t>
  </si>
  <si>
    <t>B011LJXC94</t>
  </si>
  <si>
    <t>Partrade Blanket &amp; Tack Clamp w/ Hook</t>
  </si>
  <si>
    <t>https://www.amazon.ca/Partrade-Blanket-Tack-Clamp-Hook/dp/B011LJXC94/</t>
  </si>
  <si>
    <t>https://www.jefferspet.com/blanket-tack-clamp-hook-small/p</t>
  </si>
  <si>
    <t>https://www.amazon.ca/Miller-Manufacturing-Company-084369170017-Brooder/</t>
  </si>
  <si>
    <t>Chick Brooder Lamp w/Clamp</t>
  </si>
  <si>
    <t>https://www.jefferspet.com/brooder-lamp-w-clamp/p</t>
  </si>
  <si>
    <t>Best Shot M.E.D. Topical Spray, 12 Oz</t>
  </si>
  <si>
    <t>https://www.jefferspet.com/m-e-d-topical-skin-spray-12-oz/p</t>
  </si>
  <si>
    <t>https://www.amazon.ca/Best-Shot-Topical-Spray-12/dp/B00ZKGUI8I/</t>
  </si>
  <si>
    <t>B00ZKGUI8I</t>
  </si>
  <si>
    <t>Lightning Diverter</t>
  </si>
  <si>
    <t>B00WV4M2WM</t>
  </si>
  <si>
    <t>https://www.amazon.ca/EFL-K101-Lightning-Diverter/dp/B00WV4M2WM/</t>
  </si>
  <si>
    <t>https://www.jefferspet.com/lightning-diverter/p</t>
  </si>
  <si>
    <t>Perri's Potion Leather Cleaner</t>
  </si>
  <si>
    <t>https://www.jefferspet.com/perris-leather-potion-0-75-oz/p?skuId=59629</t>
  </si>
  <si>
    <t>B00VX8HM5O</t>
  </si>
  <si>
    <t>https://www.amazon.ca/Perris-PP-Potion-Leather-Cleaner/dp/B00VX8HM5O/</t>
  </si>
  <si>
    <t>Pet 'n Shape CHUNX Beef Lung Natural Dog Treats, Bacon Flavor, 1-Pound Bag</t>
  </si>
  <si>
    <t>B00VNSHR6S</t>
  </si>
  <si>
    <t>https://www.amazon.ca/Pet-Shape-Natural-Treats-1-Pound/dp/B00VNSHR6S/</t>
  </si>
  <si>
    <t>https://www.jefferspet.com/pet-n-shape-roasted-beef-lung-treats-1lb-bites/p</t>
  </si>
  <si>
    <t>https://www.jefferspet.com/mega-calm-1-lb/p?skuId=91581</t>
  </si>
  <si>
    <t>Mega-Calm® Vitamin Supplement, 4 lb (up to 64 Day Supply)</t>
  </si>
  <si>
    <t>B00TXT9JQK</t>
  </si>
  <si>
    <t>https://www.amazon.ca/Mega-Calm-Calming-Powder-4-pound/dp/B00TXT9JQK/</t>
  </si>
  <si>
    <t>Little Giant Farm &amp; Ag ACP2 Wire Clip Pliers</t>
  </si>
  <si>
    <t>B00SR00BA4</t>
  </si>
  <si>
    <t>https://www.amazon.ca/Little-Giant-Farm-ACP2-Pliers/dp/B00SR00BA4/</t>
  </si>
  <si>
    <t>HARRIS FARMS LLC Poultry Watering Nipples, 4-Pk.</t>
  </si>
  <si>
    <t>B00MBVDWAG</t>
  </si>
  <si>
    <t>https://www.amazon.ca/HARRIS-FARMS-Poultry-Watering-Nipples/dp/B00MBVDWAG/</t>
  </si>
  <si>
    <t>https://www.jefferspet.com/poultry-watering-nipples-4pk/p</t>
  </si>
  <si>
    <t>https://www.jefferspet.com/clip-pliers/p</t>
  </si>
  <si>
    <t>ChewMax Pet Products Natural Chips, 1.5-Pound</t>
  </si>
  <si>
    <t>https://www.amazon.ca/ChewMax-Pet-Products-Natural-1-5-Pound/dp/B00M0NSP98</t>
  </si>
  <si>
    <t>B00M0NSP98</t>
  </si>
  <si>
    <t>https://www.jefferspet.com/chew-max-natural-beef-chew-chips-1-5-lb/p</t>
  </si>
  <si>
    <t>https://www.amazon.ca/s?i=merchant-items&amp;me=A1F17884ISY0OO&amp;page=54&amp;marketplaceID=A2EUQ1WTGCTBG2&amp;qid=1650308147&amp;ref=sr_pg_54</t>
  </si>
  <si>
    <t>Exselle Elite Jumping Hackamore</t>
  </si>
  <si>
    <t>https://www.jefferspet.com/exselle-elite-jumping-hackamore-havana-full/p</t>
  </si>
  <si>
    <t>B00MVAX3ZG</t>
  </si>
  <si>
    <t>https://www.amazon.ca/Intrepid-International-Exselle-Jumping-Hackamore/dp/B00MVAX3ZG/</t>
  </si>
  <si>
    <t>Multi-Flavor Biscuits</t>
  </si>
  <si>
    <t>https://www.jefferspet.com/pet-life-multi-flavor-biscuits-14-5oz/p?skuId=24403</t>
  </si>
  <si>
    <t>B00O3YD39E</t>
  </si>
  <si>
    <t>https://www.amazon.ca/Sunshine-Mills-041746029184-Biscuit-Lbs/dp/B00O3YD39E/</t>
  </si>
  <si>
    <t>White Cotton Lead Rope w/ brass-plated bolt snap</t>
  </si>
  <si>
    <t>https://www.jefferspet.com/cotton-lead-rope-5-8-x-10-brass-plate-bolt-snap/p</t>
  </si>
  <si>
    <t>B00PG7VLDM</t>
  </si>
  <si>
    <t>https://www.amazon.ca/Colorful-Cotton-Lead-Rope-Brass/dp/B00PG7VLDM/</t>
  </si>
  <si>
    <t>Hay Bag, 600 D Black</t>
  </si>
  <si>
    <t>https://www.jefferspet.com/hay-bag-600-d-color-blue/p</t>
  </si>
  <si>
    <t>B00R6PNA54</t>
  </si>
  <si>
    <t>https://www.amazon.ca/Mustang-Manufacturing-Company-Cordura-Black/dp/B00R6PNA54/</t>
  </si>
  <si>
    <t>Instant Training Rein Markers</t>
  </si>
  <si>
    <t>https://www.jefferspet.com/instant-training-rein-markers/p</t>
  </si>
  <si>
    <t>B00MW8MNNA</t>
  </si>
  <si>
    <t>https://www.amazon.ca/Nunn-Finer-Instant-Training-Markers/dp/B00MW8MNNA/</t>
  </si>
  <si>
    <t>1.5 lb Super Spur Poultry Supplement</t>
  </si>
  <si>
    <t>https://www.jefferspet.com/super-spur-7-lb/p</t>
  </si>
  <si>
    <t>B00LV4Z56I</t>
  </si>
  <si>
    <t>https://www.amazon.ca/Super-Spur-Muscle-Tissue-Supplement/dp/B00LV4Z56I/</t>
  </si>
  <si>
    <t>Jeffers Portable Tack Rack</t>
  </si>
  <si>
    <t>https://www.jefferspet.com/tack-rack-bolt-on-24428-1/p</t>
  </si>
  <si>
    <t>B00LSZRF4K</t>
  </si>
  <si>
    <t>https://www.amazon.ca/Hilason-Western-Headstall-Portable-Hanging/dp/B00LSZRF4K/</t>
  </si>
  <si>
    <t>The Spray Caddy</t>
  </si>
  <si>
    <t>https://www.jefferspet.com/the-spray-caddy-black/p</t>
  </si>
  <si>
    <t>B00LJHCX26</t>
  </si>
  <si>
    <t>https://www.amazon.ca/The-Spray-Caddy/dp/B00LJHCX26/</t>
  </si>
  <si>
    <t>Flair Nasal Strips black</t>
  </si>
  <si>
    <t>https://www.jefferspet.com/flair-nasal-strips-each-color-black/p</t>
  </si>
  <si>
    <t>B00LOA2E5E</t>
  </si>
  <si>
    <t>https://www.amazon.ca/Nunn-Finer-Flair-Nasal-Strips/dp/B00LOA2E5E/</t>
  </si>
  <si>
    <t>16 oz ArthAway Powder</t>
  </si>
  <si>
    <t>https://www.jefferspet.com/arthaway-powder-10-oz/p</t>
  </si>
  <si>
    <t>https://www.amazon.ca/AniMed-Arthaway-Powder-Supplement-16-Ounce/dp/B00LFNHB2G/</t>
  </si>
  <si>
    <t>B00LFNHB2G</t>
  </si>
  <si>
    <t>Round Braided Trail Reins Black/Turquoise</t>
  </si>
  <si>
    <t>https://www.jefferspet.com/round-braided-trail-reins-1-2-x8-color-black-red/p?skuId=49763</t>
  </si>
  <si>
    <t>B00LC3P2LG</t>
  </si>
  <si>
    <t>https://www.amazon.ca/Round-Braided-Trail-Horse-Leather/dp/B00LC3P2LG/</t>
  </si>
  <si>
    <t>Round Braided Trail Reins  Black/Tan</t>
  </si>
  <si>
    <t>https://www.jefferspet.com/round-braided-trail-reins-1-2-x8-color-black-red/p?skuId=49740</t>
  </si>
  <si>
    <t>B00LC3P04A</t>
  </si>
  <si>
    <t>https://www.amazon.ca/Round-Braided-Trail-Horse-Leather/dp/B00LC3P04A/</t>
  </si>
  <si>
    <t>Round Braided Trail Reins Black/Purple</t>
  </si>
  <si>
    <t>https://www.jefferspet.com/round-braided-trail-reins-1-2-x8-color-black-red/p?skuId=49752</t>
  </si>
  <si>
    <t>B00LC3OW6W</t>
  </si>
  <si>
    <t>https://www.amazon.ca/Round-Braided-Trail-Horse-Leather/dp/B00LC3OW6W/</t>
  </si>
  <si>
    <t>Round Braided Trail Reins black</t>
  </si>
  <si>
    <t>https://www.jefferspet.com/round-braided-trail-reins-1-2-x8-color-black-red/p?skuId=49730</t>
  </si>
  <si>
    <t>B00LC3OMJO</t>
  </si>
  <si>
    <t>https://www.amazon.ca/Round-Braided-Trail-Horse-Leather/dp/B00LC3OMJO/</t>
  </si>
  <si>
    <t>https://www.amazon.ca/s?i=merchant-items&amp;me=A1F17884ISY0OO&amp;page=55&amp;marketplaceID=A2EUQ1WTGCTBG2&amp;qid=1650320367&amp;ref=sr_pg_55</t>
  </si>
  <si>
    <t>B00KYXJ1D0</t>
  </si>
  <si>
    <t>https://www.amazon.ca/Miller-Manufacturing-Bottle-Drinking-Fountain/dp/B00KYXJ1D0/</t>
  </si>
  <si>
    <t>https://www.jefferspet.com/soda-bottle-converter-kit-ea/p</t>
  </si>
  <si>
    <t>Soda Bottle Converter Kit, each</t>
  </si>
  <si>
    <t>B00IERU6QY</t>
  </si>
  <si>
    <t>Jeffers Chain Gate Latch, 6"</t>
  </si>
  <si>
    <t>https://www.amazon.ca/WEAVER-LEATHER-LATCH-CHAIN-SCREW/dp/B00IERU6QY/</t>
  </si>
  <si>
    <t>https://www.jefferspet.com/chain-gate-latch/p</t>
  </si>
  <si>
    <t>Jolly Pets Jolly Bone - 8" - Blue</t>
  </si>
  <si>
    <t>B00HYF6NVY</t>
  </si>
  <si>
    <t>https://www.amazon.ca/Jolly-Pets-Bone-Blue/dp/B00HYF6NVY/</t>
  </si>
  <si>
    <t>B00GD9E3GY</t>
  </si>
  <si>
    <t>https://www.amazon.ca/Tough-1-Deluxe-Rasp-Handle-Tip/dp/B00GD9E3GY</t>
  </si>
  <si>
    <t>Tough-1 Deluxe Rasp Handle and Tip Set</t>
  </si>
  <si>
    <t>https://www.jefferspet.com/deluxe-poly-rasp-handle-tip-set/p</t>
  </si>
  <si>
    <t>Tough-1 Fold Up Bucket in Storage Bag</t>
  </si>
  <si>
    <t>https://www.amazon.ca/Tough-1-Fold-Bucket-Storage-Bag/dp/B00GD9DS7Y/</t>
  </si>
  <si>
    <t>B00GD9DS7Y</t>
  </si>
  <si>
    <t>https://www.jefferspet.com/fold-up-bucket-in-storage-bag-assorted-colors/p</t>
  </si>
  <si>
    <t>AniMed Anivite Conditioning Supplement for Livestock Horses and Pets, 25-Pound</t>
  </si>
  <si>
    <t>B00FKJFA56</t>
  </si>
  <si>
    <t>https://www.amazon.ca/AniMed-Conditioning-Supplement-Livestock-25-Pound/dp/B00FKJFA56/</t>
  </si>
  <si>
    <t>https://www.jefferspet.com/anivite-5-lb-bucket/p</t>
  </si>
  <si>
    <t>https://www.amazon.ca/Tough-1-Himalayan-Rock-Salt-Hanger/dp/B00FE1HW6K/</t>
  </si>
  <si>
    <t>B00FE1HW6K</t>
  </si>
  <si>
    <t>Tough-1 Himalayan Rock Salt Wall Hanger</t>
  </si>
  <si>
    <t>https://www.jefferspet.com/himalayan-rock-salt-wall-hanger/p</t>
  </si>
  <si>
    <t>CoMega Supreme</t>
  </si>
  <si>
    <t>https://www.jefferspet.com/comega-supreme/p</t>
  </si>
  <si>
    <t>https://www.amazon.ca/AniMed-CoMega-Supreme-32-oz/dp/B00F9BRI5K/</t>
  </si>
  <si>
    <t>B00F9BRI5K</t>
  </si>
  <si>
    <t>https://www.amazon.ca/Kenic-Mellow-Mutt-Shampoo-17-Ounce/dp/B00F8ZRZ7S/</t>
  </si>
  <si>
    <t>B00F8ZRZ7S</t>
  </si>
  <si>
    <t>Kenic Mellow Mutt and Meow Pet Shampoo, 17-Ounce</t>
  </si>
  <si>
    <t>https://www.jefferspet.com/mellow-mutt-meow-shampoo-17oz/p</t>
  </si>
  <si>
    <t>Jeffers Plastic Boot Jack</t>
  </si>
  <si>
    <t>B00F3VBUQY</t>
  </si>
  <si>
    <t>https://www.amazon.ca/Jeffers-Jeffers%C2%AE-Plastic-Boot-Jack/dp/B00F3VBUQY</t>
  </si>
  <si>
    <t>https://www.jefferspet.com/boot-jack-w-vinyl-hood-61181/p</t>
  </si>
  <si>
    <t>https://www.amazon.ca/Kenic-Kalaya-Emu-Spray-1-Gallon/dp/B00EPDF70Q/</t>
  </si>
  <si>
    <t>B00EPDF70Q</t>
  </si>
  <si>
    <t>Kenic Kalaya Emu Oil Pet Spray, 1-Gallon</t>
  </si>
  <si>
    <t>https://www.jefferspet.com/kalaya-emu-oil-spray/p?skuId=91375</t>
  </si>
  <si>
    <t>DentaMed Dual-End Toothbrushes</t>
  </si>
  <si>
    <t>B00DMIF43U</t>
  </si>
  <si>
    <t>https://www.amazon.ca/Davis-Manufacturing-DentaMed-Dual-End-Toothbrushes/dp/B00DMIF43U/</t>
  </si>
  <si>
    <t>https://www.jefferspet.com/denta-med-dual-end-toothbrush-each/p</t>
  </si>
  <si>
    <t>https://www.jefferspet.com/tucker-water-bottle-carrier-color-black/p?skuId=78071</t>
  </si>
  <si>
    <t>Tucker Water Bottle Carrier</t>
  </si>
  <si>
    <t>https://www.amazon.ca/Tucker-Water-Bottle-Carrier-Black/dp/B00DHS7852/</t>
  </si>
  <si>
    <t>B00DHS7852</t>
  </si>
  <si>
    <t>https://www.jefferspet.com/32-colorful-bungee-trailer-tie-color-pink/p?skuId=50127</t>
  </si>
  <si>
    <t>https://www.amazon.ca/Mustang-Manufacturing-Corp-Bungee-Trailer/dp/B00D99LYIQ/</t>
  </si>
  <si>
    <t>B00D99LYIQ</t>
  </si>
  <si>
    <t>Bungee Trailer Tie - Pink</t>
  </si>
  <si>
    <t>https://www.jefferspet.com/32-colorful-bungee-trailer-tie-color-pink/p?skuId=50098</t>
  </si>
  <si>
    <t>B00D99LWCE</t>
  </si>
  <si>
    <t>Bungee Trailer Tie - Purple</t>
  </si>
  <si>
    <t>https://www.amazon.ca/Mustang-Manufacturing-Corp-Bungee-Trailer/dp/B00D99LWCE/</t>
  </si>
  <si>
    <t>https://www.jefferspet.com/32-colorful-bungee-trailer-tie-color-pink/p?skuId=50062</t>
  </si>
  <si>
    <t>Bungee Trailer Tie - Black</t>
  </si>
  <si>
    <t>B00D99LVFM</t>
  </si>
  <si>
    <t>https://www.amazon.ca/Mustang-Manufacturing-Corp-Bungee-Trailer/dp/B00D99LVFM/</t>
  </si>
  <si>
    <t>https://www.amazon.ca/s?i=merchant-items&amp;me=A1F17884ISY0OO&amp;page=57&amp;marketplaceID=A2EUQ1WTGCTBG2&amp;qid=1650363246&amp;ref=sr_pg_57</t>
  </si>
  <si>
    <t>VICTOR M7 MOUSE SNAP TRAP M325 72/CASE</t>
  </si>
  <si>
    <t>https://directlinesales.com/product/00/04001/VICTOR-M7-MOUSE-SNAP-TRAP-M325-72CASE</t>
  </si>
  <si>
    <t>B015BSSJ4Y</t>
  </si>
  <si>
    <t>https://www.amazon.ca/Victor-Wooden-Mouse-Mousetraps-Traps/dp/B015BSSJ4Y/</t>
  </si>
  <si>
    <t>https://directlinesales.com/product/00/04002/VICTOR-M9-RAT-SNAP-TRAP-M326-12CASE</t>
  </si>
  <si>
    <t>B00HLJA99U</t>
  </si>
  <si>
    <t>https://www.amazon.ca/Victor-Traps-Quick-Trapping-M326/dp/B00HLJA99U/</t>
  </si>
  <si>
    <t>Protecta EVO Express Bait Station</t>
  </si>
  <si>
    <t>B008SCRAPK</t>
  </si>
  <si>
    <t>https://directlinesales.com/product/00/03028/BELL-EVO-EXPRESS-ANCHORED-STATION</t>
  </si>
  <si>
    <t>https://www.amazon.ca/Protecta-EVO-Express-Bait-Station/dp/B008SCRAPK/</t>
  </si>
  <si>
    <t>12 Victor Easy Set Rat Traps Victor Rat Snap Trap Quick Trapping of Rats M326</t>
  </si>
  <si>
    <t>https://directlinesales.com/product/00/04003/KNESS-KETCH-ALL-MOUSE-TRAP-12CASE</t>
  </si>
  <si>
    <t>Kness Manufacturing 101-0-006 Ketch All Mousetrap</t>
  </si>
  <si>
    <t>B0149IKKI0</t>
  </si>
  <si>
    <t>https://www.amazon.ca/Kness-Manufacturing-101-0-006-Ketch-Mousetrap/dp/B0149IKKI0/</t>
  </si>
  <si>
    <t>Catchmaster 72MB Mouse and Insect Glue Boards, Peanut Butter Scented - 72 pack</t>
  </si>
  <si>
    <t>B07658SCP9</t>
  </si>
  <si>
    <t>https://www.amazon.ca/Catchmaster-Insect-Professional-Scented-Masterline/dp/B07658SCP9/</t>
  </si>
  <si>
    <t>https://directlinesales.com/product/00/04006/CATCHMASTER-72MB-PEANUT-BUTTER-MOUSE-GLUEBOARD-72CASE</t>
  </si>
  <si>
    <t>No of Pack</t>
  </si>
  <si>
    <t>Catchmaster 36 Max Professional Strength Indoor Sticky Glue Boards - 36 Traps</t>
  </si>
  <si>
    <t>https://www.amazon.ca/Catchmaster-Professional-Scented-Trapper-Masterline/dp/B007E83LUM/</t>
  </si>
  <si>
    <t>B007E83LUM</t>
  </si>
  <si>
    <t>Jt Eaton 425 Wind-up Live Multiple Catch Mouse Trap With Clear Inspection Window</t>
  </si>
  <si>
    <t>B00XACY22M</t>
  </si>
  <si>
    <t>https://www.amazon.ca/Eaton-Wind-up-Multiple-Inspection-Window/dp/B00XACY22M/</t>
  </si>
  <si>
    <t>https://directlinesales.com/product/00/04020/EATON-425-WIND-UP-12CASE</t>
  </si>
  <si>
    <t>Catchmaster Mouse &amp; Insect Glue Traps 72TC - 12 Pack</t>
  </si>
  <si>
    <t>B0768R4PNR</t>
  </si>
  <si>
    <t>https://www.amazon.ca/Catchmaster-Mouse-Insect-Glue-Traps/dp/B0768R4PNR/</t>
  </si>
  <si>
    <t>https://directlinesales.com/product/00/04022/CATCHMASTER-72TC-REPEATER-GLUEBOARD-72CASE</t>
  </si>
  <si>
    <t>Catchmaster TRTD11386 72TC Glue Board Rodent and Insect Trap, Original Version</t>
  </si>
  <si>
    <t>B0097BC26I</t>
  </si>
  <si>
    <t>Protecta Landscape (Granite) Rat/Mice Bait Station-4 Stations</t>
  </si>
  <si>
    <t>B00AW3KWDU</t>
  </si>
  <si>
    <t>https://www.amazon.ca/Protecta-Landscape-Granite-Station-4-Stations/dp/B00AW3KWDU/</t>
  </si>
  <si>
    <t>https://directlinesales.com/product/00/04026/BELL-LANDSCAPE-RAT-STATION-GRANITE-4CASE</t>
  </si>
  <si>
    <t>https://directlinesales.com/category/10/rodent-control-products</t>
  </si>
  <si>
    <t>https://directlinesales.com/product/00/04032/BELL-TREX-SNAP-TRAP-RAT-12CASE</t>
  </si>
  <si>
    <t>BELL TREX SNAP TRAP RAT</t>
  </si>
  <si>
    <t>B0084X5ONI</t>
  </si>
  <si>
    <t>https://www.amazon.ca/Trapper-T-Rex-Rat-Trap-Traps/dp/B0084X5ONI/</t>
  </si>
  <si>
    <t>B004G6XXM6</t>
  </si>
  <si>
    <t>https://www.amazon.ca/T-Rex-Trapper-Trap-1-Traps-BELL-1043/dp/B004G6XXM6/</t>
  </si>
  <si>
    <t>BELL PROTECTA RTU MOUSE</t>
  </si>
  <si>
    <t>https://directlinesales.com/product/00/04033/BELL-PROTECTA-RTU-MOUSE-12CASE</t>
  </si>
  <si>
    <t>B00AWKEQHG</t>
  </si>
  <si>
    <t>https://www.amazon.ca/Protecta-Mouse-Bait-Stations-1-station/dp/B00AWKEQHG/</t>
  </si>
  <si>
    <t>B003DDE23C</t>
  </si>
  <si>
    <t>https://www.amazon.ca/Protecta-Mouse-Bait-Station-Stations/dp/B003DDE23C/</t>
  </si>
  <si>
    <t xml:space="preserve">BELL TRAPPER MAXX MICE GLUEBOARD </t>
  </si>
  <si>
    <t>https://directlinesales.com/product/00/04040/BELL-TRAPPER-MAXX-MICE-GLUEBOARD-72CASE</t>
  </si>
  <si>
    <t>B00605F7TI</t>
  </si>
  <si>
    <t>https://www.amazon.ca/Trapper-Free-Mouse-Boards-12-Boards/dp/B00605F7TI/</t>
  </si>
  <si>
    <t>SECURE MOUSE BAIT STATION</t>
  </si>
  <si>
    <t>https://directlinesales.com/product/00/04058/SECURE-MOUSE-BAIT-STATION-48CASE</t>
  </si>
  <si>
    <t>B0768QX9LW</t>
  </si>
  <si>
    <t>https://www.amazon.ca/Secure-Mouse-Bait-Station-Pack/dp/B0768QX9LW/</t>
  </si>
  <si>
    <t>B078WMXKNR</t>
  </si>
  <si>
    <t>https://www.amazon.ca/Secure-Mouse-Bait-Station-Pack/dp/B078WMXKNR/</t>
  </si>
  <si>
    <t xml:space="preserve">EATON #902 TOP LOADER BAIT STATION BLACK </t>
  </si>
  <si>
    <t>https://directlinesales.com/product/00/04073/EATON-902-TOP-LOADER-BAIT-STATION-BLACK-6CASE</t>
  </si>
  <si>
    <t>B00XAC6AD6</t>
  </si>
  <si>
    <t>https://www.amazon.ca/Eaton-902r-Loader-Bait-Station/dp/B00XAC6AD6/</t>
  </si>
  <si>
    <t>EATON #902 TOP LOADER BAIT STATION BLACK 6/CASE</t>
  </si>
  <si>
    <t>B00XAC7GWA</t>
  </si>
  <si>
    <t>https://www.amazon.ca/Eaton-Plastic-Resistant-Station-Eyelets/dp/B00XAC7GWA/</t>
  </si>
  <si>
    <t>https://directlinesales.com/category/10/RODENT-CONTROL-PRODUCTS/sort_by/category_seq_num/limit/18/page/2</t>
  </si>
  <si>
    <t>BELL PROTECTA MICRO MOUSE</t>
  </si>
  <si>
    <t>https://directlinesales.com/product/00/04079/BELL-PROTECTA-MICRO-MOUSE-12BOXq</t>
  </si>
  <si>
    <t>B00N7V34O8</t>
  </si>
  <si>
    <t>https://www.amazon.ca/Bell-Laboraties-Protecta-Stations-Friendly/dp/B00N7V34O8/</t>
  </si>
  <si>
    <t>https://www.renspets.com/products/benny-bullys-liver-chops?via=Z2lkOi8vcmVucy1wZXRzL1dvcmthcmVhOjpDYXRhbG9nOjpDYXRlZ29yeS81YmNmYjI5MzY0ZjU5ZTJhOTljOWQ1NDM&amp;size=40%20g&amp;quantity=1</t>
  </si>
  <si>
    <t>B00534O662</t>
  </si>
  <si>
    <t>https://www.amazon.ca/Benny-Bullys-776310042145-Chops-Treats/dp/B00534O662/</t>
  </si>
  <si>
    <t>Liver Chops 500g</t>
  </si>
  <si>
    <t>Liver Chops 40g</t>
  </si>
  <si>
    <t>https://www.renspets.com/products/benny-bullys-liver-chops?via=Z2lkOi8vcmVucy1wZXRzL1dvcmthcmVhOjpDYXRhbG9nOjpDYXRlZ29yeS81YmNmYjI5MzY0ZjU5ZTJhOTljOWQ1NDM&amp;size=500%20g&amp;quantity=1</t>
  </si>
  <si>
    <t>B00534O4W8</t>
  </si>
  <si>
    <t>https://www.amazon.ca/Benny-Bullys-776310042275-Chops-Treats/dp/B00534O4W8/</t>
  </si>
  <si>
    <t>Liver Chops 80g</t>
  </si>
  <si>
    <t>https://www.renspets.com/products/benny-bullys-liver-chops?via=Z2lkOi8vcmVucy1wZXRzL1dvcmthcmVhOjpDYXRhbG9nOjpDYXRlZ29yeS81YmNmYjI5MzY0ZjU5ZTJhOTljOWQ1NDM&amp;size=80%20g&amp;quantity=1</t>
  </si>
  <si>
    <t>B00534O5QS</t>
  </si>
  <si>
    <t>https://www.amazon.ca/Benny-Bullys-776310042176-Feeding-Palatability/dp/B00534O5QS/</t>
  </si>
  <si>
    <t>Sweet Potato Rawhide 160g</t>
  </si>
  <si>
    <t>https://www.renspets.com/products/crumps-sweet-potato-rawhide?via=Z2lkOi8vcmVucy1wZXRzL1dvcmthcmVhOjpDYXRhbG9nOjpDYXRlZ29yeS81YmNmYjI5MzY0ZjU5ZTJhOTljOWQ1NDM&amp;size=160%20g&amp;quantity=1</t>
  </si>
  <si>
    <t>B0043WC6CG</t>
  </si>
  <si>
    <t>https://www.amazon.ca/Crumps-Naturals-Sweet-Potato-5-6-Ounce/dp/B0043WC6CG/</t>
  </si>
  <si>
    <t>Sweet Potato Rawhide 680g</t>
  </si>
  <si>
    <t>https://www.renspets.com/products/crumps-sweet-potato-rawhide?via=Z2lkOi8vcmVucy1wZXRzL1dvcmthcmVhOjpDYXRhbG9nOjpDYXRlZ29yeS81YmNmYjI5MzY0ZjU5ZTJhOTljOWQ1NDM&amp;size=680%20g&amp;quantity=1</t>
  </si>
  <si>
    <t>B00B2F4ZMG</t>
  </si>
  <si>
    <t>https://www.amazon.ca/Crumps-Naturals-Sweet-Potato-24-Ounce/dp/B00B2F4ZMG/</t>
  </si>
  <si>
    <t>Western Timothy Hay 15oz</t>
  </si>
  <si>
    <t>https://www.renspets.com/products/oxbow-western-timothy-hay?via=Z2lkOi8vcmVucy1wZXRzL1dvcmthcmVhOjpDYXRhbG9nOjpDYXRlZ29yeS81YmNmYjI5MzY0ZjU5ZTJhOTljOWQ1NDM&amp;size=15%20oz&amp;quantity=1</t>
  </si>
  <si>
    <t>B016KVAHM8</t>
  </si>
  <si>
    <t>https://www.amazon.ca/Oxbow-Western-Timothy-Hay-425g/dp/B016KVAHM8/</t>
  </si>
  <si>
    <t>Western Timothy Hay 40oz</t>
  </si>
  <si>
    <t>https://www.renspets.com/products/oxbow-western-timothy-hay?via=Z2lkOi8vcmVucy1wZXRzL1dvcmthcmVhOjpDYXRhbG9nOjpDYXRlZ29yeS81YmNmYjI5MzY0ZjU5ZTJhOTljOWQ1NDM&amp;size=40%20oz&amp;quantity=1</t>
  </si>
  <si>
    <t>B000WFKF9O</t>
  </si>
  <si>
    <t>https://www.amazon.ca/OXBOW-Western-Timothy-Hay-Ounce/dp/B000WFKF9O/</t>
  </si>
  <si>
    <t>Western Timothy Hay 90oz</t>
  </si>
  <si>
    <t>https://www.renspets.com/products/oxbow-western-timothy-hay?via=Z2lkOi8vcmVucy1wZXRzL1dvcmthcmVhOjpDYXRhbG9nOjpDYXRlZ29yeS81YmNmYjI5MzY0ZjU5ZTJhOTljOWQ1NDM&amp;size=90%20oz&amp;quantity=1</t>
  </si>
  <si>
    <t>B006AYMMRY</t>
  </si>
  <si>
    <t>https://www.amazon.ca/OXBOW-Western-Timothy-Hay-Ounce/dp/B006AYMMRY/</t>
  </si>
  <si>
    <t>Western Timothy Hay 50lb</t>
  </si>
  <si>
    <t>https://www.renspets.com/products/oxbow-western-timothy-hay?via=Z2lkOi8vcmVucy1wZXRzL1dvcmthcmVhOjpDYXRhbG9nOjpDYXRlZ29yeS81YmNmYjI5MzY0ZjU5ZTJhOTljOWQ1NDM&amp;size=50%20lb&amp;quantity=1</t>
  </si>
  <si>
    <t>B000WFEKDG</t>
  </si>
  <si>
    <t>https://www.amazon.ca/OXBOW-Western-Timothy-Hay-Pound/dp/B000WFEKDG/</t>
  </si>
  <si>
    <t>SENSITIVITIES Limited Ingredient Grain Free Salmon Recipe for dogs 5.44kg</t>
  </si>
  <si>
    <t>https://www.renspets.com/products/go-adult-sensitivities-gf-lid-salmon?via=Z2lkOi8vcmVucy1wZXRzL1dvcmthcmVhOjpDYXRhbG9nOjpDYXRlZ29yeS81YmNmYjI5MzY0ZjU5ZTJhOTljOWQ1NDM&amp;size=5.44%20kg&amp;quantity=1</t>
  </si>
  <si>
    <t>B07ZL3SV34</t>
  </si>
  <si>
    <t>https://www.amazon.ca/Solutions-Sensitivities-Limited-Ingredient-Grain-Free/dp/B07ZL3SV34/</t>
  </si>
  <si>
    <t>Adult Specialized Sensitive Skin Stomach Salmon Rice 13.6kg</t>
  </si>
  <si>
    <t>https://www.renspets.com/products/pro-plan-adult-specialized-sensskinstomachsalmonrice?via=Z2lkOi8vcmVucy1wZXRzL1dvcmthcmVhOjpDYXRhbG9nOjpDYXRlZ29yeS81YmNmYjI5MzY0ZjU5ZTJhOTljOWQ1NDM&amp;size=13.6%20kg&amp;quantity=1</t>
  </si>
  <si>
    <t>B08HC6TWJ3</t>
  </si>
  <si>
    <t>https://www.amazon.ca/Pro-Plan-Sensitive-Stomach-Salmon/dp/B08HC6TWJ3/</t>
  </si>
  <si>
    <t>Adult Specialized Sensitive Skin Stomach Salmon Rice 6.26kg</t>
  </si>
  <si>
    <t>https://www.renspets.com/products/pro-plan-adult-specialized-sensskinstomachsalmonrice?via=Z2lkOi8vcmVucy1wZXRzL1dvcmthcmVhOjpDYXRhbG9nOjpDYXRlZ29yeS81YmNmYjI5MzY0ZjU5ZTJhOTljOWQ1NDM&amp;size=7.26%20kg&amp;quantity=1</t>
  </si>
  <si>
    <t>B01EY9KPZM</t>
  </si>
  <si>
    <t>https://www.amazon.ca/Pro-Plan-Sensitive-Stomach-Salmon/dp/B01EY9KPZM/</t>
  </si>
  <si>
    <t>https://www.renspets.com/categories/sale</t>
  </si>
  <si>
    <t>Sweet Potato &amp; Liver Rawhide Dog Treats 160g</t>
  </si>
  <si>
    <t>Sweet Potato &amp; Liver Rawhide Dog Treats 330g</t>
  </si>
  <si>
    <t>Sweet Potato &amp; Liver Rawhide Dog Treats 680g</t>
  </si>
  <si>
    <t>https://www.renspets.com/products/crumps-sweet-potato-liver-rawhide-dog-treats?via=Z2lkOi8vcmVucy1wZXRzL1dvcmthcmVhOjpDYXRhbG9nOjpDYXRlZ29yeS81YmNmYjI5MzY0ZjU5ZTJhOTljOWQ1NDM&amp;size=160%20g&amp;quantity=1</t>
  </si>
  <si>
    <t>https://www.renspets.com/products/crumps-sweet-potato-liver-rawhide-dog-treats?via=Z2lkOi8vcmVucy1wZXRzL1dvcmthcmVhOjpDYXRhbG9nOjpDYXRlZ29yeS81YmNmYjI5MzY0ZjU5ZTJhOTljOWQ1NDM&amp;size=330%20g&amp;quantity=1</t>
  </si>
  <si>
    <t>https://www.renspets.com/products/crumps-sweet-potato-liver-rawhide-dog-treats?via=Z2lkOi8vcmVucy1wZXRzL1dvcmthcmVhOjpDYXRhbG9nOjpDYXRlZ29yeS81YmNmYjI5MzY0ZjU5ZTJhOTljOWQ1NDM&amp;size=680%20g&amp;quantity=1</t>
  </si>
  <si>
    <t>B00B2F508Y</t>
  </si>
  <si>
    <t>https://www.amazon.ca/Crumps-Naturals-Sweet-Potato-5-6-Ounce/dp/B00B2F508Y/</t>
  </si>
  <si>
    <t>B00B2F523W</t>
  </si>
  <si>
    <t>https://www.amazon.ca/Crumps-Naturals-Sweet-Potato-5-6-Ounce/dp/B00B2F523W/</t>
  </si>
  <si>
    <t>B00B2F51ME</t>
  </si>
  <si>
    <t>https://www.amazon.ca/Crumps-Naturals-Sweet-Potato-5-6-Ounce/dp/B00B2F51ME/</t>
  </si>
  <si>
    <t>Go! Solutions Skin + Coat Care Lamb Dog Food [3.5lb]</t>
  </si>
  <si>
    <t>B07RHC8XDD</t>
  </si>
  <si>
    <t>https://www.amazon.ca/Solutions-Skin-Coat-Care-3-5lb/dp/B07RHC8XDD/</t>
  </si>
  <si>
    <t>https://www.renspets.com/products/go-adult-skin-coat-lamb-1-58-kg?via=Z2lkOi8vcmVucy1wZXRzL1dvcmthcmVhOjpDYXRhbG9nOjpDYXRlZ29yeS81YmNmYjI5MzY0ZjU5ZTJhOTljOWQ1NDM&amp;size=1.58%20kg&amp;quantity=1</t>
  </si>
  <si>
    <t>Go! Solutions Skin + Coat Care Salmon Dog Food 12lb</t>
  </si>
  <si>
    <t>https://www.amazon.ca/Solutions-Skin-Coat-Salmon-12lbs/dp/B07S9P31Y5/</t>
  </si>
  <si>
    <t>B07S9P31Y5</t>
  </si>
  <si>
    <t>https://www.renspets.com/products/go-adult-skin-coat-salmon-1-58-kg?via=Z2lkOi8vcmVucy1wZXRzL1dvcmthcmVhOjpDYXRhbG9nOjpDYXRlZ29yeS81YmNmYjI5MzY0ZjU5ZTJhOTljOWQ1NDM&amp;size=5.44%20kg&amp;quantity=1</t>
  </si>
  <si>
    <t>KONG Classic Medium Dog Toy Red Medium Pack of 2</t>
  </si>
  <si>
    <t>B072MPKF5X</t>
  </si>
  <si>
    <t>https://www.amazon.ca/KONG-Classic-Medium-Dog-Pack/dp/B072MPKF5X/</t>
  </si>
  <si>
    <t>Pro Plan Large Breed Dry Dog Food, Shredded Blend, Chicken &amp; Rice 15.4 kg</t>
  </si>
  <si>
    <t>https://www.renspets.com/products/kong-original-red?via=Z2lkOi8vcmVucy1wZXRzL1dvcmthcmVhOjpDYXRhbG9nOjpDYXRlZ29yeS81YmNmYjI5MzY0ZjU5ZTJhOTljOWQ1NDM&amp;size=Medium&amp;quantity=1</t>
  </si>
  <si>
    <t>B0040B84Y4</t>
  </si>
  <si>
    <t>https://www.amazon.ca/Purina-Savor-Shredded-Formula-34-Pound/dp/B0040B84Y4/</t>
  </si>
  <si>
    <t>https://www.renspets.com/products/pro-plan-puppy-large-breed-15-4-kg-1?via=Z2lkOi8vcmVucy1wZXRzL1dvcmthcmVhOjpDYXRhbG9nOjpDYXRlZ29yeS81YmNmYjI5MzY0ZjU5ZTJhOTljOWQ1NDM&amp;size=15.4%20kg&amp;quantity=1</t>
  </si>
  <si>
    <t>https://www.amazon.ca/Tri-Acta-H-A-Maximum-Strength-160g/dp/B00GIP2OJ6/</t>
  </si>
  <si>
    <t>B00GIP2OJ6</t>
  </si>
  <si>
    <t>Integricare - Tri-Acta H.A. Maximum Strength, Joint Supplement for Pets, with Hyaluronic Acid, Msm Powder, Chondroitin, and Glucosamine for Dogs and Cats, 140g</t>
  </si>
  <si>
    <t>https://www.renspets.com/products/tri-acta-maximum-strength?via=Z2lkOi8vcmVucy1wZXRzL1dvcmthcmVhOjpDYXRhbG9nOjpDYXRlZ29yeS81YmNmYjI5MzY0ZjU5ZTJhOTljOWQ1NDM&amp;size=140%20g&amp;quantity=1</t>
  </si>
  <si>
    <t>Integricare - Tri-Acta H.A. Maximum Strength, Joint Supplement for Pets, with Hyaluronic Acid, Msm Powder, Chondroitin, and Glucosamine for Dogs and Cats, 60g</t>
  </si>
  <si>
    <t>B00GIP2OO6</t>
  </si>
  <si>
    <t>https://www.amazon.ca/Tri-Acta-H-A-Maximum-Strength-160g/dp/B00GIP2OO6/</t>
  </si>
  <si>
    <t>https://www.renspets.com/products/tri-acta-maximum-strength?via=Z2lkOi8vcmVucy1wZXRzL1dvcmthcmVhOjpDYXRhbG9nOjpDYXRlZ29yeS81YmNmYjI5MzY0ZjU5ZTJhOTljOWQ1NDM&amp;size=60%20g&amp;quantity=1</t>
  </si>
  <si>
    <t>Integricare - Tri-Acta H.A. Maximum Strength, Joint Supplement for Pets, with Hyaluronic Acid, Msm Powder, Chondroitin, and Glucosamine for Dogs and Cats, 300g</t>
  </si>
  <si>
    <t>B00GIP2OM8</t>
  </si>
  <si>
    <t>https://www.amazon.ca/Tri-Acta-H-A-Maximum-Strength-160g/dp/B00GIP2OM8/</t>
  </si>
  <si>
    <t>https://www.renspets.com/products/tri-acta-maximum-strength?via=Z2lkOi8vcmVucy1wZXRzL1dvcmthcmVhOjpDYXRhbG9nOjpDYXRlZ29yeS81YmNmYjI5MzY0ZjU5ZTJhOTljOWQ1NDM&amp;size=300%20g&amp;quantity=1</t>
  </si>
  <si>
    <t>KONG Wild Knots Bear Dog Toy - Small/Medium - Assorted Colors</t>
  </si>
  <si>
    <t>https://www.amazon.ca/Kong-Wild-Knots-Small-Medium/dp/B00FA4ICCY/</t>
  </si>
  <si>
    <t>B00FA4ICCY</t>
  </si>
  <si>
    <t>https://www.renspets.com/products/kong-wild-knots-bears?via=Z2lkOi8vcmVucy1wZXRzL1dvcmthcmVhOjpDYXRhbG9nOjpDYXRlZ29yeS81YmNmYjI5MzY0ZjU5ZTJhOTljOWQ1NDM&amp;size=Small%2FMed&amp;quantity=1</t>
  </si>
  <si>
    <t>Pro Plan Adult Shredded Blend Dry Dog Food, Beef &amp; Rice 15.9kg Brown</t>
  </si>
  <si>
    <t>https://www.amazon.ca/Pro-Plan-Adult-Shredded-15-9kg/dp/B0977NRNKY/</t>
  </si>
  <si>
    <t>B0977NRNKY</t>
  </si>
  <si>
    <t>https://www.renspets.com/products/pro-plan-adult-dog-shredded-blend-salmon-rice-15-2-kg?via=Z2lkOi8vcmVucy1wZXRzL1dvcmthcmVhOjpDYXRhbG9nOjpDYXRlZ29yeS81YmNmYjI5MzY0ZjU5ZTJhOTljOWQ1NDM</t>
  </si>
  <si>
    <t>https://www.renspets.com/products/science-diet-adult-oral-care-chicken-rice-barley-recipe-dry-dog-food-for-dental-health-1-81-kg?via=Z2lkOi8vcmVucy1wZXRzL1dvcmthcmVhOjpDYXRhbG9nOjpDYXRlZ29yeS81YmNmYjI5MzY0ZjU5ZTJhOTljOWQ1NDM&amp;size=12.95%20kg&amp;quantity=1</t>
  </si>
  <si>
    <t>Hill's Science Diet Adult Oral Care Chicken, Rice &amp; Barley Recipe Dry Dog Food for dental health, 28.5 lb Bag</t>
  </si>
  <si>
    <t>B00HPZEMTS</t>
  </si>
  <si>
    <t>https://www.amazon.ca/Hills-Science-Diet-Chicken-Barley/dp/B00HPZEMTS/</t>
  </si>
  <si>
    <t>Millers Forge Steel Pet Nail Clipper 743C with Safety Stop Bar Small Medium Dog</t>
  </si>
  <si>
    <t>https://www.amazon.ca/Millers-Forge-Clipper-Safety-Medium/dp/B08QJRDNDD/</t>
  </si>
  <si>
    <t>B08QJRDNDD</t>
  </si>
  <si>
    <t>https://www.renspets.com/products/millers-forge-pet-nail-clipper?via=Z2lkOi8vcmVucy1wZXRzL1dvcmthcmVhOjpDYXRhbG9nOjpDYXRlZ29yeS81YmNmYjI5MzY0ZjU5ZTJhOTljOWQ1NDM</t>
  </si>
  <si>
    <t>Ethical Pets Plush Skinneeez Fox 24-Inch Stuffingless Dog and cat squeaking Toy</t>
  </si>
  <si>
    <t>https://www.amazon.ca/Ethical-Plush-Skinneeez-24-Inch-Stuffingless/dp/B0018CIDTE/</t>
  </si>
  <si>
    <t>B0018CIDTE</t>
  </si>
  <si>
    <t>https://www.renspets.com/products/ethical-plush-plush-skinneeez-fox-24?via=Z2lkOi8vcmVucy1wZXRzL1dvcmthcmVhOjpDYXRhbG9nOjpDYXRlZ29yeS81YmNmYjI5MzY0ZjU5ZTJhOTljOWQ1NDM</t>
  </si>
  <si>
    <t>Go! Solutions Sensitivities Limited Ingredient Grain-Free Lamb Dog Food 12lbs</t>
  </si>
  <si>
    <t>https://www.amazon.ca/Solutions-Sensitivities-Limited-Ingredient-Grain-Free/dp/B07ZL2742R/</t>
  </si>
  <si>
    <t>B07ZL2742R</t>
  </si>
  <si>
    <t>https://www.renspets.com/products/go-adult-sensitivities-gf-lid-lamb?via=Z2lkOi8vcmVucy1wZXRzL1dvcmthcmVhOjpDYXRhbG9nOjpDYXRlZ29yeS81YmNmYjI5MzY0ZjU5ZTJhOTljOWQ1NDM&amp;size=5.44%20kg&amp;quantity=1</t>
  </si>
  <si>
    <t>World's Best Cat Litter, Clumping, 8-Pound</t>
  </si>
  <si>
    <t>https://www.amazon.ca/Worlds-Best-Cat-Litter-Clumping/dp/B004JLTJUS/</t>
  </si>
  <si>
    <t>B004JLTJUS</t>
  </si>
  <si>
    <t>https://www.renspets.com/products/worlds-best-cat-litter-clumping?via=Z2lkOi8vcmVucy1wZXRzL1dvcmthcmVhOjpDYXRhbG9nOjpDYXRlZ29yeS81YmNmYjI5MzY0ZjU5ZTJhOTljOWQ1NDM&amp;size=3.18%20kg&amp;quantity=1</t>
  </si>
  <si>
    <t>https://www.renspets.com/categories/sale?page=2</t>
  </si>
  <si>
    <t>Old Mother Hubbard Classic Original Assortment Biscuits Baked Dog Treats, Mini, 20 Ounce Bag, Chicken</t>
  </si>
  <si>
    <t>https://www.amazon.ca/Old-Mother-Hubbard-Original-Assortment/dp/B000JLB5NG</t>
  </si>
  <si>
    <t>B000JLB5NG</t>
  </si>
  <si>
    <t>https://www.renspets.com/products/old-mother-hubbard-assorted-biscuits-mini?via=Z2lkOi8vcmVucy1wZXRzL1dvcmthcmVhOjpDYXRhbG9nOjpDYXRlZ29yeS81YmNmYjI5MzY0ZjU5ZTJhOTljOWQ1NDM&amp;size=567%20g&amp;quantity=1</t>
  </si>
  <si>
    <t>https://www.renspets.com/products/kong-original-extreme-black?via=Z2lkOi8vcmVucy1wZXRzL1dvcmthcmVhOjpDYXRhbG9nOjpDYXRlZ29yeS81YmNmYjI5MzY0ZjU5ZTJhOTljOWQ1NDM&amp;size=Medium&amp;quantity=1</t>
  </si>
  <si>
    <t>https://www.amazon.ca/KONG-Extreme-Toughest-Natural-Version/dp/B09BCTY395</t>
  </si>
  <si>
    <t>B09BCTY395</t>
  </si>
  <si>
    <t>KONG - Extreme Dog Toy - Toughest Natural Rubber, Black - Fun to Chew, Chase and Fetch - for Large Dogs (New Version Black Medium)</t>
  </si>
  <si>
    <t>Fresh Kisses Coconut Oil + Botanicals Medium Brush - Value Box (22 ct)</t>
  </si>
  <si>
    <t>https://www.amazon.ca/Fresh-Kisses-Coconut-Botanicals-Medium/dp/B072HP98ZJ/</t>
  </si>
  <si>
    <t>B072HP98ZJ</t>
  </si>
  <si>
    <t>https://www.renspets.com/products/merrick-fk-brush-coconut-2?via=Z2lkOi8vcmVucy1wZXRzL1dvcmthcmVhOjpDYXRhbG9nOjpDYXRlZ29yeS81YmNmYjI5MzY0ZjU5ZTJhOTljOWQ1NDM&amp;size=Medium&amp;quantity=1</t>
  </si>
  <si>
    <t>Crumps' Naturals Traditional Liver Fillets for Pets, 5.6-Ounce</t>
  </si>
  <si>
    <t>https://www.amazon.ca/Crumps-Naturals-Traditional-Fillets-5-6-Ounce/dp/B0043WDNVY/</t>
  </si>
  <si>
    <t>B0043WDNVY</t>
  </si>
  <si>
    <t>https://www.renspets.com/products/crumps-traditional-liver-fillets-dog-treats?via=Z2lkOi8vcmVucy1wZXRzL1dvcmthcmVhOjpDYXRhbG9nOjpDYXRlZ29yeS81YmNmYjI5MzY0ZjU5ZTJhOTljOWQ1NDM&amp;size=160%20g&amp;quantity=1</t>
  </si>
  <si>
    <t>Crumps' Naturals Traditional Liver Fillets for Pets, 11.6-Ounce</t>
  </si>
  <si>
    <t>https://www.amazon.ca/Crumps-Naturals-Traditional-Fillets-11-6-Ounce/dp/B00B2F4WM4</t>
  </si>
  <si>
    <t>B00B2F4WM4</t>
  </si>
  <si>
    <t>https://www.renspets.com/products/crumps-traditional-liver-fillets-dog-treats?via=Z2lkOi8vcmVucy1wZXRzL1dvcmthcmVhOjpDYXRhbG9nOjpDYXRlZ29yeS81YmNmYjI5MzY0ZjU5ZTJhOTljOWQ1NDM&amp;size=330%20g&amp;quantity=1</t>
  </si>
  <si>
    <t>Hill's Science Diet Adult Oral Care Chicken Recipe Dry Cat Food for dental health, 7 lb Bag</t>
  </si>
  <si>
    <t>https://www.amazon.ca/Hills-Science-Diet-Chicken-Recipe/dp/B003MWBFMK</t>
  </si>
  <si>
    <t>B003MWBFMK</t>
  </si>
  <si>
    <t>https://www.renspets.com/products/science-diet-feline-oral-care?via=Z2lkOi8vcmVucy1wZXRzL1dvcmthcmVhOjpDYXRhbG9nOjpDYXRlZ29yeS81YmNmYjI5MzY0ZjU5ZTJhOTljOWQ1NDM&amp;size=3.18%20kg&amp;quantity=1</t>
  </si>
  <si>
    <t>Hill's Science Diet Adult Oral Care Chicken Recipe Dry Cat Food for dental health, 3.5 lb Bag</t>
  </si>
  <si>
    <t>https://www.amazon.ca/Hills-Science-Diet-Chicken-Recipe/dp/B0006345PW/</t>
  </si>
  <si>
    <t>B0006345PW</t>
  </si>
  <si>
    <t>https://www.renspets.com/products/science-diet-feline-oral-care?via=Z2lkOi8vcmVucy1wZXRzL1dvcmthcmVhOjpDYXRhbG9nOjpDYXRlZ29yeS81YmNmYjI5MzY0ZjU5ZTJhOTljOWQ1NDM&amp;size=1.58%20kg&amp;quantity=1</t>
  </si>
  <si>
    <t>Hill's Science Diet Adult Oral Care Chicken Recipe Dry Cat Food for dental health, 15.5 lb Bag</t>
  </si>
  <si>
    <t>https://www.amazon.ca/Hills-Science-Diet-Chicken-Recipe/dp/B00DCMQ5N4/</t>
  </si>
  <si>
    <t>B00DCMQ5N4</t>
  </si>
  <si>
    <t>https://www.renspets.com/products/science-diet-feline-oral-care?via=Z2lkOi8vcmVucy1wZXRzL1dvcmthcmVhOjpDYXRhbG9nOjpDYXRlZ29yeS81YmNmYjI5MzY0ZjU5ZTJhOTljOWQ1NDM&amp;size=7.03%20kg&amp;quantity=1</t>
  </si>
  <si>
    <t>Go! Solutions Sensitivities Limited Ingredient Grain-Free Duck Dog Food 22lbs</t>
  </si>
  <si>
    <t>https://www.amazon.ca/Solutions-Sensitivities-Limited-Ingredient-Grain-Free/dp/B07Z8GFSGQ/</t>
  </si>
  <si>
    <t>B07Z8GFSGQ</t>
  </si>
  <si>
    <t>https://www.renspets.com/products/go-adult-sensitivities-gf-lid-duck?via=Z2lkOi8vcmVucy1wZXRzL1dvcmthcmVhOjpDYXRhbG9nOjpDYXRlZ29yeS81YmNmYjI5MzY0ZjU5ZTJhOTljOWQ1NDM&amp;size=10%20kg&amp;quantity=1</t>
  </si>
  <si>
    <t>KONG Wubba Dog Toy Large Wubba Assorted Colors</t>
  </si>
  <si>
    <t>https://www.amazon.ca/Kong-Wubba-Large-Assorted-Colors/dp/B06XXY1BWY/</t>
  </si>
  <si>
    <t>B06XXY1BWY</t>
  </si>
  <si>
    <t>https://www.renspets.com/products/kong-wubba?via=Z2lkOi8vcmVucy1wZXRzL1dvcmthcmVhOjpDYXRhbG9nOjpDYXRlZ29yeS81YmNmYjI5MzY0ZjU5ZTJhOTljOWQ1NDM&amp;size=Large&amp;quantity=1</t>
  </si>
  <si>
    <t>Go! Solutions Carnivore Grain-Free Chicken Turkey + Duck Adult Dog Food [22lb]</t>
  </si>
  <si>
    <t>https://www.amazon.ca/Solutions-Carnivore-Grain-Free-Chicken-Turkey/dp/B07Q4Y4VLT/</t>
  </si>
  <si>
    <t>B07Q4Y4VLT</t>
  </si>
  <si>
    <t>https://www.renspets.com/products/go-adult-carnivore-gf-chicken-turkey-duck?via=Z2lkOi8vcmVucy1wZXRzL1dvcmthcmVhOjpDYXRhbG9nOjpDYXRlZ29yeS81YmNmYjI5MzY0ZjU5ZTJhOTljOWQ1NDM&amp;size=10%20kg&amp;quantity=1</t>
  </si>
  <si>
    <t>Go! Solutions Skin + Coat Care Chicken Dog Food 12lbs</t>
  </si>
  <si>
    <t>https://www.amazon.ca/Solutions-Skin-Coat-Chicken-12lbs/dp/B07S7MPNRT/</t>
  </si>
  <si>
    <t>B07S7MPNRT</t>
  </si>
  <si>
    <t>https://www.renspets.com/products/go-adult-skin-coat-chicken-1-58-kg?via=Z2lkOi8vcmVucy1wZXRzL1dvcmthcmVhOjpDYXRhbG9nOjpDYXRlZ29yeS81YmNmYjI5MzY0ZjU5ZTJhOTljOWQ1NDM&amp;size=5.44%20kg&amp;quantity=1</t>
  </si>
  <si>
    <t>Fresh Kisses Mint Breath Strips Extra Small Brush - Value Box (78 ct)</t>
  </si>
  <si>
    <t>https://www.amazon.ca/Fresh-Kisses-Breath-Strips-Extra/dp/B072HP6HHS/</t>
  </si>
  <si>
    <t>B072HP6HHS</t>
  </si>
  <si>
    <t>https://www.renspets.com/products/merrick-fk-brush-mint?via=Z2lkOi8vcmVucy1wZXRzL1dvcmthcmVhOjpDYXRhbG9nOjpDYXRlZ29yeS81YmNmYjI5MzY0ZjU5ZTJhOTljOWQ1NDM&amp;size=X-Small&amp;quantity=1</t>
  </si>
  <si>
    <t>Fun Sloth Plush Dog Toy Assorted Colors 7"</t>
  </si>
  <si>
    <t>https://www.amazon.ca/Fun-Sloth-Plush-Assorted-Colors/dp/B07RYB63D5/</t>
  </si>
  <si>
    <t>B07RYB63D5</t>
  </si>
  <si>
    <t>https://www.renspets.com/products/spot-fun-sloth-plush-7?via=Z2lkOi8vcmVucy1wZXRzL1dvcmthcmVhOjpDYXRhbG9nOjpDYXRlZ29yeS81YmNmYjI5MzY0ZjU5ZTJhOTljOWQ1NDM</t>
  </si>
  <si>
    <t>Purina Pro Plan Focus Sensitive Skin &amp; Stomach Lamb &amp; Oat Meal Formula Adult Dry Dog Food - 4 lb. Bag</t>
  </si>
  <si>
    <t>https://www.renspets.com/products/adult-sensi-skin-stomach-lamb-oatmeal?via=Z2lkOi8vcmVucy1wZXRzL1dvcmthcmVhOjpDYXRhbG9nOjpDYXRlZ29yeS81YmNmYjI5MzY0ZjU5ZTJhOTljOWQ1NDM&amp;size=1.81%20kg&amp;quantity=1</t>
  </si>
  <si>
    <t>https://www.amazon.ca/Purina-FOCUS-Sensitive-Stomach-Formula/dp/B01EY9KQ42/</t>
  </si>
  <si>
    <t>B01EY9KQ42</t>
  </si>
  <si>
    <t>https://www.renspets.com/categories/sale?page=3</t>
  </si>
  <si>
    <t>Churu Purees -Tuna &amp; Ckn Variety Pack - 700g 50pk</t>
  </si>
  <si>
    <t>https://www.renspets.com/products/churu-purees-variety-pack-tuna-chicken-700-g?via=Z2lkOi8vcmVucy1wZXRzL1dvcmthcmVhOjpDYXRhbG9nOjpDYXRlZ29yeS81YmNmYjI5MzY0ZjU5ZTJhOTljOWQ1NDM</t>
  </si>
  <si>
    <t>B07D323MFZ</t>
  </si>
  <si>
    <t>https://www.amazon.ca/INABA-Chicken-Lickable-Creamy-Variety/dp/B07D323MFZ/</t>
  </si>
  <si>
    <t>Adult Perfect Weight Chicken Recipe Dry Dog Food for healthy weight and weight management 1.81 kg</t>
  </si>
  <si>
    <t>https://www.renspets.com/products/science-diet-adult-perfect-weight?via=Z2lkOi8vcmVucy1wZXRzL1dvcmthcmVhOjpDYXRhbG9nOjpDYXRlZ29yeS81YmNmYjI5MzY0ZjU5ZTJhOTljOWQ1NDM&amp;size=1.81%20kg&amp;quantity=1</t>
  </si>
  <si>
    <t>B00HPZENCO</t>
  </si>
  <si>
    <t>https://www.amazon.ca/dp/B00HPZENCO</t>
  </si>
  <si>
    <t>Adult Perfect Weight Chicken Recipe Dry Dog Food for healthy weight and weight management 6.8kg</t>
  </si>
  <si>
    <t>https://www.renspets.com/products/science-diet-adult-perfect-weight?via=Z2lkOi8vcmVucy1wZXRzL1dvcmthcmVhOjpDYXRhbG9nOjpDYXRlZ29yeS81YmNmYjI5MzY0ZjU5ZTJhOTljOWQ1NDM&amp;size=6.8%20kg&amp;quantity=1</t>
  </si>
  <si>
    <t>B00HPZEMUW</t>
  </si>
  <si>
    <t>https://www.amazon.ca/dp/B00HPZEMUW</t>
  </si>
  <si>
    <t>Adult Perfect Weight Chicken Recipe Dry Dog Food for healthy weight and weight management 12.9kg</t>
  </si>
  <si>
    <t>https://www.renspets.com/products/science-diet-adult-perfect-weight?via=Z2lkOi8vcmVucy1wZXRzL1dvcmthcmVhOjpDYXRhbG9nOjpDYXRlZ29yeS81YmNmYjI5MzY0ZjU5ZTJhOTljOWQ1NDM&amp;size=12.9%20kg&amp;quantity=1</t>
  </si>
  <si>
    <t>B015ZMI0XQ</t>
  </si>
  <si>
    <t>https://www.amazon.ca/dp/B015ZMI0XQ</t>
  </si>
  <si>
    <t>Surf &amp; Turf Freeze Dried Raw Dog Food 383</t>
  </si>
  <si>
    <t>https://www.renspets.com/products/open-farm-fd-topper-surf-turf?via=Z2lkOi8vcmVucy1wZXRzL1dvcmthcmVhOjpDYXRhbG9nOjpDYXRlZ29yeS81YmNmYjI5MzY0ZjU5ZTJhOTljOWQ1NDM&amp;size=383%20g&amp;quantity=1</t>
  </si>
  <si>
    <t>B07VNNL7TC</t>
  </si>
  <si>
    <t>https://www.amazon.ca/Open-Farm-Superfoods-Artificial-Preservatives/dp/B07VNNL7TC/</t>
  </si>
  <si>
    <t>Surf &amp; Turf Freeze Dried Raw Dog Food 624g</t>
  </si>
  <si>
    <t>https://www.renspets.com/products/open-farm-fd-topper-surf-turf?via=Z2lkOi8vcmVucy1wZXRzL1dvcmthcmVhOjpDYXRhbG9nOjpDYXRlZ29yeS81YmNmYjI5MzY0ZjU5ZTJhOTljOWQ1NDM&amp;size=624%20g&amp;quantity=1</t>
  </si>
  <si>
    <t>B093QFSVK6</t>
  </si>
  <si>
    <t>https://www.amazon.ca/OPEN-FARM-Freeze-Dried-Food/dp/B093QFSVK6/</t>
  </si>
  <si>
    <t>Dog Freeze-Dried Raw, Chewy's Chicken Meal Mixers 99g</t>
  </si>
  <si>
    <t>https://www.renspets.com/products/stella-chewys-chewys-chicken-meal-mixer?via=Z2lkOi8vcmVucy1wZXRzL1dvcmthcmVhOjpDYXRhbG9nOjpDYXRlZ29yeS81YmNmYjI5MzY0ZjU5ZTJhOTljOWQ1NDM&amp;size=227%20g&amp;quantity=1</t>
  </si>
  <si>
    <t>https://www.renspets.com/products/stella-chewys-chewys-chicken-meal-mixer?via=Z2lkOi8vcmVucy1wZXRzL1dvcmthcmVhOjpDYXRhbG9nOjpDYXRlZ29yeS81YmNmYjI5MzY0ZjU5ZTJhOTljOWQ1NDM&amp;size=99%20g&amp;quantity=1</t>
  </si>
  <si>
    <t>B000NVBVD6</t>
  </si>
  <si>
    <t>https://www.amazon.ca/Stella-Chewys-Freeze-Dried-Chicken-Grain-Free/dp/B000NVBVD6/</t>
  </si>
  <si>
    <t>Dog Freeze-Dried Raw, Chewy's Chicken Meal Mixers 227g</t>
  </si>
  <si>
    <t>B019QRGDH6</t>
  </si>
  <si>
    <t>https://www.amazon.ca/Stella-Chewys-Freeze-Dried-Chicken-Grain-Free/dp/B00NS1QH4G/</t>
  </si>
  <si>
    <t>Dog Freeze-Dried Raw, Chewy's Chicken Meal Mixers 510</t>
  </si>
  <si>
    <t>https://www.renspets.com/products/stella-chewys-chewys-chicken-meal-mixer?via=Z2lkOi8vcmVucy1wZXRzL1dvcmthcmVhOjpDYXRhbG9nOjpDYXRlZ29yeS81YmNmYjI5MzY0ZjU5ZTJhOTljOWQ1NDM&amp;size=510%20g&amp;quantity=1</t>
  </si>
  <si>
    <t>https://www.amazon.ca/Stella-Chewys-Freeze-Dried-Chicken-Grain-Free/dp/B019QRGDH6/</t>
  </si>
  <si>
    <t>https://www.renspets.com/products/science-diet-feline-adult-perfect-weight?via=Z2lkOi8vcmVucy1wZXRzL1dvcmthcmVhOjpDYXRhbG9nOjpDYXRlZ29yeS81YmNmYjI5MzY0ZjU5ZTJhOTljOWQ1NDM&amp;size=1.36%20kg&amp;quantity=1</t>
  </si>
  <si>
    <t>B00HPZEMR0</t>
  </si>
  <si>
    <t>https://www.amazon.ca/dp/B00HPZEMR0/</t>
  </si>
  <si>
    <t>https://www.renspets.com/products/science-diet-feline-adult-perfect-weight?via=Z2lkOi8vcmVucy1wZXRzL1dvcmthcmVhOjpDYXRhbG9nOjpDYXRlZ29yeS81YmNmYjI5MzY0ZjU5ZTJhOTljOWQ1NDM&amp;size=3.18%20kg&amp;quantity=1</t>
  </si>
  <si>
    <t>B00HW5LI9S</t>
  </si>
  <si>
    <t>https://www.amazon.ca/dp/B00HW5LI9S/</t>
  </si>
  <si>
    <t>B00HPZENCE</t>
  </si>
  <si>
    <t>https://www.amazon.ca/dp/B00HPZENCE/</t>
  </si>
  <si>
    <t>Adult Perfect Weight Chicken Recipe Dry Cat Food for healthy weight and weight management 6.8kg</t>
  </si>
  <si>
    <t>Adult Perfect Weight Chicken Recipe Dry Cat Food for healthy weight and weight management 3.18kg</t>
  </si>
  <si>
    <t>Adult Perfect Weight Chicken Recipe Dry Cat Food for healthy weight and weight management 1.36kg</t>
  </si>
  <si>
    <t>https://www.renspets.com/products/science-diet-feline-adult-perfect-weight?via=Z2lkOi8vcmVucy1wZXRzL1dvcmthcmVhOjpDYXRhbG9nOjpDYXRlZ29yeS81YmNmYjI5MzY0ZjU5ZTJhOTljOWQ1NDM&amp;size=6.8%20kg&amp;quantity=1q</t>
  </si>
  <si>
    <t>CARNIVORE Grain Free Chicken, Turkey + Duck Recipe for cats 1.36kg</t>
  </si>
  <si>
    <t>CARNIVORE Grain Free Chicken, Turkey + Duck Recipe for cats 3.63kg</t>
  </si>
  <si>
    <t>https://www.renspets.com/products/go-feline-adult-carnivore-gf-chickenturkeyduck?via=Z2lkOi8vcmVucy1wZXRzL1dvcmthcmVhOjpDYXRhbG9nOjpDYXRlZ29yeS81YmNmYjI5MzY0ZjU5ZTJhOTljOWQ1NDM&amp;size=1.36%20kg&amp;quantity=1</t>
  </si>
  <si>
    <t>B07Q7788L8</t>
  </si>
  <si>
    <t>https://www.amazon.ca/Solutions-Carnivore-Grain-Free-Chicken-Turkey/dp/B07Q7788L8/</t>
  </si>
  <si>
    <t>B07Q4XYS2T</t>
  </si>
  <si>
    <t>https://www.amazon.ca/Solutions-Carnivore-Grain-Free-Chicken-Turkey/dp/B07Q4XYS2T/</t>
  </si>
  <si>
    <t>https://www.renspets.com/products/go-feline-adult-carnivore-gf-chickenturkeyduck?via=Z2lkOi8vcmVucy1wZXRzL1dvcmthcmVhOjpDYXRhbG9nOjpDYXRlZ29yeS81YmNmYjI5MzY0ZjU5ZTJhOTljOWQ1NDM&amp;size=3.63%20kg&amp;quantity=1</t>
  </si>
  <si>
    <t>Adult Sensitive Stomach &amp; Skin Chicken Recipe Dry Dog Food 7.03KG</t>
  </si>
  <si>
    <t>Adult Sensitive Stomach &amp; Skin Chicken Recipe Dry Dog Food 13.6KG</t>
  </si>
  <si>
    <t>https://www.renspets.com/products/science-diet-adult-sensitive-stomach-skin?via=Z2lkOi8vcmVucy1wZXRzL1dvcmthcmVhOjpDYXRhbG9nOjpDYXRlZ29yeS81YmNmYjI5MzY0ZjU5ZTJhOTljOWQ1NDM&amp;size=13.6%20kg&amp;quantity=1</t>
  </si>
  <si>
    <t>B003MGAIDI</t>
  </si>
  <si>
    <t>https://www.amazon.ca/dp/B003MGAIDI/</t>
  </si>
  <si>
    <t>B003MW7790</t>
  </si>
  <si>
    <t>https://www.amazon.ca/dp/B003MW7790/</t>
  </si>
  <si>
    <t>https://www.renspets.com/products/science-diet-adult-sensitive-stomach-skin?via=Z2lkOi8vcmVucy1wZXRzL1dvcmthcmVhOjpDYXRhbG9nOjpDYXRlZ29yeS81YmNmYjI5MzY0ZjU5ZTJhOTljOWQ1NDM&amp;size=7.03%20kg&amp;quantity=1</t>
  </si>
  <si>
    <t>Feline Dental Treat - Salmon 130g</t>
  </si>
  <si>
    <t>https://www.renspets.com/products/greenies-feline-dental-treat-salmon?via=Z2lkOi8vcmVucy1wZXRzL1dvcmthcmVhOjpDYXRhbG9nOjpDYXRlZ29yeS81YmNmYjI5MzY0ZjU5ZTJhOTljOWQ1NDM&amp;size=130%20g&amp;quantity=1</t>
  </si>
  <si>
    <t>B09LVWW3PV</t>
  </si>
  <si>
    <t>https://www.amazon.ca/Feline-GREENIES-Treats-Natural-Flavour/dp/B09LVWW3PV/</t>
  </si>
  <si>
    <t>Feline Dental Treat - Salmon 276g</t>
  </si>
  <si>
    <t>https://www.renspets.com/products/greenies-feline-dental-treat-salmon?via=Z2lkOi8vcmVucy1wZXRzL1dvcmthcmVhOjpDYXRhbG9nOjpDYXRlZ29yeS81YmNmYjI5MzY0ZjU5ZTJhOTljOWQ1NDM&amp;size=276%20g&amp;quantity=1</t>
  </si>
  <si>
    <t>B0828W8FNS</t>
  </si>
  <si>
    <t>https://www.amazon.ca/Greenies-Feline-Dental-Treats-Flavour/dp/B0828W8FNS/</t>
  </si>
  <si>
    <t>Bacon Jerky 85g</t>
  </si>
  <si>
    <t>https://www.renspets.com/products/jays-tasty-adventures-bacon-jerky?via=Z2lkOi8vcmVucy1wZXRzL1dvcmthcmVhOjpDYXRhbG9nOjpDYXRlZ29yeS81YmNmYjI5MzY0ZjU5ZTJhOTljOWQ1NDM&amp;size=85%20g&amp;quantity=1</t>
  </si>
  <si>
    <t>B083F7VYR4</t>
  </si>
  <si>
    <t>https://www.amazon.ca/Jays-Tasty-Adventures-Bacon-Jerky/dp/B083F7VYR4/</t>
  </si>
  <si>
    <t>Bacon Jerky 170g</t>
  </si>
  <si>
    <t>https://www.renspets.com/products/jays-tasty-adventures-bacon-jerky?via=Z2lkOi8vcmVucy1wZXRzL1dvcmthcmVhOjpDYXRhbG9nOjpDYXRlZ29yeS81YmNmYjI5MzY0ZjU5ZTJhOTljOWQ1NDM&amp;size=170%20g&amp;quantity=1</t>
  </si>
  <si>
    <t>B083F7BQQH</t>
  </si>
  <si>
    <t>https://www.amazon.ca/Jays-Tasty-Adventures-Bacon-Jerky/dp/B083F7BQQH/</t>
  </si>
  <si>
    <t>Bacon Jerky 400g</t>
  </si>
  <si>
    <t>https://www.renspets.com/products/jays-tasty-adventures-bacon-jerky?via=Z2lkOi8vcmVucy1wZXRzL1dvcmthcmVhOjpDYXRhbG9nOjpDYXRlZ29yeS81YmNmYjI5MzY0ZjU5ZTJhOTljOWQ1NDM&amp;size=400%20g&amp;quantity=1</t>
  </si>
  <si>
    <t>B083F7TBRT</t>
  </si>
  <si>
    <t>https://www.amazon.ca/Jays-Tasty-Adventures-Bacon-Jerky/dp/B083F7TBRT/</t>
  </si>
  <si>
    <t>SENSITIVITIES Limited Ingredient Grain Free Duck Recipe for dogs 5.44g</t>
  </si>
  <si>
    <t>https://www.renspets.com/products/go-adult-sensitivities-gf-lid-duck?via=Z2lkOi8vcmVucy1wZXRzL1dvcmthcmVhOjpDYXRhbG9nOjpDYXRlZ29yeS81YmNmYjI5MzY0ZjU5ZTJhOTljOWQ1NDM&amp;size=5.44%20kg&amp;quantity=1</t>
  </si>
  <si>
    <t>B07ZJVP5BT</t>
  </si>
  <si>
    <t>https://www.amazon.ca/Solutions-Sensitivities-Limited-Ingredient-Grain-Free/dp/B07ZJVP5BT/</t>
  </si>
  <si>
    <t>Braided Bully Stick - 12"</t>
  </si>
  <si>
    <t>https://www.renspets.com/products/hero-braided-bully-stick-12?via=Z2lkOi8vcmVucy1wZXRzL1dvcmthcmVhOjpDYXRhbG9nOjpDYXRlZ29yeS81YmNmYjI5MzY0ZjU5ZTJhOTljOWQ1NDM</t>
  </si>
  <si>
    <t>B07QBM9QFH</t>
  </si>
  <si>
    <t>https://www.amazon.ca/Hero-Braided-12-Bully-Stick/dp/B07QBM9QFH/</t>
  </si>
  <si>
    <t>Floppy Knots Bunny - Medium/Large</t>
  </si>
  <si>
    <t>https://www.renspets.com/products/kong-floppy-knots-bunny-medium-large?via=Z2lkOi8vcmVucy1wZXRzL1dvcmthcmVhOjpDYXRhbG9nOjpDYXRlZ29yeS81YmNmYjI5MzY0ZjU5ZTJhOTljOWQ1NDM</t>
  </si>
  <si>
    <t>B01L0NC4JU</t>
  </si>
  <si>
    <t>https://www.amazon.ca/Floppy-Knots-Bunny-Medium-Large/dp/B01L0NC4JU/</t>
  </si>
  <si>
    <t>Ultra Ball - 2 Pk medium</t>
  </si>
  <si>
    <t>https://www.renspets.com/products/chuckit-ultra-ball-2-pk?via=Z2lkOi8vcmVucy1wZXRzL1dvcmthcmVhOjpDYXRhbG9nOjpDYXRlZ29yeS81YmNmYjI5MzY0ZjU5ZTJhOTljOWQ1NDM&amp;size=Medium&amp;quantity=1</t>
  </si>
  <si>
    <t>B08BCSQ9Z8</t>
  </si>
  <si>
    <t>https://www.amazon.ca/ChuckIt-Medium-Ultra-Balls-2-Pack/dp/B08BCSQ9Z8/</t>
  </si>
  <si>
    <t>Ultra Ball - 2 Pk small</t>
  </si>
  <si>
    <t>https://www.renspets.com/products/chuckit-ultra-ball-2-pk?via=Z2lkOi8vcmVucy1wZXRzL1dvcmthcmVhOjpDYXRhbG9nOjpDYXRlZ29yeS81YmNmYjI5MzY0ZjU5ZTJhOTljOWQ1NDM&amp;size=Small&amp;quantity=1</t>
  </si>
  <si>
    <t>B00280MUVC</t>
  </si>
  <si>
    <t>https://www.amazon.ca/Chuckit-Small-Ultra-Ball-2-Pack/dp/B00280MUVC/</t>
  </si>
  <si>
    <t>Dog Jumbler Ball - Large/X-Large</t>
  </si>
  <si>
    <t>https://www.renspets.com/products/kong-dog-jumbler-ball-large-x-large?via=Z2lkOi8vcmVucy1wZXRzL1dvcmthcmVhOjpDYXRhbG9nOjpDYXRlZ29yeS81YmNmYjI5MzY0ZjU5ZTJhOTljOWQ1NDM</t>
  </si>
  <si>
    <t>B011059EQO</t>
  </si>
  <si>
    <t>https://www.amazon.ca/Kong-Jumbler-Large-X-Large-Misc/dp/B011059EQO/</t>
  </si>
  <si>
    <t>https://www.renspets.com/products/kong-softseas-octopus?via=Z2lkOi8vcmVucy1wZXRzL1dvcmthcmVhOjpDYXRhbG9nOjpDYXRlZ29yeS81YmNmYjI5MzY0ZjU5ZTJhOTljOWQ1NDM&amp;size=Small&amp;quantity=1</t>
  </si>
  <si>
    <t>SoftSeas Octopus small</t>
  </si>
  <si>
    <t>B08FKY9RRF</t>
  </si>
  <si>
    <t>https://www.amazon.ca/KONG-Softseas-Octopus-S-250g/dp/B08FKY9RRF/</t>
  </si>
  <si>
    <t>SoftSeas Octopus large</t>
  </si>
  <si>
    <t>https://www.renspets.com/products/kong-softseas-octopus?via=Z2lkOi8vcmVucy1wZXRzL1dvcmthcmVhOjpDYXRhbG9nOjpDYXRlZ29yeS81YmNmYjI5MzY0ZjU5ZTJhOTljOWQ1NDM&amp;size=Large&amp;quantity=1</t>
  </si>
  <si>
    <t>https://www.renspets.com/categories/sale?page=4</t>
  </si>
  <si>
    <t>SENSITIVITIES Limited Ingredient Grain Free Turkey Recipe for dogs 5.44g</t>
  </si>
  <si>
    <t>B088DBKKBZ</t>
  </si>
  <si>
    <t>https://www.amazon.ca/KONG-SoftSeas-Octopus-Thick-Plush/dp/B088DBKKBZ/</t>
  </si>
  <si>
    <t>https://www.renspets.com/products/go-adult-sensitivities-gf-lid-turkey?via=Z2lkOi8vcmVucy1wZXRzL1dvcmthcmVhOjpDYXRhbG9nOjpDYXRlZ29yeS81YmNmYjI5MzY0ZjU5ZTJhOTljOWQ1NDM&amp;size=5.44%20kg&amp;quantity=1</t>
  </si>
  <si>
    <t>B07ZL3BMFW</t>
  </si>
  <si>
    <t>https://www.amazon.ca/Solutions-Sensitivities-Limited-Ingredient-Grain-Free/dp/B07ZL3BMFW/</t>
  </si>
  <si>
    <t>Pumpkin Powder - 225 g</t>
  </si>
  <si>
    <t>https://www.renspets.com/products/pumpkin-powder-225-g?via=Z2lkOi8vcmVucy1wZXRzL1dvcmthcmVhOjpDYXRhbG9nOjpDYXRlZ29yeS81YmNmYjI5MzY0ZjU5ZTJhOTljOWQ1NDM</t>
  </si>
  <si>
    <t>B08PW1XW2G</t>
  </si>
  <si>
    <t>https://www.amazon.ca/thrive-Thrive-Pumpkin-Powder-225g/dp/B08PW1XW2G/</t>
  </si>
  <si>
    <t>https://www.renspets.com/products/kong-wubba-comet?via=Z2lkOi8vcmVucy1wZXRzL1dvcmthcmVhOjpDYXRhbG9nOjpDYXRlZ29yeS81YmNmYjI5MzY0ZjU5ZTJhOTljOWQ1NDM&amp;size=Small&amp;quantity=1</t>
  </si>
  <si>
    <t>https://www.amazon.ca/WBTC3-Wubba-Comet-Small-Colors/dp/B06XJ5SJXF/ref=sr_1_1_sspa?crid=4YEEXUGW5HU7&amp;keywords=Wubba+Comet&amp;qid=1650926339&amp;s=pet-supplies&amp;sprefix=wubba+comet%2Cpets%2C355&amp;sr=1-1-spons&amp;psc=1&amp;smid=A1NSNS0YQ9AVM9&amp;spLa=ZW5jcnlwdGVkUXVhbGlmaWVyPUFBRTU3TVNCVUU3MzUmZW5jcnlwdGVkSWQ9QTA1Nzc5ODAxNEcwQkdWMFVWSzFPJmVuY3J5cHRlZEFkSWQ9QTAwOTkyMTYyMDlHUVo1UkNTUFkmd2lkZ2V0TmFtZT1zcF9hdGYmYWN0aW9uPWNsaWNrUmVkaXJlY3QmZG9Ob3RMb2dDbGljaz10cnVl</t>
  </si>
  <si>
    <t>B06XJ5SJXF</t>
  </si>
  <si>
    <t>Wubba Comet small</t>
  </si>
  <si>
    <t>https://www.amazon.ca/WBTC3-Wubba-Comet-Small-Colors/dp/B06XJ5SJXF/</t>
  </si>
  <si>
    <t>B07BFTRF3R</t>
  </si>
  <si>
    <t>KONG WBZ32 Small Wubba Finz Blue Sm Dog Toy</t>
  </si>
  <si>
    <t>https://www.amazon.ca/KONG-WBZ32-small-Wubba-Finz/dp/B07BFTRF3R/</t>
  </si>
  <si>
    <t>https://www.renspets.com/products/kong-wubba-finz-blue?via=Z2lkOi8vcmVucy1wZXRzL1dvcmthcmVhOjpDYXRhbG9nOjpDYXRlZ29yeS81YmNmYjI5MzY0ZjU5ZTJhOTljOWQ1NDM&amp;size=Small&amp;quantity=1</t>
  </si>
  <si>
    <t>KONG WBZ12 Large Wubba Finz Blue Lg Dog Toy</t>
  </si>
  <si>
    <t>https://www.amazon.ca/Kong-WBZ12-Large-Wubba-Finz/dp/B07BFTDJR9/</t>
  </si>
  <si>
    <t>B07BFTDJR9</t>
  </si>
  <si>
    <t>https://www.renspets.com/products/kong-wubba-finz-blue?via=Z2lkOi8vcmVucy1wZXRzL1dvcmthcmVhOjpDYXRhbG9nOjpDYXRlZ29yeS81YmNmYjI5MzY0ZjU5ZTJhOTljOWQ1NDM&amp;size=Large&amp;quantity=1</t>
  </si>
  <si>
    <t>https://www.renspets.com/products/kong-wubba-finz-blue?via=Z2lkOi8vcmVucy1wZXRzL1dvcmthcmVhOjpDYXRhbG9nOjpDYXRlZ29yeS81YmNmYjI5MzY0ZjU5ZTJhOTljOWQ1NDM&amp;size=X-Large&amp;quantity=1</t>
  </si>
  <si>
    <t>KONG WBZX2 Extra Large Wubba Finz Blue XL Dog Toy</t>
  </si>
  <si>
    <t>https://www.amazon.ca/KONG-WBZX2-Extra-Large-Wubba/dp/B07BFVBY7G/</t>
  </si>
  <si>
    <t>B07BFVBY7G</t>
  </si>
  <si>
    <t>B00ZQYGSTM</t>
  </si>
  <si>
    <t>https://www.amazon.ca/Hills-Science-Diet-Urinary-Hairball/dp/B00ZQYGSTM/</t>
  </si>
  <si>
    <t>Hill's Science Diet Dry Cat Food, Adult, Urinary &amp; Hairball Control, Chicken Recipe, 15.5 Lb Bag</t>
  </si>
  <si>
    <t>https://www.renspets.com/products/science-diet-feline-adult-urinary-hairball-control?via=Z2lkOi8vcmVucy1wZXRzL1dvcmthcmVhOjpDYXRhbG9nOjpDYXRlZ29yeS81YmNmYjI5MzY0ZjU5ZTJhOTljOWQ1NDM&amp;size=7.03%20kg&amp;quantity=1</t>
  </si>
  <si>
    <t>B0009VF05A</t>
  </si>
  <si>
    <t>KONG Puppy Goodie Bone™ with Rope - Teething Rubber, Teeth Cleaning Dog Toy - For Extra Small Puppies (Assorted Colors)</t>
  </si>
  <si>
    <t>https://www.amazon.ca/Kong-Puppy-Goodie-X-Small-Colors/dp/B0009VF05A/</t>
  </si>
  <si>
    <t>https://www.renspets.com/products/kong-puppy-goodie-bone-with-rope-x-small?via=Z2lkOi8vcmVucy1wZXRzL1dvcmthcmVhOjpDYXRhbG9nOjpDYXRlZ29yeS81YmNmYjI5MzY0ZjU5ZTJhOTljOWQ1NDM</t>
  </si>
  <si>
    <t>Hill's Science Diet Adult Large Breed Dry Dog Food, Chicken &amp; Barley Recipe, 35 lb bag</t>
  </si>
  <si>
    <t>B06WLQDW12</t>
  </si>
  <si>
    <t>https://www.amazon.ca/Hills-Science-Chicken-Barley-Recipe/dp/B06WLQDW12/</t>
  </si>
  <si>
    <t>https://www.renspets.com/products/science-diet-adult-lb-chicken-barley-15-9-kg?via=Z2lkOi8vcmVucy1wZXRzL1dvcmthcmVhOjpDYXRhbG9nOjpDYXRlZ29yeS81YmNmYjI5MzY0ZjU5ZTJhOTljOWQ1NDM</t>
  </si>
  <si>
    <t>B01N28JN81</t>
  </si>
  <si>
    <t xml:space="preserve">KONG, Wiggi Alligator, Small
</t>
  </si>
  <si>
    <t>https://www.amazon.ca/KONG-Wiggi-Alligator-Dog-Small/dp/B01N28JN81/</t>
  </si>
  <si>
    <t>https://www.renspets.com/products/kong-wiggi-alligator?via=Z2lkOi8vcmVucy1wZXRzL1dvcmthcmVhOjpDYXRhbG9nOjpDYXRlZ29yeS81YmNmYjI5MzY0ZjU5ZTJhOTljOWQ1NDM&amp;size=Small&amp;quantity=1</t>
  </si>
  <si>
    <t>KONG Wiggi Alligator Dog Toy, Large</t>
  </si>
  <si>
    <t>B01MYEEC2A</t>
  </si>
  <si>
    <t>https://www.amazon.ca/Kong-Wiggi-Alligator-Dog-Large/dp/B01MYEEC2A/</t>
  </si>
  <si>
    <t>https://www.renspets.com/products/kong-wiggi-alligator?via=Z2lkOi8vcmVucy1wZXRzL1dvcmthcmVhOjpDYXRhbG9nOjpDYXRlZ29yeS81YmNmYjI5MzY0ZjU5ZTJhOTljOWQ1NDM&amp;size=Large&amp;quantity=1</t>
  </si>
  <si>
    <t xml:space="preserve">Bocce's Bakery Birthday Cake Biscuits Bag Dog Treat, 5 oz
</t>
  </si>
  <si>
    <t>B075KQ7H9G</t>
  </si>
  <si>
    <t>https://www.amazon.ca/Bocces-Bakery-Birthday-Cake-Biscuits/dp/B075KQ7H9G/</t>
  </si>
  <si>
    <t>https://www.renspets.com/products/bocces-bakery-birthday-cake-biscuits-141-g?via=Z2lkOi8vcmVucy1wZXRzL1dvcmthcmVhOjpDYXRhbG9nOjpDYXRlZ29yeS81YmNmYjI5MzY0ZjU5ZTJhOTljOWQ1NDM</t>
  </si>
  <si>
    <t>B007M0JFZM</t>
  </si>
  <si>
    <t>Wellness Complete Health Natural Grain Free Wet Canned Cat Food, Minced Turkey Entree, 5.5-Ounce Can (Pack of 24)</t>
  </si>
  <si>
    <t>https://www.amazon.ca/Wellness-Natural-Canned-Food-5-5-Ounce/dp/B007M0JFZM/</t>
  </si>
  <si>
    <t>https://www.renspets.com/products/wellness-canned-cat-food-complete-health-turkey?via=Z2lkOi8vcmVucy1wZXRzL1dvcmthcmVhOjpDYXRhbG9nOjpDYXRlZ29yeS81YmNmYjI5MzY0ZjU5ZTJhOTljOWQ1NDM&amp;size=85%20g&amp;quantity=1</t>
  </si>
  <si>
    <t>B00GHU17UO</t>
  </si>
  <si>
    <t>Integricare - Tri-Acta, Muscle and Joint Supplement for Pets, with Msm Powder, Chondroitin, and Glucosamine for Dogs and Cats, for Ultimate Pet Nutrition, 60g</t>
  </si>
  <si>
    <t>https://www.amazon.ca/Tri-Acta-Regular-Strength-60-g/dp/B00GHU17UO/</t>
  </si>
  <si>
    <t>https://www.renspets.com/products/tri-acta-regular-strength?via=Z2lkOi8vcmVucy1wZXRzL1dvcmthcmVhOjpDYXRhbG9nOjpDYXRlZ29yeS81YmNmYjI5MzY0ZjU5ZTJhOTljOWQ1NDM&amp;size=60%20g&amp;quantity=1</t>
  </si>
  <si>
    <t>Stella &amp; Chewy's Freeze-Dried Raw Chick, Chick, Chicken Dinner Morsels Cat Food, 3.5 oz. Bag</t>
  </si>
  <si>
    <t>B01H3WA322</t>
  </si>
  <si>
    <t>https://www.amazon.ca/Stella-Chewys-Freeze-Dried-Chicken-Grain-Free/dp/B01H3WA322/</t>
  </si>
  <si>
    <t>https://www.renspets.com/products/stella-chewys-chick-chick-chicken-dinner-morsels?via=Z2lkOi8vcmVucy1wZXRzL1dvcmthcmVhOjpDYXRhbG9nOjpDYXRlZ29yeS81YmNmYjI5MzY0ZjU5ZTJhOTljOWQ1NDM&amp;size=227%20g&amp;quantity=1</t>
  </si>
  <si>
    <t>Stella &amp; Chewy's Freeze-Dried Raw Chick, Chick, Chicken Dinner Morsels Cat Food, 18 oz. Bag</t>
  </si>
  <si>
    <t>https://www.amazon.ca/Stella-Chewys-Freeze-Dried-Chicken-Grain-Free/dp/B01H3X6A8W</t>
  </si>
  <si>
    <t>B01H3X6A8W</t>
  </si>
  <si>
    <t>https://www.renspets.com/products/stella-chewys-chick-chick-chicken-dinner-morsels?via=Z2lkOi8vcmVucy1wZXRzL1dvcmthcmVhOjpDYXRhbG9nOjpDYXRlZ29yeS81YmNmYjI5MzY0ZjU5ZTJhOTljOWQ1NDM&amp;size=510%20g&amp;quantity=1</t>
  </si>
  <si>
    <t>Blue Buffalo Life Protection Formula Small Breed Dog Food Natural Dry Dog Food for Adult Dog Chicken and Brown Rice 6 lb. Bag</t>
  </si>
  <si>
    <t>B07S49V135</t>
  </si>
  <si>
    <t>https://www.amazon.ca/Blue-Buffalo-Protection-Formula-Small/dp/B07S49V135</t>
  </si>
  <si>
    <t>https://www.renspets.com/products/adult-lp-lb-lamb-11-7-kg?via=Z2lkOi8vcmVucy1wZXRzL1dvcmthcmVhOjpDYXRhbG9nOjpDYXRlZ29yeS81YmNmYjI5MzY0ZjU5ZTJhOTljOWQ1NDM</t>
  </si>
  <si>
    <t>K9 Advantix II Flea and Tick Treatment for Extra Large Dogs weighing over 25 kg (over 55 lbs.)</t>
  </si>
  <si>
    <t>B0862TCMDW</t>
  </si>
  <si>
    <t>https://www.amazon.ca/K9-Advantix-II-Treatment-weighing/dp/B0862TCMDW/</t>
  </si>
  <si>
    <t>https://www.renspets.com/products/k9-advantix-ii-4-ml-4-pk?via=Z2lkOi8vcmVucy1wZXRzL1dvcmthcmVhOjpDYXRhbG9nOjpDYXRlZ29yeS81YmNmYjI5MzY0ZjU5ZTJhOTljOWQ1NDM&amp;size=25kg%2B&amp;quantity=1</t>
  </si>
  <si>
    <t>B0002HBN0M</t>
  </si>
  <si>
    <t>https://www.amazon.ca/Old-Mother-Hubbard-Natural-Training/dp/B0002HBN0M/</t>
  </si>
  <si>
    <t>Old Mother Hubbard Bitz Natural Crunchy Dog Training Treats, Chicken, Liver &amp; Veggies, 8-Ounce Bag</t>
  </si>
  <si>
    <t>https://www.renspets.com/products/training-bitz-assorted-227-g?via=Z2lkOi8vcmVucy1wZXRzL1dvcmthcmVhOjpDYXRhbG9nOjpDYXRlZ29yeS81YmNmYjI5MzY0ZjU5ZTJhOTljOWQ1NDM</t>
  </si>
  <si>
    <t>B07MXRKT1Z</t>
  </si>
  <si>
    <t>Canadian Naturals Turkey &amp; Salmon Dog Food (30lb)</t>
  </si>
  <si>
    <t>https://www.amazon.ca/Canadian-Naturals-Turkey-Salmon-Food/dp/B07MXRKT1Z/</t>
  </si>
  <si>
    <t>https://www.renspets.com/products/canadian-naturals-adult-turkey-salmon-2-27-kg?via=Z2lkOi8vcmVucy1wZXRzL1dvcmthcmVhOjpDYXRhbG9nOjpDYXRlZ29yeS81YmNmYjI5MzY0ZjU5ZTJhOTljOWQ1NDM&amp;size=13.6%20kg&amp;quantity=1</t>
  </si>
  <si>
    <t>Chuck It! Ultra Squeaker Ball, Medium</t>
  </si>
  <si>
    <t>B07GC2DXGB</t>
  </si>
  <si>
    <t>https://www.amazon.ca/Chuck-Ultra-Squeaker-Ball-Medium/dp/B07GC2DXGB</t>
  </si>
  <si>
    <t>https://www.renspets.com/products/chuckit-ultra-squeaker-ball-medium-2-pk?via=Z2lkOi8vcmVucy1wZXRzL1dvcmthcmVhOjpDYXRhbG9nOjpDYXRlZ29yeS81YmNmYjI5MzY0ZjU5ZTJhOTljOWQ1NDM</t>
  </si>
  <si>
    <t>B07MXQVN57</t>
  </si>
  <si>
    <t>https://www.amazon.ca/Canadian-Naturals-Chicken-Rice-Food/dp/B07MXQVN57/</t>
  </si>
  <si>
    <t>https://www.renspets.com/products/canadian-naturals-adult-chicken-rice-2-27-kg?via=Z2lkOi8vcmVucy1wZXRzL1dvcmthcmVhOjpDYXRhbG9nOjpDYXRlZ29yeS81YmNmYjI5MzY0ZjU5ZTJhOTljOWQ1NDM&amp;size=13.6%20kg&amp;quantity=1</t>
  </si>
  <si>
    <t>Canadian Naturals Chicken &amp; Rice Dog Food (30lb)</t>
  </si>
  <si>
    <t>PureBites Chicken Breast for Cats, 2.3oz / 66g - Super Value Size</t>
  </si>
  <si>
    <t>B071P7M2HG</t>
  </si>
  <si>
    <t>https://www.amazon.ca/PureBites-Chicken-Breast-Cats-2-3oz/dp/B071P7M2HG/</t>
  </si>
  <si>
    <t>https://www.renspets.com/products/purebites-entry-size-cat-treats-chicken-1?via=Z2lkOi8vcmVucy1wZXRzL1dvcmthcmVhOjpDYXRhbG9nOjpDYXRlZ29yeS81YmNmYjI5MzY0ZjU5ZTJhOTljOWQ1NDM</t>
  </si>
  <si>
    <t>https://www.renspets.com/products/old-mother-hubbard-p-nuttier-biscuits-mini?via=Z2lkOi8vcmVucy1wZXRzL1dvcmthcmVhOjpDYXRhbG9nOjpDYXRlZ29yeS81YmNmYjI5MzY0ZjU5ZTJhOTljOWQ1NDM</t>
  </si>
  <si>
    <t>Old Mother Hubbard Classic Crunchy Natural Dog Treats, P-Nuttier Large Biscuits, 3.3-Pound Bag by Old Mother Hubbard</t>
  </si>
  <si>
    <t>B01M31FKRN</t>
  </si>
  <si>
    <t>https://www.amazon.ca/Old-Mother-Hubbard-P-Nuttier-3-3-Pound/dp/B01M31FKRN/</t>
  </si>
  <si>
    <t>Wellness Complete Health Natural Canned Grain Free Wet Cat Food, Chicken &amp; Herring Pate, 3-Ounce Can (Pack of 24)</t>
  </si>
  <si>
    <t>B00008GKAW</t>
  </si>
  <si>
    <t>https://www.amazon.ca/Wellness-Complete-Natural-Food-Chicken/dp/B00008GKAW</t>
  </si>
  <si>
    <t>https://www.renspets.com/products/wellness-canned-cat-food-complete-health-chicken-herring?via=Z2lkOi8vcmVucy1wZXRzL1dvcmthcmVhOjpDYXRhbG9nOjpDYXRlZ29yeS81YmNmYjI5MzY0ZjU5ZTJhOTljOWQ1NDM&amp;size=85%20g&amp;quantity=1</t>
  </si>
  <si>
    <t>Old Mother Hubbard Crunchy Classic Natural Dog Treats, Extra Tasty, Mini Biscuits, 20 Oz - 2 PACK</t>
  </si>
  <si>
    <t>B074KHFLLW</t>
  </si>
  <si>
    <t>https://www.amazon.ca/Old-Mother-Hubbard-Biscuits-20-Ounce/dp/B074KHFLLW/</t>
  </si>
  <si>
    <t>https://www.renspets.com/products/old-mother-hubbard-classic-extra-tasty-assorted-mini?via=Z2lkOi8vcmVucy1wZXRzL1dvcmthcmVhOjpDYXRhbG9nOjpDYXRlZ29yeS81YmNmYjI5MzY0ZjU5ZTJhOTljOWQ1NDM</t>
  </si>
  <si>
    <t>B0787L37CD</t>
  </si>
  <si>
    <t>https://www.amazon.ca/Petstages-Dental-Shrimpies-Pack-Chew/dp/B0787L37CD</t>
  </si>
  <si>
    <t>https://www.renspets.com/products/petstages-catnip-dental-shrimpies-2-pk?via=Z2lkOi8vcmVucy1wZXRzL1dvcmthcmVhOjpDYXRhbG9nOjpDYXRlZ29yeS81YmNmYjI5MzY0ZjU5ZTJhOTljOWQ1NDM</t>
  </si>
  <si>
    <t>Petstages Dental Shrimpies Catnip Cat Chew Toy - 2 Pack</t>
  </si>
  <si>
    <t>Fun Food Dogritos Chips 8" Dog Toy</t>
  </si>
  <si>
    <t>B07RYB5VMT</t>
  </si>
  <si>
    <t>https://www.amazon.ca/Fun-Food-Dogritos-Chips-Dog/dp/B07RYB5VMT</t>
  </si>
  <si>
    <t>https://www.renspets.com/products/spot-fun-food-dogritos-chips-8?via=Z2lkOi8vcmVucy1wZXRzL1dvcmthcmVhOjpDYXRhbG9nOjpDYXRlZ29yeS81YmNmYjI5MzY0ZjU5ZTJhOTljOWQ1NDM</t>
  </si>
  <si>
    <t>PureBites Plus Squeezables Dog Treat • Topper 71g | Gut &amp; Digestion | 5 Ingredients | Case of 15</t>
  </si>
  <si>
    <t>https://www.renspets.com/products/purebites-plus-squeezables-gut-digestion-71-g?via=Z2lkOi8vcmVucy1wZXRzL1dvcmthcmVhOjpDYXRhbG9nOjpDYXRlZ29yeS81YmNmYjI5MzY0ZjU5ZTJhOTljOWQ1NDM</t>
  </si>
  <si>
    <t>https://www.amazon.ca/PureBites-Squeezables-Topper-Digestion-Ingredients/dp/B09H3FMX66/</t>
  </si>
  <si>
    <t>B09H3FMX66</t>
  </si>
  <si>
    <t>Nylabone Power Chew Textured Ring Souper, Large Dog Chew Toy, Flavor Medley, Natural</t>
  </si>
  <si>
    <t>B003SN5YKC</t>
  </si>
  <si>
    <t>https://www.renspets.com/products/nylabone-dura-chew-multi-texture-ring-bone-souper?via=Z2lkOi8vcmVucy1wZXRzL1dvcmthcmVhOjpDYXRhbG9nOjpDYXRlZ29yeS81YmNmYjI5MzY0ZjU5ZTJhOTljOWQ1NDM</t>
  </si>
  <si>
    <t>https://www.amazon.ca/Nylabone-Textured-Souper-Flavor-Natural/dp/B003SN5YKC/</t>
  </si>
  <si>
    <t>https://www.renspets.com/categories/sale?page=8</t>
  </si>
  <si>
    <t>Wellness Complete Health Natural Dry Dog Food, Lamb &amp; Barley, 30-Pound Bag</t>
  </si>
  <si>
    <t>B0002I0GWM</t>
  </si>
  <si>
    <t>https://www.amazon.ca/Wellness-Complete-Health-Natural-30-Pound/dp/B0002I0GWM/</t>
  </si>
  <si>
    <t>https://www.renspets.com/products/wellness-complete-health-lamb?via=Z2lkOi8vcmVucy1wZXRzL1dvcmthcmVhOjpDYXRhbG9nOjpDYXRlZ29yeS81YmNmYjI5MzY0ZjU5ZTJhOTljOWQ1NDM</t>
  </si>
  <si>
    <t>B001BG4RBK</t>
  </si>
  <si>
    <t>Old Mother Hubbard Classic Original Assortment Biscuits Baked Dog Treats, Small, 3.5 Pound Bag</t>
  </si>
  <si>
    <t>https://www.amazon.ca/Old-Mother-Hubbard-Assortment-3-8-Pound/dp/B001BG4RBK/</t>
  </si>
  <si>
    <t>https://www.renspets.com/products/old-mother-hubbard-assorted-biscuits-small?via=Z2lkOi8vcmVucy1wZXRzL1dvcmthcmVhOjpDYXRhbG9nOjpDYXRlZ29yeS81YmNmYjI5MzY0ZjU5ZTJhOTljOWQ1NDM&amp;size=1.7%20kg&amp;quantity=1</t>
  </si>
  <si>
    <t>B07N8C7Q4V</t>
  </si>
  <si>
    <t>https://www.amazon.ca/Solutions-Skin-Coat-Grain-Salmon/dp/B07N8C7Q4V/</t>
  </si>
  <si>
    <t>Go! Solutions Skin + Coat Care Grain Free Salmon Cat Food [3lb]</t>
  </si>
  <si>
    <t>https://www.renspets.com/products/go-feline-adult-skin-coat-salmon-1-36-kg?via=Z2lkOi8vcmVucy1wZXRzL1dvcmthcmVhOjpDYXRhbG9nOjpDYXRlZ29yeS81YmNmYjI5MzY0ZjU5ZTJhOTljOWQ1NDM&amp;size=1.36%20kg&amp;quantity=1</t>
  </si>
  <si>
    <t>Go! Solutions Skin + Coat Care Grain Free Salmon Cat Food [8lb]</t>
  </si>
  <si>
    <t>B07N8GG3NP</t>
  </si>
  <si>
    <t>https://www.amazon.ca/Solutions-Skin-Coat-Grain-Salmon/dp/B07N8GG3NP</t>
  </si>
  <si>
    <t>https://www.renspets.com/products/go-feline-adult-skin-coat-salmon-1-36-kg?via=Z2lkOi8vcmVucy1wZXRzL1dvcmthcmVhOjpDYXRhbG9nOjpDYXRlZ29yeS81YmNmYjI5MzY0ZjU5ZTJhOTljOWQ1NDM&amp;size=3.62%20kg&amp;quantity=1</t>
  </si>
  <si>
    <t>Canadian Naturals Grain Free Red Meat Dog Food 5lbs</t>
  </si>
  <si>
    <t>B07KMHZZXP</t>
  </si>
  <si>
    <t>https://www.amazon.ca/Canadian-Naturals-Grain-Free-Meat/dp/B07KMHZZXP/</t>
  </si>
  <si>
    <t>https://www.renspets.com/products/canadian-naturals-adult-gf-red-meat-2-27-kg?via=Z2lkOi8vcmVucy1wZXRzL1dvcmthcmVhOjpDYXRhbG9nOjpDYXRlZ29yeS81YmNmYjI5MzY0ZjU5ZTJhOTljOWQ1NDM&amp;size=2.27%20kg&amp;quantity=1</t>
  </si>
  <si>
    <t>Canadian Naturals Red Meat Dog Food (25lb)</t>
  </si>
  <si>
    <t>B07MXRK5NP</t>
  </si>
  <si>
    <t>https://www.amazon.ca/Canadian-Naturals-Meat-Food-25lb/dp/B07MXRK5NP/</t>
  </si>
  <si>
    <t>https://www.renspets.com/products/canadian-naturals-adult-gf-red-meat-2-27-kg?via=Z2lkOi8vcmVucy1wZXRzL1dvcmthcmVhOjpDYXRhbG9nOjpDYXRlZ29yeS81YmNmYjI5MzY0ZjU5ZTJhOTljOWQ1NDM&amp;size=11.3%20kg&amp;quantity=1</t>
  </si>
  <si>
    <t>https://www.amazon.ca/Packages-Whimzees-Toothbrush-Small-Value/dp/B0759VS9YN/</t>
  </si>
  <si>
    <t>B0759VS9YN</t>
  </si>
  <si>
    <t>Whimzees (2 Packages) Toothbrush Star Small Value Bag, 24 ct Each</t>
  </si>
  <si>
    <t>https://www.renspets.com/products/whimzees-dental-treat-alligator-value-pouch-small-24-pc?via=Z2lkOi8vcmVucy1wZXRzL1dvcmthcmVhOjpDYXRhbG9nOjpDYXRlZ29yeS81YmNmYjI5MzY0ZjU5ZTJhOTljOWQ1NDM</t>
  </si>
  <si>
    <t>B002ANCEI6</t>
  </si>
  <si>
    <t>https://www.amazon.ca/Wellness-Natural-Canned-Chicken-5-5-Ounce/dp/B002ANCEI6</t>
  </si>
  <si>
    <t>Wellness Core Grain Free Canned Cat Food, Chicken, Turkey &amp; Chicken LiverPate, 5.5 Ounces (Pack of 24)</t>
  </si>
  <si>
    <t>https://www.renspets.com/products/wellness-canned-cat-food-core-grain-free-chicken-turkey-chicken-liver-5-5-oz?via=Z2lkOi8vcmVucy1wZXRzL1dvcmthcmVhOjpDYXRhbG9nOjpDYXRlZ29yeS81YmNmYjI5MzY0ZjU5ZTJhOTljOWQ1NDM</t>
  </si>
  <si>
    <t>https://www.renspets.com/categories/sale?page=9</t>
  </si>
  <si>
    <t>KONG CoreStrength™ Ball - Long Lasting Dog Dental and Chew Toy - For Medium Dogs</t>
  </si>
  <si>
    <t>B072JFZCBN</t>
  </si>
  <si>
    <t>https://www.amazon.ca/Kong-Core-Strength-Small-Medium/dp/B072JFZCBN/</t>
  </si>
  <si>
    <t>https://www.renspets.com/products/kong-core-strength-ball?via=Z2lkOi8vcmVucy1wZXRzL1dvcmthcmVhOjpDYXRhbG9nOjpDYXRlZ29yeS81YmNmYjI5MzY0ZjU5ZTJhOTljOWQ1NDM&amp;size=Medium&amp;quantity=1</t>
  </si>
  <si>
    <t>Chuckit! Large Kick Fetch Ball</t>
  </si>
  <si>
    <t>B0084DRJKO</t>
  </si>
  <si>
    <t>https://www.amazon.ca/Chuckit-Large-Kick-Fetch-Ball/dp/B0084DRJKO/</t>
  </si>
  <si>
    <t>https://www.renspets.com/products/chuckit-kick-fetch?via=Z2lkOi8vcmVucy1wZXRzL1dvcmthcmVhOjpDYXRhbG9nOjpDYXRlZ29yeS81YmNmYjI5MzY0ZjU5ZTJhOTljOWQ1NDM</t>
  </si>
  <si>
    <t>KONG SoftSeas Turtle, Large, Plush Dog Toy</t>
  </si>
  <si>
    <t>B07YZQQJMF</t>
  </si>
  <si>
    <t>https://www.amazon.ca/KONG-SoftSeas-Turtle-Large-Plush/dp/B07YZQQJMF/</t>
  </si>
  <si>
    <t>https://www.renspets.com/products/kong-softseas-turtle-1?via=Z2lkOi8vcmVucy1wZXRzL1dvcmthcmVhOjpDYXRhbG9nOjpDYXRlZ29yeS81YmNmYjI5MzY0ZjU5ZTJhOTljOWQ1NDM&amp;size=Large&amp;quantity=1</t>
  </si>
  <si>
    <t>Hill's Science Diet Adult Healthy Mobility Large Breed Dry Dog Food, Chicken Meal, Brown Rice &amp; Barley Recipe, 30 lb Bag</t>
  </si>
  <si>
    <t>https://www.amazon.ca/Hills-Science-Diet-Healthy-Mobility/dp/B003PU2IKW</t>
  </si>
  <si>
    <t>B003PU2IKW</t>
  </si>
  <si>
    <t>https://www.renspets.com/products/science-diet-adult-lb-healthy-mobility-13-6-kg?via=Z2lkOi8vcmVucy1wZXRzL1dvcmthcmVhOjpDYXRhbG9nOjpDYXRlZ29yeS81YmNmYjI5MzY0ZjU5ZTJhOTljOWQ1NDM</t>
  </si>
  <si>
    <t>Plush for Dogs Cozie Ultra Max Moose Medium Kong</t>
  </si>
  <si>
    <t>B07Z6DLCV2</t>
  </si>
  <si>
    <t>https://www.amazon.ca/KONG-Cozie-Squeaky-Reinforced-Medium/dp/B07Z6DLCV2/</t>
  </si>
  <si>
    <t>https://www.renspets.com/products/kong-cozie-ultra-max-moose?via=Z2lkOi8vcmVucy1wZXRzL1dvcmthcmVhOjpDYXRhbG9nOjpDYXRlZ29yeS81YmNmYjI5MzY0ZjU5ZTJhOTljOWQ1NDM&amp;size=Medium&amp;quantity=1</t>
  </si>
  <si>
    <t>KONG - Cozie Ultra Max Moose - Squeaky Plush Dog Toy with Reinforced Seams - for Large Dogs</t>
  </si>
  <si>
    <t>B085864RYD</t>
  </si>
  <si>
    <t>https://www.amazon.ca/KONG-Cozie-Ultra-Squeaky-Reinforced/dp/B085864RYD/</t>
  </si>
  <si>
    <t>https://www.renspets.com/products/kong-cozie-ultra-max-moose?via=Z2lkOi8vcmVucy1wZXRzL1dvcmthcmVhOjpDYXRhbG9nOjpDYXRlZ29yeS81YmNmYjI5MzY0ZjU5ZTJhOTljOWQ1NDM&amp;size=Large&amp;quantity=1</t>
  </si>
  <si>
    <t>B09H3H4ZBR</t>
  </si>
  <si>
    <t>PureBites Plus Squeezables Cat Treat • Topper 71g | Skin &amp; Coat | 5 Ingredients | Case of 15</t>
  </si>
  <si>
    <t>https://www.amazon.ca/PureBites-Squeezables-Treat-Topper-Ingredients/dp/B09H3H4ZBR/</t>
  </si>
  <si>
    <t>https://www.renspets.com/products/purebites-plus-squeezeables-skin-coat-71-g?via=Z2lkOi8vcmVucy1wZXRzL1dvcmthcmVhOjpDYXRhbG9nOjpDYXRlZ29yeS81YmNmYjI5MzY0ZjU5ZTJhOTljOWQ1NDM</t>
  </si>
  <si>
    <t>B083FHJX4F</t>
  </si>
  <si>
    <t>https://www.renspets.com/products/science-diet-adult-lb-perfect-weight-12-9-kg?via=Z2lkOi8vcmVucy1wZXRzL1dvcmthcmVhOjpDYXRhbG9nOjpDYXRlZ29yeS81YmNmYjI5MzY0ZjU5ZTJhOTljOWQ1NDM</t>
  </si>
  <si>
    <t>Hill's Science Diet Adult Perfect Weight Large Breed Dry Dog Food, Chicken Recipe, 28.5 lb Bag</t>
  </si>
  <si>
    <t>https://www.amazon.ca/Hills-Science-Diet-Perfect-Management/dp/B083FHJX4F/</t>
  </si>
  <si>
    <t>Hill's Science Diet Adult Sensitive Stomach &amp; Skin Dry Cat Food, Chicken &amp; Rice Recipe, 15.5 lb Bag</t>
  </si>
  <si>
    <t>B003MWBFXY</t>
  </si>
  <si>
    <t>https://www.renspets.com/products/science-diet-feline-adult-sensitive-stomach-skin?via=Z2lkOi8vcmVucy1wZXRzL1dvcmthcmVhOjpDYXRhbG9nOjpDYXRlZ29yeS81YmNmYjI5MzY0ZjU5ZTJhOTljOWQ1NDM&amp;size=7.03%20kg&amp;quantity=1</t>
  </si>
  <si>
    <t>https://www.amazon.ca/Hills-Science-Diet-Sensitive-Stomach/dp/B003MWBFXY/</t>
  </si>
  <si>
    <t>Best Shot Pet Scentament Spa Botanical Body Splash Singles, Cinnamon Spice, 8 oz</t>
  </si>
  <si>
    <t>B00JAL1MKC</t>
  </si>
  <si>
    <t>https://www.amazon.ca/Best-Shot-Scentament-Cinnamon-Splash/dp/B00JAL1MKC/</t>
  </si>
  <si>
    <t>https://www.renspets.com/products/best-shot-scentament-spa-cologne-warm-vanilla-sugar-8-oz?via=Z2lkOi8vcmVucy1wZXRzL1dvcmthcmVhOjpDYXRhbG9nOjpDYXRlZ29yeS81YmNmYjI5MzY0ZjU5ZTJhOTljOWQ1NDM</t>
  </si>
  <si>
    <t>https://www.renspets.com/categories/sale?page=11</t>
  </si>
  <si>
    <t>CARNIVORE Grain Free Chicken, Turkey + Duck Senior Recipe for dogs 1.58kg</t>
  </si>
  <si>
    <t>https://www.renspets.com/products/go-senior-carnivore-gf-chicken-turkey-duck?via=Z2lkOi8vcmVucy1wZXRzL1dvcmthcmVhOjpDYXRhbG9nOjpDYXRlZ29yeS81YmNmYjI5MzY0ZjU5ZTJhOTljOWQ1NDM&amp;size=1.58%20kg&amp;quantity=1</t>
  </si>
  <si>
    <t>B07Q4ZM7M2</t>
  </si>
  <si>
    <t>https://www.amazon.ca/Solutions-Carnivore-Grain-Free-Chicken-Turkey/dp/B07Q4ZM7M2/</t>
  </si>
  <si>
    <t>CARNIVORE Grain Free Chicken, Turkey + Duck Senior Recipe for dogs 5.44kg</t>
  </si>
  <si>
    <t>https://www.renspets.com/products/go-senior-carnivore-gf-chicken-turkey-duck?via=Z2lkOi8vcmVucy1wZXRzL1dvcmthcmVhOjpDYXRhbG9nOjpDYXRlZ29yeS81YmNmYjI5MzY0ZjU5ZTJhOTljOWQ1NDM&amp;size=5.44%20kg&amp;quantity=1</t>
  </si>
  <si>
    <t>B07Q632NGW</t>
  </si>
  <si>
    <t>https://www.amazon.ca/Solutions-Carnivore-Grain-Free-Chicken-Turkey/dp/B07Q632NGW/</t>
  </si>
  <si>
    <t>B07Q78BZH2</t>
  </si>
  <si>
    <t>https://www.amazon.ca/Solutions-Carnivore-Grain-Free-Chicken-Turkey/dp/B07Q78BZH2/</t>
  </si>
  <si>
    <t>CARNIVORE Grain Free Chicken, Turkey + Duck Senior Recipe for dogs 10kg</t>
  </si>
  <si>
    <t>https://www.renspets.com/products/go-senior-carnivore-gf-chicken-turkey-duck?via=Z2lkOi8vcmVucy1wZXRzL1dvcmthcmVhOjpDYXRhbG9nOjpDYXRlZ29yeS81YmNmYjI5MzY0ZjU5ZTJhOTljOWQ1NDM&amp;size=10%20kg&amp;quantity=1</t>
  </si>
  <si>
    <t>Classic 26M Launcher</t>
  </si>
  <si>
    <t>https://www.renspets.com/products/chuckit-classic-26m-launcher?via=Z2lkOi8vcmVucy1wZXRzL1dvcmthcmVhOjpDYXRhbG9nOjpDYXRlZ29yeS81YmNmYjI5MzY0ZjU5ZTJhOTljOWQ1NDM</t>
  </si>
  <si>
    <t>B00006IX59</t>
  </si>
  <si>
    <t>https://www.amazon.ca/Chuckit-Classic-Launcher-Colors-Vary/dp/B00006IX59/</t>
  </si>
  <si>
    <t>Healthy Edibles, Bone, Bacon Flavour wolf</t>
  </si>
  <si>
    <t>https://www.renspets.com/products/nylabone-healthy-edibles-bone-bacon-flavour?via=Z2lkOi8vcmVucy1wZXRzL1dvcmthcmVhOjpDYXRhbG9nOjpDYXRlZ29yeS81YmNmYjI5MzY0ZjU5ZTJhOTljOWQ1NDM&amp;size=Wolf&amp;quantity=1</t>
  </si>
  <si>
    <t>B0002DGJS2</t>
  </si>
  <si>
    <t>https://www.amazon.ca/Nylabone-NEB103TPP-Healthy-Edibles-Bacon/dp/B0002DGJS2/</t>
  </si>
  <si>
    <t xml:space="preserve">Healthy Edibles, Bone, Bacon Flavour Souper </t>
  </si>
  <si>
    <t>https://www.renspets.com/products/nylabone-healthy-edibles-bone-bacon-flavour?via=Z2lkOi8vcmVucy1wZXRzL1dvcmthcmVhOjpDYXRhbG9nOjpDYXRlZ29yeS81YmNmYjI5MzY0ZjU5ZTJhOTljOWQ1NDM&amp;size=Souper&amp;quantity=1</t>
  </si>
  <si>
    <t>B0010OVNKQ</t>
  </si>
  <si>
    <t>https://www.amazon.ca/Nylabone-Healthy-Edibles-Chicken-Flavored/dp/B0010OVNKQ/</t>
  </si>
  <si>
    <t>Training Dummy large</t>
  </si>
  <si>
    <t>https://www.renspets.com/products/kong-training-dummy-2?via=Z2lkOi8vcmVucy1wZXRzL1dvcmthcmVhOjpDYXRhbG9nOjpDYXRlZ29yeS81YmNmYjI5MzY0ZjU5ZTJhOTljOWQ1NDM</t>
  </si>
  <si>
    <t>B00JN9FW3O</t>
  </si>
  <si>
    <t>https://www.amazon.ca/Kong-Training-Dummy-Toy-Large/dp/B00JN9FW3O/</t>
  </si>
  <si>
    <t>https://www.renspets.com/products/millers-forge-unbreakable-slicker-brush?via=Z2lkOi8vcmVucy1wZXRzL1dvcmthcmVhOjpDYXRhbG9nOjpDYXRlZ29yeS81YmNmYjI5MzY0ZjU5ZTJhOTljOWQ1NDM&amp;size=Medium&amp;quantity=1</t>
  </si>
  <si>
    <t>Unbreakable Slicker Brush medium</t>
  </si>
  <si>
    <t>B077P85KZS</t>
  </si>
  <si>
    <t>https://www.amazon.ca/Slicker-Brushes-Grooming-Professionals-Plastic/dp/B077P85KZS/</t>
  </si>
  <si>
    <t>Unbreakable Slicker Brush large</t>
  </si>
  <si>
    <t>https://www.renspets.com/products/millers-forge-unbreakable-slicker-brush?via=Z2lkOi8vcmVucy1wZXRzL1dvcmthcmVhOjpDYXRhbG9nOjpDYXRlZ29yeS81YmNmYjI5MzY0ZjU5ZTJhOTljOWQ1NDM&amp;size=Large&amp;quantity=1</t>
  </si>
  <si>
    <t>B077P4QSPZ</t>
  </si>
  <si>
    <t>https://www.amazon.ca/Slicker-Brushes-Grooming-Professionals-Plastic/dp/B077P4QSPZ/</t>
  </si>
  <si>
    <t>Air Squeaker Dumbbell small</t>
  </si>
  <si>
    <t>https://www.renspets.com/products/kong-air-squeaker-dumbbell?via=Z2lkOi8vcmVucy1wZXRzL1dvcmthcmVhOjpDYXRhbG9nOjpDYXRlZ29yeS81YmNmYjI5MzY0ZjU5ZTJhOTljOWQ1NDM&amp;size=Small&amp;quantity=1</t>
  </si>
  <si>
    <t>B000FZ7VY8</t>
  </si>
  <si>
    <t>https://www.amazon.ca/Kong-Squeaker-Dumbbell-Small-Yellow/dp/B000FZ7VY8/</t>
  </si>
  <si>
    <t>Air Squeaker Dumbbell medium</t>
  </si>
  <si>
    <t>https://www.renspets.com/products/kong-air-squeaker-dumbbell?via=Z2lkOi8vcmVucy1wZXRzL1dvcmthcmVhOjpDYXRhbG9nOjpDYXRlZ29yeS81YmNmYjI5MzY0ZjU5ZTJhOTljOWQ1NDM&amp;size=Medium&amp;quantity=1</t>
  </si>
  <si>
    <t>B000GAYMSA</t>
  </si>
  <si>
    <t>https://www.amazon.ca/Kong-Squeaker-Dumbbell-Medium-Yellow/dp/B000GAYMSA/</t>
  </si>
  <si>
    <t>Primary Leash - Black 1/2"</t>
  </si>
  <si>
    <t>https://www.renspets.com/products/rc-pets-primary-leash-black-3-4-width-6?via=Z2lkOi8vcmVucy1wZXRzL1dvcmthcmVhOjpDYXRhbG9nOjpDYXRlZ29yeS81YmNmYjI5MzY0ZjU5ZTJhOTljOWQ1NDM&amp;size=1%2F2%22%20Width&amp;quantity=1</t>
  </si>
  <si>
    <t>B00UW0N6FO</t>
  </si>
  <si>
    <t>https://www.amazon.ca/RC-Pet-Products-Primary-Collection/dp/B00UW0N6FO/</t>
  </si>
  <si>
    <t>Primary Leash - Black 3/4"</t>
  </si>
  <si>
    <t>https://www.renspets.com/products/rc-pets-primary-leash-black-3-4-width-6?via=Z2lkOi8vcmVucy1wZXRzL1dvcmthcmVhOjpDYXRhbG9nOjpDYXRlZ29yeS81YmNmYjI5MzY0ZjU5ZTJhOTljOWQ1NDM&amp;size=3%2F4%22%20Width&amp;quantity=1</t>
  </si>
  <si>
    <t>B00UW0MNGW</t>
  </si>
  <si>
    <t>https://www.amazon.ca/RC-Pet-Products-Primary-Collection/dp/B00UW0MNGW/</t>
  </si>
  <si>
    <t>Primary Leash - Black 1"</t>
  </si>
  <si>
    <t>https://www.renspets.com/products/rc-pets-primary-leash-black-3-4-width-6?via=Z2lkOi8vcmVucy1wZXRzL1dvcmthcmVhOjpDYXRhbG9nOjpDYXRlZ29yeS81YmNmYjI5MzY0ZjU5ZTJhOTljOWQ1NDM&amp;size=1%22%20Width&amp;quantity=1</t>
  </si>
  <si>
    <t>B00UW0N3O8</t>
  </si>
  <si>
    <t>https://www.amazon.ca/RC-Pet-Products-Primary-Collection/dp/B00UW0N3O8/</t>
  </si>
  <si>
    <t>Senior - Turkey &amp; Salmon 2.27Kg</t>
  </si>
  <si>
    <t>Senior - Turkey &amp; Salmon 6.8KG</t>
  </si>
  <si>
    <t>Senior - Turkey &amp; Salmon 13.6 kg</t>
  </si>
  <si>
    <t>https://www.renspets.com/products/canadian-naturals-senior-turkey-salmon-2-27-kg?via=Z2lkOi8vcmVucy1wZXRzL1dvcmthcmVhOjpDYXRhbG9nOjpDYXRlZ29yeS81YmNmYjI5MzY0ZjU5ZTJhOTljOWQ1NDM&amp;size=2.27%20kg&amp;quantity=1</t>
  </si>
  <si>
    <t>https://www.renspets.com/products/canadian-naturals-senior-turkey-salmon-2-27-kg?via=Z2lkOi8vcmVucy1wZXRzL1dvcmthcmVhOjpDYXRhbG9nOjpDYXRlZ29yeS81YmNmYjI5MzY0ZjU5ZTJhOTljOWQ1NDM&amp;size=6.8%20kg&amp;quantity=1</t>
  </si>
  <si>
    <t>https://www.renspets.com/products/canadian-naturals-senior-turkey-salmon-2-27-kg?via=Z2lkOi8vcmVucy1wZXRzL1dvcmthcmVhOjpDYXRhbG9nOjpDYXRlZ29yeS81YmNmYjI5MzY0ZjU5ZTJhOTljOWQ1NDM&amp;size=13.6%20kg&amp;quantity=1</t>
  </si>
  <si>
    <t>B07KMKJZ67</t>
  </si>
  <si>
    <t>B07KMKZMX7</t>
  </si>
  <si>
    <t>B07MXRZGMB</t>
  </si>
  <si>
    <t>https://www.amazon.ca/Canadian-Naturals-Turkey-Salmon-Senior/dp/B07KMKJZ67/</t>
  </si>
  <si>
    <t>https://www.amazon.ca/Canadian-Naturals-Turkey-Salmon-Senior/dp/B07KMKZMX7/</t>
  </si>
  <si>
    <t>https://www.amazon.ca/Canadian-Naturals-Turkey-Salmon-Senior/dp/B07MXRZGMB/</t>
  </si>
  <si>
    <t>https://www.renspets.com/categories/sale?page=12</t>
  </si>
  <si>
    <t>B00G6PKF3U</t>
  </si>
  <si>
    <t>https://www.amazon.ca/Crumps-Naturals-SPS-Cran-Cranberry-Potato/dp/B00G6PKF3U/</t>
  </si>
  <si>
    <t>Crumps' Naturals SPS-Cran Cranberry Naturals Sweet Potato Strip, 5.6 oz</t>
  </si>
  <si>
    <t>https://www.renspets.com/products/crumps-sweet-potato-strips-with-cranberry-160-g?via=Z2lkOi8vcmVucy1wZXRzL1dvcmthcmVhOjpDYXRhbG9nOjpDYXRlZ29yeS81YmNmYjI5MzY0ZjU5ZTJhOTljOWQ1NDM</t>
  </si>
  <si>
    <t>PureBites 1PBJK156PO24 Chicken Jerky 5.5 oz/156g Mid Size Dog Treats, 1 Piece</t>
  </si>
  <si>
    <t>B01E6VZ1HK</t>
  </si>
  <si>
    <t>https://www.amazon.ca/PureBites-1PBJK156PO24-Chicken-Jerky-Treats/dp/B01E6VZ1HK/</t>
  </si>
  <si>
    <t>https://www.renspets.com/products/purebites-mid-size-dog-treats-chicken-jerky?via=Z2lkOi8vcmVucy1wZXRzL1dvcmthcmVhOjpDYXRhbG9nOjpDYXRlZ29yeS81YmNmYjI5MzY0ZjU5ZTJhOTljOWQ1NDM&amp;size=156%20g&amp;quantity=1</t>
  </si>
  <si>
    <t>KONG Zoom Groom Dog Grooming Brush, Boysenberry</t>
  </si>
  <si>
    <t>B015MJBAZ2</t>
  </si>
  <si>
    <t>https://www.amazon.ca/KONG-Groom-Grooming-Brush-Boysenberry/dp/B015MJBAZ2/</t>
  </si>
  <si>
    <t>https://www.renspets.com/products/kong-zoom-groom-boysenberry?via=Z2lkOi8vcmVucy1wZXRzL1dvcmthcmVhOjpDYXRhbG9nOjpDYXRlZ29yeS81YmNmYjI5MzY0ZjU5ZTJhOTljOWQ1NDM</t>
  </si>
  <si>
    <t>Zeal Canada air-Dried Dog Food Salmon Recipe - 1 lb</t>
  </si>
  <si>
    <t>https://www.amazon.ca/Zeal-Canada-air-Dried-Salmon-Recipe/dp/B07YD5N8VR/</t>
  </si>
  <si>
    <t>B07YD5N8VR</t>
  </si>
  <si>
    <t>https://www.renspets.com/products/zeal-adult-air-dried-salmon?via=Z2lkOi8vcmVucy1wZXRzL1dvcmthcmVhOjpDYXRhbG9nOjpDYXRlZ29yeS81YmNmYjI5MzY0ZjU5ZTJhOTljOWQ1NDM&amp;size=1%20lb&amp;quantity=1</t>
  </si>
  <si>
    <t>SKOUT'S HONOR Probiotic Daily-Use Deodorizer - 8 fl. oz.</t>
  </si>
  <si>
    <t>https://www.amazon.ca/SKOUTS-HONOR-Probiotic-Daily-Use-Deodorizer/dp/B079VSNCZH/</t>
  </si>
  <si>
    <t>B079VSNCZH</t>
  </si>
  <si>
    <t>https://www.renspets.com/products/skouts-honor-probiotic-daily-use-deodorizer-honeysuckle-8-oz?via=Z2lkOi8vcmVucy1wZXRzL1dvcmthcmVhOjpDYXRhbG9nOjpDYXRlZ29yeS81YmNmYjI5MzY0ZjU5ZTJhOTljOWQ1NDM</t>
  </si>
  <si>
    <t>https://www.amazon.ca/Miracle-Coat-3261-Slicker-Brush/dp/B000QFQFTY</t>
  </si>
  <si>
    <t>B000QFQFTY</t>
  </si>
  <si>
    <t>Miracle Care Slicker Dog Brush, Large</t>
  </si>
  <si>
    <t>https://www.renspets.com/products/slicker-brush-large?via=Z2lkOi8vcmVucy1wZXRzL1dvcmthcmVhOjpDYXRhbG9nOjpDYXRlZ29yeS81YmNmYjI5MzY0ZjU5ZTJhOTljOWQ1NDM</t>
  </si>
  <si>
    <t>OurPets 100-Percent Catnip Filled Chili Pepper Cat Toy, Hot Stuff</t>
  </si>
  <si>
    <t>https://www.amazon.ca/OurPets-100-Percent-American-Catnip-Pepper/dp/B005BP8NB2/</t>
  </si>
  <si>
    <t>B005BP8NB2</t>
  </si>
  <si>
    <t>https://www.renspets.com/products/cosmic-100-catnip-filled-toys-hot-stuff-large?via=Z2lkOi8vcmVucy1wZXRzL1dvcmthcmVhOjpDYXRhbG9nOjpDYXRlZ29yeS81YmNmYjI5MzY0ZjU5ZTJhOTljOWQ1NDM</t>
  </si>
  <si>
    <t>Hill's Science Diet Senior 7+ Indoor Dry Cat Food, Chicken Recipe, 15.5 lb Bag</t>
  </si>
  <si>
    <t>B003MWERTS</t>
  </si>
  <si>
    <t>https://www.amazon.ca/Hills-Science-Indoor-Chicken-Recipe/dp/B003MWERTS/</t>
  </si>
  <si>
    <t>https://www.renspets.com/products/science-diet-feline-indoor-mature-7-sr?via=Z2lkOi8vcmVucy1wZXRzL1dvcmthcmVhOjpDYXRhbG9nOjpDYXRlZ29yeS81YmNmYjI5MzY0ZjU5ZTJhOTljOWQ1NDM&amp;size=7.03%20kg&amp;quantity=1</t>
  </si>
  <si>
    <t>PetRageous 70617 City Pets Stoneware Dog Treat Jar 9.25-Inch Tall for Dog Treats and Cat Treats, Black</t>
  </si>
  <si>
    <t>https://www.amazon.ca/Petrageous-Designs-City-9-50-Inch-Treat/dp/B003O68ZF4/</t>
  </si>
  <si>
    <t>B003O68ZF4</t>
  </si>
  <si>
    <t>https://www.renspets.com/products/pet-rageous-city-pets-treat-jar-9-5?via=Z2lkOi8vcmVucy1wZXRzL1dvcmthcmVhOjpDYXRhbG9nOjpDYXRlZ29yeS81YmNmYjI5MzY0ZjU5ZTJhOTljOWQ1NDM</t>
  </si>
  <si>
    <t>B07YD5G4RZ</t>
  </si>
  <si>
    <t>https://www.amazon.ca/Zeal-Canada-air-Dried-Turkey-Freeze-Dried/dp/B07YD5G4RZ</t>
  </si>
  <si>
    <t>https://www.renspets.com/products/zeal-adult-air-dried-turkey?via=Z2lkOi8vcmVucy1wZXRzL1dvcmthcmVhOjpDYXRhbG9nOjpDYXRlZ29yeS81YmNmYjI5MzY0ZjU5ZTJhOTljOWQ1NDM&amp;size=2.2%20lb&amp;quantity=1</t>
  </si>
  <si>
    <t>Zeal Canada air-Dried Dog Food Turkey Plus Freeze-Dried bits Recipe - 2.2 lb</t>
  </si>
  <si>
    <t>Multipet Gorilla Black with Cotton Tug Extra Durable Rubber Dog Toy, 3.5-Inch</t>
  </si>
  <si>
    <t>https://www.amazon.ca/Multipet-Gorilla-Cotton-Durable-3-5-Inch/dp/B00SHDYNVY/</t>
  </si>
  <si>
    <t>B00SHDYNVY</t>
  </si>
  <si>
    <t>https://www.renspets.com/products/multipet-gorrrrilla-w-rope?via=Z2lkOi8vcmVucy1wZXRzL1dvcmthcmVhOjpDYXRhbG9nOjpDYXRlZ29yeS81YmNmYjI5MzY0ZjU5ZTJhOTljOWQ1NDM&amp;size=3.5%22&amp;quantity=1</t>
  </si>
  <si>
    <t>Multipet Gorilla Black with Cotton Tug Extra Durable Rubber Dog Toy, 4.5-Inch</t>
  </si>
  <si>
    <t>https://www.amazon.ca/Multipet-Gorrrrilla-Tough-Rubber-Black/dp/B00QX0H8WO/</t>
  </si>
  <si>
    <t>B00QX0H8WO</t>
  </si>
  <si>
    <t>https://www.renspets.com/products/multipet-gorrrrilla-w-rope?via=Z2lkOi8vcmVucy1wZXRzL1dvcmthcmVhOjpDYXRhbG9nOjpDYXRlZ29yeS81YmNmYjI5MzY0ZjU5ZTJhOTljOWQ1NDM&amp;size=4.5%22&amp;quantity=1</t>
  </si>
  <si>
    <t>Open Farm Farmer's Market Pork &amp; Root Vegetable Dog Food 24lb</t>
  </si>
  <si>
    <t>https://www.amazon.ca/Open-Farm-Farmers-Market-Vegetable/dp/B00WS1ECXU/</t>
  </si>
  <si>
    <t>B00WS1ECXU</t>
  </si>
  <si>
    <t>https://www.renspets.com/products/open-farm-adult-farmers-table-pork-root-vegetable?via=Z2lkOi8vcmVucy1wZXRzL1dvcmthcmVhOjpDYXRhbG9nOjpDYXRlZ29yeS81YmNmYjI5MzY0ZjU5ZTJhOTljOWQ1NDM&amp;size=10.9%20kg&amp;quantity=1</t>
  </si>
  <si>
    <t>B07YD4QQP1</t>
  </si>
  <si>
    <t>Zeal Canada air-Dried Dog Food Beef Recipe - 2.2 lb</t>
  </si>
  <si>
    <t>https://www.amazon.ca/Zeal-Canada-air-Dried-Food-Recipe/dp/B07YD4QQP1</t>
  </si>
  <si>
    <t>https://www.renspets.com/products/zeal-adult-air-dried-beef?via=Z2lkOi8vcmVucy1wZXRzL1dvcmthcmVhOjpDYXRhbG9nOjpDYXRlZ29yeS81YmNmYjI5MzY0ZjU5ZTJhOTljOWQ1NDM&amp;size=2.2%20lb&amp;quantity=1</t>
  </si>
  <si>
    <t>Nina Ottosson by Outward Hound Treat Maze Interactive Treat Puzzle Dog Toy, Intermediate</t>
  </si>
  <si>
    <t>B071ZFJ2HD</t>
  </si>
  <si>
    <t>https://www.amazon.ca/Treat-Dispensing-Exercise-Ottosson-Purple/dp/B071ZFJ2HD/r</t>
  </si>
  <si>
    <t>https://www.renspets.com/products/nine-ottosson-treat-maze-treat-puzzle?via=Z2lkOi8vcmVucy1wZXRzL1dvcmthcmVhOjpDYXRhbG9nOjpDYXRlZ29yeS81YmNmYjI5MzY0ZjU5ZTJhOTljOWQ1NDM</t>
  </si>
  <si>
    <t>B07YD5T3HK</t>
  </si>
  <si>
    <t>Zeal Canada air-Dried Dog Food Turkey Plus Freeze-Dried bits Recipe - 1 lb</t>
  </si>
  <si>
    <t>https://www.amazon.ca/Zeal-Canada-air-Dried-Turkey-Freeze-Dried/dp/B07YD5T3HK/</t>
  </si>
  <si>
    <t>https://www.renspets.com/products/zeal-adult-air-dried-turkey?via=Z2lkOi8vcmVucy1wZXRzL1dvcmthcmVhOjpDYXRhbG9nOjpDYXRlZ29yeS81YmNmYjI5MzY0ZjU5ZTJhOTljOWQ1NDM&amp;size=1%20lb&amp;quantity=1</t>
  </si>
  <si>
    <t>Hill's Natural Soft and Chewy Training Dog Treats with Real Chicken, 3 oz bag</t>
  </si>
  <si>
    <t>B008OV8RP2</t>
  </si>
  <si>
    <t>https://www.amazon.ca/Hills-Science-Training-Chicken-Healthy/dp/B008OV8RP2/</t>
  </si>
  <si>
    <t>https://www.renspets.com/products/science-diet-canine-treats-soft-chewy-training-treat-chicken-85-g?via=Z2lkOi8vcmVucy1wZXRzL1dvcmthcmVhOjpDYXRhbG9nOjpDYXRlZ29yeS81YmNmYjI5MzY0ZjU5ZTJhOTljOWQ1NDM</t>
  </si>
  <si>
    <t>https://www.renspets.com/categories/sale?page=16</t>
  </si>
  <si>
    <t>B07L52PTQP</t>
  </si>
  <si>
    <t>https://www.amazon.ca/Hills-Science-Diet-Chicken-Management/dp/B07L52PTQP/</t>
  </si>
  <si>
    <t>Hill's Science Diet Adult Light Dry Dog Food, Chicken Meal &amp; Barley, 30 lb Bag</t>
  </si>
  <si>
    <t>https://www.renspets.com/products/science-diet-canine-light-original-bites?via=Z2lkOi8vcmVucy1wZXRzL1dvcmthcmVhOjpDYXRhbG9nOjpDYXRlZ29yeS81YmNmYjI5MzY0ZjU5ZTJhOTljOWQ1NDM&amp;size=13.6%20kg&amp;quantity=1</t>
  </si>
  <si>
    <t>Nature's Choice Aloe Hypo A Shampoo 50:1 Gal</t>
  </si>
  <si>
    <t>https://www.amazon.ca/Natures-Choice-Aloe-Hypo-Shampoo/dp/B00G6454TQ/</t>
  </si>
  <si>
    <t>B00G6454TQ</t>
  </si>
  <si>
    <t>https://www.renspets.com/products/natures-choice-aloe-hypo-a-shampoo-gal?via=Z2lkOi8vcmVucy1wZXRzL1dvcmthcmVhOjpDYXRhbG9nOjpDYXRlZ29yeS81YmNmYjI5MzY0ZjU5ZTJhOTljOWQ1NDM</t>
  </si>
  <si>
    <t>Ourpets Premium North-American Grown Catnip, 1/2-Ounce Cup</t>
  </si>
  <si>
    <t>https://www.amazon.ca/Premium-North-American-Grown-Catnip-2-Ounce/dp/B005CGUSYK/</t>
  </si>
  <si>
    <t>B005CGUSYK</t>
  </si>
  <si>
    <t>https://www.renspets.com/products/cosmic-genuine-catnip-cup?via=Z2lkOi8vcmVucy1wZXRzL1dvcmthcmVhOjpDYXRhbG9nOjpDYXRlZ29yeS81YmNmYjI5MzY0ZjU5ZTJhOTljOWQ1NDM&amp;size=1.25%20oz&amp;quantity=1</t>
  </si>
  <si>
    <t>Bags on Board Scented Dog Poop Bags, 140 Bags, 9 x 14 inches</t>
  </si>
  <si>
    <t>https://www.amazon.ca/Bags-Board-Scented-Poop-inches/dp/B072RRFQ4T/</t>
  </si>
  <si>
    <t>B072RRFQ4T</t>
  </si>
  <si>
    <t>https://www.renspets.com/products/bags-on-board-triple-berry-scented-refill-pack-140-bags?via=Z2lkOi8vcmVucy1wZXRzL1dvcmthcmVhOjpDYXRhbG9nOjpDYXRlZ29yeS81YmNmYjI5MzY0ZjU5ZTJhOTljOWQ1NDM</t>
  </si>
  <si>
    <t>Simple Solution Simple Solution Cat Litter Box Deodorizer Spray Bottle, 32 oz</t>
  </si>
  <si>
    <t>https://www.amazon.ca/Simple-Solution-Litter-Deodorizer-Bottle/dp/B072RSXR3S/</t>
  </si>
  <si>
    <t>B072RSXR3S</t>
  </si>
  <si>
    <t>https://www.renspets.com/products/simple-solution-cat-litter-box-deodorizer-spray-32-oz?via=Z2lkOi8vcmVucy1wZXRzL1dvcmthcmVhOjpDYXRhbG9nOjpDYXRlZ29yeS81YmNmYjI5MzY0ZjU5ZTJhOTljOWQ1NDM</t>
  </si>
  <si>
    <t>Kelco 50:1 Puppy Tears Shampoo Gallon</t>
  </si>
  <si>
    <t>https://www.amazon.ca/Kelco-50-Puppy-Shampoo-Gallon/dp/B001U8KJPM</t>
  </si>
  <si>
    <t>B001U8KJPM</t>
  </si>
  <si>
    <t>https://www.renspets.com/products/kelco-puppy-tears-shampoo-gal?via=Z2lkOi8vcmVucy1wZXRzL1dvcmthcmVhOjpDYXRhbG9nOjpDYXRlZ29yeS81YmNmYjI5MzY0ZjU5ZTJhOTljOWQ1NDM</t>
  </si>
  <si>
    <t>Parakeet/Budgie Staple Vme Seed, 6-Pound</t>
  </si>
  <si>
    <t>https://www.amazon.ca/Hagen-Parakeet-Budgie-Staple-6-Pound/dp/B0002ARUOW/</t>
  </si>
  <si>
    <t>B0002ARUOW</t>
  </si>
  <si>
    <t>https://www.renspets.com/products/hagen-parakeet-budgie-staple-vme-seed?via=Z2lkOi8vcmVucy1wZXRzL1dvcmthcmVhOjpDYXRhbG9nOjpDYXRlZ29yeS81YmNmYjI5MzY0ZjU5ZTJhOTljOWQ1NDM&amp;size=2.72%20kg&amp;quantity=1</t>
  </si>
  <si>
    <t>https://www.renspets.com/categories/sale?page=19</t>
  </si>
  <si>
    <t>Xtreme Seamz Vulture - Brown - Medium</t>
  </si>
  <si>
    <t>https://www.renspets.com/products/outward-hound-xtreme-seamz-vulture-brown-medium?via=Z2lkOi8vcmVucy1wZXRzL1dvcmthcmVhOjpDYXRhbG9nOjpDYXRlZ29yeS81YmNmYjI5MzY0ZjU5ZTJhOTljOWQ1NDM</t>
  </si>
  <si>
    <t>B0882VLGLK</t>
  </si>
  <si>
    <t>https://www.amazon.ca/Outward-Hound-Xtreme-Vulture-Squeaky/dp/B0882VLGLK/</t>
  </si>
  <si>
    <t>Air Force Commander Variable Speed (AFTD-3V) - 4 HP</t>
  </si>
  <si>
    <t>https://www.renspets.com/products/metro-air-force-commander-variable-speed-aftd-3v-4-hp?via=Z2lkOi8vcmVucy1wZXRzL1dvcmthcmVhOjpDYXRhbG9nOjpDYXRlZ29yeS81YmNmYjI5MzY0ZjU5ZTJhOTljOWQ1NDM</t>
  </si>
  <si>
    <t>B00063KHPE</t>
  </si>
  <si>
    <t>https://www.amazon.ca/Force-Commander-2-Speed-Dryer-Motor/dp/B00063KHPE/</t>
  </si>
  <si>
    <t>Puppy Chew, Teething Rings</t>
  </si>
  <si>
    <t>https://www.renspets.com/products/nylabone-puppy-chew-teething-rings?via=Z2lkOi8vcmVucy1wZXRzL1dvcmthcmVhOjpDYXRhbG9nOjpDYXRlZ29yeS81YmNmYjI5MzY0ZjU5ZTJhOTljOWQ1NDM</t>
  </si>
  <si>
    <t>B002C7GQ0C</t>
  </si>
  <si>
    <t>https://www.amazon.ca/Nylabone-Puppy-Teething-Rings-Chew/dp/B002C7GQ0C/</t>
  </si>
  <si>
    <t>Ultra Blue Shampoo - Gal</t>
  </si>
  <si>
    <t>https://www.renspets.com/products/kelco-ultra-blue-shampoo-gal?via=Z2lkOi8vcmVucy1wZXRzL1dvcmthcmVhOjpDYXRhbG9nOjpDYXRlZ29yeS81YmNmYjI5MzY0ZjU5ZTJhOTljOWQ1NDM</t>
  </si>
  <si>
    <t>B005F5FD8Y</t>
  </si>
  <si>
    <t>https://www.amazon.ca/Kelco-50-Ultra-Shampoo-Gallon/dp/B005F5FD8Y/</t>
  </si>
  <si>
    <t>Little Stinker Poop Scoop, Rake - Large</t>
  </si>
  <si>
    <t>B000BHWMFI</t>
  </si>
  <si>
    <t>https://www.renspets.com/products/little-stinker-poop-scoop-rake-large?via=Z2lkOi8vcmVucy1wZXRzL1dvcmthcmVhOjpDYXRhbG9nOjpDYXRlZ29yeS81YmNmYjI5MzY0ZjU5ZTJhOTljOWQ1NDM</t>
  </si>
  <si>
    <t>https://www.amazon.ca/Precision-Little-Stinker-Heavy-Scoop/dp/B000BHWMFI/</t>
  </si>
  <si>
    <t>Fun Feeder Wave - Pink - X-Small</t>
  </si>
  <si>
    <t>https://www.renspets.com/products/outward-hound-fun-feeder-wave-pink-small?via=Z2lkOi8vcmVucy1wZXRzL1dvcmthcmVhOjpDYXRhbG9nOjpDYXRlZ29yeS81YmNmYjI5MzY0ZjU5ZTJhOTljOWQ1NDM</t>
  </si>
  <si>
    <t>B084RZ1B25</t>
  </si>
  <si>
    <t>https://www.amazon.ca/Outward-Hound-Feeder-Bowl-Small/dp/B084RZ1B25/</t>
  </si>
  <si>
    <t>Soft Dog Treats, Soft Savories with Peanut Butter &amp; Banana Dog Snacks</t>
  </si>
  <si>
    <t>https://www.renspets.com/products/science-diet-soft-savouries-peanut-butter-banana-227-g?via=Z2lkOi8vcmVucy1wZXRzL1dvcmthcmVhOjpDYXRhbG9nOjpDYXRlZ29yeS81YmNmYjI5MzY0ZjU5ZTJhOTljOWQ1NDM</t>
  </si>
  <si>
    <t>B00NMMSRJE</t>
  </si>
  <si>
    <t>https://www.amazon.ca/Hills-Science-Treats-Savories-Healthy/dp/B00NMMSRJE/</t>
  </si>
  <si>
    <t>Farmer’s Table Pork &amp; Ancient Grains Adult Dog Dry Food 1.81kg</t>
  </si>
  <si>
    <t>https://www.renspets.com/products/open-farm-adult-farmer-s-table-pork-ancient-grain?via=Z2lkOi8vcmVucy1wZXRzL1dvcmthcmVhOjpDYXRhbG9nOjpDYXRlZ29yeS81YmNmYjI5MzY0ZjU5ZTJhOTljOWQ1NDM&amp;size=1.81%20kg&amp;quantity=1</t>
  </si>
  <si>
    <t>B08BHWMTLC</t>
  </si>
  <si>
    <t>https://www.amazon.ca/Open-Farm-Farmers-Ancient-Grains/dp/B08BHWMTLC/</t>
  </si>
  <si>
    <t>Sillyz Pig Latex Ball - Pink</t>
  </si>
  <si>
    <t>https://www.renspets.com/products/outward-hound-sillyz-pig-latex-ball-pink?via=Z2lkOi8vcmVucy1wZXRzL1dvcmthcmVhOjpDYXRhbG9nOjpDYXRlZ29yeS81YmNmYjI5MzY0ZjU5ZTJhOTljOWQ1NDM</t>
  </si>
  <si>
    <t>B0969GC5YZ</t>
  </si>
  <si>
    <t>https://www.amazon.ca/Outward-Hound-Sillyz-Rubber-Squeaky/dp/B0969GC5YZ/</t>
  </si>
  <si>
    <t>Entree Shears, 3 Piece Kit - 8.5"</t>
  </si>
  <si>
    <t>https://www.renspets.com/products/geib-entree-shears-3-piece-kit-8-5?via=Z2lkOi8vcmVucy1wZXRzL1dvcmthcmVhOjpDYXRhbG9nOjpDYXRlZ29yeS81YmNmYjI5MzY0ZjU5ZTJhOTljOWQ1NDM</t>
  </si>
  <si>
    <t>B01JZD3OXM</t>
  </si>
  <si>
    <t>https://www.amazon.ca/Geib-GE4252-03-Piece-Entree/dp/B01JZD3OXM/</t>
  </si>
  <si>
    <t>Gator Shears, Straight - 10"</t>
  </si>
  <si>
    <t>https://www.renspets.com/products/geib-gator-shears-straight-10?via=Z2lkOi8vcmVucy1wZXRzL1dvcmthcmVhOjpDYXRhbG9nOjpDYXRlZ29yeS81YmNmYjI5MzY0ZjU5ZTJhOTljOWQ1NDM</t>
  </si>
  <si>
    <t>B001VP54KE</t>
  </si>
  <si>
    <t>https://www.amazon.ca/Geib-Stainless-Curved-Shears-10-Inch/dp/B001VP54KE/</t>
  </si>
  <si>
    <t>Lifetime Formula Sticks for Parrots - 20 lb</t>
  </si>
  <si>
    <t>https://www.renspets.com/products/tropican-lifetime-formula-sticks-for-parrots-20-lb?via=Z2lkOi8vcmVucy1wZXRzL1dvcmthcmVhOjpDYXRhbG9nOjpDYXRlZ29yeS81YmNmYjI5MzY0ZjU5ZTJhOTljOWQ1NDM</t>
  </si>
  <si>
    <t>B0002EOJPQ</t>
  </si>
  <si>
    <t>https://www.amazon.ca/Tropican-Lifetime-Formula-Maintenance-20-Pound/dp/B0002EOJPQ/</t>
  </si>
  <si>
    <t>Beef Jerky Dog Treats, Jerky Mini-Strips Dog Snacks, Healthy Dog Treats, 200 g</t>
  </si>
  <si>
    <t>https://www.renspets.com/products/science-diet-canine-treats-beef-jerky-7-oz?via=Z2lkOi8vcmVucy1wZXRzL1dvcmthcmVhOjpDYXRhbG9nOjpDYXRlZ29yeS81YmNmYjI5MzY0ZjU5ZTJhOTljOWQ1NDM</t>
  </si>
  <si>
    <t>B008OV91HU</t>
  </si>
  <si>
    <t>https://www.amazon.ca/Hills-Science-Treats-Mini-Strips-Healthy/dp/B008OV91HU/</t>
  </si>
  <si>
    <t>Double-Sided Brush - Large</t>
  </si>
  <si>
    <t>https://www.renspets.com/products/miracle-coat-double-sided-brush-large?via=Z2lkOi8vcmVucy1wZXRzL1dvcmthcmVhOjpDYXRhbG9nOjpDYXRlZ29yeS81YmNmYjI5MzY0ZjU5ZTJhOTljOWQ1NDM</t>
  </si>
  <si>
    <t>B000QFOST8</t>
  </si>
  <si>
    <t>https://www.amazon.ca/Miracle-Coat-3215-Double-Sided/dp/B000QFOST8/</t>
  </si>
  <si>
    <t>Design Plus Pail Sleeve - Wood</t>
  </si>
  <si>
    <t>https://www.renspets.com/products/litterlocker-design-plus-pail-sleeve-bark?via=Z2lkOi8vcmVucy1wZXRzL1dvcmthcmVhOjpDYXRhbG9nOjpDYXRlZ29yeS81YmNmYjI5MzY0ZjU5ZTJhOTljOWQ1NDM</t>
  </si>
  <si>
    <t>B07FF2LGWR</t>
  </si>
  <si>
    <t>https://www.amazon.ca/LitterLocker-Fashion-10454-Fabric-Cover/dp/B07FF2LGWR/</t>
  </si>
  <si>
    <t>https://www.renspets.com/categories/sale?page=21</t>
  </si>
  <si>
    <t>B01CAFYIF0</t>
  </si>
  <si>
    <t>Catit-43160-Senses 2.0 Fireball</t>
  </si>
  <si>
    <t>https://www.amazon.ca/Catit-43160-Catit-43160-Senses-2-0-Fireball/dp/B01CAFYIF0/</t>
  </si>
  <si>
    <t>https://www.renspets.com/products/catit-senses-2-0-fireball?via=Z2lkOi8vcmVucy1wZXRzL1dvcmthcmVhOjpDYXRhbG9nOjpDYXRlZ29yeS81YmNmYjI5MzY0ZjU5ZTJhOTljOWQ1NDM</t>
  </si>
  <si>
    <t>B005AYYDT0</t>
  </si>
  <si>
    <t>https://www.amazon.ca/Living-World-Critter-Play-Time/dp/B005AYYDT0/</t>
  </si>
  <si>
    <t>Living World Critter Play Time</t>
  </si>
  <si>
    <t>https://www.renspets.com/products/living-world-critter-playtime-animal-playpen-13-5x9?via=Z2lkOi8vcmVucy1wZXRzL1dvcmthcmVhOjpDYXRhbG9nOjpDYXRlZ29yeS81YmNmYjI5MzY0ZjU5ZTJhOTljOWQ1NDM</t>
  </si>
  <si>
    <t>Wahl Professional Animal Canada Small Nylon Slicker Brush, Everyday Dog Maintenance, Removes tangles and Excess Fur, Comfort Grip Gel Handle, Great for Dog Grooming - Model 58471, Blue</t>
  </si>
  <si>
    <t>B07YXRFNPP</t>
  </si>
  <si>
    <t>https://www.amazon.ca/Wahl-Professional-Animal-Everyday-Maintenance/dp/B07YXRFNPP</t>
  </si>
  <si>
    <t>https://www.renspets.com/products/wahl-nylon-slicker-brush-small?via=Z2lkOi8vcmVucy1wZXRzL1dvcmthcmVhOjpDYXRhbG9nOjpDYXRlZ29yeS81YmNmYjI5MzY0ZjU5ZTJhOTljOWQ1NDM</t>
  </si>
  <si>
    <t>Catit Senses 2.0 Cat Flower Fountain 3L, Cat Water Fountain, Green, Standard</t>
  </si>
  <si>
    <t>B0146QXOB0</t>
  </si>
  <si>
    <t>https://www.amazon.ca/Catit-43742W-Flower-Fountain-3L/dp/B0146QXOB0/</t>
  </si>
  <si>
    <t>https://www.renspets.com/products/catit-drinking-flower-fountain?via=Z2lkOi8vcmVucy1wZXRzL1dvcmthcmVhOjpDYXRhbG9nOjpDYXRlZ29yeS81YmNmYjI5MzY0ZjU5ZTJhOTljOWQ1NDM</t>
  </si>
  <si>
    <t>https://www.amazon.ca/Natural-Balance-Limited-Ingredient-4-5-Pound/dp/B00JR99EDY/</t>
  </si>
  <si>
    <t>B00JR99EDY</t>
  </si>
  <si>
    <t>Natural Balance L.I.D. Limited Ingredient Diets Dry Dog Food, Grain Free, Sweet Potato &amp; Venison Formula, 4.5-Pound</t>
  </si>
  <si>
    <t>https://www.renspets.com/products/natural-balance-adult-lid-sweet-potato-venison?via=Z2lkOi8vcmVucy1wZXRzL1dvcmthcmVhOjpDYXRhbG9nOjpDYXRlZ29yeS81YmNmYjI5MzY0ZjU5ZTJhOTljOWQ1NDM</t>
  </si>
  <si>
    <t>Nature's Miracle Urine Destroyer Just for Dogs, Pet Urine Enzyme Cleaner, 3.7 Litres</t>
  </si>
  <si>
    <t>B07L1XFXDY</t>
  </si>
  <si>
    <t>https://www.amazon.ca/Natures-Miracle-Destroyer-Enzyme-Cleaner/dp/B07L1XFXDY/</t>
  </si>
  <si>
    <t>https://www.renspets.com/products/natures-miracle-urine-destroyer-gallon?via=Z2lkOi8vcmVucy1wZXRzL1dvcmthcmVhOjpDYXRhbG9nOjpDYXRlZ29yeS81YmNmYjI5MzY0ZjU5ZTJhOTljOWQ1NDM</t>
  </si>
  <si>
    <t>JW Pet Company 42204 Proten HOL-ee Roller Lime Green Tennis Ball, Assorted Colors (Small, Green/Red/Blue)</t>
  </si>
  <si>
    <t>https://www.renspets.com/products/jw-hol-ee-roller?via=Z2lkOi8vcmVucy1wZXRzL1dvcmthcmVhOjpDYXRhbG9nOjpDYXRlZ29yeS81YmNmYjI5MzY0ZjU5ZTJhOTljOWQ1NDM</t>
  </si>
  <si>
    <t>B00DJRFLX2</t>
  </si>
  <si>
    <t>https://www.amazon.ca/JW-Pet-Company-42204-Assorted/dp/B00DJRFLX2/</t>
  </si>
  <si>
    <t>Hagen B2791 Gourmet Seed Mix for Budgies, 1 Kg 2.2-Pound</t>
  </si>
  <si>
    <t>B00L72KP0U</t>
  </si>
  <si>
    <t>https://www.amazon.ca/Hagen-B2791-Gourmet-Budgies-2-2-Pound/dp/B00L72KP0U</t>
  </si>
  <si>
    <t>https://www.renspets.com/products/hagen-gourmet-seed-mix-for-cockatiels-small-hookbills-1-36-kg?via=Z2lkOi8vcmVucy1wZXRzL1dvcmthcmVhOjpDYXRhbG9nOjpDYXRlZ29yeS81YmNmYjI5MzY0ZjU5ZTJhOTljOWQ1NDM</t>
  </si>
  <si>
    <t>https://www.amazon.ca/Vita-Prima-Parrot-Formula-lbs/dp/B000XS4R3U/</t>
  </si>
  <si>
    <t>B000XS4R3U</t>
  </si>
  <si>
    <t>Vita Prima Parrot Formula, 4 lbs.</t>
  </si>
  <si>
    <t>https://www.renspets.com/products/sunseed-vita-prima-parrot-1-81-kg?via=Z2lkOi8vcmVucy1wZXRzL1dvcmthcmVhOjpDYXRhbG9nOjpDYXRlZ29yeS81YmNmYjI5MzY0ZjU5ZTJhOTljOWQ1NDM</t>
  </si>
  <si>
    <t>Tiny Friends Farm Harry's Apple and Sweetcorn Yippees Small Animal Treat (120g)</t>
  </si>
  <si>
    <t>https://www.amazon.ca/Tiny-Friends-Farm-Sweetcorn-Yippees/dp/B01E8XPRVG/</t>
  </si>
  <si>
    <t>B01E8XPRVG</t>
  </si>
  <si>
    <t>https://www.renspets.com/products/tiny-friends-farm-harry-hamster-yippees-119-g?via=Z2lkOi8vcmVucy1wZXRzL1dvcmthcmVhOjpDYXRhbG9nOjpDYXRlZ29yeS81YmNmYjI5MzY0ZjU5ZTJhOTljOWQ1NDM</t>
  </si>
  <si>
    <t>The Missing Link Ultimate Hip and Joint Omega 3 and 6 Plus Glucosamine Dog Supplement - 1 lb Bag</t>
  </si>
  <si>
    <t>https://www.amazon.ca/Missing-Link-Ultimate-Glucosamine-Supplement/dp/B01M08DQJ3/</t>
  </si>
  <si>
    <t>B01M08DQJ3</t>
  </si>
  <si>
    <t>https://www.renspets.com/products/the-missing-link-ultimate-hip-joint-1-lb?via=Z2lkOi8vcmVucy1wZXRzL1dvcmthcmVhOjpDYXRhbG9nOjpDYXRlZ29yeS81YmNmYjI5MzY0ZjU5ZTJhOTljOWQ1NDM</t>
  </si>
  <si>
    <t>Coastal 04612-GRN17 Waterproof Dog Collar 3/4"X17" Green</t>
  </si>
  <si>
    <t>https://www.amazon.ca/Coastal-Pet-04612-GRN17-Waterproof/dp/B01KSDC2DQ/</t>
  </si>
  <si>
    <t>B01KSDC2DQ</t>
  </si>
  <si>
    <t>https://www.renspets.com/products/coastal-c-waterproof-green?via=Z2lkOi8vcmVucy1wZXRzL1dvcmthcmVhOjpDYXRhbG9nOjpDYXRlZ29yeS81YmNmYjI5MzY0ZjU5ZTJhOTljOWQ1NDM&amp;size=17%22&amp;quantity=1</t>
  </si>
  <si>
    <t>Dogs In Action DNA Small</t>
  </si>
  <si>
    <t>https://www.amazon.ca/Dogs-in-Action-DNA-Small/dp/B01CN910HC/</t>
  </si>
  <si>
    <t>B01CN910HC</t>
  </si>
  <si>
    <t>https://www.renspets.com/products/jw-dna-toy-dogs-in-action-small?via=Z2lkOi8vcmVucy1wZXRzL1dvcmthcmVhOjpDYXRhbG9nOjpDYXRlZ29yeS81YmNmYjI5MzY0ZjU5ZTJhOTljOWQ1NDM</t>
  </si>
  <si>
    <t>Nylabone Giant Original Flavored Ring Bone Dog Chew Toy</t>
  </si>
  <si>
    <t>https://www.amazon.ca/Nylabone-N204P-Dura-Original-Giant/dp/B0002ASMT4/</t>
  </si>
  <si>
    <t>B0002ASMT4</t>
  </si>
  <si>
    <t>https://www.renspets.com/products/nylabone-dura-chew-durable-ring-giant?via=Z2lkOi8vcmVucy1wZXRzL1dvcmthcmVhOjpDYXRhbG9nOjpDYXRlZ29yeS81YmNmYjI5MzY0ZjU5ZTJhOTljOWQ1NDM</t>
  </si>
  <si>
    <t>Catit Senses 2.0 Cat Grass Kit, pack of 3</t>
  </si>
  <si>
    <t>https://www.amazon.ca/Catit-Senses-2-0-Grass-pack/dp/B015J4I51M/</t>
  </si>
  <si>
    <t>B015J4I51M</t>
  </si>
  <si>
    <t>https://www.renspets.com/products/catit-cat-grass-kit-3-pk?via=Z2lkOi8vcmVucy1wZXRzL1dvcmthcmVhOjpDYXRhbG9nOjpDYXRlZ29yeS81YmNmYjI5MzY0ZjU5ZTJhOTljOWQ1NDM</t>
  </si>
  <si>
    <t>https://www.renspets.com/categories/sale?page=25</t>
  </si>
  <si>
    <t>Grooming Glove</t>
  </si>
  <si>
    <t>https://www.renspets.com/products/wahl-grooming-glove?via=Z2lkOi8vcmVucy1wZXRzL1dvcmthcmVhOjpDYXRhbG9nOjpDYXRlZ29yeS81YmNmYjI5MzY0ZjU5ZTJhOTljOWQ1NDM</t>
  </si>
  <si>
    <t>B08DFFP3KX</t>
  </si>
  <si>
    <t>https://www.amazon.ca/Wahl-Professional-Animal-Shedding-efficiently/dp/B08DFFP3KX/</t>
  </si>
  <si>
    <t>Signature Rope - Double Tug - 22"</t>
  </si>
  <si>
    <t>https://www.renspets.com/products/kong-signature-rope-double-tug-22?via=Z2lkOi8vcmVucy1wZXRzL1dvcmthcmVhOjpDYXRhbG9nOjpDYXRlZ29yeS81YmNmYjI5MzY0ZjU5ZTJhOTljOWQ1NDM</t>
  </si>
  <si>
    <t>B08SBWT8XT</t>
  </si>
  <si>
    <t>https://www.amazon.ca/Kong-Dog-Signature-Rope-Double/dp/B08SBWT8XT/</t>
  </si>
  <si>
    <t>Hard Plastic Toy, Teaser Ball - Blue 6"</t>
  </si>
  <si>
    <t>https://www.renspets.com/products/jolly-pets-hard-plastic-toy-teaser-ball-blue?via=Z2lkOi8vcmVucy1wZXRzL1dvcmthcmVhOjpDYXRhbG9nOjpDYXRlZ29yeS81YmNmYjI5MzY0ZjU5ZTJhOTljOWQ1NDM&amp;size=6%22&amp;quantity=1</t>
  </si>
  <si>
    <t>B0006G588M</t>
  </si>
  <si>
    <t>https://www.amazon.ca/Jolly-2-Inch-Teaser-Ball-Blue/dp/B0006G588M/</t>
  </si>
  <si>
    <t>Hard Plastic Toy, Teaser Ball - Blue 8"</t>
  </si>
  <si>
    <t>https://www.renspets.com/products/jolly-pets-hard-plastic-toy-teaser-ball-blue?via=Z2lkOi8vcmVucy1wZXRzL1dvcmthcmVhOjpDYXRhbG9nOjpDYXRlZ29yeS81YmNmYjI5MzY0ZjU5ZTJhOTljOWQ1NDM&amp;size=8%22&amp;quantity=1</t>
  </si>
  <si>
    <t>B000P6V990</t>
  </si>
  <si>
    <t>https://www.amazon.ca/Jolly-Pets-8-Inch-Teaser-Ball/dp/B000P6V990/</t>
  </si>
  <si>
    <t>Palm Style Brush - Dark Bamboo - Large</t>
  </si>
  <si>
    <t>https://www.renspets.com/products/bass-palm-style-brush-dark-bamboo-large?via=Z2lkOi8vcmVucy1wZXRzL1dvcmthcmVhOjpDYXRhbG9nOjpDYXRlZ29yeS81YmNmYjI5MzY0ZjU5ZTJhOTljOWQ1NDM</t>
  </si>
  <si>
    <t>B005MIX52K</t>
  </si>
  <si>
    <t>https://www.amazon.ca/Bass-Brushes-Medium-Bamboo-Handle/dp/B005MIX52K/</t>
  </si>
  <si>
    <t>DuraChew Alternative Marrow - Beef - Large</t>
  </si>
  <si>
    <t>https://www.renspets.com/products/nylabone-durachew-alternative-marrow-beef-large?via=Z2lkOi8vcmVucy1wZXRzL1dvcmthcmVhOjpDYXRhbG9nOjpDYXRlZ29yeS81YmNmYjI5MzY0ZjU5ZTJhOTljOWQ1NDM</t>
  </si>
  <si>
    <t>B01H507S7A</t>
  </si>
  <si>
    <t>https://www.amazon.ca/Nylabone-NMB505P-Alternative-Variety-Shapes/dp/B01H507S7A/</t>
  </si>
  <si>
    <t>https://www.renspets.com/products/our-pets-rubber-football?via=Z2lkOi8vcmVucy1wZXRzL1dvcmthcmVhOjpDYXRhbG9nOjpDYXRlZ29yeS81YmNmYjI5MzY0ZjU5ZTJhOTljOWQ1NDM</t>
  </si>
  <si>
    <t>Rubber Football small</t>
  </si>
  <si>
    <t>B00LUNPNS0</t>
  </si>
  <si>
    <t>https://www.amazon.ca/Pet-Zone-Rubber-Treat-Football/dp/B00LUNPNS0/</t>
  </si>
  <si>
    <t>Play Strong Rubber Ball - 3.25"</t>
  </si>
  <si>
    <t>https://www.renspets.com/products/play-strong-rubber-ball-3-25?via=Z2lkOi8vcmVucy1wZXRzL1dvcmthcmVhOjpDYXRhbG9nOjpDYXRlZ29yeS81YmNmYjI5MzY0ZjU5ZTJhOTljOWQ1NDM</t>
  </si>
  <si>
    <t>B00OG6WNK4</t>
  </si>
  <si>
    <t>https://www.amazon.ca/Ethical-Strong-Virtually-Indestructible-3-25-Inch/dp/B00OG6WNK4/</t>
  </si>
  <si>
    <t>Air Force Quick Draw Dryer - 1.3 HP</t>
  </si>
  <si>
    <t>https://www.renspets.com/products/metro-air-force-quick-draw-dryer-1-3-hp?via=Z2lkOi8vcmVucy1wZXRzL1dvcmthcmVhOjpDYXRhbG9nOjpDYXRlZ29yeS81YmNmYjI5MzY0ZjU5ZTJhOTljOWQ1NDM</t>
  </si>
  <si>
    <t>B000QS8QRA</t>
  </si>
  <si>
    <t>https://www.amazon.ca/Metro-Force-Steel-Quick-Dryer/dp/B000QS8QRA/</t>
  </si>
  <si>
    <t>Bamboo Pin Grooming Brush - Large</t>
  </si>
  <si>
    <t>https://www.renspets.com/products/bass-bamboo-pin-grooming-brush-large?via=Z2lkOi8vcmVucy1wZXRzL1dvcmthcmVhOjpDYXRhbG9nOjpDYXRlZ29yeS81YmNmYjI5MzY0ZjU5ZTJhOTljOWQ1NDM</t>
  </si>
  <si>
    <t>B0007V6PFQ</t>
  </si>
  <si>
    <t>https://www.amazon.ca/Bass-Brushes-Cushioned-Bristle-Natural/dp/B0007V6PFQ/</t>
  </si>
  <si>
    <t>Carry All Treat Bag - Black</t>
  </si>
  <si>
    <t>https://www.renspets.com/products/rc-pet-products-carry-all-treat-bag-black?via=Z2lkOi8vcmVucy1wZXRzL1dvcmthcmVhOjpDYXRhbG9nOjpDYXRlZ29yeS81YmNmYjI5MzY0ZjU5ZTJhOTljOWQ1NDM</t>
  </si>
  <si>
    <t>B007FMY2FK</t>
  </si>
  <si>
    <t>https://www.amazon.ca/Canine-Equipment-Carry-All-Treat-Black/dp/B007FMY2FK/</t>
  </si>
  <si>
    <t>Harness - Step in - Teal medium</t>
  </si>
  <si>
    <t>https://www.renspets.com/products/rc-pet-products-h-step-in-teal?via=Z2lkOi8vcmVucy1wZXRzL1dvcmthcmVhOjpDYXRhbG9nOjpDYXRlZ29yeS81YmNmYjI5MzY0ZjU5ZTJhOTljOWQ1NDM&amp;size=Medium&amp;quantity=1</t>
  </si>
  <si>
    <t>B01BGHB0Q8</t>
  </si>
  <si>
    <t>https://www.amazon.ca/dp/B01BGHB0Q8/</t>
  </si>
  <si>
    <t>Mouse In Sheep's Clothing</t>
  </si>
  <si>
    <t>https://www.renspets.com/products/go-cat-go-mouse-in-sheeps-clothing?via=Z2lkOi8vcmVucy1wZXRzL1dvcmthcmVhOjpDYXRhbG9nOjpDYXRlZ29yeS81YmNmYjI5MzY0ZjU5ZTJhOTljOWQ1NDM</t>
  </si>
  <si>
    <t>B005EYV83A</t>
  </si>
  <si>
    <t>https://www.amazon.ca/Pets-Mouse-Sheeps-Clothing-Catnip/dp/B005EYV83A/</t>
  </si>
  <si>
    <t>https://www.renspets.com/categories/sale?page=26</t>
  </si>
  <si>
    <t>Hard Plastic Toy, Jolly Egg - Red - 8"</t>
  </si>
  <si>
    <t>https://www.renspets.com/products/jolly-pets-hard-plastic-toy-jolly-egg-red-8?via=Z2lkOi8vcmVucy1wZXRzL1dvcmthcmVhOjpDYXRhbG9nOjpDYXRlZ29yeS81YmNmYjI5MzY0ZjU5ZTJhOTljOWQ1NDM</t>
  </si>
  <si>
    <t>B003TTYNO8</t>
  </si>
  <si>
    <t>https://www.amazon.ca/Jolly-Pets-8-Inch-Egg-Red/dp/B003TTYNO8/</t>
  </si>
  <si>
    <t>Glowstreak Led Ball - Red</t>
  </si>
  <si>
    <t>https://www.renspets.com/products/glowstreak-led-ball-red?via=Z2lkOi8vcmVucy1wZXRzL1dvcmthcmVhOjpDYXRhbG9nOjpDYXRlZ29yeS81YmNmYjI5MzY0ZjU5ZTJhOTljOWQ1NDM</t>
  </si>
  <si>
    <t>B01CHAU0Y6</t>
  </si>
  <si>
    <t>https://www.amazon.ca/Nite-Ize-Glow-Streak-LED-Ball/dp/B01CHAU0Y6/</t>
  </si>
  <si>
    <t>JW Pet Company Invincible Chains LS Single Dog Toy, Large, Colors Vary</t>
  </si>
  <si>
    <t>B0002DJXEE</t>
  </si>
  <si>
    <t>https://www.renspets.com/products/jw-invincible-dog-chains-single-large?via=Z2lkOi8vcmVucy1wZXRzL1dvcmthcmVhOjpDYXRhbG9nOjpDYXRlZ29yeS81YmNmYjI5MzY0ZjU5ZTJhOTljOWQ1NDM</t>
  </si>
  <si>
    <t>https://www.amazon.ca/JW-Pet-Company-Invincible-Chains/dp/B0002DJXEE</t>
  </si>
  <si>
    <t>Supreme Petfoods Tiny Friends Farm Russel Rabbit Tasty Mix, 6lbs 1 Pack</t>
  </si>
  <si>
    <t>B01BHVDVPG</t>
  </si>
  <si>
    <t>https://www.renspets.com/products/tiny-friends-farm-russel-rabbit-tasty-mix-2-72-kg-1?via=Z2lkOi8vcmVucy1wZXRzL1dvcmthcmVhOjpDYXRhbG9nOjpDYXRlZ29yeS81YmNmYjI5MzY0ZjU5ZTJhOTljOWQ1NDM</t>
  </si>
  <si>
    <t>https://www.amazon.ca/Supreme-Petfoods-Friends-Russel-Rabbit/dp/B01BHVDVPG/</t>
  </si>
  <si>
    <t>JW Pet Company Lucky Bamboo Stick Rubber Dog Toy, Small, Colors Vary</t>
  </si>
  <si>
    <t>B002GJW8VC</t>
  </si>
  <si>
    <t>https://www.renspets.com/products/jw-lucky-bamboo-dog-stick?via=Z2lkOi8vcmVucy1wZXRzL1dvcmthcmVhOjpDYXRhbG9nOjpDYXRlZ29yeS81YmNmYjI5MzY0ZjU5ZTJhOTljOWQ1NDM</t>
  </si>
  <si>
    <t>https://www.amazon.ca/dp/B002GJW8VC/</t>
  </si>
  <si>
    <t>Chuckit! 31930 Rugged Flyer Dog Toy, Small</t>
  </si>
  <si>
    <t>B06XJ4HLX9</t>
  </si>
  <si>
    <t>https://www.renspets.com/products/chuckit-rugged-flyer-small?via=Z2lkOi8vcmVucy1wZXRzL1dvcmthcmVhOjpDYXRhbG9nOjpDYXRlZ29yeS81YmNmYjI5MzY0ZjU5ZTJhOTljOWQ1NDM</t>
  </si>
  <si>
    <t>https://www.amazon.ca/Chuckit-31930-Rugged-Flyer-Small/dp/B06XJ4HLX9/</t>
  </si>
  <si>
    <t>Sojos Simply Raw Freeze Dried Grain Free Dog Treats, Lamb, 4-Ounce Bag</t>
  </si>
  <si>
    <t>B00K4E3G62</t>
  </si>
  <si>
    <t>https://www.renspets.com/products/adult-fd-treat-simply-lamb-113-g?via=Z2lkOi8vcmVucy1wZXRzL1dvcmthcmVhOjpDYXRhbG9nOjpDYXRlZ29yeS81YmNmYjI5MzY0ZjU5ZTJhOTljOWQ1NDM</t>
  </si>
  <si>
    <t>https://www.amazon.ca/Sojos-Simply-Freeze-Treats-4-Ounce/dp/B00K4E3G62/</t>
  </si>
  <si>
    <t>JW Pet Company iSqueak Bone Rubber Dog Toy, Small, Colors Vary</t>
  </si>
  <si>
    <t>B002KLEHY2</t>
  </si>
  <si>
    <t>https://www.renspets.com/products/jw-i-squeak-rubber-dog-bone?via=Z2lkOi8vcmVucy1wZXRzL1dvcmthcmVhOjpDYXRhbG9nOjpDYXRlZ29yeS81YmNmYjI5MzY0ZjU5ZTJhOTljOWQ1NDM</t>
  </si>
  <si>
    <t>https://www.amazon.ca/JW-Pet-Company-MegaLast-Colors/dp/B002KLEHY2/r</t>
  </si>
  <si>
    <t>B0799PX523</t>
  </si>
  <si>
    <t>https://www.amazon.ca/GlowStreak-LED-Ball-One-Size/dp/B0799PX523/</t>
  </si>
  <si>
    <t>GlowStreak LED Ball</t>
  </si>
  <si>
    <t>B082DRN9YQ</t>
  </si>
  <si>
    <t>https://www.amazon.ca/Black-Sheep-Organics-Natural-Off-Leash/dp/B082DRN9YQ/</t>
  </si>
  <si>
    <t xml:space="preserve">Black Sheep Organics Lemongrass &amp; Mint Dog Coat Spray - Soothing Anti-Itch Spray for Dogs Outdoors-Comfort Skin After Off-Leash Activities
</t>
  </si>
  <si>
    <t>https://www.renspets.com/products/black-sheep-organics-off-leash-spray-lemon-grass-mint-134-g?via=Z2lkOi8vcmVucy1wZXRzL1dvcmthcmVhOjpDYXRhbG9nOjpDYXRlZ29yeS81YmNmYjI5MzY0ZjU5ZTJhOTljOWQ1NDM</t>
  </si>
  <si>
    <t>B08FCQK2KP</t>
  </si>
  <si>
    <t>KONG Better Buzz Gecko Cat Toy</t>
  </si>
  <si>
    <t>https://www.renspets.com/products/kong-better-buzz-gecko?via=Z2lkOi8vcmVucy1wZXRzL1dvcmthcmVhOjpDYXRhbG9nOjpDYXRlZ29yeS81YmNmYjI5MzY0ZjU5ZTJhOTljOWQ1NDM</t>
  </si>
  <si>
    <t>https://www.amazon.ca/KONG-Better-Buzz-Gecko-Cat/dp/B08FCQK2KP/</t>
  </si>
  <si>
    <t>Hill's Natural Jerky Mini-Strips with Real Chicken Dog Treat, 7.1 oz bag</t>
  </si>
  <si>
    <t>B008OV91VQ</t>
  </si>
  <si>
    <t>https://www.amazon.ca/Hills-Science-Chicken-Mini-Strips-Healthy/dp/B008OV91VQ/</t>
  </si>
  <si>
    <t>https://www.renspets.com/products/science-diet-canine-treats-chicken-jerky-7-oz?via=Z2lkOi8vcmVucy1wZXRzL1dvcmthcmVhOjpDYXRhbG9nOjpDYXRlZ29yeS81YmNmYjI5MzY0ZjU5ZTJhOTljOWQ1NDM</t>
  </si>
  <si>
    <t>Our Pets 1400013659 Twirl &amp; Whirl Electronic Spin Toy</t>
  </si>
  <si>
    <t>B076BFKJNQ</t>
  </si>
  <si>
    <t>https://www.amazon.ca/Pets-1400013659-Twirl-Whirl-Electronic/dp/B076BFKJNQ/r</t>
  </si>
  <si>
    <t>https://www.renspets.com/products/our-pets-twirl-whirl-spin-toy?via=Z2lkOi8vcmVucy1wZXRzL1dvcmthcmVhOjpDYXRhbG9nOjpDYXRlZ29yeS81YmNmYjI5MzY0ZjU5ZTJhOTljOWQ1NDM</t>
  </si>
  <si>
    <t>StarMark SMFFBRM Fantastic Foam Ball On A Rope Dog Toy, Medium</t>
  </si>
  <si>
    <t>B003YHB8D4</t>
  </si>
  <si>
    <t>https://www.amazon.ca/StarMark-SMFFBRM-Fantastic-Foam-Medium/dp/B003YHB8D4/</t>
  </si>
  <si>
    <t>https://www.renspets.com/products/starmark-swing-fling-durafoam-fetch-ball?via=Z2lkOi8vcmVucy1wZXRzL1dvcmthcmVhOjpDYXRhbG9nOjpDYXRlZ29yeS81YmNmYjI5MzY0ZjU5ZTJhOTljOWQ1NDM&amp;size=Medium&amp;quantity=1</t>
  </si>
  <si>
    <t>https://www.renspets.com/products/starmark-swing-fling-durafoam-fetch-ball?via=Z2lkOi8vcmVucy1wZXRzL1dvcmthcmVhOjpDYXRhbG9nOjpDYXRlZ29yeS81YmNmYjI5MzY0ZjU5ZTJhOTljOWQ1NDM&amp;size=Large&amp;quantity=1</t>
  </si>
  <si>
    <t>Starmark Swing And Fling Durafoam Dog Ball (Large) (Yellow)</t>
  </si>
  <si>
    <t>B01MTERO4B</t>
  </si>
  <si>
    <t>https://www.amazon.ca/Starmark-Swing-Fling-Durafoam-Yellow/dp/B01MTERO4B/</t>
  </si>
  <si>
    <t>Nerf Dog VP6852 2-Ring Strap Tug-Medium-13</t>
  </si>
  <si>
    <t>B012WSXYT6</t>
  </si>
  <si>
    <t>https://www.amazon.ca/Nerf-Dog-VP6852-2-Ring-Tug-Medium-13/dp/B012WSXYT6/</t>
  </si>
  <si>
    <t>https://www.renspets.com/products/nerf-dog-2-ring-strap-tug-medium?via=Z2lkOi8vcmVucy1wZXRzL1dvcmthcmVhOjpDYXRhbG9nOjpDYXRlZ29yeS81YmNmYjI5MzY0ZjU5ZTJhOTljOWQ1NDM</t>
  </si>
  <si>
    <t>Blue Buffalo Wilderness High Protein Grain Free, Natural Adult Dry Cat Food, Denali Dinner with Wild Salmon, Venison &amp; Halibut 4lb</t>
  </si>
  <si>
    <t>https://www.amazon.ca/Blue-Buffalo-Wilderness-Protein-Natural/dp/B07DHNXS2M</t>
  </si>
  <si>
    <t>B07DHNXS2M</t>
  </si>
  <si>
    <t>https://www.renspets.com/products/blue-buffalo-feline-adult-wilderness-denali-dinner-1-81-kg?via=Z2lkOi8vcmVucy1wZXRzL1dvcmthcmVhOjpDYXRhbG9nOjpDYXRlZ29yeS81YmNmYjI5MzY0ZjU5ZTJhOTljOWQ1NDM&amp;size=1.81%20kg&amp;quantity=1</t>
  </si>
  <si>
    <t>https://www.renspets.com/categories/sale?page=29</t>
  </si>
  <si>
    <t>Colostrum Powder 100g</t>
  </si>
  <si>
    <t>B07X4ZXLK4</t>
  </si>
  <si>
    <t>https://wholesale.canadianprotein.com/products/colostrum-powder</t>
  </si>
  <si>
    <t>https://www.amazon.ca/Canadian-Protein-Colostrum-Digestive-Supplement/dp/B07X4ZXLK4/</t>
  </si>
  <si>
    <t>B07WZPYMBB</t>
  </si>
  <si>
    <t>https://www.amazon.ca/Canadian-Protein-Colostrum-Digestive-Supplement/dp/B07WZPYMBB/</t>
  </si>
  <si>
    <t>Colostrum Powder 454g</t>
  </si>
  <si>
    <t>https://wholesale.canadianprotein.com/products/economy-whey</t>
  </si>
  <si>
    <t>B07SBD3G5X</t>
  </si>
  <si>
    <t>https://www.amazon.ca/Canadian-Protein-Concentrate-Chocolate-Milkshake/dp/B07SBD3G5X/</t>
  </si>
  <si>
    <t>Economy Whey 2kg (Chocolate)</t>
  </si>
  <si>
    <t>Economy Whey 250g (Chocolate)</t>
  </si>
  <si>
    <t>B07SBF585J</t>
  </si>
  <si>
    <t>https://www.amazon.ca/Canadian-Protein-Concentrate-Chocolate-Milkshake/dp/B07SBF585J/</t>
  </si>
  <si>
    <t>Economy Whey 1kg (Chocolate)</t>
  </si>
  <si>
    <t>B07SCKD4LV</t>
  </si>
  <si>
    <t>https://www.amazon.ca/Canadian-Protein-Concentrate-Chocolate-Milkshake/dp/B07SCKD4LV/</t>
  </si>
  <si>
    <t>Economy Whey (Chocolate Peanut Butter, 1 kg)</t>
  </si>
  <si>
    <t>B07SDM4JHN</t>
  </si>
  <si>
    <t>https://www.amazon.ca/Canadian-Protein-Concentrate-Chocolate-Flavoured/dp/B07SDM4JHN/</t>
  </si>
  <si>
    <t>Economy Whey (Chocolate Peanut Butter, 2 kg)</t>
  </si>
  <si>
    <t>B07SBDVWFP</t>
  </si>
  <si>
    <t>https://www.amazon.ca/Canadian-Protein-Concentrate-Chocolate-Flavoured/dp/B07SBDVWFP/</t>
  </si>
  <si>
    <t>Economy Whey (Cookie and Cream, 2 kg)</t>
  </si>
  <si>
    <t>Economy Whey (Cookie and Cream, 1 kg)</t>
  </si>
  <si>
    <t>B07SDL65W9</t>
  </si>
  <si>
    <t>https://www.amazon.ca/Canadian-Protein-Concentrate-Flavored-Friendly/dp/B07SDL65W9/</t>
  </si>
  <si>
    <t>Economy Whey Vanilla 2kg</t>
  </si>
  <si>
    <t>B07S1Q972Z</t>
  </si>
  <si>
    <t>https://www.amazon.ca/Canadian-Protein-Grass-Fed-Concentrate-Undenatured/dp/B07S1Q972Z/</t>
  </si>
  <si>
    <t>n/A</t>
  </si>
  <si>
    <t>Economy Whey Vanilla 1kg</t>
  </si>
  <si>
    <t>B07RZMNH5Y</t>
  </si>
  <si>
    <t>https://www.amazon.ca/Canadian-Protein-Grass-Fed-Concentrate-Undenatured/dp/B07RZMNH5Y/</t>
  </si>
  <si>
    <t>B08BX1777Q</t>
  </si>
  <si>
    <t>Economy Whey Vanilla 6kg</t>
  </si>
  <si>
    <t>https://www.amazon.ca/Canadian-Protein-Grass-Fed-Concentrate-Undenatured/dp/B08BX1777Q/</t>
  </si>
  <si>
    <t>Economy Whey (Chocolate Peanut Butter, 6 kg)</t>
  </si>
  <si>
    <t>B08BX1XDJP</t>
  </si>
  <si>
    <t>https://www.amazon.ca/Canadian-Protein-Grass-Fed-Concentrate-Undenatured/dp/B08BX1XDJP/</t>
  </si>
  <si>
    <t>Economy Whey 6kg (Chocolate)</t>
  </si>
  <si>
    <t>B08BX1KM2Y</t>
  </si>
  <si>
    <t>https://www.amazon.ca/Canadian-Protein-Grass-Fed-Concentrate-Undenatured/dp/B08BX1KM2Y/</t>
  </si>
  <si>
    <t>B07RXM55PT</t>
  </si>
  <si>
    <t>https://www.amazon.ca/Canadian-Protein-Grass-Fed-Concentrate-Undenatured/dp/B07RXM55PT/</t>
  </si>
  <si>
    <t xml:space="preserve">Egg White Protein Powder 454 g </t>
  </si>
  <si>
    <t>https://wholesale.canadianprotein.com/products/egg-white-protein-powder</t>
  </si>
  <si>
    <t>B07S31YXJ9</t>
  </si>
  <si>
    <t>https://www.amazon.ca/Canadian-Protein-Unflavoured-Friendly-Recovery/dp/B07S31YXJ9/</t>
  </si>
  <si>
    <t>Grass-Fed New Zealand Whey Protein Isolate (Natural Chocolate Milkshake 1kg)</t>
  </si>
  <si>
    <t>https://wholesale.canadianprotein.com/products/grass-fed-new-zealand-whey-protein-isolate</t>
  </si>
  <si>
    <t>B07RZMMK5C</t>
  </si>
  <si>
    <t>https://www.amazon.ca/Canadian-Protein-Grass-Fed-Chocolate-Undenatured/dp/B07RZMMK5C/</t>
  </si>
  <si>
    <t>Grass-Fed New Zealand Whey Protein Isolate (Natural Chocolate Milkshake 2kg)</t>
  </si>
  <si>
    <t>B07RYNTPKG</t>
  </si>
  <si>
    <t>https://www.amazon.ca/Canadian-Protein-Grass-Fed-Chocolate-Undenatured/dp/B07RYNTPKG/</t>
  </si>
  <si>
    <t>Grass-Fed New Zealand Whey Protein Isolate (Natural Chocolate Milkshake 6kg)</t>
  </si>
  <si>
    <t>B08BX1KJWM</t>
  </si>
  <si>
    <t>https://www.amazon.ca/Canadian-Protein-Grass-Fed-Chocolate-Undenatured/dp/B08BX1KJWM/</t>
  </si>
  <si>
    <t>Grass-Fed New Zealand Whey Protein Isolate (Vanila 1kg)</t>
  </si>
  <si>
    <t>Grass-Fed New Zealand Whey Protein Isolate (Vanila 2kg)</t>
  </si>
  <si>
    <t>Grass-Fed New Zealand Whey Protein Isolate (Vanila 6kg)</t>
  </si>
  <si>
    <t>B07RZMN5KM</t>
  </si>
  <si>
    <t>https://www.amazon.ca/Canadian-Protein-Grass-Fed-Chocolate-Undenatured/dp/B07RZMN5KM/</t>
  </si>
  <si>
    <t>B07RYNP8M5</t>
  </si>
  <si>
    <t>https://www.amazon.ca/Canadian-Protein-Grass-Fed-Chocolate-Undenatured/dp/B07RYNP8M5/</t>
  </si>
  <si>
    <t>B08BWZ45DJ</t>
  </si>
  <si>
    <t>https://www.amazon.ca/Canadian-Protein-Grass-Fed-Chocolate-Undenatured/dp/B08BWZ45DJ/</t>
  </si>
  <si>
    <t>Grass-Fed New Zealand Whey Protein Isolate (Strawberry 1kg)</t>
  </si>
  <si>
    <t>Grass-Fed New Zealand Whey Protein Isolate (Strawberry 2kg)</t>
  </si>
  <si>
    <t>Grass-Fed New Zealand Whey Protein Isolate (Strawberry 6kg)</t>
  </si>
  <si>
    <t>B07S3XSW8F</t>
  </si>
  <si>
    <t>https://www.amazon.ca/Canadian-Protein-Grass-Fed-Strawberry-Undenatured/dp/B07S3XSW8F/</t>
  </si>
  <si>
    <t>B07S2T9L7L</t>
  </si>
  <si>
    <t>https://www.amazon.ca/Canadian-Protein-Grass-Fed-Strawberry-Undenatured/dp/B07S2T9L7L/</t>
  </si>
  <si>
    <t>B099GNT5BW</t>
  </si>
  <si>
    <t>https://www.amazon.ca/Canadian-Protein-Grass-Fed-Strawberry-Undenatured/dp/B099GNT5BW/</t>
  </si>
  <si>
    <t>Grass-Fed New Zealand Whey Protein Isolate (Chocolate Peanut Butter 1kg)</t>
  </si>
  <si>
    <t>Grass-Fed New Zealand Whey Protein Isolate (Chocolate Peanut Butter 2kg)</t>
  </si>
  <si>
    <t>Grass-Fed New Zealand Whey Protein Isolate (Chocolate Peanut Butter 6kg)</t>
  </si>
  <si>
    <t>B08BWZ3G57</t>
  </si>
  <si>
    <t>https://www.amazon.ca/Canadian-Protein-Grass-Fed-Strawberry-Undenatured/dp/B08BWZ3G57/</t>
  </si>
  <si>
    <t>B07RYNVL41</t>
  </si>
  <si>
    <t>https://www.amazon.ca/Canadian-Protein-Grass-Fed-Strawberry-Undenatured/dp/B07RYNVL41/</t>
  </si>
  <si>
    <t>B07RYNVNMC</t>
  </si>
  <si>
    <t>https://www.amazon.ca/Canadian-Protein-Grass-Fed-Strawberry-Undenatured/dp/B07RYNVNMC/</t>
  </si>
  <si>
    <t>Grass-Fed New Zealand Whey Protein Isolate (Unflavoured &amp; Unsweetened 6kg)</t>
  </si>
  <si>
    <t>Grass-Fed New Zealand Whey Protein Isolate (Unflavoured &amp; Unsweetened 2kg)</t>
  </si>
  <si>
    <t>B07S1Q8MW9</t>
  </si>
  <si>
    <t>https://www.amazon.ca/Canadian-Protein-Grass-Fed-Strawberry-Undenatured/dp/B07S1Q8MW9/</t>
  </si>
  <si>
    <t>B08BX2RCRB</t>
  </si>
  <si>
    <t>https://www.amazon.ca/Canadian-Protein-Grass-Fed-Strawberry-Undenatured/dp/B08BX2RCRB/</t>
  </si>
  <si>
    <t>B07S4NCHFZ</t>
  </si>
  <si>
    <t>Canadian Protein 100% Whey Isolate 27g of Protein | 2 kg of Chocolate Milkshake</t>
  </si>
  <si>
    <t>https://www.amazon.ca/Canadian-Protein-Chocolate-Milkshake-Flavoured/dp/B07S4NCHFZ/</t>
  </si>
  <si>
    <t>https://wholesale.canadianprotein.com/products/100-whey-protein-isolate</t>
  </si>
  <si>
    <t>Canadian Protein 100% Whey Isolate 27g of Protein | 2 kg of Birthday Cake</t>
  </si>
  <si>
    <t>B07S3XK93Q</t>
  </si>
  <si>
    <t>https://www.amazon.ca/Canadian-Protein-Birthday-Flavoured-Friendly/dp/B07S3XK93Q</t>
  </si>
  <si>
    <t>B07S3XQTRJ</t>
  </si>
  <si>
    <t>Canadian Protein 100% Whey Isolate 27g of Protein | 2 kg of Cookies and Cream</t>
  </si>
  <si>
    <t>https://www.amazon.ca/Canadian-Protein-Flavored-Friendly-Recovery/dp/B07S3XQTRJ/</t>
  </si>
  <si>
    <t>Canadian Protein 100% Whey Isolate 27g of Protein | 2 kg of Chocolate Peanut Butter</t>
  </si>
  <si>
    <t>B07S1Q9C3X</t>
  </si>
  <si>
    <t>https://www.amazon.ca/Canadian-Protein-Chocolate-Flavoured-Friendly/dp/B07S1Q9C3X</t>
  </si>
  <si>
    <t>Canadian Protein Whey Isolate 29g of Protein | 2 kg of Strawberry Milkshake</t>
  </si>
  <si>
    <t>B07S2TB9WH</t>
  </si>
  <si>
    <t>https://www.amazon.ca/Canadian-Protein-Strawberry-Milkshake-Flavoured/dp/B07S2TB9WH/</t>
  </si>
  <si>
    <t>Canadian Protein 100% Whey Isolate 27g of Protein | 2 kg of Vanilla Flavoured</t>
  </si>
  <si>
    <t>B07RYNVHF1</t>
  </si>
  <si>
    <t>https://www.amazon.ca/Canadian-Protein-Flavoured-Friendly-Recovery/dp/B07RYNVHF1/</t>
  </si>
  <si>
    <t>Canadian Protein 100% Whey Isolate 27g of Protein | 6 kg of Unflavoured Low Carb Keto Friendly</t>
  </si>
  <si>
    <t>B08BX1BP8N</t>
  </si>
  <si>
    <t>https://www.amazon.ca/Canadian-Protein-Unflavoured-Friendly-Recovery/dp/B08BX1BP8N</t>
  </si>
  <si>
    <t>Canadian Protein Mass Gainer 54g of Protein | 3 kg of Unflavoured Muscle Building Protein Shake</t>
  </si>
  <si>
    <t>B07S1Y1SK8</t>
  </si>
  <si>
    <t>https://www.amazon.ca/Canadian-Protein-Unflavoured-Building-Concentrate/dp/B07S1Y1SK8</t>
  </si>
  <si>
    <t>https://wholesale.canadianprotein.com/products/mass-gainer</t>
  </si>
  <si>
    <t>Hydrolyzed Casein 1kg</t>
  </si>
  <si>
    <t>https://wholesale.canadianprotein.com/products/hydrolyzed-casein</t>
  </si>
  <si>
    <t>B07S3XSL9J</t>
  </si>
  <si>
    <t>https://www.amazon.ca/Canadian-Protein-Hydrolyzed-Unflavoured-Absorbing/dp/B07S3XSL9J/</t>
  </si>
  <si>
    <t>Mass Gainer  Unflavoured &amp; Unsweetened</t>
  </si>
  <si>
    <t>https://www.amazon.ca/Canadian-Protein-Unflavoured-Building-Concentrate/dp/B07S1Y1SK8/</t>
  </si>
  <si>
    <t>Mass Gainer Chocolate Peanut Butter</t>
  </si>
  <si>
    <t>B07S2Z7TQQ</t>
  </si>
  <si>
    <t>https://www.amazon.ca/Canadian-Protein-Unflavoured-Building-Concentrate/dp/B07S2Z7TQQ/</t>
  </si>
  <si>
    <t>Mass Gainer Cookies and Cream</t>
  </si>
  <si>
    <t>B07S41N6WN</t>
  </si>
  <si>
    <t>https://www.amazon.ca/Canadian-Protein-Unflavoured-Building-Concentrate/dp/B07S41N6WN/</t>
  </si>
  <si>
    <t>Mass Gainer Original Chocolate</t>
  </si>
  <si>
    <t>B07RZVK1NV</t>
  </si>
  <si>
    <t>https://www.amazon.ca/Canadian-Protein-Unflavoured-Building-Concentrate/dp/B07RZVK1NV/</t>
  </si>
  <si>
    <t>https://wholesale.canadianprotein.com/products/micellar-casein</t>
  </si>
  <si>
    <t>B07S4381L1</t>
  </si>
  <si>
    <t>https://www.amazon.ca/Canadian-Protein-Chocolate-Milkshake-Flavoured/dp/B07S4381L1/</t>
  </si>
  <si>
    <t>B07RZVJKDH</t>
  </si>
  <si>
    <t>https://www.amazon.ca/Canadian-Protein-Micellar-Overnight-Absorbing/dp/B07RZVJKDH/</t>
  </si>
  <si>
    <t>Micellar Casein Chocolate Milkshake 1kg</t>
  </si>
  <si>
    <t>Micellar Casein  Cookies and Cream 1kg</t>
  </si>
  <si>
    <t>Micellar Casein  Vanilla 1kg</t>
  </si>
  <si>
    <t>B07S31WYB6</t>
  </si>
  <si>
    <t>https://www.amazon.ca/Canadian-Protein-Flavoured-Overnight-Absorbing/dp/B07S31WYB6/</t>
  </si>
  <si>
    <t>Premium Hemp Protein Powder 2kg</t>
  </si>
  <si>
    <t>https://wholesale.canadianprotein.com/products/premium-hemp-protein-powder</t>
  </si>
  <si>
    <t>B07S31NY8H</t>
  </si>
  <si>
    <t>https://www.amazon.ca/Canadian-Protein-Premium-Unflavoured-Recovery/dp/B07S31NY8H/</t>
  </si>
  <si>
    <t>Premium Hemp Protein Powder 6kg</t>
  </si>
  <si>
    <t>B08BX1CLX8</t>
  </si>
  <si>
    <t>https://www.amazon.ca/Canadian-Protein-Premium-Unflavoured-Recovery/dp/B08BX1CLX8/</t>
  </si>
  <si>
    <t>Premium Whey Protein Blend Chocolate Milkshake 1kg</t>
  </si>
  <si>
    <t>Premium Whey Protein Blend Chocolate Milkshake 6kg</t>
  </si>
  <si>
    <t>https://wholesale.canadianprotein.com/products/premium-whey-protein-blend</t>
  </si>
  <si>
    <t>B07RZMMMQB</t>
  </si>
  <si>
    <t>https://www.amazon.ca/Canadian-Protein-Chocolate-Flavoured-Friendly/dp/B07RZMMMQB/</t>
  </si>
  <si>
    <t>B08BX1RPZD</t>
  </si>
  <si>
    <t>https://www.amazon.ca/Canadian-Protein-Chocolate-Flavoured-Friendly/dp/B08BX1RPZD/</t>
  </si>
  <si>
    <t xml:space="preserve"> </t>
  </si>
  <si>
    <t>Premium Whey Protein Blend  Chocolate Peanut Butter 1kg</t>
  </si>
  <si>
    <t>B07S2T6PB4</t>
  </si>
  <si>
    <t>https://www.amazon.ca/Canadian-Protein-Chocolate-Flavoured-Friendly/dp/B07S2T6PB4/</t>
  </si>
  <si>
    <t>Premium Whey Protein BlendCookies and Cream 1kg</t>
  </si>
  <si>
    <t>Premium Whey Protein BlendCookies and Cream 2kg</t>
  </si>
  <si>
    <t>B07RXM5R6R</t>
  </si>
  <si>
    <t>https://www.amazon.ca/Canadian-Protein-Chocolate-Flavoured-Friendly/dp/B07RXM5R6R/</t>
  </si>
  <si>
    <t>B07S1Q91D6</t>
  </si>
  <si>
    <t>https://www.amazon.ca/Canadian-Protein-Chocolate-Flavoured-Friendly/dp/B07S1Q91D6/</t>
  </si>
  <si>
    <t>Iron Vegan Athlete's Blend Protein Powder, Unflavoured, 1 KG | Plant-based, Organic, Gluten-Free 1 kilogram Unflavoured</t>
  </si>
  <si>
    <t>B07Z9Z4N16</t>
  </si>
  <si>
    <t>https://www.amazon.ca/Iron-Vegan-Unflavoured-Plant-based-Gluten-Free/dp/B07Z9Z4N16</t>
  </si>
  <si>
    <t>https://www.healthyplanetcanada.com/iron-vegan-athlete-s-blend-unflavoured-1kg.html</t>
  </si>
  <si>
    <t>Progressive Vegessential, All-in-one Vegan Protein Powder, Vanilla Chai Latte Flavour, 840g</t>
  </si>
  <si>
    <t>https://www.amazon.ca/Progressive-Vegessential-vanilla-chai-Supplement/dp/B01N66MSP2/</t>
  </si>
  <si>
    <t>B01N66MSP2</t>
  </si>
  <si>
    <t>https://www.healthyplanetcanada.com/progressive-vegessential-all-in-one-vanilla-chai-latte-840g.html</t>
  </si>
  <si>
    <t>Progressive Grass Fed whey + Collagen &amp; Mct Oil Protein Powder, Chocolate Flavour Vanilla, 700 gram</t>
  </si>
  <si>
    <t>B08MRJJ8GD</t>
  </si>
  <si>
    <t>https://www.amazon.ca/Progressive-Collagen-Protein-Chocolate-Flavour/dp/B08MRJJ8GD/</t>
  </si>
  <si>
    <t>https://www.healthyplanetcanada.com/progressive-grass-fed-whey-collagen-mct-natural-chocolate-700g.html</t>
  </si>
  <si>
    <t>Sukin - Hydration Elixir - Purely Ageless Range - Immediate Hydration, Reduces Surface of Wrinkles - For All Skin Types - 25 mL</t>
  </si>
  <si>
    <t>https://www.amazon.ca/Sukin-Purely-Ageless-Botanical-Hydration/dp/B07G3DHP1J/</t>
  </si>
  <si>
    <t>B07G3DHP1J</t>
  </si>
  <si>
    <t>https://www.healthyplanetcanada.com/sukin-hydration-elixir-purely-ageless-25ml.html</t>
  </si>
  <si>
    <t>Sukin - Enriching Night Cream - Rosehip Range - Ultimate Hydration for Tired Skin - For Dry and Distressed Skin Types - 120 mL</t>
  </si>
  <si>
    <t>https://www.amazon.ca/Sukin-Rosehip-Enriching-Night-Cream/dp/B01M1SZP73</t>
  </si>
  <si>
    <t>B01M1SZP73</t>
  </si>
  <si>
    <t>https://www.healthyplanetcanada.com/sukin-enriching-night-cream-rosehip-120ml.html</t>
  </si>
  <si>
    <t>Sukin - Reviving Eye Cream - Purely Ageless Range - Minimizes Look of Fine Lines - For All Skin Types - 25 mL</t>
  </si>
  <si>
    <t>https://www.amazon.ca/Sukin-Purely-Ageless-Reviving-Cream/dp/B07G3DBP1S/</t>
  </si>
  <si>
    <t>B07G3DBP1S</t>
  </si>
  <si>
    <t>https://www.healthyplanetcanada.com/sukin-reviving-eye-cream-purely-ageless-25ml.html</t>
  </si>
  <si>
    <t xml:space="preserve">Sukin Hydrating Day Cream Rose Hip 120mL
</t>
  </si>
  <si>
    <t>https://www.healthyplanetcanada.com/sukin-hydrating-day-cream-rose-hip-120ml.html</t>
  </si>
  <si>
    <t>B00I5NGKNK</t>
  </si>
  <si>
    <t>https://www.amazon.ca/Sukin-Rosehip-Hydrating-Cream-4-06oz/dp/B00I5NGKNK/</t>
  </si>
  <si>
    <t xml:space="preserve">Sukin Rehydrating Gel Cream 60mL
</t>
  </si>
  <si>
    <t>https://www.healthyplanetcanada.com/sukin-rehydrating-gel-cream-60ml.html</t>
  </si>
  <si>
    <t>B08PD7VML6</t>
  </si>
  <si>
    <t>https://www.amazon.ca/Sukin-Moisturiser-Brightening-Rejuvenates-Complexion/dp/B08PD7VML6/</t>
  </si>
  <si>
    <t>Sukin Glow Night Moisturizer Brightening 50mL</t>
  </si>
  <si>
    <t>https://www.healthyplanetcanada.com/sukin-glow-night-moisturizer-brightening-50ml.html</t>
  </si>
  <si>
    <t>B09H3L1QM5</t>
  </si>
  <si>
    <t>https://www.amazon.ca/Sukin-Moisturiser-Brightening-Rejuvenates-Complexion/dp/B09H3L1QM5/</t>
  </si>
  <si>
    <t>Sukin Organic Rose Hip Oil 25mL</t>
  </si>
  <si>
    <t>https://www.healthyplanetcanada.com/sukin-rose-hip-oil-organic-25ml.html</t>
  </si>
  <si>
    <t>B003VJVS4O</t>
  </si>
  <si>
    <t>https://www.amazon.ca/Sukin-Rose-Fluid-Ounce-Misc/dp/B003VJVS4O/</t>
  </si>
  <si>
    <t>Sukin Hydra Eye Gel 15mL</t>
  </si>
  <si>
    <t>https://www.healthyplanetcanada.com/sukin-hydra-eye-gel-15ml.html</t>
  </si>
  <si>
    <t>B08PD7VML3</t>
  </si>
  <si>
    <t>https://www.amazon.ca/Hydra-Eye-Gel-15ml/dp/B08PD7VML3/</t>
  </si>
  <si>
    <t>Sukin Nourishing Cream Cleanser Rosehip 125mL</t>
  </si>
  <si>
    <t>https://www.healthyplanetcanada.com/sukin-nourishing-cream-cleanser-rosehip-125ml.html</t>
  </si>
  <si>
    <t>B07TTK44R8</t>
  </si>
  <si>
    <t>https://www.amazon.ca/SUKIN-Rosehip-Cream-Cleanser-125ml/dp/B07TTK44R8/</t>
  </si>
  <si>
    <t>Sukin Body Lotion Hydrating Lime &amp; Coconut 500mL</t>
  </si>
  <si>
    <t>https://www.healthyplanetcanada.com/sukin-body-lotion-hydrating-lime-coconut-500ml.html</t>
  </si>
  <si>
    <t>B003VJVSPS</t>
  </si>
  <si>
    <t>https://www.amazon.ca/Sukin-Hydrating-Body-Lotion-500ml/dp/B003VJVSPS/</t>
  </si>
  <si>
    <t>Sukin Shampoo Volumising 500mL</t>
  </si>
  <si>
    <t>https://www.healthyplanetcanada.com/sukin-shampoo-volumising-500ml.html</t>
  </si>
  <si>
    <t>B07L19T6GN</t>
  </si>
  <si>
    <t>https://www.amazon.ca/Sukin-Volumising-Shampoo-500-ml/dp/B07L19T6GN/</t>
  </si>
  <si>
    <t>Sukin Conditioner Natural Balance 500mL</t>
  </si>
  <si>
    <t>https://www.healthyplanetcanada.com/sukin-conditioner-natural-balance-500ml.html</t>
  </si>
  <si>
    <t>B07CCH1QFV</t>
  </si>
  <si>
    <t>https://www.amazon.ca/Sukin-Natural-Balance-Conditioner-16-9/dp/B07CCH1QFV/</t>
  </si>
  <si>
    <t>Sukin Shampoo Oil Balancing 500mL</t>
  </si>
  <si>
    <t>https://www.healthyplanetcanada.com/sukin-shampoo-oil-balancing-500ml.html</t>
  </si>
  <si>
    <t>B0772KN9XP</t>
  </si>
  <si>
    <t>https://www.amazon.ca/Sukin-Balancing-Shampoo-Citrus-Spearmint/dp/B0772KN9XP/</t>
  </si>
  <si>
    <t>Sukin Revitalising Facial Scrub Signature 125mL</t>
  </si>
  <si>
    <t>B003VJXUHW</t>
  </si>
  <si>
    <t>https://www.healthyplanetcanada.com/sukin-signature-revitalising-facial-scrub-125ml.html</t>
  </si>
  <si>
    <t>https://www.amazon.ca/Sukin-Revitalising-Facial-Scrub-125ml/dp/B003VJXUHW/</t>
  </si>
  <si>
    <t>Sukin Facial Cleanser Foaming Pump Signature 125mL</t>
  </si>
  <si>
    <t>https://www.healthyplanetcanada.com/sukin-facial-cleanser-foaming-pump-125ml.html</t>
  </si>
  <si>
    <t>B003VJQKY2</t>
  </si>
  <si>
    <t>https://www.amazon.ca/Sukin-Foaming-Facial-Cleanser-125ml/dp/B003VJQKY2/</t>
  </si>
  <si>
    <t>Sukin Conditioner Volumising 500mL</t>
  </si>
  <si>
    <t>https://www.healthyplanetcanada.com/sukin-conditioner-volumising-500ml.html</t>
  </si>
  <si>
    <t>B07L1C1LP7</t>
  </si>
  <si>
    <t>https://www.amazon.ca/Sukin-Volumising-Conditioner-500-ml/dp/B07L1C1LP7/</t>
  </si>
  <si>
    <t>Sukin Hand &amp; Nail Cream Tube Signature 125mL</t>
  </si>
  <si>
    <t>https://www.healthyplanetcanada.com/sukin-hand-nail-cream-signature-tube-125ml.html</t>
  </si>
  <si>
    <t>B003VJXVLC</t>
  </si>
  <si>
    <t>https://www.amazon.ca/Sukin-Hand-Nail-Cream-125ml/dp/B003VJXVLC/</t>
  </si>
  <si>
    <t>Teeccino Mushroom Herbal Tea Chaga Ashwagandha 10 Tea Bags</t>
  </si>
  <si>
    <t>https://www.healthyplanetcanada.com/teeccino-mushroom-herbal-tea-chaga-ashwagandha-10-tea-bags.html</t>
  </si>
  <si>
    <t>B08BJFX8J8</t>
  </si>
  <si>
    <t>https://www.amazon.ca/Teeccino-Mushroom-Adaptogen-Tea-Wild-Harvested/dp/B08BJFX8J8/</t>
  </si>
  <si>
    <t>Organika Marine Collagen Drink Tablets with Vitamin C- Cranberry Flavour- 1 Tube x 14 Tablets</t>
  </si>
  <si>
    <t>B08FC74RFJ</t>
  </si>
  <si>
    <t>https://www.amazon.ca/Organika-Effervescent-Collagen-Cranberry-convenience/dp/B08FC74RFJ/</t>
  </si>
  <si>
    <t>https://www.healthyplanetcanada.com/organika-effervess-marine-collagen-cranberry-14-tablets.html</t>
  </si>
  <si>
    <t>Organika Marine Collagen Drink Tablets with Vitamin C- Lavender Flavour- 1 Tube x 14 Tablets</t>
  </si>
  <si>
    <t>B08FC3LCP1</t>
  </si>
  <si>
    <t>https://www.amazon.ca/Organika-Effervescent-Collagen-Lavender-convenience/dp/B08FC3LCP1/</t>
  </si>
  <si>
    <t>https://www.healthyplanetcanada.com/organika-effervess-marine-collagen-lavender-14-tablets.html</t>
  </si>
  <si>
    <t>Organika Marine Collagen Drink Tablets with Vitamin C- Kiwi Flavour- 1 Tube x 14 Tablets</t>
  </si>
  <si>
    <t>B08FC2NB4Z</t>
  </si>
  <si>
    <t>https://www.amazon.ca/Organika-Effervescent-Collagen-Tablets-convenience/dp/B08FC2NB4Z/</t>
  </si>
  <si>
    <t>https://www.healthyplanetcanada.com/organika-effervess-marine-collagen-kiwi-14-tablets.html</t>
  </si>
  <si>
    <t>Organika Marine Collagen Drink Tablets with Vitamin C- Rose Flavour- 1 Tube x 14 Tablets</t>
  </si>
  <si>
    <t>B08FC2NBNB</t>
  </si>
  <si>
    <t>https://www.amazon.ca/Organika-Effervescent-Collagen-Tablets-convenience/dp/B08FC2NBNB</t>
  </si>
  <si>
    <t>https://www.healthyplanetcanada.com/organika-effervess-marine-collagen-rose-14-tablets.html</t>
  </si>
  <si>
    <t xml:space="preserve">Ener-C Lemon Lime Non GMO Effervescent Powdered Drink Mix with 1000mg of Vitamin C - 30 Sachets </t>
  </si>
  <si>
    <t>B00I5MZJ6K</t>
  </si>
  <si>
    <t>https://www.amazon.ca/Pack-Ener-C-Vitamin-Drink-Mix/dp/B00I5MZJ6K/</t>
  </si>
  <si>
    <t>https://www.healthyplanetcanada.com/ener-c-vitamin-c-1000mg-lemon-lime-30-packs.html</t>
  </si>
  <si>
    <t>Pure Lab Vitamins - NAC 600mg 120 vegi-caps - N-acetyl-cysteine is a sulfur-containing precursor of the amino acid L-cysteine and the antioxidant glutathione.</t>
  </si>
  <si>
    <t>B09KFFMKW7</t>
  </si>
  <si>
    <t>https://www.amazon.ca/Pure-Lab-Vitamins-N-acetyl-cysteine-sulfur-containing/dp/B09KFFMKW7/</t>
  </si>
  <si>
    <t>https://www.healthyplanetcanada.com/pure-lab-vitamins-nac-600mg-120-veggie-caps.html</t>
  </si>
  <si>
    <t>OneRoot 100% Natural Comb Honey, 200g</t>
  </si>
  <si>
    <t>B079THQ943</t>
  </si>
  <si>
    <t>https://www.amazon.ca/OneRoot-100-Natural-Comb-Honey/dp/B079THQ943/</t>
  </si>
  <si>
    <t>https://www.healthyplanetcanada.com/oneroot-100-natural-honey-comb-200g.html</t>
  </si>
  <si>
    <t>Prana Granolove | Maple Spice Crunch Organic Granola | 300g</t>
  </si>
  <si>
    <t>B09KS9YXGQ</t>
  </si>
  <si>
    <t>https://www.amazon.ca/Prana-Granolove-Organic-Granola-Non-GMO/dp/B09KS9YXGQ</t>
  </si>
  <si>
    <t>https://www.healthyplanetcanada.com/prana-organic-granolove-granola-cereal-maple-spice-crunch-300g.html</t>
  </si>
  <si>
    <t>Prana Algarve Organic 62% Dark Chocolate Bark with Almonds &amp; Sea Salt | Non-GMO, Gluten Free, Fairtrade Certified, Vegan | 100g</t>
  </si>
  <si>
    <t>B077HJTF8V</t>
  </si>
  <si>
    <t>https://www.amazon.ca/PRANA-Algarve-Almonds-Salt-Chocolate/dp/B077HJTF8V</t>
  </si>
  <si>
    <t>https://www.healthyplanetcanada.com/prana-organic-chocolate-bark-algarve-100g.html</t>
  </si>
  <si>
    <t>Prana Machu Pichu - Exotic Fruit &amp; Nut Mix | Organic Trail Mix | Non-GMO, Gluten Free, Vegan Snack | Almonds, Goldenberries, Pumpkin Seeds, White Mulberries, Brazil Nuts &amp; Goji Berries | 150g</t>
  </si>
  <si>
    <t>https://www.amazon.ca/PRANA-MACHU-PICHU-Fruit-Nut-Mix/dp/B00PN21SZQ/r</t>
  </si>
  <si>
    <t>B00PN21SZQ</t>
  </si>
  <si>
    <t>https://www.healthyplanetcanada.com/prana-organic-nuts-and-fruit-mix-machu-pichu-150g.html</t>
  </si>
  <si>
    <t>Prana Organic Fuji Fruit &amp; Nut Trail Mix | Premium Salty Blend with Brazil Nuts, Almonds, Cashews, Hazelnuts, Thompson Raisins, Pumpkin &amp; Sunflower Seeds, Cranberries &amp; Algarve Sea Salt | Non-GMO, Gluten Free, Vegan Snack | 150g</t>
  </si>
  <si>
    <t>B00PN21VSU</t>
  </si>
  <si>
    <t>https://www.amazon.ca/PRANA-FUJI-Premium-Salty-Mix-150/dp/B00PN21VSU/</t>
  </si>
  <si>
    <t>https://www.healthyplanetcanada.com/prana-organic-fuji-salty-mix-150g.html</t>
  </si>
  <si>
    <t>Prana Organic No Mylk'N - 40% Chocolaty Bark Hazelnut, Sunflower Seeds &amp; Crispy Rice - Fair trade Vegan Snack, Non-GMO, 95g</t>
  </si>
  <si>
    <t>B077HDT93Z</t>
  </si>
  <si>
    <t>https://www.amazon.ca/PRANA-Hazelnut-Crispy-Creamy-Chocolate/dp/B077HDT93Z</t>
  </si>
  <si>
    <t>https://www.healthyplanetcanada.com/prana-organic-chocolate-bark-no-mylk-n-95g.html</t>
  </si>
  <si>
    <t>Prana Flax – Organic Golden Flax Whole Seeds | Non-GMO, Gluten Free, Vegan| Keto |High Source of Fibre | Source of Magnesium | 320g</t>
  </si>
  <si>
    <t>https://www.amazon.ca/Prana-Flax-Organic-Non-GMO-Magnesium/dp/B094ZDCBXN/</t>
  </si>
  <si>
    <t>B094ZDCBXN</t>
  </si>
  <si>
    <t>https://www.healthyplanetcanada.com/prana-flax-seeds-whole-320g.html</t>
  </si>
  <si>
    <t>Prana Chic Choc – Double Chocolate Organic Crunchy Bites | Non-GMO, Gluten Free, Vegan Snack | High Source of Fibre | 5g of Protein | Tasty Combination of Almonds, Hazelnuts and Superseeds | 125g</t>
  </si>
  <si>
    <t>B098K15KYK</t>
  </si>
  <si>
    <t>https://www.amazon.ca/Prana-Chic-Choc-Combination-Superseeds/dp/B098K15KYK</t>
  </si>
  <si>
    <t>https://www.healthyplanetcanada.com/prana-organic-chic-choc-crunchy-bites-double-chocolate-125g.html</t>
  </si>
  <si>
    <t>https://www.healthyplanetcanada.com/biosteel-shaker-cup.html</t>
  </si>
  <si>
    <t>BioSteel Shaker Cup with Wire Whisk Blender Ball, Leak-Proof Design, BPA-Free Plastic, 24 Ounce</t>
  </si>
  <si>
    <t>B00U0LMRNC</t>
  </si>
  <si>
    <t>https://www.amazon.ca/BioSteel-Shaker-Cup-28-oz/dp/B00U0LMRNC/</t>
  </si>
  <si>
    <t>Sisu Vitamin D 1000 IU 90 Tablets</t>
  </si>
  <si>
    <t>https://www.healthyplanetcanada.com/sisu-vitamin-d-1000-iu-90-tablets.html</t>
  </si>
  <si>
    <t>B07JVBXB9R</t>
  </si>
  <si>
    <t>https://www.amazon.ca/Sisu-Essential-absorption-preventing-Unflavored/dp/B07JVBXB9R/</t>
  </si>
  <si>
    <t>NOW Sweet Almond Oil 118mL</t>
  </si>
  <si>
    <t>https://www.healthyplanetcanada.com/now-sweet-almond-oil-118ml.html</t>
  </si>
  <si>
    <t>B00PUX5Q6K</t>
  </si>
  <si>
    <t>https://www.amazon.ca/Almond-Sweet-Expeller-Pressed-118ml/dp/B00PUX5Q6K/</t>
  </si>
  <si>
    <t>Prana Organic ProactivChia Ground Black Seeds 200g</t>
  </si>
  <si>
    <t>https://www.healthyplanetcanada.com/prana-organic-proactivchia-ground-black-seeds-200g.html</t>
  </si>
  <si>
    <t>B077HYS3MX</t>
  </si>
  <si>
    <t>https://www.amazon.ca/PRANA-Organic-Proactivchia-Ground-Black/dp/B077HYS3MX/</t>
  </si>
  <si>
    <t>NOW Orange Oil 30mL</t>
  </si>
  <si>
    <t>https://www.healthyplanetcanada.com/now-orange-oil-30ml.html</t>
  </si>
  <si>
    <t>B00J350U80</t>
  </si>
  <si>
    <t>https://www.amazon.ca/Now-Orange-Oil-Liquid-30ml/dp/B00J350U80/</t>
  </si>
  <si>
    <t>Prana Organic Chia Seeds Ground Black 200g</t>
  </si>
  <si>
    <t>https://www.healthyplanetcanada.com/prana-organic-chia-seeds-ground-black-200g.html</t>
  </si>
  <si>
    <t>B077HTCMQ3</t>
  </si>
  <si>
    <t>https://www.amazon.ca/Prana-Organic-Black-Seeds-Ground/dp/B077HTCMQ3/</t>
  </si>
  <si>
    <t>Bragg All Purpose Soy Seasoning Liquid 473mL</t>
  </si>
  <si>
    <t>https://www.healthyplanetcanada.com/bragg-all-purpose-soy-seasoning-liquid-473ml.html</t>
  </si>
  <si>
    <t>B00DII07OU</t>
  </si>
  <si>
    <t>https://www.amazon.ca/Bragg-Live-Food-Liquid-Seasoning/dp/B00DII07OU/</t>
  </si>
  <si>
    <t>NOW Tangerine Oil 30mL</t>
  </si>
  <si>
    <t>https://www.healthyplanetcanada.com/now-tangerine-oil-30ml.html</t>
  </si>
  <si>
    <t>B07GSX3G6B</t>
  </si>
  <si>
    <t>https://www.amazon.ca/Now-Tangerine-Oil-Liquid-30ml/dp/B07GSX3G6B/</t>
  </si>
  <si>
    <t>Everyone 2 in 1 Lotion Lavender &amp; Aloe 177mL</t>
  </si>
  <si>
    <t>https://www.healthyplanetcanada.com/everyone-2-in-1-lotion-lavender-aloe-177ml.html</t>
  </si>
  <si>
    <t>B01N5S6ODU</t>
  </si>
  <si>
    <t>https://www.amazon.ca/EO-PRODUCTS-LOTION-LAVENDER-ALOE/dp/B01N5S6ODU/</t>
  </si>
  <si>
    <t>Prana Organic ProactivChia Whole Black Seeds 284g</t>
  </si>
  <si>
    <t>https://www.healthyplanetcanada.com/prana-organic-proactivchia-whole-black-seeds-284g.html</t>
  </si>
  <si>
    <t>B077HR5BWW</t>
  </si>
  <si>
    <t>https://www.amazon.ca/PRANA-Organic-Proactivchia-Whole-Black/dp/B077HR5BWW/</t>
  </si>
  <si>
    <t>NOW Apricot Oil 118mL</t>
  </si>
  <si>
    <t>https://www.healthyplanetcanada.com/now-apricot-oil-118ml.html</t>
  </si>
  <si>
    <t>B078WV9226</t>
  </si>
  <si>
    <t>https://www.amazon.ca/NOW-Apricot-Kernel-Refined-118ml/dp/B078WV9226/</t>
  </si>
  <si>
    <t>NOW Lemon Oil 30mL</t>
  </si>
  <si>
    <t>https://www.healthyplanetcanada.com/now-lemon-oil-30ml.html</t>
  </si>
  <si>
    <t>B00PUX5MQO</t>
  </si>
  <si>
    <t>https://www.amazon.ca/Now-Lemon-Oil-Liquid-30ml/dp/B00PUX5MQO/</t>
  </si>
  <si>
    <t>NOW Grapeseed Oil 118mL</t>
  </si>
  <si>
    <t>https://www.healthyplanetcanada.com/now-grapeseed-oil-118ml.html</t>
  </si>
  <si>
    <t>B00PUX5TUS</t>
  </si>
  <si>
    <t>https://www.amazon.ca/NOW-Grape-Seed-Oil-118ml/dp/B00PUX5TUS/</t>
  </si>
  <si>
    <t>Everyone 2 in 1 Lotion Unscented 177mL</t>
  </si>
  <si>
    <t>https://www.healthyplanetcanada.com/everyone-3-in-1-lotion-unscented-177ml.html</t>
  </si>
  <si>
    <t>B01MSAB0YA</t>
  </si>
  <si>
    <t>https://www.amazon.ca/EO-Products-Everyone-Lotion-Unscented/dp/B01MSAB0YA/</t>
  </si>
  <si>
    <t>Prana Organic Chia Seeds Whole White 300g</t>
  </si>
  <si>
    <t>https://www.healthyplanetcanada.com/prana-organic-chia-seeds-whole-white-300g.html</t>
  </si>
  <si>
    <t>B077HKH9VM</t>
  </si>
  <si>
    <t>https://www.amazon.ca/PRANA-Organic-Whole-White-Seeds/dp/B077HKH9VM/</t>
  </si>
  <si>
    <t>Boo Bamboo Natural Baby Lotion 300mL</t>
  </si>
  <si>
    <t>https://www.healthyplanetcanada.com/boo-bamboo-natural-baby-lotion-300ml.html</t>
  </si>
  <si>
    <t>B01MXL6YD9</t>
  </si>
  <si>
    <t>https://www.amazon.ca/Bamboo-Baby-Body-Lotion-1x10-14/dp/B01MXL6YD9/</t>
  </si>
  <si>
    <t>Trapped Escape Room Game Pack: The Bank Job by SolidRoots LLC</t>
  </si>
  <si>
    <t>https://www.kohls.com/product/prd-5012685/trapped-escape-room-game-pack-the-bank-job-by-solidroots-llc.jsp?isClearance=true&amp;prdPV=2</t>
  </si>
  <si>
    <t>B08G3J1ZT6</t>
  </si>
  <si>
    <t>https://www.amazon.ca/SolidRoots-77411-Trapped-The-Bank/dp/B08G3J1ZT6/</t>
  </si>
  <si>
    <t>Black Series Night Glow Soccer Set</t>
  </si>
  <si>
    <t>https://www.kohls.com/product/prd-5166399/black-series-night-glow-soccer-set.jsp?isClearance=true&amp;prdPV=9</t>
  </si>
  <si>
    <t>B0944XRQJK</t>
  </si>
  <si>
    <t>https://www.amazon.ca/BLACK-Night-Soccer-Light-Up-Wristbands/dp/B0944XRQJK/</t>
  </si>
  <si>
    <t>Nerf Ultra Four Blaster</t>
  </si>
  <si>
    <t>https://www.kohls.com/product/prd-4397121/nerf-ultra-four-blaster.jsp?isClearance=true&amp;prdPV=10</t>
  </si>
  <si>
    <t>B07XLCSWLH</t>
  </si>
  <si>
    <t>https://www.amazon.ca/Hasbro-E9216-Ner-Ultra-Four/dp/B07XLCSWLH/</t>
  </si>
  <si>
    <t>Monster Jam 1:64 Megalodon Monster Wash Playset</t>
  </si>
  <si>
    <t>https://www.kohls.com/product/prd-5073498/monster-jam-164-megalodon-monster-wash-playset.jsp?isClearance=true&amp;prdPV=13</t>
  </si>
  <si>
    <t>B08T65NJ7L</t>
  </si>
  <si>
    <t>https://www.amazon.ca/Monster-Jam-Megalodon-Color-Changing-Interactive/dp/B08T65NJ7L/</t>
  </si>
  <si>
    <t>Black Series Tabletop Shuffleboard &amp; Bowling 2-in-1 Set</t>
  </si>
  <si>
    <t>https://www.kohls.com/product/prd-5280161/black-series-tabletop-shuffleboard-bowling-2-in-1-set.jsp?isClearance=true&amp;prdPV=18</t>
  </si>
  <si>
    <t>B096G7P6WM</t>
  </si>
  <si>
    <t>https://www.amazon.ca/BLACK-Tabletop-Shuffleboard-Bowling-Roll-Up/dp/B096G7P6WM/</t>
  </si>
  <si>
    <t xml:space="preserve">Black Series Night Glow Basketball Set
</t>
  </si>
  <si>
    <t>https://www.kohls.com/product/prd-5166398/black-series-night-glow-basketball-set.jsp?isClearance=true&amp;prdPV=16</t>
  </si>
  <si>
    <t>B094542R9G</t>
  </si>
  <si>
    <t>https://www.amazon.ca/BLACK-Night-Basketball-Light-Up-Wristbands/dp/B094542R9G/</t>
  </si>
  <si>
    <t>Nerf Mega XL Boom Dozer Blaster Toy</t>
  </si>
  <si>
    <t>https://www.kohls.com/product/prd-5065554/nerf-mega-xl-boom-dozer-blaster-toy.jsp?isClearance=true&amp;prdPV=20</t>
  </si>
  <si>
    <t>B08SYQK745</t>
  </si>
  <si>
    <t>https://www.amazon.ca/Hasbro-F1591-Ner-Mega-XL/dp/B08SYQK745/</t>
  </si>
  <si>
    <t>Star Wars The Child 6.5-inch Figure by Hasbro</t>
  </si>
  <si>
    <t>https://www.kohls.com/product/prd-4434167/star-wars-the-child-talking-plush-toy-by-hasbro.jsp?isClearance=true&amp;prdPV=27</t>
  </si>
  <si>
    <t>B082JJ5VM8</t>
  </si>
  <si>
    <t>https://www.amazon.ca/Mandalorian-6-5-Inch-Posable-Action-Figure/dp/B082JJ5VM8/</t>
  </si>
  <si>
    <t>Kenny G Keepin' It Saxy Board Game by Big G Creative</t>
  </si>
  <si>
    <t>https://www.kohls.com/product/prd-4936032/kenny-g-keepin-it-saxy-board-game-by-big-g-creative.jsp?isClearance=true&amp;prdPV=25</t>
  </si>
  <si>
    <t>B07W3XPP4W</t>
  </si>
  <si>
    <t>https://www.amazon.ca/Kenny-G-Keepin-Saxy-Game/dp/B07W3XPP4W/</t>
  </si>
  <si>
    <t>Hammer &amp; Axe Football Playmaker Board Game</t>
  </si>
  <si>
    <t>kohls.com/product/prd-5280044/hammer-axefootball-playmaker-board-game.jsp?isClearance=true&amp;prdPV=29</t>
  </si>
  <si>
    <t>B09DN1WJ6P</t>
  </si>
  <si>
    <t>https://www.amazon.ca/Hammer-Axe-Football-Playmaker-Strategic/dp/B09DN1WJ6P/</t>
  </si>
  <si>
    <t>Antler Ring Toss Inflatable Hat</t>
  </si>
  <si>
    <t>https://www.kohls.com/product/prd-4551544/antler-ring-toss-inflatable-hat.jsp?isClearance=true&amp;prdPV=33</t>
  </si>
  <si>
    <t>B09MNKMHGG</t>
  </si>
  <si>
    <t>https://www.amazon.ca/Inflatable-Reindeer-Christmas-Practical-Processed/dp/B09MNKMHGG/</t>
  </si>
  <si>
    <t>Ryan's World Red Titan DIY Assembly Toy Airplane</t>
  </si>
  <si>
    <t>https://www.kohls.com/product/prd-5086292/ryans-world-red-titan-diy-assembly-toy-airplane.jsp?isClearance=true&amp;prdPV=34</t>
  </si>
  <si>
    <t>B09HL6259K</t>
  </si>
  <si>
    <t>https://www.amazon.ca/RYANS-WORLD-Airplane-Assembly-Engineer/dp/B09HL6259K/</t>
  </si>
  <si>
    <t xml:space="preserve">TOBI™ 2 DIRECTOR’S CAMERA, HIGH-DEFINITION CAMERA FOR PHOTOS AND VIDEO
</t>
  </si>
  <si>
    <t>https://www.chapters.indigo.ca/en-ca/toys/tobi-2-director-s-camera/050743658693-item.html?ikwsec=KidsAndToys&amp;ikwidx=0#algoliaQueryId=cb93ee3ee35c80c91cfd96b213f0129c</t>
  </si>
  <si>
    <t>B08W183TL4</t>
  </si>
  <si>
    <t>https://www.amazon.ca/little-tikes-Directors-High-Definition-Backgrounds/dp/B08W183TL4/</t>
  </si>
  <si>
    <t xml:space="preserve">OFFICIAL MEGA EL TORO LOCO, ALL-TERRAIN REMOTE CONTROL MONSTER TRUCK
</t>
  </si>
  <si>
    <t>https://www.chapters.indigo.ca/en-ca/toys/official-mega-el-toro-loco/778988366387-item.html?ikwsec=KidsAndToys&amp;ikwidx=5#algoliaQueryId=cb93ee3ee35c80c91cfd96b213f0129c</t>
  </si>
  <si>
    <t>B08SSXB85R</t>
  </si>
  <si>
    <t>https://www.amazon.ca/Monster-Jam-Official-All-Terrain-Control/dp/B08SSXB85R/</t>
  </si>
  <si>
    <t>MERMAID WITH SEA SNAIL GONDOLA</t>
  </si>
  <si>
    <t>https://www.chapters.indigo.ca/en-ca/toys/mermaid-with-sea-snail-gondola/4008789700988-item.html?ikwsec=KidsAndToys&amp;ikwidx=9#algoliaQueryId=cb93ee3ee35c80c91cfd96b213f0129c</t>
  </si>
  <si>
    <t>B07JMCC8R4</t>
  </si>
  <si>
    <t>https://www.amazon.ca/PLAYMOBIL-Mermaid-Sea-Snail-Gondola/dp/B07JMCC8R4/</t>
  </si>
  <si>
    <t xml:space="preserve">PELICAN EXPLORE &amp; FIT CYCLE™ FUN FITNESS ADJUSTABLE EXERCISE EQUIPMENT KIDS STATIONARY BIKE WITH VIDEOS AUDIO AND MUSIC FOR CHILDREN 3-7 YEARS OLD
</t>
  </si>
  <si>
    <t>https://www.chapters.indigo.ca/en-ca/toys/pelican-explore-fit-cycle-fun/050743657917-item.html?ikwsec=KidsAndToys&amp;ikwidx=8#algoliaQueryId=cb93ee3ee35c80c91cfd96b213f0129c</t>
  </si>
  <si>
    <t>B08VZDZ3R2</t>
  </si>
  <si>
    <t>https://www.amazon.ca/little-tikes-Adjustable-Stationary-Multicolor/dp/B08VZDZ3R2/</t>
  </si>
  <si>
    <t>BARBIE® COLOR REVEAL™ FOAM DOLL</t>
  </si>
  <si>
    <t>https://www.chapters.indigo.ca/en-ca/toys/barbie-color-reveal-foam-doll/887961952193-item.html?ikwsec=KidsAndToys&amp;ikwidx=12#algoliaQueryId=cb93ee3ee35c80c91cfd96b213f0129c</t>
  </si>
  <si>
    <t>B08V151XM7</t>
  </si>
  <si>
    <t>https://www.amazon.ca/Barbie-Color-Reveal-Friend-Surprises/dp/B08V151XM7/</t>
  </si>
  <si>
    <t>MASSIVE LOOP MAYHEM™ TRACK SET</t>
  </si>
  <si>
    <t>https://www.chapters.indigo.ca/en-ca/toys/massive-loop-mayhem-track-set/887961921021-item.html?ikwsec=KidsAndToys&amp;ikwidx=13#algoliaQueryId=cb93ee3ee35c80c91cfd96b213f0129c</t>
  </si>
  <si>
    <t>B08V4T2YKJ</t>
  </si>
  <si>
    <t>https://www.amazon.ca/Hot-Wheels-Massive-28-Inch-Launcher/dp/B08V4T2YKJ/</t>
  </si>
  <si>
    <t>THE OFFICE TV SHOW DOWNSIZING PARTY QUIZ GAME, FOR TEENS AND ADULTS</t>
  </si>
  <si>
    <t>https://www.chapters.indigo.ca/en-ca/toys/the-office-tv-show-downsizing/778988277805-item.html?ikwsec=KidsAndToys&amp;ikwidx=16#algoliaQueryId=cb93ee3ee35c80c91cfd96b213f0129c</t>
  </si>
  <si>
    <t>B07S3L6P6V</t>
  </si>
  <si>
    <t>https://www.amazon.ca/Cardinal-Games-Office-Downsizing-Adults/dp/B07S3L6P6V/</t>
  </si>
  <si>
    <t>BARBIE® DOLL #173</t>
  </si>
  <si>
    <t>https://www.chapters.indigo.ca/en-ca/toys/barbie-doll-173/887961900033-item.html?ikwsec=KidsAndToys&amp;ikwidx=25#algoliaQueryId=418e70746fbe441a521dee31f2ceb762</t>
  </si>
  <si>
    <t>B08R5XY5LX</t>
  </si>
  <si>
    <t>https://www.amazon.ca/Barbie-Fashionistas-Doll-Kids-Years/dp/B08R5XY5LX/</t>
  </si>
  <si>
    <t>DELUXE FASHION CLOSET PLAYSET – CREATE 400+ FASHION COMBINATIONS</t>
  </si>
  <si>
    <t>https://www.chapters.indigo.ca/en-ca/toys/deluxe-fashion-closet-playset-create/035051574323-item.html?ikwsec=KidsAndToys&amp;ikwidx=23#algoliaQueryId=cb93ee3ee35c80c91cfd96b213f0129c</t>
  </si>
  <si>
    <t>B08WYGMWWJ</t>
  </si>
  <si>
    <t>https://www.amazon.ca/Rainbow-HighTM-Deluxe-Fashion-Playset/dp/B08WYGMWWJ/</t>
  </si>
  <si>
    <t>BARBIE® FASHIONISTAS® DOLL ROCK TEE / SKIRT</t>
  </si>
  <si>
    <t>https://www.chapters.indigo.ca/en-ca/toys/barbie-fashionistas-doll-rock-tee/887961899986-item.html?ikwsec=KidsAndToys&amp;ikwidx=18#algoliaQueryId=cb93ee3ee35c80c91cfd96b213f0129c</t>
  </si>
  <si>
    <t>B08HFFH1QN</t>
  </si>
  <si>
    <t>https://www.amazon.ca/Barbie-Fashionistas-Blond-Skirt-Years/dp/B08HFFH1QN/</t>
  </si>
  <si>
    <t>BARBIE BIG CITY BIG DREAMS™ VEHICLE</t>
  </si>
  <si>
    <t>https://www.chapters.indigo.ca/en-ca/toys/barbie-big-city-big-dreams/887961972856-item.html?ikwsec=KidsAndToys&amp;ikwidx=26#algoliaQueryId=418e70746fbe441a521dee31f2ceb762</t>
  </si>
  <si>
    <t>B08V1PRVZF</t>
  </si>
  <si>
    <t>https://www.amazon.ca/Barbie-Transforming-2-Seater-Concert-Themed-Accessories/dp/B08V1PRVZF/</t>
  </si>
  <si>
    <t>BARBIE® DOLL AND ACCESSORY #165</t>
  </si>
  <si>
    <t>https://www.chapters.indigo.ca/en-ca/toys/barbie-doll-and-accessory-165/887961900439-item.html?ikwsec=KidsAndToys&amp;ikwidx=33#algoliaQueryId=418e70746fbe441a521dee31f2ceb762</t>
  </si>
  <si>
    <t>B08HFD54R2</t>
  </si>
  <si>
    <t>https://www.amazon.ca/Barbie-Fashionistas-Wheelchair-Wearing-Tropical/dp/B08HFD54R2/</t>
  </si>
  <si>
    <t>POKÉMON TCG: FIRST PARTNER PACK (SINNOH)</t>
  </si>
  <si>
    <t>https://www.chapters.indigo.ca/en-ca/toys/pok%c3%a9mon-tcg-first-partner-pack/820650809651-item.html?ikwsec=KidsAndToys&amp;ikwidx=38#algoliaQueryId=cb93ee3ee35c80c91cfd96b213f0129c</t>
  </si>
  <si>
    <t>B08TX51NR8</t>
  </si>
  <si>
    <t>https://www.amazon.ca/Pok%C3%A9mon-TCG-First-Partner-Sinnoh/dp/B08TX51NR8/</t>
  </si>
  <si>
    <t>LEARNING RESOURCES SNAP-N-LEARN FRUIT SHAPERS</t>
  </si>
  <si>
    <t>https://www.chapters.indigo.ca/en-ca/toys/learning-resources-snap-n-learn/765023067156-item.html?ikwsec=KidsAndToys&amp;ikwidx=41#algoliaQueryId=cb93ee3ee35c80c91cfd96b213f0129c</t>
  </si>
  <si>
    <t>B08PCD218H</t>
  </si>
  <si>
    <t>https://www.amazon.ca/Learning-Resources-Snap-n-Learn-Shapers-Toddlers/dp/B08PCD218H/</t>
  </si>
  <si>
    <t>MOJI THE LOVABLE LABRADOODLE</t>
  </si>
  <si>
    <t>https://www.chapters.indigo.ca/en-ca/toys/moji-the-lovable-labradoodle/810017182077-item.html?ikwsec=KidsAndToys&amp;ikwidx=48#algoliaQueryId=7ec590850ff1a94e4bfc4f2607c96baa</t>
  </si>
  <si>
    <t>B086PHXVFD</t>
  </si>
  <si>
    <t>https://www.amazon.ca/Sky-Rocket-Moji-Interactive-Labradoodle/dp/B086PHXVFD/</t>
  </si>
  <si>
    <t>B084QBXTF6</t>
  </si>
  <si>
    <t>https://www.amazon.ca/Hot-Wheels-Motorized-Booster-Multiple/dp/B084QBXTF6/</t>
  </si>
  <si>
    <t>Hot Wheels Sky Crash Tower Track Set, 2.5+ ft High with Motorized Booster, Orange Track &amp; 1 Vehicle, Race Multiple Cars, Gift for Kids 5 to 10 Years Old &amp; Up</t>
  </si>
  <si>
    <t>https://www.chapters.indigo.ca/en-ca/toys/hot-wheels-sky-crash-tower/887961813968-item.html?ikwsec=KidsAndToys&amp;ikwidx=1#algoliaQueryId=e2ea1fa91caf85e3e6b6418129dbe746</t>
  </si>
  <si>
    <t>B08HG13HQN</t>
  </si>
  <si>
    <t xml:space="preserve">Barbie Fashionistas Doll with Blonde Hair with Malibu Dress and Leggings, Toy for Kids 3 to 8 Years Old
</t>
  </si>
  <si>
    <t>https://www.amazon.ca/Barbie-Fashionistas-Blonde-Malibu-Leggings/dp/B08HG13HQN/</t>
  </si>
  <si>
    <t>https://www.chapters.indigo.ca/en-ca/toys/barbie-fashionistas-doll-malibu-top/887961900224-item.html?ikwsec=KidsAndToys&amp;ikwidx=51#algoliaQueryId=60fc3e54e8d3366176d419568e10eba0</t>
  </si>
  <si>
    <t>Barbie Fashionistas Doll with Curly Brunette Hair and Letterman Jacket, Toy for Kids 3 to 8 Years Old</t>
  </si>
  <si>
    <t>B08HFXGQ8R</t>
  </si>
  <si>
    <t>https://www.amazon.ca/Barbie-Fashionistas-Brunette-Letterman-Jacket/dp/B08HFXGQ8R/</t>
  </si>
  <si>
    <t>https://www.chapters.indigo.ca/en-ca/toys/barbie-fashionistas-doll-156-letterman/887961900255-item.html?ikwsec=KidsAndToys&amp;ikwidx=52#algoliaQueryId=60fc3e54e8d3366176d419568e10eba0</t>
  </si>
  <si>
    <t xml:space="preserve">Barbie Fashionistas Doll # 159, Petite, with Light Brown Hair Wearing Tie-Dye T-Shirt Dress, White Shoes &amp; Visor, Toy for Kids 3 to 8 Years Old
</t>
  </si>
  <si>
    <t>https://www.amazon.ca/Barbie-Fashionistas-Wearing-Tie-Dye-T-Shirt/dp/B08HFSF49D/</t>
  </si>
  <si>
    <t>B08HFSF49D</t>
  </si>
  <si>
    <t>https://www.chapters.indigo.ca/en-ca/toys/barbie-fashionistas-doll-159-tie/887961900309-item.html?ikwsec=KidsAndToys&amp;ikwidx=55#algoliaQueryId=60fc3e54e8d3366176d419568e10eba0</t>
  </si>
  <si>
    <t xml:space="preserve">LOL Surprise Dance Machine Car with Exclusive Doll, Surprise Pool and Dance Floor, Multicolor and Magic Blacklight, for Kids
</t>
  </si>
  <si>
    <t>B08STLKYSP</t>
  </si>
  <si>
    <t>https://www.amazon.ca/Surprise-Machine-Exclusive-Multicolor-Blacklight/dp/B08STLKYSP/</t>
  </si>
  <si>
    <t>https://www.chapters.indigo.ca/en-ca/toys/lol-surprise-dance-machine-car/035051117933-item.html?ikwsec=KidsAndToys&amp;ikwidx=58#algoliaQueryId=60fc3e54e8d3366176d419568e10eba0</t>
  </si>
  <si>
    <t xml:space="preserve">Melissa &amp; Doug Deluxe Double-Sided Tabletop Easel, Arts &amp; Crafts, Sturdy Wooden Construction (42 Pieces)
</t>
  </si>
  <si>
    <t>https://www.amazon.ca/Melissa-Doug-Double-Sided-Easel-Dry-Erase-Chalkboard/dp/B01KO0RDO6/</t>
  </si>
  <si>
    <t>B01KO0RDO6</t>
  </si>
  <si>
    <t>https://www.chapters.indigo.ca/en-ca/toys/melissa-doug-wooden-double-sided/000772127905-item.html?ikwsec=KidsAndToys&amp;ikwidx=63#algoliaQueryId=e2ea1fa91caf85e3e6b6418129dbe746</t>
  </si>
  <si>
    <t>Na! Na! Na! Surprise 2-in-1 Fashion Doll and Metallic Purse Glam Series - Maxwell Dane, Brunette Boy Doll in Dog Ear Hat with Puppy Purse Multicolor</t>
  </si>
  <si>
    <t>https://www.amazon.ca/Na-Surprise-Fashion-Metallic-Purse/dp/B08WZCLHJN/</t>
  </si>
  <si>
    <t>B08WZCLHJN</t>
  </si>
  <si>
    <t>https://www.chapters.indigo.ca/en-ca/toys/2-in-1-fashion-doll/035051575375-item.html?ikwsec=KidsAndToys&amp;ikwidx=66#algoliaQueryId=e2ea1fa91caf85e3e6b6418129dbe746</t>
  </si>
  <si>
    <t>Melissa &amp; Doug Catch &amp; Count Wooden Fishing Game with 2 Magnetic Rods</t>
  </si>
  <si>
    <t>https://www.amazon.ca/Melissa-Doug-Wooden-Fishing-Magnetic/dp/B00TSL000C/</t>
  </si>
  <si>
    <t>B00TSL000C</t>
  </si>
  <si>
    <t>https://www.chapters.indigo.ca/en-ca/toys/melissa-doug-catch-count-fishing/000772151498-item.html?ikwsec=KidsAndToys&amp;ikwidx=76#algoliaQueryId=9859df7cef356f4ae858e326fc3347ca</t>
  </si>
  <si>
    <t xml:space="preserve">TIPSY, STRATEGIC AND CHALLENGING 3D GRAVITY GAME
</t>
  </si>
  <si>
    <t>https://www.chapters.indigo.ca/en-ca/toys/tipsy-strategic-and-challenging-3d/778988259443-item.html?ikwsec=KidsAndToys&amp;ikwidx=82#algoliaQueryId=9859df7cef356f4ae858e326fc3347ca</t>
  </si>
  <si>
    <t>https://www.amazon.ca/Marbles-MAR-FGM-Tipsy-UPCX/dp/B07M5TQ514/</t>
  </si>
  <si>
    <t>B07M5TQ514</t>
  </si>
  <si>
    <t xml:space="preserve">Melissa and Doug Love Your Look Pretend Nail Care Play Set
</t>
  </si>
  <si>
    <t>https://www.amazon.ca/Melissa-Doug-Love-Your-Pretend/dp/B08KFNKHRD/</t>
  </si>
  <si>
    <t>B08KFNKHRD</t>
  </si>
  <si>
    <t>https://www.chapters.indigo.ca/en-ca/toys/melissa-doug-love-your-look/000772318044-item.html?ikwsec=KidsAndToys&amp;ikwidx=83#algoliaQueryId=9859df7cef356f4ae858e326fc3347ca</t>
  </si>
  <si>
    <t>Hasbro furReal Peealots Big Wags Kitty Interactive Pet Toy, Ages 4 and Up, E89495X3</t>
  </si>
  <si>
    <t>https://www.amazon.ca/Frr-Peealots-Big-Wags-Cat/dp/B088XX8YJ9/</t>
  </si>
  <si>
    <t>B088XX8YJ9</t>
  </si>
  <si>
    <t>https://www.chapters.indigo.ca/en-ca/toys/peealots-big-wags-kitty/5010993775149-item.html?ikwsec=KidsAndToys&amp;ikwidx=84#algoliaQueryId=e2ea1fa91caf85e3e6b6418129dbe746</t>
  </si>
  <si>
    <t>Hasbro furReal Dazzlin' Dimples My Playful Dolphin, 80+ Sounds and Reactions, Interactive Toy Electronic Pet, Animatronic Toy, Ages 4 and Up, F24015L1</t>
  </si>
  <si>
    <t>https://www.amazon.ca/furReal-Reactions-Interactive-Electronic-Animatronic/dp/B08P4GYNKY</t>
  </si>
  <si>
    <t>B08P4GYNKY</t>
  </si>
  <si>
    <t>https://www.chapters.indigo.ca/en-ca/toys/furreal-dazzlin-dimples-my-playful/5010993860463-item.html?ikwsec=KidsAndToys&amp;ikwidx=88#algoliaQueryId=e2ea1fa91caf85e3e6b6418129dbe746</t>
  </si>
  <si>
    <t xml:space="preserve">PLAYMOBIL Princess Castle
</t>
  </si>
  <si>
    <t>https://www.amazon.ca/Playmobil-70448-Princess-Castle/dp/B089SXJGB9</t>
  </si>
  <si>
    <t>B089SXJGB9</t>
  </si>
  <si>
    <t>https://www.chapters.indigo.ca/en-ca/toys/princess-castle/4008789704481-item.html?ikwsec=KidsAndToys&amp;ikwidx=90#algoliaQueryId=e2ea1fa91caf85e3e6b6418129dbe746</t>
  </si>
  <si>
    <t xml:space="preserve">My Fuzzy Friend Koala Interactive Hugging Kids Companion Plush Pet
</t>
  </si>
  <si>
    <t>https://www.amazon.ca/Koala-Interactive-Hugging-Companion-Plush/dp/B0921XDSZQ/</t>
  </si>
  <si>
    <t>B0921XDSZQ</t>
  </si>
  <si>
    <t>https://www.chapters.indigo.ca/en-ca/toys/my-fuzzy-friend-koala/810017182961-item.html?ikwsec=KidsAndToys&amp;ikwidx=91#algoliaQueryId=e2ea1fa91caf85e3e6b6418129dbe746</t>
  </si>
  <si>
    <t>Squeakee Minis Poppy The Bunny - Interactive Balloon Pet!</t>
  </si>
  <si>
    <t>https://www.amazon.ca/Squeakee-Minis-S1-Single-Pack/dp/B08GCZVDVK/</t>
  </si>
  <si>
    <t>B08GCZVDVK</t>
  </si>
  <si>
    <t>https://www.chapters.indigo.ca/en-ca/toys/squeakee-minis-poppy-the-bunny/630996123041-item.html?ikwsec=KidsAndToys&amp;ikwidx=94#algoliaQueryId=e2ea1fa91caf85e3e6b6418129dbe746</t>
  </si>
  <si>
    <t>PIXAR: TOY STORY MEDIUM PLUSH - REX</t>
  </si>
  <si>
    <t>https://www.chapters.indigo.ca/en-ca/toys/pixar-toy-story-medium-plush/672781012185-item.html?ikwsec=KidsAndToys&amp;ikwidx=101#algoliaQueryId=858128937bacc2ca4f71b6cdfbe3e223</t>
  </si>
  <si>
    <t>B08VNSRCBW</t>
  </si>
  <si>
    <t>https://www.amazon.ca/Disney-Pixar-Story-Inch-Plush/dp/B08VNSRCBW/</t>
  </si>
  <si>
    <t>MORDILLO THE MARCH, 500PC PUZZLE</t>
  </si>
  <si>
    <t>https://www.chapters.indigo.ca/en-ca/toys/mordillo-the-march-500pc-puzzle/8005125350780-item.html?ikwsec=KidsAndToys&amp;ikwidx=97#algoliaQueryId=858128937bacc2ca4f71b6cdfbe3e223</t>
  </si>
  <si>
    <t>B083MN8F5Z</t>
  </si>
  <si>
    <t>https://www.amazon.ca/Clementoni-PZ500-MORDILLO-March-Marche/dp/B083MN8F5Z/</t>
  </si>
  <si>
    <t>DELUXE CHINESE CHECKERS, CLASSIC ORIGINAL GAME SET INCLUDES SOLID WOOD BOARD WITH STORAGE, FOR KIDS AND ADULTS AGES 8 AND UP</t>
  </si>
  <si>
    <t>https://www.chapters.indigo.ca/en-ca/toys/deluxe-chinese-checkers-classic-original/778988271773-item.html?ikwsec=KidsAndToys&amp;ikwidx=107#algoliaQueryId=858128937bacc2ca4f71b6cdfbe3e223</t>
  </si>
  <si>
    <t>B08FCR19KW</t>
  </si>
  <si>
    <t>https://www.amazon.ca/Cardinal-Legacy-Deluxe-Chinese-Checkers/dp/B08FCR19KW/</t>
  </si>
  <si>
    <t>MIGHTY EXPRESS BUILD-IT BROCK MOTORIZED TOY TRAIN WITH WORKING TOOL AND CARGO CAR, KIDS TOYS FOR AGES 3 AND UP</t>
  </si>
  <si>
    <t>https://www.chapters.indigo.ca/en-ca/toys/mighty-express-build-it-brock/778988374825-item.html?ikwsec=KidsAndToys&amp;ikwidx=103#algoliaQueryId=858128937bacc2ca4f71b6cdfbe3e223</t>
  </si>
  <si>
    <t>B08T6FGJNC</t>
  </si>
  <si>
    <t>https://www.amazon.ca/Mighty-Express-Build-Motorized-Working/dp/B08T6FGJNC/q</t>
  </si>
  <si>
    <t>SQUEAKEE MINIS HEELIE THE PUPPY</t>
  </si>
  <si>
    <t>https://www.chapters.indigo.ca/en-ca/toys/squeakee-minis-heelie-the-puppy/630996123027-item.html?ikwsec=KidsAndToys&amp;ikwidx=104#algoliaQueryId=858128937bacc2ca4f71b6cdfbe3e223</t>
  </si>
  <si>
    <t>B08GCXM3BD</t>
  </si>
  <si>
    <t>https://www.amazon.ca/Squeakee-Minis-S1-Single-Pack/dp/B08GCXM3BD/</t>
  </si>
  <si>
    <t>FOLKMANIS® JUMPING FROG</t>
  </si>
  <si>
    <t>https://www.chapters.indigo.ca/en-ca/toys/folkmanis-jumping-frog/638348030825-item.html?ikwsec=KidsAndToys&amp;ikwidx=116#algoliaQueryId=19e88e8746a83b6f926740925ba437ff</t>
  </si>
  <si>
    <t>B01H70MBES</t>
  </si>
  <si>
    <t>https://www.amazon.ca/Folkmanis-Puppets-Jumping-Puppet-Green/dp/B01H70MBES/</t>
  </si>
  <si>
    <t>FUNKO POP! MASTERS OF THE UNIVERSE - EVIL LYN</t>
  </si>
  <si>
    <t>https://www.chapters.indigo.ca/en-ca/toys/funko-pop-masters-of-the/889698562041-item.html?ikwsec=KidsAndToys&amp;ikwidx=113#algoliaQueryId=19e88e8746a83b6f926740925ba437ff</t>
  </si>
  <si>
    <t>B08T61GHB5</t>
  </si>
  <si>
    <t>https://www.amazon.ca/Funko-Pop-Masters-Universe-Multicolor/dp/B08T61GHB5/</t>
  </si>
  <si>
    <t>FOLKMANIS® AMAZON PARROT PUPPET</t>
  </si>
  <si>
    <t>https://www.chapters.indigo.ca/en-ca/toys/folkmanis-amazon-parrot-puppet/638348025920-item.html?ikwsec=KidsAndToys&amp;ikwidx=110#algoliaQueryId=19e88e8746a83b6f926740925ba437ff</t>
  </si>
  <si>
    <t>B0012KDH8O</t>
  </si>
  <si>
    <t>https://www.amazon.ca/Folkmanis-Puppets-Amazon-Parrot-Puppet/dp/B0012KDH8O/</t>
  </si>
  <si>
    <t>SQUEAKEE MINIS BILLO THE MONKEY</t>
  </si>
  <si>
    <t>https://www.chapters.indigo.ca/en-ca/toys/squeakee-minis-billo-the-monkey/630996123034-item.html?ikwsec=KidsAndToys&amp;ikwidx=122#algoliaQueryId=ad2c0d9332f9aecf1406ab9aae69a0c9</t>
  </si>
  <si>
    <t>B08GD2Z1R4</t>
  </si>
  <si>
    <t>https://www.amazon.ca/Squeakee-Minis-Billo-The-Monkey/dp/B08GD2Z1R4/</t>
  </si>
  <si>
    <t>MIGHTY EXPRESS, MISSION STATION PLAYSET WITH EXCLUSIVE FREIGHT NATE TOY TRAIN, LIGHTS AND SOUNDS</t>
  </si>
  <si>
    <t>https://www.chapters.indigo.ca/en-ca/toys/mighty-express-mission-station-playset/778988359792-item.html?ikwsec=KidsAndToys&amp;ikwidx=121#algoliaQueryId=ad2c0d9332f9aecf1406ab9aae69a0c9</t>
  </si>
  <si>
    <t>B08TT2ZWZ6</t>
  </si>
  <si>
    <t>https://www.amazon.ca/Mighty-Express-Mission-Station-Exclusive/dp/B08TT2ZWZ6/</t>
  </si>
  <si>
    <t>FURREAL FLITTER THE KITTEN</t>
  </si>
  <si>
    <t>https://www.chapters.indigo.ca/en-ca/toys/furreal-flitter-the-kitten/5010993794454-item.html?ikwsec=KidsAndToys&amp;ikwidx=123#algoliaQueryId=ad2c0d9332f9aecf1406ab9aae69a0c9</t>
  </si>
  <si>
    <t>B08GQ79LHX</t>
  </si>
  <si>
    <t>https://www.amazon.ca/Hasbro-F1827-Frr-Flitter-Kitten/dp/B08GQ79LHX/</t>
  </si>
  <si>
    <t>RAPTORS CHILD 3-PACK NON-MEDICAL FACE MASKS</t>
  </si>
  <si>
    <t>https://www.chapters.indigo.ca/en-ca/house-and-home/raptors-child-3-pack-non/195558157488-item.html?ikwsec=KidsAndToys&amp;ikwidx=128#algoliaQueryId=ad2c0d9332f9aecf1406ab9aae69a0c9</t>
  </si>
  <si>
    <t>B08P6VLHXB</t>
  </si>
  <si>
    <t>https://www.amazon.ca/Toronto-Raptors-Child-Basketball-Covering/dp/B08P6VLHXB/</t>
  </si>
  <si>
    <t>DELUXE DOUBLE-6 DOMINOES, CLASSIC ORIGINAL BOARD GAME SET OF 28 DOMINOES IN HIGH QUALITY LINED WOOD CASE, FOR KIDS AND ADULTS AGED 8 AND UP</t>
  </si>
  <si>
    <t>https://www.chapters.indigo.ca/en-ca/toys/deluxe-double-6-dominoes-classic/778988271759-item.html?ikwsec=KidsAndToys&amp;ikwidx=127#algoliaQueryId=ad2c0d9332f9aecf1406ab9aae69a0c9</t>
  </si>
  <si>
    <t>B08FCRW89W</t>
  </si>
  <si>
    <t>https://www.amazon.ca/Cardinal-Legacy-Double-6-Dominoes-Storage/dp/B08FCRW89W/</t>
  </si>
  <si>
    <t>PETS ALIVE FIFI THE FLOSSING SLOTH ROBOTIC TOY BY ZURU</t>
  </si>
  <si>
    <t>https://www.chapters.indigo.ca/en-ca/toys/pets-alive-fifi-the-flossing/193052004420-item.html?ikwsec=KidsAndToys&amp;ikwidx=132#algoliaQueryId=19e88e8746a83b6f926740925ba437ff</t>
  </si>
  <si>
    <t>B083TKK6H5</t>
  </si>
  <si>
    <t>https://www.amazon.ca/PETS-ALIVE-FIFI-FLOSSING-Sloth/dp/B083TKK6H5/</t>
  </si>
  <si>
    <t>FUNKO POP! MASTERS OF THE UNIVERSE - CLAMP CHAMP</t>
  </si>
  <si>
    <t>https://www.chapters.indigo.ca/en-ca/toys/funko-pop-masters-of-the/889698562027-item.html?ikwsec=KidsAndToys&amp;ikwidx=135#algoliaQueryId=19e88e8746a83b6f926740925ba437ff</t>
  </si>
  <si>
    <t>B08P5Y89P4</t>
  </si>
  <si>
    <t>https://www.amazon.ca/Funko-Pop-Masters-Universe-Multicolor/dp/B08P5Y89P4/</t>
  </si>
  <si>
    <t>MIGHTY EXPRESS, FARM STATION ADVENTURE BUCKET AND 11-PIECE TRAIN TRACK SET WITH EXCLUSIVE FARMER FAYE TOY TRAIN</t>
  </si>
  <si>
    <t>https://www.chapters.indigo.ca/en-ca/toys/mighty-express-farm-station-adventure/778988359778-item.html?ikwsec=KidsAndToys&amp;ikwidx=140#algoliaQueryId=de774aab02501a4b5e8ab9c07af09d9a</t>
  </si>
  <si>
    <t>B08TT7LQ6Z</t>
  </si>
  <si>
    <t>https://www.amazon.ca/Mighty-Express-Adventure-11-Piece-Exclusive/dp/B08TT7LQ6Z/</t>
  </si>
  <si>
    <t>THE BLACK SERIES JANNAH TOY 6-INCH SCALE</t>
  </si>
  <si>
    <t>https://www.chapters.indigo.ca/en-ca/toys/the-black-series-jannah-toy/630509876549-item.html?ikwsec=KidsAndToys&amp;ikwidx=138#algoliaQueryId=de774aab02501a4b5e8ab9c07af09d9a</t>
  </si>
  <si>
    <t>B07TTLWPR6</t>
  </si>
  <si>
    <t>https://www.amazon.ca/Star-Black-Jannah-6-inch-Scale/dp/B07TTLWPR6/</t>
  </si>
  <si>
    <t>RAVNICA: INQUISITION BOARD GAME</t>
  </si>
  <si>
    <t>https://www.chapters.indigo.ca/en-ca/toys/ravnica-inquisition-board-game/634482731390-item.html?ikwsec=KidsAndToys&amp;ikwidx=136#algoliaQueryId=de774aab02501a4b5e8ab9c07af09d9a</t>
  </si>
  <si>
    <t>B07NZ6WQKF</t>
  </si>
  <si>
    <t>https://www.amazon.ca/Magic-The-Gathering-Ravnica-Inquisition/dp/B07NZ6WQKF/</t>
  </si>
  <si>
    <t>LEARNING RESOURCES SOCIAL DISTANCE DISCS</t>
  </si>
  <si>
    <t>https://www.chapters.indigo.ca/en-ca/toys/learning-resources-social-distance-discs/765023043600-item.html?ikwidx=146&amp;ikwsec=KidsAndToys#algoliaQueryId=8de9a8c60038bfba9000f4a075a97cb5</t>
  </si>
  <si>
    <t>B08DJSMJF6</t>
  </si>
  <si>
    <t>https://www.amazon.ca/Learning-Resources-Distancing-Classroom-Multi-Color/dp/B08DJSMJF6/</t>
  </si>
  <si>
    <t>BALLET WISHES</t>
  </si>
  <si>
    <t>https://www.chapters.indigo.ca/en-ca/toys/ballet-wishes/887961801408-item.html?ikwsec=KidsAndToys&amp;ikwidx=149#algoliaQueryId=8de9a8c60038bfba9000f4a075a97cb5</t>
  </si>
  <si>
    <t>B07X8Z1ZM9</t>
  </si>
  <si>
    <t>https://www.amazon.ca/Barbie-Signature-Ballet-approx-Wearing/dp/B07X8Z1ZM9/</t>
  </si>
  <si>
    <t>NINTENDO DELUXE MUSHROOM KINGDOM CASTLE PLAYSET</t>
  </si>
  <si>
    <t>https://www.chapters.indigo.ca/en-ca/toys/nintendo-deluxe-mushroom-kingdom-castle/039897585413-item.html?ikwsec=KidsAndToys&amp;ikwidx=148#algoliaQueryId=8de9a8c60038bfba9000f4a075a97cb5</t>
  </si>
  <si>
    <t>B06XPD86D6</t>
  </si>
  <si>
    <t>https://www.amazon.ca/World-Nintendo-Deluxe-Feature-Playset/dp/B06XPD86D6/</t>
  </si>
  <si>
    <t>MIGHTY EXPRESS, RESCUE RED MOTORIZED TOY TRAIN WITH WORKING TOOL AND CARGO CAR</t>
  </si>
  <si>
    <t>https://www.chapters.indigo.ca/en-ca/toys/mighty-express-rescue-red-motorized/778988374832-item.html?ikwsec=KidsAndToys&amp;ikwidx=147#algoliaQueryId=8de9a8c60038bfba9000f4a075a97cb5</t>
  </si>
  <si>
    <t>B081Q8H3X8</t>
  </si>
  <si>
    <t>B08T5J3Z8N</t>
  </si>
  <si>
    <t>https://www.amazon.ca/Mighty-Express-Rescue-Motorized-Working/dp/B08T5J3Z8N/</t>
  </si>
  <si>
    <t>BEANIE BOOS - RAMSEY</t>
  </si>
  <si>
    <t>https://www.chapters.indigo.ca/en-ca/toys/beanie-boos-ramsey/008421362523-item.html?ikwsec=KidsAndToys&amp;ikwidx=151#algoliaQueryId=8de9a8c60038bfba9000f4a075a97cb5</t>
  </si>
  <si>
    <t>https://www.amazon.ca/Eyes-Plush-Ramsey-Lion-Doll/dp/B081Q8H3X8/</t>
  </si>
  <si>
    <t>BEANIE BOOS - CAMILLA</t>
  </si>
  <si>
    <t>https://www.chapters.indigo.ca/en-ca/toys/beanie-boos-camilla/008421363834-item.html?ikwsec=KidsAndToys&amp;ikwidx=152#algoliaQueryId=8de9a8c60038bfba9000f4a075a97cb5</t>
  </si>
  <si>
    <t>B0855J3HL6</t>
  </si>
  <si>
    <t>https://www.amazon.ca/Ty-Beanie-Camilla-Poodle-Perfect/dp/B0855J3HL6/</t>
  </si>
  <si>
    <t>Graco® TrioGrow™ SnugLock® 3-in-1 Convertible Car Seat in Black</t>
  </si>
  <si>
    <t>https://www.bedbathandbeyond.ca/store/product/graco-triogrow-snuglock-3-in-1-convertible-car-seat-in-black/5517999?categoryId=25843&amp;skuId=</t>
  </si>
  <si>
    <t>B08S8WLP79</t>
  </si>
  <si>
    <t>https://www.amazon.ca/Graco-TrioGrow-SnugLock-Featuring-Anti-Rebound/dp/B08S8WLP79/</t>
  </si>
  <si>
    <t>Miracle-Gro Water Soluble All Purpose Plant Food - 500g</t>
  </si>
  <si>
    <t>https://www.oscseeds.com/product/miracle-gro-24-8-16-water-soluble-all-purpose-plant-fertilizer-500g-item-no-568/</t>
  </si>
  <si>
    <t>B07NLSDSNX</t>
  </si>
  <si>
    <t>https://www.amazon.ca/Miracle-Gro-2756810-Soluble-Purpose-24-8-16/dp/B07NLSDSNX/</t>
  </si>
  <si>
    <t>Miracle-Gro Water Soluble Bloom Booster Plant Food - 500g</t>
  </si>
  <si>
    <t>https://www.oscseeds.com/product/miracle-gro-15-30-15-water-soluble-bloom-booster-plant-fertilizer-500g-item-no-566/</t>
  </si>
  <si>
    <t>B07NLWJ7RS</t>
  </si>
  <si>
    <t>https://www.amazon.ca/Miracle-Gro-2756210-Soluble-Booster-15-30-15/dp/B07NLWJ7RS/</t>
  </si>
  <si>
    <t>Miracle-Gro Shake N Feed Tomato, Fruits &amp; Vegetables Plant Food - 453g</t>
  </si>
  <si>
    <t>https://www.oscseeds.com/product/miracle-gro-shake-n-feed-flowering-fruits-and-vegetables-plant-9-4-12-fertilizer-453g-item-no-564/</t>
  </si>
  <si>
    <t>B07NLR26PL</t>
  </si>
  <si>
    <t>https://www.amazon.ca/Miracle-Gro-2671306-Tomato-Vegetables-10-5-15/dp/B07NLR26PL/</t>
  </si>
  <si>
    <t>Miracle-Gro Shake N Feed All Purpose Plant Food - 453g</t>
  </si>
  <si>
    <t>https://www.oscseeds.com/product/miracle-gro-12-4-8-shake-n-feed-all-purpose-plant-fertilizer-453-g-item-no-562/</t>
  </si>
  <si>
    <t>B07D7CVM53</t>
  </si>
  <si>
    <t>https://www.amazon.ca/Miracle-Gro-2671106-Shake-Purpose-12-4-8/dp/B07D7CVM53/</t>
  </si>
  <si>
    <t>Miracle-Gro Fertilizer Spikes for Trees and Shrubs, 12 Pack (Not Sold in Pinellas County, FL)</t>
  </si>
  <si>
    <t>B00AA5OYKM</t>
  </si>
  <si>
    <t>https://www.amazon.ca/Miracle-Gro-Fertilizer-Spikes-Shrubs-Pinellas/dp/B00AA5OYKM/</t>
  </si>
  <si>
    <t>https://www.oscseeds.com/product/miracle-gro-tree-shrub-fertilizer-spikes-12-pack/</t>
  </si>
  <si>
    <t>Nintendo Switch - Pikmin 3 Deluxe</t>
  </si>
  <si>
    <t>https://www.toysrus.ca/en/Nintendo-Switch---Pikmin-3-Deluxe/6486497C.html</t>
  </si>
  <si>
    <t>B08FCXFHV3</t>
  </si>
  <si>
    <t>https://www.amazon.ca/Pikmin-Deluxe-Nintendo-Switch-Game/dp/B08FCXFHV3/</t>
  </si>
  <si>
    <t>Nintendo Switch - Pokémon Shining Pearl</t>
  </si>
  <si>
    <t>https://www.toysrus.ca/en/Nintendo-Switch---Pokemon-Shining-Pearl/1413880B.html</t>
  </si>
  <si>
    <t>B095Y18WKX</t>
  </si>
  <si>
    <t>https://www.amazon.ca/Pok%C3%A9mon-Shining-Pearl-Nintendo-Software/dp/B095Y18WKX/</t>
  </si>
  <si>
    <t>Transformers Collaborative Ghostbusters: Afterlife, Ecto-1 Ectotron Converting Figure with Comic Book - R Exclusive</t>
  </si>
  <si>
    <t>https://www.toysrus.ca/en/Transformers-Collaborative-Ghostbusters--Afterlife%2C-Ecto-1-Ectotron-Converting-Figure-with-Comic-Book---R-Exclusive/04E33863.html</t>
  </si>
  <si>
    <t>B07S747Z9X</t>
  </si>
  <si>
    <t>https://www.amazon.ca/Transformers-Collaborative-Ghostbusters-Ectotron-Exclusive/dp/B07S747Z9X/</t>
  </si>
  <si>
    <t>Crayola - Color Wonder Mess Free Light-Up Stamper</t>
  </si>
  <si>
    <t>https://www.toysrus.ca/en/Crayola---Color-Wonder-Mess-Free-Light-Up-Stamper/D2331A18.html</t>
  </si>
  <si>
    <t>B00Y27AFHK</t>
  </si>
  <si>
    <t>https://www.amazon.ca/Crayola-Stamper-Coloring-Stocking-Stuffers/dp/B00Y27AFHK/</t>
  </si>
  <si>
    <t>VTech Go! Go! Cory Carson® DJ Train Trax &amp; the Roll Train - English Version</t>
  </si>
  <si>
    <t>https://www.toysrus.ca/en/VTech-Go--Go--Cory-Carson%C2%AE-DJ-Train-Trax-and-the-Roll-Train---English-Version/24B3F941.html</t>
  </si>
  <si>
    <t>B082SWV6FJ</t>
  </si>
  <si>
    <t>https://www.amazon.ca/VTech-Carson-Train-English-Version/dp/B082SWV6FJ/</t>
  </si>
  <si>
    <t>1000+ Totes Adorbs Super Awesome Stickers - English Edition</t>
  </si>
  <si>
    <t>https://www.toysrus.ca/en/1000--Totes-Adorbs-Super-Awesome-Stickers---English-Edition/04AE49A9.html</t>
  </si>
  <si>
    <t>B07XZXVRCB</t>
  </si>
  <si>
    <t>https://www.amazon.ca/Fashion-Angels-Awesome-Stickers-Sticker/dp/B07XZXVRCB/</t>
  </si>
  <si>
    <t>Li'l Woodzeez, Canberra Koalas</t>
  </si>
  <si>
    <t>https://www.toysrus.ca/en/Li-l-Woodzeez%2C-Canberra-Koalas/44511BB8.html</t>
  </si>
  <si>
    <t>B01F98A2X2</t>
  </si>
  <si>
    <t>https://www.amazon.ca/Lil-Woodzeez-Canberras-Family-Storybook/dp/B01F98A2X2/</t>
  </si>
  <si>
    <t>Disney Frozen II Pop Adventures Series 1 Surprise Blind Box</t>
  </si>
  <si>
    <t>https://www.toysrus.ca/en/Disney-Frozen-II-Pop-Adventures-Series-1-Surprise-Blind-Box/E80CB130.html</t>
  </si>
  <si>
    <t>B07MQB8W1X</t>
  </si>
  <si>
    <t>https://www.amazon.ca/Hasbro-Disney-Frozen-Surprise-Characters/dp/B07MQB8W1X/</t>
  </si>
  <si>
    <t>Hatchimals Mini Pixies, Fashion Show 8-Pack Playset of 1.5-inch Collectible Dolls with Mix and Match Wings (Styles May Vary)</t>
  </si>
  <si>
    <t>https://www.toysrus.ca/en/Hatchimals-Mini-Pixies%2C-Fashion-Show-8-Pack-Playset-of-1.5-inch-Collectible-Dolls-with-Mix-and-Match-Wings-%28Styles-May-Vary%29/D4CFF890.html</t>
  </si>
  <si>
    <t>B084KPJ5CX</t>
  </si>
  <si>
    <t>https://www.amazon.ca/Hatchimals-Fashion-Playset-1-5-inch-Collectible/dp/B084KPJ5CX/</t>
  </si>
  <si>
    <t>Li'l Woodzeez, Snipadoodles Sheeps</t>
  </si>
  <si>
    <t>https://www.toysrus.ca/en/Li-l-Woodzeez%2C-Snipadoodles-Sheeps/24E3487F.html</t>
  </si>
  <si>
    <t>B01F98A58E</t>
  </si>
  <si>
    <t>https://www.amazon.ca/Lil-Woodzeez-Snipadoodles-Family-Storybook/dp/B01F98A58E/</t>
  </si>
  <si>
    <t>Tulio Dream Lights - Dino</t>
  </si>
  <si>
    <t>https://www.toysrus.ca/en/Tulio-Dream-Lights---Dino/F98E4E75.html</t>
  </si>
  <si>
    <t>B07CKXS3T4</t>
  </si>
  <si>
    <t>https://www.amazon.ca/Tulio-Dream-Lights-Silhouette-Dino/dp/B07CKXS3T4/</t>
  </si>
  <si>
    <t>Li'l Woodzeez, Bathroom &amp; Laundry Playset</t>
  </si>
  <si>
    <t>https://www.toysrus.ca/en/Li-l-Woodzeez%2C-Bathroom-and-Laundry-Playset/B4D97AE9.html</t>
  </si>
  <si>
    <t>B07Z5JXL6F</t>
  </si>
  <si>
    <t>https://www.amazon.ca/Lil-Woodzeez-Laundry-Bathroom-Set/dp/B07Z5JXL6F/</t>
  </si>
  <si>
    <t>Li'l Woodzeez, Outdoor Patio Set with Fireplace</t>
  </si>
  <si>
    <t>https://www.toysrus.ca/en/Li-l-Woodzeez%2C-Outdoor-Patio-Set-with-Fireplace/B452E804.html</t>
  </si>
  <si>
    <t>B01F98ABBK</t>
  </si>
  <si>
    <t>https://www.amazon.ca/Lil-Woodzeez-Patio-Outdoor-Fireplace/dp/B01F98ABBK/</t>
  </si>
  <si>
    <t>VTech Workout Buddies Bag - English Edition</t>
  </si>
  <si>
    <t>https://www.toysrus.ca/en/VTech-Workout-Buddies-Bag---English-Edition/94048871.html</t>
  </si>
  <si>
    <t>B08V8W2W9B</t>
  </si>
  <si>
    <t>https://www.amazon.ca/VTech-Workout-Buddies-English-Version/dp/B08V8W2W9B</t>
  </si>
  <si>
    <t>Nerf Elite Hovering Target</t>
  </si>
  <si>
    <t>https://www.toysrus.ca/en/Nerf-Elite-Hovering-Target/04B83933.html</t>
  </si>
  <si>
    <t>B07BC4WJCJ</t>
  </si>
  <si>
    <t>https://www.amazon.ca/Nerf-Elite-Hovering-Target-Color/dp/B07BC4WJCJ/</t>
  </si>
  <si>
    <t>Royal Canin Feline Health Nutrition Kitten 3.18kg Cat Food</t>
  </si>
  <si>
    <t>https://www.critterspet.com/products/royal-canin-feline-health-nutrition-kitten-3-18kg-cat-food?_pos=8&amp;_sid=0a94f34fb&amp;_ss=r</t>
  </si>
  <si>
    <t>B00ECQ966W</t>
  </si>
  <si>
    <t>https://www.amazon.ca/Royal-Canin-Feline-Nutrition-Kittens/dp/B00ECQ966W/</t>
  </si>
  <si>
    <t>Royal Canin Size Health Nutrition Small Adult Dog Food</t>
  </si>
  <si>
    <t>https://www.critterspet.com/products/royal-canin-size-health-nutrition-small-adult-dog-food?_pos=12&amp;_sid=0a94f34fb&amp;_ss=r</t>
  </si>
  <si>
    <t>B0074JN3TU</t>
  </si>
  <si>
    <t>https://www.amazon.ca/Royal-Canin-Health-Nutrition-Small/dp/B0074JN3TU/</t>
  </si>
  <si>
    <t>Royal Canin Feline Care Nutrition Indoor Hairball Care 2.72kg Cat Food</t>
  </si>
  <si>
    <t>https://www.critterspet.com/products/royal-canin-feline-care-nutrition-indoor-hairball-care-2-72kg-cat-food?_pos=26&amp;_sid=0a94f34fb&amp;_ss=r</t>
  </si>
  <si>
    <t>B000HAJZHM</t>
  </si>
  <si>
    <t>https://www.amazon.ca/Royal-Canin-Feline-Nutrition-Hairball/dp/B000HAJZHM/</t>
  </si>
  <si>
    <t>Royal Canin Feline Health Nutrition Intense Beauty Thin Slices in Gravy Canned Cat Food</t>
  </si>
  <si>
    <t>https://www.critterspet.com/products/royal-canin-feline-health-nutrition-intense-beauty-thin-slices-in-gravy-canned-cat-food?variant=32250958118967</t>
  </si>
  <si>
    <t>B0037XGSN0</t>
  </si>
  <si>
    <t>https://www.amazon.ca/Royal-Canin-Canned-Intense-3-Ounce/dp/B0037XGSN0/</t>
  </si>
  <si>
    <t>Royal Canin Feline Care Nutrition Digest Sensitive Thin Slices in Gravy Canned Cat Food</t>
  </si>
  <si>
    <t>https://www.critterspet.com/products/royal-canin-feline-care-nutrition-digest-sensitive-thin-slices-in-gravy-canned-cat-food?variant=32250957266999</t>
  </si>
  <si>
    <t>B00CGRLSW4</t>
  </si>
  <si>
    <t>https://www.amazon.ca/Royal-Canin-Nutrition-Sensitive-3-Ounce/dp/B00CGRLSW4/</t>
  </si>
  <si>
    <t>Royal Canin Feline Health Nutrition Instinctive Adult Thin Slices in Gravy Canned Cat Food</t>
  </si>
  <si>
    <t>https://www.critterspet.com/products/royal-canin-feline-health-nutrition-instinctive-adult-thin-slices-in-gravy-canned-cat-food?variant=32250957922359</t>
  </si>
  <si>
    <t>B0037XARA0</t>
  </si>
  <si>
    <t>https://www.amazon.ca/FELINE-NUTRITION-Instinctive-3-Ounces-24-Pack/dp/B0037XARA0/</t>
  </si>
  <si>
    <t>Advance Potty Training Bells</t>
  </si>
  <si>
    <t>https://www.critterspet.com/collections/dog-supplies/products/advance-potty-training-bells</t>
  </si>
  <si>
    <t>B009SXD3U4</t>
  </si>
  <si>
    <t>https://www.amazon.ca/Uchida-84216-Advance-Training-Bells-Black/dp/B009SXD3U4/</t>
  </si>
  <si>
    <t>Advance Spring Pooper Scoop</t>
  </si>
  <si>
    <t>https://www.critterspet.com/collections/dog-supplies/products/advance-spring-pooper-scoop</t>
  </si>
  <si>
    <t>B000S9F9OA</t>
  </si>
  <si>
    <t>https://www.amazon.ca/Coastal-Advance-Poop-Scoop-Black/dp/B000S9F9OA/</t>
  </si>
  <si>
    <t>Baskerville Ultra Muzzle size 3</t>
  </si>
  <si>
    <t>https://www.critterspet.com/collections/dog-supplies/products/baskerville-ultra-muzzle?variant=31658211475511</t>
  </si>
  <si>
    <t>B005MJ65Z8</t>
  </si>
  <si>
    <t>https://www.amazon.ca/COA-BASKERVILLE-Ultra-Muzzle-Size/dp/B005MJ65Z8/</t>
  </si>
  <si>
    <t>Baskerville Ultra Muzzle size 4</t>
  </si>
  <si>
    <t>https://www.critterspet.com/collections/dog-supplies/products/baskerville-ultra-muzzle?variant=31658211508279</t>
  </si>
  <si>
    <t>https://www.amazon.ca/COA-BASKERVILLE-Ultra-Muzzle-Size/dp/B00596TFVA/</t>
  </si>
  <si>
    <t>BeCo Bag Poop Bag Dispenser</t>
  </si>
  <si>
    <t>https://www.critterspet.com/collections/dog-supplies/products/beco-bag-dispenser</t>
  </si>
  <si>
    <t>B009NRK6DC</t>
  </si>
  <si>
    <t>https://www.amazon.ca/Beco-Pets-Becopocket-Dispenser-Natural/dp/B009NRK6DC/</t>
  </si>
  <si>
    <t>BeCo Bone Green Dog Toy small</t>
  </si>
  <si>
    <t>https://www.critterspet.com/collections/dog-supplies/products/beco-bone-green-dog-toy</t>
  </si>
  <si>
    <t>B00H3BR75U</t>
  </si>
  <si>
    <t>https://www.amazon.ca/Becobone-Biodegradable-Friendly-Natural-Pet/dp/B00H3BR75U/</t>
  </si>
  <si>
    <t>https://www.critterspet.com/collections/dog-supplies/products/beco-bone-green-dog-toy?variant=14422542155831</t>
  </si>
  <si>
    <t>BeCo Bone Green Dog Toy Medium</t>
  </si>
  <si>
    <t>B009NRK3ZS</t>
  </si>
  <si>
    <t>https://www.amazon.ca/Beco-RBN-003-BecoThings-BecoBone-Large/dp/B009NRK3ZS/</t>
  </si>
  <si>
    <t>BeCo Unscented Degradable Bags 270 Value Pack</t>
  </si>
  <si>
    <t>https://www.critterspet.com/collections/dog-supplies/products/beco-bags-270-value-pack</t>
  </si>
  <si>
    <t>B0844ZLYZH</t>
  </si>
  <si>
    <t>https://www.amazon.ca/Beco-Pets-Poop-Plastic-Bags/dp/B0844ZLYZH/</t>
  </si>
  <si>
    <t>Bella Bowls Stainless Steel Blueberry medium</t>
  </si>
  <si>
    <t>https://www.critterspet.com/collections/dog-supplies/products/bella-bowls-stainless-steel-blueberry?variant=31658212032567</t>
  </si>
  <si>
    <t>B003TLMJL0</t>
  </si>
  <si>
    <t>https://www.amazon.ca/Loving-Pets-Metallic-Medium-Blueberry/dp/B003TLMJL0/</t>
  </si>
  <si>
    <t>Bella Bowls Stainless Steel Blueberry large</t>
  </si>
  <si>
    <t>https://www.critterspet.com/collections/dog-supplies/products/bella-bowls-stainless-steel-blueberry?variant=31658212065335</t>
  </si>
  <si>
    <t>B003TLMJME</t>
  </si>
  <si>
    <t>https://www.amazon.ca/Loving-Pets-Metallic-Medium-Blueberry/dp/B003TLMJME/</t>
  </si>
  <si>
    <t>BeCo Spork Natural Canned Pet Food Scoop</t>
  </si>
  <si>
    <t>https://www.critterspet.com/collections/dog-supplies/products/beco-spork-natural-canned-pet-food-scoop</t>
  </si>
  <si>
    <t>B00XUFMQ4K</t>
  </si>
  <si>
    <t>https://www.amazon.ca/BSK-004-Beco-Spork-Natural/dp/B00XUFMQ4K/</t>
  </si>
  <si>
    <t>Bella Bowls Stainless Steel Espresso small</t>
  </si>
  <si>
    <t>https://www.critterspet.com/collections/dog-supplies/products/bella-bowls-stainless-steel-espresso</t>
  </si>
  <si>
    <t>B001LUMWFE</t>
  </si>
  <si>
    <t>https://www.amazon.ca/Loving-Pets-Bella-Small-Espresso/dp/B001LUMWFE/</t>
  </si>
  <si>
    <t>Bella Bowls Stainless Steel Espresso medium</t>
  </si>
  <si>
    <t>https://www.critterspet.com/collections/dog-supplies/products/bella-bowls-stainless-steel-espresso?variant=31658211901495</t>
  </si>
  <si>
    <t>B001LUJBZ8</t>
  </si>
  <si>
    <t>https://www.amazon.ca/Loving-Pets-Bella-Small-Espresso/dp/B001LUJBZ8/</t>
  </si>
  <si>
    <t>Bella Bowls Stainless Steel Espresso Large</t>
  </si>
  <si>
    <t>https://www.critterspet.com/collections/dog-supplies/products/bella-bowls-stainless-steel-espresso?variant=31658211934263</t>
  </si>
  <si>
    <t>B00251I4IM</t>
  </si>
  <si>
    <t>https://www.amazon.ca/Loving-Pets-Bella-Small-Espresso/dp/B00251I4IM/</t>
  </si>
  <si>
    <t>Bella Bowls Stainless Steel Grape Small</t>
  </si>
  <si>
    <t>https://www.critterspet.com/collections/dog-supplies/products/bella-bowls-stainless-steel-grape</t>
  </si>
  <si>
    <t>B003OITS80</t>
  </si>
  <si>
    <t>https://www.amazon.ca/Loving-Pets-Metallic-Bella-1-Pint/dp/B003OITS80/</t>
  </si>
  <si>
    <t>Bella Bowls Stainless Steel Grape medium</t>
  </si>
  <si>
    <t>https://www.critterspet.com/collections/dog-supplies/products/bella-bowls-stainless-steel-grape?variant=39629435732023</t>
  </si>
  <si>
    <t>B003OINUIY</t>
  </si>
  <si>
    <t>https://www.amazon.ca/Loving-Pets-Metallic-Bella-1-Pint/dp/B003OINUIY/</t>
  </si>
  <si>
    <t>Bella Bowls Stainless Steel Grape large</t>
  </si>
  <si>
    <t>https://www.critterspet.com/collections/dog-supplies/products/bella-bowls-stainless-steel-grape?variant=39629435797559</t>
  </si>
  <si>
    <t>B003OINUM0</t>
  </si>
  <si>
    <t>https://www.amazon.ca/Loving-Pets-Metallic-Bella-1-Pint/dp/B003OINUM0/</t>
  </si>
  <si>
    <t>https://www.critterspet.com/collections/dog-supplies/products/bella-bowls-stainless-steel-grape?variant=31658211835959</t>
  </si>
  <si>
    <t>Bella Bowls Stainless Steel Grape Extra large</t>
  </si>
  <si>
    <t>B003TLMJLU</t>
  </si>
  <si>
    <t>https://www.amazon.ca/Loving-Pets-Metallic-Bella-1-Pint/dp/B003TLMJLU/</t>
  </si>
  <si>
    <t>Bella Bowls Stainless Steel Merlot small</t>
  </si>
  <si>
    <t>https://www.critterspet.com/collections/dog-supplies/products/bella-bowls-stainless-steel-merlot</t>
  </si>
  <si>
    <t>B001LUO8FQ</t>
  </si>
  <si>
    <t>https://www.amazon.ca/Loving-Pets-Bella-1-Pint-Merlot/dp/B001LUO8FQ</t>
  </si>
  <si>
    <t>Bella Bowls Stainless Steel Merlot medium</t>
  </si>
  <si>
    <t>https://www.critterspet.com/collections/dog-supplies/products/bella-bowls-stainless-steel-merlot?variant=39629436059703</t>
  </si>
  <si>
    <t>B0042FRGZQ</t>
  </si>
  <si>
    <t>https://www.amazon.ca/Loving-Pets-FBA_1770-Medium-Merlot/dp/B0042FRGZQ/</t>
  </si>
  <si>
    <t>Benebone Maplestick Dog Toy SMALL</t>
  </si>
  <si>
    <t>https://www.critterspet.com/collections/dog-supplies/products/benebone-maplestick-dog-toy</t>
  </si>
  <si>
    <t>B07F6SCXCV</t>
  </si>
  <si>
    <t>https://www.amazon.ca/Benebone-Maplestick-Durable-Stick-Small/dp/B07F6SCXCV/</t>
  </si>
  <si>
    <t>Benebone Maplestick Dog Toy large</t>
  </si>
  <si>
    <t>https://www.critterspet.com/collections/dog-supplies/products/benebone-maplestick-dog-toy?variant=14422542385207</t>
  </si>
  <si>
    <t>B07F6VB2KW</t>
  </si>
  <si>
    <t>https://www.amazon.ca/Benebone-Maplestick-Durable-Stick-Medium/dp/B07F6VB2KW/</t>
  </si>
  <si>
    <t>B07F6WYYJ5</t>
  </si>
  <si>
    <t>https://www.amazon.ca/dp/B07F6WYYJ5/</t>
  </si>
  <si>
    <t>Benebone Maplestick Dog Toy Medium</t>
  </si>
  <si>
    <t>https://www.critterspet.com/collections/dog-supplies/products/benebone-maplestick-dog-toy?variant=14422542352439</t>
  </si>
  <si>
    <t>Bergan Elevated Feeder large</t>
  </si>
  <si>
    <t>https://www.critterspet.com/collections/dog-supplies/products/bergan-elevated-feeder?variant=31658212163639</t>
  </si>
  <si>
    <t>B001RTTL3A</t>
  </si>
  <si>
    <t>https://www.amazon.ca/Bergan-Elevated-Double-Feeder-Large/dp/B001RTTL3A/</t>
  </si>
  <si>
    <t>Bergan Elevated Feeder Medium</t>
  </si>
  <si>
    <t>https://www.critterspet.com/collections/dog-supplies/products/bergan-elevated-feeder?variant=31658212130871</t>
  </si>
  <si>
    <t>B005I6FX3A</t>
  </si>
  <si>
    <t>https://www.amazon.ca/Bergan-Elevated-Double-Feeder-Large/dp/B005I6FX3A/</t>
  </si>
  <si>
    <t>Bergan Elevated Feeder Extra Large</t>
  </si>
  <si>
    <t>https://www.critterspet.com/collections/dog-supplies/products/bergan-elevated-feeder?variant=31658212196407</t>
  </si>
  <si>
    <t>B004KKZ2CW</t>
  </si>
  <si>
    <t>https://www.amazon.ca/Bergan-Elevated-Double-Feeder-Large/dp/B004KKZ2CW/</t>
  </si>
  <si>
    <t>Bergan Collapsible Travel Blue Bowl</t>
  </si>
  <si>
    <t>https://www.critterspet.com/collections/dog-supplies/products/bergan-collapsible-travel-blue-bowl</t>
  </si>
  <si>
    <t>B014FSBXBC</t>
  </si>
  <si>
    <t>https://www.amazon.ca/Bergan-Collapsible-Travel-Bowl-Capacity/dp/B014FSBXBC/</t>
  </si>
  <si>
    <t>Best Fit Mesh Muzzle Size 8</t>
  </si>
  <si>
    <t>https://www.critterspet.com/collections/dog-supplies/products/best-fit-mesh-muzzle?variant=31638969155639</t>
  </si>
  <si>
    <t>B009ETOU0E</t>
  </si>
  <si>
    <t>https://www.amazon.ca/Coastal-Pet-Products-Circumference-11-5-Inches/dp/B009ETOU0E/</t>
  </si>
  <si>
    <t>Best Fit Mesh Muzzle Size 4</t>
  </si>
  <si>
    <t>https://www.critterspet.com/collections/dog-supplies/products/best-fit-mesh-muzzle?variant=31638969024567</t>
  </si>
  <si>
    <t>B009ETOQQW</t>
  </si>
  <si>
    <t>https://www.amazon.ca/Coastal-Pet-Products-Circumference-11-5-Inches/dp/B009ETOQQW/</t>
  </si>
</sst>
</file>

<file path=xl/styles.xml><?xml version="1.0" encoding="utf-8"?>
<styleSheet xmlns="http://schemas.openxmlformats.org/spreadsheetml/2006/main">
  <numFmts count="4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[$-409]d\-mmm\-yy;@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Tahoma"/>
      <family val="2"/>
    </font>
    <font>
      <sz val="9"/>
      <color rgb="FF008B15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171">
    <xf numFmtId="0" fontId="0" fillId="0" borderId="0" xfId="0"/>
    <xf numFmtId="44" fontId="0" fillId="0" borderId="0" xfId="1" applyFont="1"/>
    <xf numFmtId="0" fontId="2" fillId="0" borderId="0" xfId="3"/>
    <xf numFmtId="0" fontId="2" fillId="0" borderId="0" xfId="3" applyAlignment="1">
      <alignment horizontal="center"/>
    </xf>
    <xf numFmtId="9" fontId="0" fillId="2" borderId="0" xfId="2" applyFont="1" applyFill="1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44" fontId="0" fillId="2" borderId="0" xfId="1" applyFont="1" applyFill="1" applyAlignment="1">
      <alignment horizontal="center"/>
    </xf>
    <xf numFmtId="9" fontId="0" fillId="0" borderId="0" xfId="0" applyNumberFormat="1" applyAlignment="1">
      <alignment horizontal="lef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 wrapText="1"/>
    </xf>
    <xf numFmtId="164" fontId="0" fillId="0" borderId="0" xfId="0" applyNumberFormat="1"/>
    <xf numFmtId="164" fontId="3" fillId="0" borderId="0" xfId="0" applyNumberFormat="1" applyFont="1"/>
    <xf numFmtId="0" fontId="2" fillId="0" borderId="0" xfId="3" applyBorder="1" applyAlignment="1">
      <alignment horizontal="center"/>
    </xf>
    <xf numFmtId="9" fontId="0" fillId="2" borderId="0" xfId="2" applyFont="1" applyFill="1" applyBorder="1" applyAlignment="1">
      <alignment horizontal="center"/>
    </xf>
    <xf numFmtId="44" fontId="0" fillId="2" borderId="0" xfId="1" applyFont="1" applyFill="1" applyBorder="1" applyAlignment="1">
      <alignment horizontal="center"/>
    </xf>
    <xf numFmtId="44" fontId="0" fillId="0" borderId="0" xfId="1" applyFont="1" applyBorder="1"/>
    <xf numFmtId="0" fontId="3" fillId="0" borderId="1" xfId="0" applyFont="1" applyBorder="1" applyAlignment="1">
      <alignment horizontal="center" wrapText="1"/>
    </xf>
    <xf numFmtId="9" fontId="3" fillId="2" borderId="1" xfId="2" applyFont="1" applyFill="1" applyBorder="1" applyAlignment="1">
      <alignment horizontal="center" wrapText="1"/>
    </xf>
    <xf numFmtId="44" fontId="3" fillId="2" borderId="1" xfId="1" applyFont="1" applyFill="1" applyBorder="1" applyAlignment="1">
      <alignment horizontal="center" wrapText="1"/>
    </xf>
    <xf numFmtId="44" fontId="3" fillId="0" borderId="1" xfId="1" applyFont="1" applyBorder="1" applyAlignment="1">
      <alignment horizont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left"/>
    </xf>
    <xf numFmtId="0" fontId="3" fillId="0" borderId="1" xfId="0" applyFont="1" applyFill="1" applyBorder="1" applyAlignment="1">
      <alignment horizontal="center" wrapText="1"/>
    </xf>
    <xf numFmtId="0" fontId="0" fillId="0" borderId="0" xfId="0" applyFill="1" applyAlignment="1">
      <alignment wrapText="1"/>
    </xf>
    <xf numFmtId="0" fontId="0" fillId="0" borderId="0" xfId="0" applyFill="1" applyAlignment="1">
      <alignment horizontal="left"/>
    </xf>
    <xf numFmtId="0" fontId="0" fillId="0" borderId="0" xfId="0" applyFill="1"/>
    <xf numFmtId="6" fontId="0" fillId="0" borderId="0" xfId="0" applyNumberFormat="1" applyAlignment="1">
      <alignment horizontal="left"/>
    </xf>
    <xf numFmtId="0" fontId="2" fillId="0" borderId="0" xfId="3" applyAlignment="1">
      <alignment horizontal="left"/>
    </xf>
    <xf numFmtId="0" fontId="2" fillId="0" borderId="0" xfId="3" applyAlignment="1"/>
    <xf numFmtId="0" fontId="0" fillId="0" borderId="0" xfId="0" applyAlignment="1">
      <alignment horizontal="left"/>
    </xf>
    <xf numFmtId="8" fontId="0" fillId="0" borderId="0" xfId="1" applyNumberFormat="1" applyFont="1"/>
    <xf numFmtId="0" fontId="2" fillId="0" borderId="0" xfId="3" applyAlignment="1">
      <alignment horizontal="left" vertical="top"/>
    </xf>
    <xf numFmtId="0" fontId="0" fillId="0" borderId="0" xfId="0" applyFill="1" applyAlignment="1"/>
    <xf numFmtId="164" fontId="0" fillId="0" borderId="0" xfId="0" applyNumberFormat="1" applyBorder="1"/>
    <xf numFmtId="0" fontId="0" fillId="0" borderId="0" xfId="0" applyFill="1" applyBorder="1" applyAlignment="1">
      <alignment wrapText="1"/>
    </xf>
    <xf numFmtId="0" fontId="0" fillId="0" borderId="0" xfId="0" applyBorder="1" applyAlignment="1">
      <alignment horizontal="center" wrapText="1"/>
    </xf>
    <xf numFmtId="0" fontId="0" fillId="0" borderId="0" xfId="0" applyBorder="1"/>
    <xf numFmtId="164" fontId="3" fillId="0" borderId="0" xfId="0" applyNumberFormat="1" applyFont="1" applyBorder="1"/>
    <xf numFmtId="0" fontId="2" fillId="0" borderId="0" xfId="3" applyBorder="1" applyAlignment="1">
      <alignment horizontal="left"/>
    </xf>
    <xf numFmtId="164" fontId="3" fillId="0" borderId="2" xfId="0" applyNumberFormat="1" applyFont="1" applyBorder="1"/>
    <xf numFmtId="0" fontId="0" fillId="0" borderId="2" xfId="0" applyFill="1" applyBorder="1" applyAlignment="1">
      <alignment horizontal="left"/>
    </xf>
    <xf numFmtId="0" fontId="0" fillId="0" borderId="2" xfId="0" applyBorder="1" applyAlignment="1">
      <alignment horizontal="center" wrapText="1"/>
    </xf>
    <xf numFmtId="0" fontId="2" fillId="0" borderId="2" xfId="3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center"/>
    </xf>
    <xf numFmtId="44" fontId="0" fillId="2" borderId="2" xfId="1" applyFont="1" applyFill="1" applyBorder="1" applyAlignment="1">
      <alignment horizontal="center"/>
    </xf>
    <xf numFmtId="44" fontId="0" fillId="0" borderId="2" xfId="1" applyFont="1" applyBorder="1"/>
    <xf numFmtId="0" fontId="0" fillId="0" borderId="2" xfId="0" applyBorder="1"/>
    <xf numFmtId="44" fontId="0" fillId="0" borderId="0" xfId="1" applyFont="1" applyFill="1"/>
    <xf numFmtId="0" fontId="2" fillId="0" borderId="2" xfId="3" applyBorder="1"/>
    <xf numFmtId="0" fontId="2" fillId="0" borderId="0" xfId="3" applyBorder="1"/>
    <xf numFmtId="44" fontId="0" fillId="0" borderId="0" xfId="1" applyFont="1" applyBorder="1" applyAlignment="1">
      <alignment wrapText="1"/>
    </xf>
    <xf numFmtId="164" fontId="0" fillId="0" borderId="2" xfId="0" applyNumberFormat="1" applyBorder="1"/>
    <xf numFmtId="8" fontId="0" fillId="0" borderId="0" xfId="1" applyNumberFormat="1" applyFont="1" applyBorder="1"/>
    <xf numFmtId="164" fontId="3" fillId="0" borderId="1" xfId="0" applyNumberFormat="1" applyFont="1" applyBorder="1" applyAlignment="1">
      <alignment horizontal="center"/>
    </xf>
    <xf numFmtId="0" fontId="0" fillId="0" borderId="0" xfId="0" applyFill="1" applyBorder="1" applyAlignment="1">
      <alignment horizontal="left" vertical="top"/>
    </xf>
    <xf numFmtId="164" fontId="0" fillId="3" borderId="0" xfId="0" applyNumberFormat="1" applyFill="1"/>
    <xf numFmtId="0" fontId="0" fillId="3" borderId="0" xfId="0" applyFill="1" applyAlignment="1">
      <alignment horizontal="left"/>
    </xf>
    <xf numFmtId="0" fontId="0" fillId="3" borderId="0" xfId="0" applyFill="1" applyAlignment="1">
      <alignment horizontal="center"/>
    </xf>
    <xf numFmtId="0" fontId="2" fillId="3" borderId="0" xfId="3" applyFill="1" applyBorder="1" applyAlignment="1">
      <alignment horizontal="left"/>
    </xf>
    <xf numFmtId="0" fontId="0" fillId="3" borderId="2" xfId="0" applyFill="1" applyBorder="1" applyAlignment="1">
      <alignment horizontal="center"/>
    </xf>
    <xf numFmtId="9" fontId="0" fillId="3" borderId="0" xfId="2" applyFont="1" applyFill="1" applyAlignment="1">
      <alignment horizontal="center"/>
    </xf>
    <xf numFmtId="44" fontId="0" fillId="3" borderId="0" xfId="1" applyFont="1" applyFill="1" applyBorder="1" applyAlignment="1">
      <alignment horizontal="center"/>
    </xf>
    <xf numFmtId="44" fontId="0" fillId="3" borderId="0" xfId="1" applyFont="1" applyFill="1" applyBorder="1"/>
    <xf numFmtId="44" fontId="0" fillId="3" borderId="0" xfId="1" applyFont="1" applyFill="1"/>
    <xf numFmtId="3" fontId="0" fillId="3" borderId="0" xfId="0" applyNumberFormat="1" applyFill="1" applyAlignment="1">
      <alignment horizontal="center"/>
    </xf>
    <xf numFmtId="0" fontId="0" fillId="3" borderId="0" xfId="0" applyFill="1"/>
    <xf numFmtId="164" fontId="3" fillId="3" borderId="0" xfId="0" applyNumberFormat="1" applyFont="1" applyFill="1" applyBorder="1"/>
    <xf numFmtId="0" fontId="0" fillId="3" borderId="0" xfId="0" applyFill="1" applyBorder="1" applyAlignment="1">
      <alignment horizontal="left"/>
    </xf>
    <xf numFmtId="0" fontId="0" fillId="3" borderId="0" xfId="0" applyFill="1" applyBorder="1" applyAlignment="1">
      <alignment horizontal="center"/>
    </xf>
    <xf numFmtId="0" fontId="0" fillId="3" borderId="0" xfId="0" applyFill="1" applyBorder="1"/>
    <xf numFmtId="44" fontId="0" fillId="0" borderId="0" xfId="1" applyFont="1" applyFill="1" applyBorder="1"/>
    <xf numFmtId="164" fontId="3" fillId="3" borderId="0" xfId="0" applyNumberFormat="1" applyFont="1" applyFill="1"/>
    <xf numFmtId="0" fontId="0" fillId="3" borderId="0" xfId="0" applyFill="1" applyBorder="1" applyAlignment="1">
      <alignment horizontal="center" wrapText="1"/>
    </xf>
    <xf numFmtId="0" fontId="2" fillId="3" borderId="0" xfId="3" applyFill="1" applyAlignment="1">
      <alignment horizontal="left"/>
    </xf>
    <xf numFmtId="164" fontId="0" fillId="3" borderId="0" xfId="0" applyNumberFormat="1" applyFill="1" applyBorder="1"/>
    <xf numFmtId="0" fontId="2" fillId="3" borderId="2" xfId="3" applyFill="1" applyBorder="1" applyAlignment="1">
      <alignment horizontal="left"/>
    </xf>
    <xf numFmtId="0" fontId="2" fillId="0" borderId="2" xfId="3" applyBorder="1" applyAlignment="1">
      <alignment horizontal="center"/>
    </xf>
    <xf numFmtId="9" fontId="0" fillId="2" borderId="2" xfId="2" applyFont="1" applyFill="1" applyBorder="1" applyAlignment="1">
      <alignment horizontal="center"/>
    </xf>
    <xf numFmtId="3" fontId="0" fillId="0" borderId="2" xfId="0" applyNumberFormat="1" applyBorder="1" applyAlignment="1">
      <alignment horizontal="center"/>
    </xf>
    <xf numFmtId="44" fontId="0" fillId="4" borderId="0" xfId="1" applyFont="1" applyFill="1"/>
    <xf numFmtId="164" fontId="0" fillId="0" borderId="0" xfId="0" applyNumberFormat="1" applyFill="1"/>
    <xf numFmtId="0" fontId="0" fillId="0" borderId="0" xfId="0" applyFill="1" applyAlignment="1">
      <alignment horizontal="center"/>
    </xf>
    <xf numFmtId="0" fontId="2" fillId="0" borderId="0" xfId="3" applyFill="1"/>
    <xf numFmtId="9" fontId="0" fillId="0" borderId="0" xfId="2" applyFont="1" applyFill="1" applyAlignment="1">
      <alignment horizontal="center"/>
    </xf>
    <xf numFmtId="44" fontId="0" fillId="0" borderId="0" xfId="1" applyFont="1" applyFill="1" applyAlignment="1">
      <alignment horizontal="center"/>
    </xf>
    <xf numFmtId="3" fontId="0" fillId="0" borderId="0" xfId="0" applyNumberFormat="1" applyFill="1" applyAlignment="1">
      <alignment horizontal="center"/>
    </xf>
    <xf numFmtId="164" fontId="3" fillId="0" borderId="0" xfId="0" applyNumberFormat="1" applyFont="1" applyFill="1"/>
    <xf numFmtId="44" fontId="0" fillId="0" borderId="0" xfId="1" applyFont="1" applyFill="1" applyAlignment="1">
      <alignment wrapText="1"/>
    </xf>
    <xf numFmtId="164" fontId="0" fillId="4" borderId="0" xfId="0" applyNumberFormat="1" applyFill="1"/>
    <xf numFmtId="164" fontId="3" fillId="0" borderId="2" xfId="0" applyNumberFormat="1" applyFont="1" applyFill="1" applyBorder="1"/>
    <xf numFmtId="0" fontId="0" fillId="0" borderId="2" xfId="0" applyFill="1" applyBorder="1" applyAlignment="1">
      <alignment horizontal="center"/>
    </xf>
    <xf numFmtId="0" fontId="2" fillId="0" borderId="2" xfId="3" applyFill="1" applyBorder="1"/>
    <xf numFmtId="0" fontId="0" fillId="0" borderId="2" xfId="0" applyFill="1" applyBorder="1"/>
    <xf numFmtId="9" fontId="0" fillId="0" borderId="2" xfId="2" applyFont="1" applyFill="1" applyBorder="1" applyAlignment="1">
      <alignment horizontal="center"/>
    </xf>
    <xf numFmtId="44" fontId="0" fillId="0" borderId="2" xfId="1" applyFont="1" applyFill="1" applyBorder="1" applyAlignment="1">
      <alignment horizontal="center"/>
    </xf>
    <xf numFmtId="44" fontId="0" fillId="0" borderId="2" xfId="1" applyFont="1" applyFill="1" applyBorder="1"/>
    <xf numFmtId="3" fontId="0" fillId="0" borderId="2" xfId="0" applyNumberFormat="1" applyFill="1" applyBorder="1" applyAlignment="1">
      <alignment horizontal="center"/>
    </xf>
    <xf numFmtId="164" fontId="0" fillId="0" borderId="2" xfId="0" applyNumberFormat="1" applyFill="1" applyBorder="1"/>
    <xf numFmtId="0" fontId="0" fillId="0" borderId="0" xfId="0" applyFill="1" applyBorder="1" applyAlignment="1">
      <alignment horizontal="left" wrapText="1"/>
    </xf>
    <xf numFmtId="0" fontId="2" fillId="0" borderId="0" xfId="3" applyFill="1" applyBorder="1" applyAlignment="1">
      <alignment horizontal="left"/>
    </xf>
    <xf numFmtId="164" fontId="0" fillId="0" borderId="0" xfId="0" applyNumberFormat="1" applyFill="1" applyBorder="1"/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164" fontId="3" fillId="0" borderId="0" xfId="0" applyNumberFormat="1" applyFont="1" applyFill="1" applyBorder="1"/>
    <xf numFmtId="3" fontId="0" fillId="0" borderId="0" xfId="0" applyNumberFormat="1" applyBorder="1" applyAlignment="1">
      <alignment horizontal="center"/>
    </xf>
    <xf numFmtId="0" fontId="0" fillId="0" borderId="0" xfId="0" applyFill="1" applyBorder="1" applyAlignment="1"/>
    <xf numFmtId="3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 wrapText="1"/>
    </xf>
    <xf numFmtId="0" fontId="2" fillId="0" borderId="0" xfId="3" applyFill="1" applyBorder="1" applyAlignment="1">
      <alignment horizontal="left" vertical="top"/>
    </xf>
    <xf numFmtId="0" fontId="2" fillId="0" borderId="0" xfId="3" applyFill="1" applyBorder="1" applyAlignment="1"/>
    <xf numFmtId="8" fontId="0" fillId="0" borderId="0" xfId="1" applyNumberFormat="1" applyFont="1" applyFill="1" applyBorder="1"/>
    <xf numFmtId="0" fontId="2" fillId="0" borderId="0" xfId="3" applyFill="1" applyBorder="1"/>
    <xf numFmtId="44" fontId="0" fillId="0" borderId="0" xfId="1" applyFont="1" applyFill="1" applyBorder="1" applyAlignment="1">
      <alignment wrapText="1"/>
    </xf>
    <xf numFmtId="0" fontId="0" fillId="0" borderId="2" xfId="0" applyFill="1" applyBorder="1" applyAlignment="1">
      <alignment horizontal="center" wrapText="1"/>
    </xf>
    <xf numFmtId="0" fontId="2" fillId="0" borderId="2" xfId="3" applyFill="1" applyBorder="1" applyAlignment="1">
      <alignment horizontal="left"/>
    </xf>
    <xf numFmtId="0" fontId="0" fillId="3" borderId="0" xfId="0" applyFill="1" applyBorder="1" applyAlignment="1"/>
    <xf numFmtId="164" fontId="3" fillId="4" borderId="0" xfId="0" applyNumberFormat="1" applyFont="1" applyFill="1" applyBorder="1"/>
    <xf numFmtId="0" fontId="0" fillId="0" borderId="0" xfId="0" applyFill="1" applyBorder="1" applyAlignment="1">
      <alignment horizontal="left" vertical="top" wrapText="1"/>
    </xf>
    <xf numFmtId="0" fontId="0" fillId="0" borderId="2" xfId="0" applyFill="1" applyBorder="1" applyAlignment="1">
      <alignment horizontal="left" vertical="top"/>
    </xf>
    <xf numFmtId="164" fontId="3" fillId="0" borderId="3" xfId="0" applyNumberFormat="1" applyFont="1" applyBorder="1"/>
    <xf numFmtId="0" fontId="0" fillId="0" borderId="3" xfId="0" applyFill="1" applyBorder="1" applyAlignment="1">
      <alignment horizontal="left"/>
    </xf>
    <xf numFmtId="0" fontId="0" fillId="0" borderId="3" xfId="0" applyFill="1" applyBorder="1" applyAlignment="1">
      <alignment horizontal="center"/>
    </xf>
    <xf numFmtId="0" fontId="2" fillId="0" borderId="3" xfId="3" applyFill="1" applyBorder="1" applyAlignment="1">
      <alignment horizontal="left"/>
    </xf>
    <xf numFmtId="9" fontId="0" fillId="2" borderId="3" xfId="2" applyFont="1" applyFill="1" applyBorder="1" applyAlignment="1">
      <alignment horizontal="center"/>
    </xf>
    <xf numFmtId="44" fontId="0" fillId="2" borderId="3" xfId="1" applyFont="1" applyFill="1" applyBorder="1" applyAlignment="1">
      <alignment horizontal="center"/>
    </xf>
    <xf numFmtId="8" fontId="0" fillId="0" borderId="3" xfId="1" applyNumberFormat="1" applyFont="1" applyFill="1" applyBorder="1"/>
    <xf numFmtId="44" fontId="0" fillId="0" borderId="3" xfId="1" applyFont="1" applyBorder="1"/>
    <xf numFmtId="44" fontId="0" fillId="0" borderId="3" xfId="1" applyFont="1" applyFill="1" applyBorder="1"/>
    <xf numFmtId="3" fontId="0" fillId="0" borderId="3" xfId="0" applyNumberFormat="1" applyFill="1" applyBorder="1" applyAlignment="1">
      <alignment horizontal="center"/>
    </xf>
    <xf numFmtId="0" fontId="0" fillId="0" borderId="3" xfId="0" applyBorder="1"/>
    <xf numFmtId="0" fontId="2" fillId="0" borderId="3" xfId="3" applyBorder="1"/>
    <xf numFmtId="164" fontId="0" fillId="4" borderId="0" xfId="0" applyNumberFormat="1" applyFill="1" applyBorder="1"/>
    <xf numFmtId="9" fontId="0" fillId="0" borderId="0" xfId="2" applyFont="1" applyFill="1" applyBorder="1" applyAlignment="1">
      <alignment horizontal="center"/>
    </xf>
    <xf numFmtId="44" fontId="0" fillId="0" borderId="0" xfId="1" applyFont="1" applyFill="1" applyBorder="1" applyAlignment="1">
      <alignment horizontal="center"/>
    </xf>
    <xf numFmtId="0" fontId="3" fillId="0" borderId="0" xfId="0" applyFont="1" applyFill="1" applyBorder="1" applyAlignment="1">
      <alignment horizontal="right"/>
    </xf>
    <xf numFmtId="9" fontId="0" fillId="0" borderId="0" xfId="0" applyNumberFormat="1" applyFill="1" applyBorder="1" applyAlignment="1">
      <alignment horizontal="left"/>
    </xf>
    <xf numFmtId="6" fontId="0" fillId="0" borderId="0" xfId="0" applyNumberFormat="1" applyFill="1" applyBorder="1" applyAlignment="1">
      <alignment horizontal="left"/>
    </xf>
    <xf numFmtId="0" fontId="0" fillId="0" borderId="2" xfId="0" applyFill="1" applyBorder="1" applyAlignment="1">
      <alignment wrapText="1"/>
    </xf>
    <xf numFmtId="3" fontId="0" fillId="0" borderId="0" xfId="0" applyNumberFormat="1" applyBorder="1" applyAlignment="1">
      <alignment vertical="center"/>
    </xf>
    <xf numFmtId="15" fontId="3" fillId="0" borderId="0" xfId="0" applyNumberFormat="1" applyFont="1" applyBorder="1" applyAlignment="1">
      <alignment horizontal="left"/>
    </xf>
    <xf numFmtId="0" fontId="0" fillId="0" borderId="2" xfId="0" applyFill="1" applyBorder="1" applyAlignment="1">
      <alignment horizontal="left" vertical="top" wrapText="1"/>
    </xf>
    <xf numFmtId="0" fontId="0" fillId="0" borderId="4" xfId="0" applyFill="1" applyBorder="1" applyAlignment="1">
      <alignment horizontal="left"/>
    </xf>
    <xf numFmtId="0" fontId="0" fillId="0" borderId="4" xfId="0" applyBorder="1" applyAlignment="1">
      <alignment horizontal="center"/>
    </xf>
    <xf numFmtId="0" fontId="2" fillId="0" borderId="4" xfId="3" applyBorder="1" applyAlignment="1">
      <alignment horizontal="left"/>
    </xf>
    <xf numFmtId="0" fontId="0" fillId="0" borderId="4" xfId="0" applyBorder="1"/>
    <xf numFmtId="9" fontId="0" fillId="2" borderId="4" xfId="2" applyFont="1" applyFill="1" applyBorder="1" applyAlignment="1">
      <alignment horizontal="center"/>
    </xf>
    <xf numFmtId="44" fontId="0" fillId="2" borderId="4" xfId="1" applyFont="1" applyFill="1" applyBorder="1" applyAlignment="1">
      <alignment horizontal="center"/>
    </xf>
    <xf numFmtId="44" fontId="0" fillId="0" borderId="4" xfId="1" applyFont="1" applyBorder="1"/>
    <xf numFmtId="3" fontId="0" fillId="0" borderId="4" xfId="0" applyNumberFormat="1" applyBorder="1" applyAlignment="1">
      <alignment horizontal="center"/>
    </xf>
    <xf numFmtId="164" fontId="3" fillId="0" borderId="4" xfId="0" applyNumberFormat="1" applyFont="1" applyBorder="1"/>
    <xf numFmtId="164" fontId="0" fillId="5" borderId="0" xfId="0" applyNumberFormat="1" applyFill="1" applyBorder="1"/>
    <xf numFmtId="44" fontId="0" fillId="0" borderId="0" xfId="1" applyFont="1" applyAlignment="1">
      <alignment wrapText="1"/>
    </xf>
    <xf numFmtId="8" fontId="0" fillId="0" borderId="2" xfId="1" applyNumberFormat="1" applyFont="1" applyFill="1" applyBorder="1"/>
    <xf numFmtId="0" fontId="2" fillId="0" borderId="0" xfId="3" quotePrefix="1" applyFill="1" applyBorder="1" applyAlignment="1">
      <alignment horizontal="left"/>
    </xf>
    <xf numFmtId="0" fontId="2" fillId="0" borderId="2" xfId="3" quotePrefix="1" applyFill="1" applyBorder="1" applyAlignment="1">
      <alignment horizontal="left"/>
    </xf>
    <xf numFmtId="0" fontId="2" fillId="0" borderId="0" xfId="3" applyFill="1" applyBorder="1" applyAlignment="1">
      <alignment horizontal="center"/>
    </xf>
    <xf numFmtId="0" fontId="3" fillId="0" borderId="0" xfId="0" applyFont="1" applyFill="1" applyBorder="1" applyAlignment="1">
      <alignment horizontal="right" wrapText="1"/>
    </xf>
    <xf numFmtId="0" fontId="4" fillId="0" borderId="0" xfId="0" applyFont="1" applyAlignment="1">
      <alignment horizontal="left"/>
    </xf>
    <xf numFmtId="0" fontId="2" fillId="0" borderId="2" xfId="3" applyFill="1" applyBorder="1" applyAlignment="1">
      <alignment horizontal="center"/>
    </xf>
    <xf numFmtId="15" fontId="3" fillId="0" borderId="0" xfId="0" applyNumberFormat="1" applyFont="1" applyFill="1" applyBorder="1" applyAlignment="1">
      <alignment horizontal="left"/>
    </xf>
    <xf numFmtId="3" fontId="5" fillId="0" borderId="0" xfId="0" applyNumberFormat="1" applyFont="1"/>
    <xf numFmtId="0" fontId="0" fillId="0" borderId="0" xfId="0" applyFill="1" applyBorder="1" applyAlignment="1">
      <alignment vertical="top"/>
    </xf>
    <xf numFmtId="0" fontId="0" fillId="0" borderId="0" xfId="0" applyFont="1" applyFill="1"/>
    <xf numFmtId="44" fontId="0" fillId="0" borderId="2" xfId="1" applyFont="1" applyFill="1" applyBorder="1" applyAlignment="1">
      <alignment wrapText="1"/>
    </xf>
    <xf numFmtId="0" fontId="0" fillId="0" borderId="0" xfId="0" applyFill="1" applyBorder="1" applyAlignment="1">
      <alignment vertical="top" wrapText="1"/>
    </xf>
    <xf numFmtId="0" fontId="0" fillId="0" borderId="2" xfId="0" applyFill="1" applyBorder="1" applyAlignment="1">
      <alignment horizontal="left" wrapText="1"/>
    </xf>
    <xf numFmtId="164" fontId="0" fillId="5" borderId="5" xfId="0" applyNumberFormat="1" applyFill="1" applyBorder="1"/>
  </cellXfs>
  <cellStyles count="4">
    <cellStyle name="Currency" xfId="1" builtinId="4"/>
    <cellStyle name="Hyperlink" xfId="3" builtinId="8"/>
    <cellStyle name="Normal" xfId="0" builtinId="0"/>
    <cellStyle name="Percent" xfId="2" builtinId="5"/>
  </cellStyles>
  <dxfs count="526"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amazon.ca/Uchida-84216-Advance-Training-Bells-Black/dp/B009SXD3U4/" TargetMode="External"/><Relationship Id="rId18" Type="http://schemas.openxmlformats.org/officeDocument/2006/relationships/hyperlink" Target="https://www.critterspet.com/collections/dog-supplies/products/baskerville-ultra-muzzle?variant=31658211508279" TargetMode="External"/><Relationship Id="rId26" Type="http://schemas.openxmlformats.org/officeDocument/2006/relationships/hyperlink" Target="https://www.critterspet.com/collections/dog-supplies/products/beco-bags-270-value-pack" TargetMode="External"/><Relationship Id="rId39" Type="http://schemas.openxmlformats.org/officeDocument/2006/relationships/hyperlink" Target="https://www.amazon.ca/Loving-Pets-Metallic-Bella-1-Pint/dp/B003OITS80/" TargetMode="External"/><Relationship Id="rId21" Type="http://schemas.openxmlformats.org/officeDocument/2006/relationships/hyperlink" Target="https://www.amazon.ca/Beco-Pets-Becopocket-Dispenser-Natural/dp/B009NRK6DC/" TargetMode="External"/><Relationship Id="rId34" Type="http://schemas.openxmlformats.org/officeDocument/2006/relationships/hyperlink" Target="https://www.critterspet.com/collections/dog-supplies/products/bella-bowls-stainless-steel-espresso?variant=31658211901495" TargetMode="External"/><Relationship Id="rId42" Type="http://schemas.openxmlformats.org/officeDocument/2006/relationships/hyperlink" Target="https://www.critterspet.com/collections/dog-supplies/products/bella-bowls-stainless-steel-grape?variant=39629435797559" TargetMode="External"/><Relationship Id="rId47" Type="http://schemas.openxmlformats.org/officeDocument/2006/relationships/hyperlink" Target="https://www.amazon.ca/Loving-Pets-Bella-1-Pint-Merlot/dp/B001LUO8FQ" TargetMode="External"/><Relationship Id="rId50" Type="http://schemas.openxmlformats.org/officeDocument/2006/relationships/hyperlink" Target="https://www.critterspet.com/collections/dog-supplies/products/benebone-maplestick-dog-toy" TargetMode="External"/><Relationship Id="rId55" Type="http://schemas.openxmlformats.org/officeDocument/2006/relationships/hyperlink" Target="https://www.amazon.ca/Bergan-Elevated-Double-Feeder-Large/dp/B001RTTL3A/" TargetMode="External"/><Relationship Id="rId63" Type="http://schemas.openxmlformats.org/officeDocument/2006/relationships/hyperlink" Target="https://www.amazon.ca/Coastal-Pet-Products-Circumference-11-5-Inches/dp/B009ETOU0E/" TargetMode="External"/><Relationship Id="rId7" Type="http://schemas.openxmlformats.org/officeDocument/2006/relationships/hyperlink" Target="https://www.amazon.ca/Royal-Canin-Canned-Intense-3-Ounce/dp/B0037XGSN0/" TargetMode="External"/><Relationship Id="rId2" Type="http://schemas.openxmlformats.org/officeDocument/2006/relationships/hyperlink" Target="https://www.amazon.ca/Royal-Canin-Feline-Nutrition-Kittens/dp/B00ECQ966W/" TargetMode="External"/><Relationship Id="rId16" Type="http://schemas.openxmlformats.org/officeDocument/2006/relationships/hyperlink" Target="https://www.critterspet.com/collections/dog-supplies/products/baskerville-ultra-muzzle?variant=31658211475511" TargetMode="External"/><Relationship Id="rId20" Type="http://schemas.openxmlformats.org/officeDocument/2006/relationships/hyperlink" Target="https://www.critterspet.com/collections/dog-supplies/products/beco-bag-dispenser" TargetMode="External"/><Relationship Id="rId29" Type="http://schemas.openxmlformats.org/officeDocument/2006/relationships/hyperlink" Target="https://www.critterspet.com/collections/dog-supplies/products/bella-bowls-stainless-steel-blueberry?variant=31658212065335" TargetMode="External"/><Relationship Id="rId41" Type="http://schemas.openxmlformats.org/officeDocument/2006/relationships/hyperlink" Target="https://www.amazon.ca/Loving-Pets-Metallic-Bella-1-Pint/dp/B003OINUIY/" TargetMode="External"/><Relationship Id="rId54" Type="http://schemas.openxmlformats.org/officeDocument/2006/relationships/hyperlink" Target="https://www.critterspet.com/collections/dog-supplies/products/bergan-elevated-feeder?variant=31658212163639" TargetMode="External"/><Relationship Id="rId62" Type="http://schemas.openxmlformats.org/officeDocument/2006/relationships/hyperlink" Target="https://www.critterspet.com/collections/dog-supplies/products/best-fit-mesh-muzzle?variant=31638969155639" TargetMode="External"/><Relationship Id="rId1" Type="http://schemas.openxmlformats.org/officeDocument/2006/relationships/hyperlink" Target="https://www.critterspet.com/products/royal-canin-feline-health-nutrition-kitten-3-18kg-cat-food?_pos=8&amp;_sid=0a94f34fb&amp;_ss=r" TargetMode="External"/><Relationship Id="rId6" Type="http://schemas.openxmlformats.org/officeDocument/2006/relationships/hyperlink" Target="https://www.critterspet.com/products/royal-canin-feline-health-nutrition-intense-beauty-thin-slices-in-gravy-canned-cat-food?variant=32250958118967" TargetMode="External"/><Relationship Id="rId11" Type="http://schemas.openxmlformats.org/officeDocument/2006/relationships/hyperlink" Target="https://www.amazon.ca/FELINE-NUTRITION-Instinctive-3-Ounces-24-Pack/dp/B0037XARA0/" TargetMode="External"/><Relationship Id="rId24" Type="http://schemas.openxmlformats.org/officeDocument/2006/relationships/hyperlink" Target="https://www.critterspet.com/collections/dog-supplies/products/beco-bone-green-dog-toy?variant=14422542155831" TargetMode="External"/><Relationship Id="rId32" Type="http://schemas.openxmlformats.org/officeDocument/2006/relationships/hyperlink" Target="https://www.amazon.ca/BSK-004-Beco-Spork-Natural/dp/B00XUFMQ4K/" TargetMode="External"/><Relationship Id="rId37" Type="http://schemas.openxmlformats.org/officeDocument/2006/relationships/hyperlink" Target="https://www.amazon.ca/Loving-Pets-Bella-Small-Espresso/dp/B00251I4IM/" TargetMode="External"/><Relationship Id="rId40" Type="http://schemas.openxmlformats.org/officeDocument/2006/relationships/hyperlink" Target="https://www.critterspet.com/collections/dog-supplies/products/bella-bowls-stainless-steel-grape?variant=39629435732023" TargetMode="External"/><Relationship Id="rId45" Type="http://schemas.openxmlformats.org/officeDocument/2006/relationships/hyperlink" Target="https://www.amazon.ca/Loving-Pets-Metallic-Bella-1-Pint/dp/B003TLMJLU/" TargetMode="External"/><Relationship Id="rId53" Type="http://schemas.openxmlformats.org/officeDocument/2006/relationships/hyperlink" Target="https://www.amazon.ca/Benebone-Maplestick-Durable-Stick-Medium/dp/B07F6VB2KW/" TargetMode="External"/><Relationship Id="rId58" Type="http://schemas.openxmlformats.org/officeDocument/2006/relationships/hyperlink" Target="https://www.critterspet.com/collections/dog-supplies/products/bergan-elevated-feeder?variant=31658212196407" TargetMode="External"/><Relationship Id="rId66" Type="http://schemas.openxmlformats.org/officeDocument/2006/relationships/printerSettings" Target="../printerSettings/printerSettings1.bin"/><Relationship Id="rId5" Type="http://schemas.openxmlformats.org/officeDocument/2006/relationships/hyperlink" Target="https://www.amazon.ca/Royal-Canin-Feline-Nutrition-Hairball/dp/B000HAJZHM/" TargetMode="External"/><Relationship Id="rId15" Type="http://schemas.openxmlformats.org/officeDocument/2006/relationships/hyperlink" Target="https://www.amazon.ca/Coastal-Advance-Poop-Scoop-Black/dp/B000S9F9OA/" TargetMode="External"/><Relationship Id="rId23" Type="http://schemas.openxmlformats.org/officeDocument/2006/relationships/hyperlink" Target="https://www.amazon.ca/Becobone-Biodegradable-Friendly-Natural-Pet/dp/B00H3BR75U/" TargetMode="External"/><Relationship Id="rId28" Type="http://schemas.openxmlformats.org/officeDocument/2006/relationships/hyperlink" Target="https://www.critterspet.com/collections/dog-supplies/products/bella-bowls-stainless-steel-blueberry?variant=31658212032567" TargetMode="External"/><Relationship Id="rId36" Type="http://schemas.openxmlformats.org/officeDocument/2006/relationships/hyperlink" Target="https://www.critterspet.com/collections/dog-supplies/products/bella-bowls-stainless-steel-espresso?variant=31658211934263" TargetMode="External"/><Relationship Id="rId49" Type="http://schemas.openxmlformats.org/officeDocument/2006/relationships/hyperlink" Target="https://www.amazon.ca/Loving-Pets-FBA_1770-Medium-Merlot/dp/B0042FRGZQ/" TargetMode="External"/><Relationship Id="rId57" Type="http://schemas.openxmlformats.org/officeDocument/2006/relationships/hyperlink" Target="https://www.amazon.ca/Bergan-Elevated-Double-Feeder-Large/dp/B005I6FX3A/" TargetMode="External"/><Relationship Id="rId61" Type="http://schemas.openxmlformats.org/officeDocument/2006/relationships/hyperlink" Target="https://www.amazon.ca/Bergan-Collapsible-Travel-Bowl-Capacity/dp/B014FSBXBC/" TargetMode="External"/><Relationship Id="rId10" Type="http://schemas.openxmlformats.org/officeDocument/2006/relationships/hyperlink" Target="https://www.critterspet.com/products/royal-canin-feline-health-nutrition-instinctive-adult-thin-slices-in-gravy-canned-cat-food?variant=32250957922359" TargetMode="External"/><Relationship Id="rId19" Type="http://schemas.openxmlformats.org/officeDocument/2006/relationships/hyperlink" Target="https://www.amazon.ca/COA-BASKERVILLE-Ultra-Muzzle-Size/dp/B00596TFVA/" TargetMode="External"/><Relationship Id="rId31" Type="http://schemas.openxmlformats.org/officeDocument/2006/relationships/hyperlink" Target="https://www.critterspet.com/collections/dog-supplies/products/beco-spork-natural-canned-pet-food-scoop" TargetMode="External"/><Relationship Id="rId44" Type="http://schemas.openxmlformats.org/officeDocument/2006/relationships/hyperlink" Target="https://www.critterspet.com/collections/dog-supplies/products/bella-bowls-stainless-steel-grape?variant=31658211835959" TargetMode="External"/><Relationship Id="rId52" Type="http://schemas.openxmlformats.org/officeDocument/2006/relationships/hyperlink" Target="https://www.amazon.ca/dp/B07F6WYYJ5/" TargetMode="External"/><Relationship Id="rId60" Type="http://schemas.openxmlformats.org/officeDocument/2006/relationships/hyperlink" Target="https://www.critterspet.com/collections/dog-supplies/products/bergan-collapsible-travel-blue-bowl" TargetMode="External"/><Relationship Id="rId65" Type="http://schemas.openxmlformats.org/officeDocument/2006/relationships/hyperlink" Target="https://www.amazon.ca/Coastal-Pet-Products-Circumference-11-5-Inches/dp/B009ETOQQW/" TargetMode="External"/><Relationship Id="rId4" Type="http://schemas.openxmlformats.org/officeDocument/2006/relationships/hyperlink" Target="https://www.critterspet.com/products/royal-canin-feline-care-nutrition-indoor-hairball-care-2-72kg-cat-food?_pos=26&amp;_sid=0a94f34fb&amp;_ss=r" TargetMode="External"/><Relationship Id="rId9" Type="http://schemas.openxmlformats.org/officeDocument/2006/relationships/hyperlink" Target="https://www.amazon.ca/Royal-Canin-Nutrition-Sensitive-3-Ounce/dp/B00CGRLSW4/" TargetMode="External"/><Relationship Id="rId14" Type="http://schemas.openxmlformats.org/officeDocument/2006/relationships/hyperlink" Target="https://www.critterspet.com/collections/dog-supplies/products/advance-spring-pooper-scoop" TargetMode="External"/><Relationship Id="rId22" Type="http://schemas.openxmlformats.org/officeDocument/2006/relationships/hyperlink" Target="https://www.critterspet.com/collections/dog-supplies/products/beco-bone-green-dog-toy" TargetMode="External"/><Relationship Id="rId27" Type="http://schemas.openxmlformats.org/officeDocument/2006/relationships/hyperlink" Target="https://www.amazon.ca/Beco-Pets-Poop-Plastic-Bags/dp/B0844ZLYZH/" TargetMode="External"/><Relationship Id="rId30" Type="http://schemas.openxmlformats.org/officeDocument/2006/relationships/hyperlink" Target="https://www.amazon.ca/Loving-Pets-Metallic-Medium-Blueberry/dp/B003TLMJME/" TargetMode="External"/><Relationship Id="rId35" Type="http://schemas.openxmlformats.org/officeDocument/2006/relationships/hyperlink" Target="https://www.amazon.ca/Loving-Pets-Bella-Small-Espresso/dp/B001LUJBZ8/" TargetMode="External"/><Relationship Id="rId43" Type="http://schemas.openxmlformats.org/officeDocument/2006/relationships/hyperlink" Target="https://www.amazon.ca/Loving-Pets-Metallic-Bella-1-Pint/dp/B003OINUM0/" TargetMode="External"/><Relationship Id="rId48" Type="http://schemas.openxmlformats.org/officeDocument/2006/relationships/hyperlink" Target="https://www.critterspet.com/collections/dog-supplies/products/bella-bowls-stainless-steel-merlot?variant=39629436059703" TargetMode="External"/><Relationship Id="rId56" Type="http://schemas.openxmlformats.org/officeDocument/2006/relationships/hyperlink" Target="https://www.critterspet.com/collections/dog-supplies/products/bergan-elevated-feeder?variant=31658212130871" TargetMode="External"/><Relationship Id="rId64" Type="http://schemas.openxmlformats.org/officeDocument/2006/relationships/hyperlink" Target="https://www.critterspet.com/collections/dog-supplies/products/best-fit-mesh-muzzle?variant=31638969024567" TargetMode="External"/><Relationship Id="rId8" Type="http://schemas.openxmlformats.org/officeDocument/2006/relationships/hyperlink" Target="https://www.critterspet.com/products/royal-canin-feline-care-nutrition-digest-sensitive-thin-slices-in-gravy-canned-cat-food?variant=32250957266999" TargetMode="External"/><Relationship Id="rId51" Type="http://schemas.openxmlformats.org/officeDocument/2006/relationships/hyperlink" Target="https://www.critterspet.com/collections/dog-supplies/products/benebone-maplestick-dog-toy?variant=14422542385207" TargetMode="External"/><Relationship Id="rId3" Type="http://schemas.openxmlformats.org/officeDocument/2006/relationships/hyperlink" Target="https://www.critterspet.com/products/royal-canin-size-health-nutrition-small-adult-dog-food?_pos=12&amp;_sid=0a94f34fb&amp;_ss=r" TargetMode="External"/><Relationship Id="rId12" Type="http://schemas.openxmlformats.org/officeDocument/2006/relationships/hyperlink" Target="https://www.critterspet.com/collections/dog-supplies/products/advance-potty-training-bells" TargetMode="External"/><Relationship Id="rId17" Type="http://schemas.openxmlformats.org/officeDocument/2006/relationships/hyperlink" Target="https://www.amazon.ca/COA-BASKERVILLE-Ultra-Muzzle-Size/dp/B005MJ65Z8/" TargetMode="External"/><Relationship Id="rId25" Type="http://schemas.openxmlformats.org/officeDocument/2006/relationships/hyperlink" Target="https://www.amazon.ca/Beco-RBN-003-BecoThings-BecoBone-Large/dp/B009NRK3ZS/" TargetMode="External"/><Relationship Id="rId33" Type="http://schemas.openxmlformats.org/officeDocument/2006/relationships/hyperlink" Target="https://www.critterspet.com/collections/dog-supplies/products/bella-bowls-stainless-steel-espresso" TargetMode="External"/><Relationship Id="rId38" Type="http://schemas.openxmlformats.org/officeDocument/2006/relationships/hyperlink" Target="https://www.critterspet.com/collections/dog-supplies/products/bella-bowls-stainless-steel-grape" TargetMode="External"/><Relationship Id="rId46" Type="http://schemas.openxmlformats.org/officeDocument/2006/relationships/hyperlink" Target="https://www.critterspet.com/collections/dog-supplies/products/bella-bowls-stainless-steel-merlot" TargetMode="External"/><Relationship Id="rId59" Type="http://schemas.openxmlformats.org/officeDocument/2006/relationships/hyperlink" Target="https://www.amazon.ca/Bergan-Elevated-Double-Feeder-Large/dp/B004KKZ2CW/" TargetMode="Externa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s://directlinesales.com/product/00/04003/KNESS-KETCH-ALL-MOUSE-TRAP-12CASE" TargetMode="External"/><Relationship Id="rId13" Type="http://schemas.openxmlformats.org/officeDocument/2006/relationships/hyperlink" Target="https://www.amazon.ca/Eaton-Wind-up-Multiple-Inspection-Window/dp/B00XACY22M/" TargetMode="External"/><Relationship Id="rId18" Type="http://schemas.openxmlformats.org/officeDocument/2006/relationships/hyperlink" Target="https://www.amazon.ca/Protecta-Landscape-Granite-Station-4-Stations/dp/B00AW3KWDU/" TargetMode="External"/><Relationship Id="rId26" Type="http://schemas.openxmlformats.org/officeDocument/2006/relationships/hyperlink" Target="https://directlinesales.com/product/00/04033/BELL-PROTECTA-RTU-MOUSE-12CASE" TargetMode="External"/><Relationship Id="rId39" Type="http://schemas.openxmlformats.org/officeDocument/2006/relationships/hyperlink" Target="https://directlinesales.com/category/10/RODENT-CONTROL-PRODUCTS/sort_by/category_seq_num/limit/18/page/2" TargetMode="External"/><Relationship Id="rId3" Type="http://schemas.openxmlformats.org/officeDocument/2006/relationships/hyperlink" Target="https://directlinesales.com/product/00/03028/BELL-EVO-EXPRESS-ANCHORED-STATION" TargetMode="External"/><Relationship Id="rId21" Type="http://schemas.openxmlformats.org/officeDocument/2006/relationships/hyperlink" Target="https://directlinesales.com/product/00/04032/BELL-TREX-SNAP-TRAP-RAT-12CASE" TargetMode="External"/><Relationship Id="rId34" Type="http://schemas.openxmlformats.org/officeDocument/2006/relationships/hyperlink" Target="https://www.amazon.ca/Secure-Mouse-Bait-Station-Pack/dp/B078WMXKNR/" TargetMode="External"/><Relationship Id="rId42" Type="http://schemas.openxmlformats.org/officeDocument/2006/relationships/printerSettings" Target="../printerSettings/printerSettings10.bin"/><Relationship Id="rId7" Type="http://schemas.openxmlformats.org/officeDocument/2006/relationships/hyperlink" Target="https://www.amazon.ca/Kness-Manufacturing-101-0-006-Ketch-Mousetrap/dp/B0149IKKI0/" TargetMode="External"/><Relationship Id="rId12" Type="http://schemas.openxmlformats.org/officeDocument/2006/relationships/hyperlink" Target="https://www.amazon.ca/Catchmaster-Professional-Scented-Trapper-Masterline/dp/B007E83LUM/" TargetMode="External"/><Relationship Id="rId17" Type="http://schemas.openxmlformats.org/officeDocument/2006/relationships/hyperlink" Target="https://directlinesales.com/product/00/04022/CATCHMASTER-72TC-REPEATER-GLUEBOARD-72CASE" TargetMode="External"/><Relationship Id="rId25" Type="http://schemas.openxmlformats.org/officeDocument/2006/relationships/hyperlink" Target="https://directlinesales.com/product/00/04033/BELL-PROTECTA-RTU-MOUSE-12CASE" TargetMode="External"/><Relationship Id="rId33" Type="http://schemas.openxmlformats.org/officeDocument/2006/relationships/hyperlink" Target="https://directlinesales.com/product/00/04058/SECURE-MOUSE-BAIT-STATION-48CASE" TargetMode="External"/><Relationship Id="rId38" Type="http://schemas.openxmlformats.org/officeDocument/2006/relationships/hyperlink" Target="https://www.amazon.ca/Eaton-Plastic-Resistant-Station-Eyelets/dp/B00XAC7GWA/" TargetMode="External"/><Relationship Id="rId2" Type="http://schemas.openxmlformats.org/officeDocument/2006/relationships/hyperlink" Target="https://www.amazon.ca/Victor-Wooden-Mouse-Mousetraps-Traps/dp/B015BSSJ4Y/" TargetMode="External"/><Relationship Id="rId16" Type="http://schemas.openxmlformats.org/officeDocument/2006/relationships/hyperlink" Target="https://directlinesales.com/product/00/04022/CATCHMASTER-72TC-REPEATER-GLUEBOARD-72CASE" TargetMode="External"/><Relationship Id="rId20" Type="http://schemas.openxmlformats.org/officeDocument/2006/relationships/hyperlink" Target="https://directlinesales.com/category/10/rodent-control-products" TargetMode="External"/><Relationship Id="rId29" Type="http://schemas.openxmlformats.org/officeDocument/2006/relationships/hyperlink" Target="https://directlinesales.com/product/00/04040/BELL-TRAPPER-MAXX-MICE-GLUEBOARD-72CASE" TargetMode="External"/><Relationship Id="rId41" Type="http://schemas.openxmlformats.org/officeDocument/2006/relationships/hyperlink" Target="https://www.amazon.ca/Bell-Laboraties-Protecta-Stations-Friendly/dp/B00N7V34O8/" TargetMode="External"/><Relationship Id="rId1" Type="http://schemas.openxmlformats.org/officeDocument/2006/relationships/hyperlink" Target="https://directlinesales.com/product/00/04001/VICTOR-M7-MOUSE-SNAP-TRAP-M325-72CASE" TargetMode="External"/><Relationship Id="rId6" Type="http://schemas.openxmlformats.org/officeDocument/2006/relationships/hyperlink" Target="https://www.amazon.ca/Victor-Traps-Quick-Trapping-M326/dp/B00HLJA99U/" TargetMode="External"/><Relationship Id="rId11" Type="http://schemas.openxmlformats.org/officeDocument/2006/relationships/hyperlink" Target="https://directlinesales.com/product/00/04006/CATCHMASTER-72MB-PEANUT-BUTTER-MOUSE-GLUEBOARD-72CASE" TargetMode="External"/><Relationship Id="rId24" Type="http://schemas.openxmlformats.org/officeDocument/2006/relationships/hyperlink" Target="https://www.amazon.ca/T-Rex-Trapper-Trap-1-Traps-BELL-1043/dp/B004G6XXM6/" TargetMode="External"/><Relationship Id="rId32" Type="http://schemas.openxmlformats.org/officeDocument/2006/relationships/hyperlink" Target="https://www.amazon.ca/Secure-Mouse-Bait-Station-Pack/dp/B0768QX9LW/" TargetMode="External"/><Relationship Id="rId37" Type="http://schemas.openxmlformats.org/officeDocument/2006/relationships/hyperlink" Target="https://directlinesales.com/product/00/04073/EATON-902-TOP-LOADER-BAIT-STATION-BLACK-6CASE" TargetMode="External"/><Relationship Id="rId40" Type="http://schemas.openxmlformats.org/officeDocument/2006/relationships/hyperlink" Target="https://directlinesales.com/product/00/04079/BELL-PROTECTA-MICRO-MOUSE-12BOXq" TargetMode="External"/><Relationship Id="rId5" Type="http://schemas.openxmlformats.org/officeDocument/2006/relationships/hyperlink" Target="https://directlinesales.com/product/00/04002/VICTOR-M9-RAT-SNAP-TRAP-M326-12CASE" TargetMode="External"/><Relationship Id="rId15" Type="http://schemas.openxmlformats.org/officeDocument/2006/relationships/hyperlink" Target="https://www.amazon.ca/Catchmaster-Mouse-Insect-Glue-Traps/dp/B0768R4PNR/" TargetMode="External"/><Relationship Id="rId23" Type="http://schemas.openxmlformats.org/officeDocument/2006/relationships/hyperlink" Target="https://directlinesales.com/product/00/04032/BELL-TREX-SNAP-TRAP-RAT-12CASE" TargetMode="External"/><Relationship Id="rId28" Type="http://schemas.openxmlformats.org/officeDocument/2006/relationships/hyperlink" Target="https://www.amazon.ca/Protecta-Mouse-Bait-Station-Stations/dp/B003DDE23C/" TargetMode="External"/><Relationship Id="rId36" Type="http://schemas.openxmlformats.org/officeDocument/2006/relationships/hyperlink" Target="https://www.amazon.ca/Eaton-902r-Loader-Bait-Station/dp/B00XAC6AD6/" TargetMode="External"/><Relationship Id="rId10" Type="http://schemas.openxmlformats.org/officeDocument/2006/relationships/hyperlink" Target="https://directlinesales.com/product/00/04006/CATCHMASTER-72MB-PEANUT-BUTTER-MOUSE-GLUEBOARD-72CASE" TargetMode="External"/><Relationship Id="rId19" Type="http://schemas.openxmlformats.org/officeDocument/2006/relationships/hyperlink" Target="https://directlinesales.com/product/00/04026/BELL-LANDSCAPE-RAT-STATION-GRANITE-4CASE" TargetMode="External"/><Relationship Id="rId31" Type="http://schemas.openxmlformats.org/officeDocument/2006/relationships/hyperlink" Target="https://directlinesales.com/product/00/04058/SECURE-MOUSE-BAIT-STATION-48CASE" TargetMode="External"/><Relationship Id="rId4" Type="http://schemas.openxmlformats.org/officeDocument/2006/relationships/hyperlink" Target="https://www.amazon.ca/Protecta-EVO-Express-Bait-Station/dp/B008SCRAPK/" TargetMode="External"/><Relationship Id="rId9" Type="http://schemas.openxmlformats.org/officeDocument/2006/relationships/hyperlink" Target="https://www.amazon.ca/Catchmaster-Insect-Professional-Scented-Masterline/dp/B07658SCP9/" TargetMode="External"/><Relationship Id="rId14" Type="http://schemas.openxmlformats.org/officeDocument/2006/relationships/hyperlink" Target="https://directlinesales.com/product/00/04020/EATON-425-WIND-UP-12CASE" TargetMode="External"/><Relationship Id="rId22" Type="http://schemas.openxmlformats.org/officeDocument/2006/relationships/hyperlink" Target="https://www.amazon.ca/Trapper-T-Rex-Rat-Trap-Traps/dp/B0084X5ONI/" TargetMode="External"/><Relationship Id="rId27" Type="http://schemas.openxmlformats.org/officeDocument/2006/relationships/hyperlink" Target="https://www.amazon.ca/Protecta-Mouse-Bait-Stations-1-station/dp/B00AWKEQHG/" TargetMode="External"/><Relationship Id="rId30" Type="http://schemas.openxmlformats.org/officeDocument/2006/relationships/hyperlink" Target="https://www.amazon.ca/Trapper-Free-Mouse-Boards-12-Boards/dp/B00605F7TI/" TargetMode="External"/><Relationship Id="rId35" Type="http://schemas.openxmlformats.org/officeDocument/2006/relationships/hyperlink" Target="https://directlinesales.com/product/00/04073/EATON-902-TOP-LOADER-BAIT-STATION-BLACK-6CASE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viceroydistributors.ca/product/j200-terrro-indoor-liquid-ant-bait/" TargetMode="External"/><Relationship Id="rId13" Type="http://schemas.openxmlformats.org/officeDocument/2006/relationships/hyperlink" Target="https://www.viceroydistributors.ca/product/terro-outdoor-ant-bait-stakes/" TargetMode="External"/><Relationship Id="rId18" Type="http://schemas.openxmlformats.org/officeDocument/2006/relationships/hyperlink" Target="https://www.amazon.ca/Victor-Flying-Insect-Trap-M362CAN/dp/B07D3X6W13/" TargetMode="External"/><Relationship Id="rId3" Type="http://schemas.openxmlformats.org/officeDocument/2006/relationships/hyperlink" Target="https://www.viceroydistributors.ca/product/t516-terro-wasp-and-fly-trap/" TargetMode="External"/><Relationship Id="rId7" Type="http://schemas.openxmlformats.org/officeDocument/2006/relationships/hyperlink" Target="https://www.amazon.ca/Terro-Fruit-Fly-Trap-Pack/dp/B07HP94VCP/" TargetMode="External"/><Relationship Id="rId12" Type="http://schemas.openxmlformats.org/officeDocument/2006/relationships/hyperlink" Target="https://www.viceroydistributors.ca/product/terro-pantry-moth-trap/" TargetMode="External"/><Relationship Id="rId17" Type="http://schemas.openxmlformats.org/officeDocument/2006/relationships/hyperlink" Target="https://www.amazon.ca/Terro-Fly-Paper-4-Pack/dp/B07F97SSGZ/" TargetMode="External"/><Relationship Id="rId2" Type="http://schemas.openxmlformats.org/officeDocument/2006/relationships/hyperlink" Target="https://www.amazon.ca/TERRO-T513-Wasp-Fly-Trap/dp/B078WTPT3F/" TargetMode="External"/><Relationship Id="rId16" Type="http://schemas.openxmlformats.org/officeDocument/2006/relationships/hyperlink" Target="https://www.viceroydistributors.ca/product/victor-fly-catcher-ribbon/" TargetMode="External"/><Relationship Id="rId20" Type="http://schemas.openxmlformats.org/officeDocument/2006/relationships/printerSettings" Target="../printerSettings/printerSettings11.bin"/><Relationship Id="rId1" Type="http://schemas.openxmlformats.org/officeDocument/2006/relationships/hyperlink" Target="https://www.viceroydistributors.ca/product/t517-terro-wasp-and-fly-trap-refill/" TargetMode="External"/><Relationship Id="rId6" Type="http://schemas.openxmlformats.org/officeDocument/2006/relationships/hyperlink" Target="https://www.viceroydistributors.ca/product/terro-fruit-fly-2pk/" TargetMode="External"/><Relationship Id="rId11" Type="http://schemas.openxmlformats.org/officeDocument/2006/relationships/hyperlink" Target="https://www.amazon.ca/TERRO-T610CAN-Ant-Killing-Powder/dp/B071YWRHD7/" TargetMode="External"/><Relationship Id="rId5" Type="http://schemas.openxmlformats.org/officeDocument/2006/relationships/hyperlink" Target="https://www.viceroydistributors.ca/product/t513-terro-wasp-fly-trap-refill/" TargetMode="External"/><Relationship Id="rId15" Type="http://schemas.openxmlformats.org/officeDocument/2006/relationships/hyperlink" Target="https://www.viceroydistributors.ca/product/victor-yellow-jacket-flying-insect-trap-shelf-display/" TargetMode="External"/><Relationship Id="rId10" Type="http://schemas.openxmlformats.org/officeDocument/2006/relationships/hyperlink" Target="https://www.viceroydistributors.ca/product/terro-ant-killing-powder-200g/" TargetMode="External"/><Relationship Id="rId19" Type="http://schemas.openxmlformats.org/officeDocument/2006/relationships/hyperlink" Target="https://www.viceroydistributors.ca/page/3/?s=Terro" TargetMode="External"/><Relationship Id="rId4" Type="http://schemas.openxmlformats.org/officeDocument/2006/relationships/hyperlink" Target="https://www.amazon.ca/TERRO-T516-Wasp-Fly-Trap/dp/B07MGHPPLK/" TargetMode="External"/><Relationship Id="rId9" Type="http://schemas.openxmlformats.org/officeDocument/2006/relationships/hyperlink" Target="https://www.amazon.ca/TERRO-Killer-Liquid-Baits-T300CAN/dp/B014H8NZ7U/" TargetMode="External"/><Relationship Id="rId14" Type="http://schemas.openxmlformats.org/officeDocument/2006/relationships/hyperlink" Target="https://www.amazon.ca/TERRO-T1812CAN-Outdoor-Liquid-Stakes/dp/B071968L28/" TargetMode="External"/></Relationships>
</file>

<file path=xl/worksheets/_rels/sheet1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jefferspet.com/homeopet-joint-relief-15ml/p" TargetMode="External"/><Relationship Id="rId671" Type="http://schemas.openxmlformats.org/officeDocument/2006/relationships/hyperlink" Target="https://www.jefferspet.com/best-shot-ultramax-pro-finishing-spray-17-oz/p?skuId=54592" TargetMode="External"/><Relationship Id="rId769" Type="http://schemas.openxmlformats.org/officeDocument/2006/relationships/hyperlink" Target="https://www.jefferspet.com/jeffers-neoprene-dog-muzzle-4-x-large/p?skuId=70148" TargetMode="External"/><Relationship Id="rId976" Type="http://schemas.openxmlformats.org/officeDocument/2006/relationships/hyperlink" Target="https://www.amazon.ca/Solid-Poly-Lead-Rope-Bull/dp/B01MTAWANV/" TargetMode="External"/><Relationship Id="rId21" Type="http://schemas.openxmlformats.org/officeDocument/2006/relationships/hyperlink" Target="https://www.amazon.ca/Flea-Bedding-Spray-Dogs-24oz/dp/B000634L3I/" TargetMode="External"/><Relationship Id="rId324" Type="http://schemas.openxmlformats.org/officeDocument/2006/relationships/hyperlink" Target="https://www.amazon.ca/Tough-1-Polished-Aluminum-Barrel-Stirrups/dp/B004KXBJ8U/" TargetMode="External"/><Relationship Id="rId531" Type="http://schemas.openxmlformats.org/officeDocument/2006/relationships/hyperlink" Target="https://www.jefferspet.com/curicyn-wound-care-clay-3-2-oz/p" TargetMode="External"/><Relationship Id="rId629" Type="http://schemas.openxmlformats.org/officeDocument/2006/relationships/hyperlink" Target="https://www.jefferspet.com/jeffers-expression-gear-bag-color-maya/p?skuId=2339" TargetMode="External"/><Relationship Id="rId170" Type="http://schemas.openxmlformats.org/officeDocument/2006/relationships/hyperlink" Target="https://www.jefferspet.com/silvertip-rope-halter-average-color-orange-turquoise/p?skuId=78260" TargetMode="External"/><Relationship Id="rId836" Type="http://schemas.openxmlformats.org/officeDocument/2006/relationships/hyperlink" Target="https://www.jefferspet.com/iodine-shampoo-16-oz/p" TargetMode="External"/><Relationship Id="rId1021" Type="http://schemas.openxmlformats.org/officeDocument/2006/relationships/hyperlink" Target="https://www.amazon.ca/BioPRYN-Early-Pregnancy-Detection-Cattle/dp/B01BEJARQC/" TargetMode="External"/><Relationship Id="rId1119" Type="http://schemas.openxmlformats.org/officeDocument/2006/relationships/hyperlink" Target="https://www.jefferspet.com/6-jolly-bone-yellow/p?skuId=66952" TargetMode="External"/><Relationship Id="rId268" Type="http://schemas.openxmlformats.org/officeDocument/2006/relationships/hyperlink" Target="https://www.amazon.ca/3-2-Curicyn-Wound-Care-Clay/dp/B07MXSHHTN/" TargetMode="External"/><Relationship Id="rId475" Type="http://schemas.openxmlformats.org/officeDocument/2006/relationships/hyperlink" Target="https://www.amazon.ca/dp/B000XJN4QA/" TargetMode="External"/><Relationship Id="rId682" Type="http://schemas.openxmlformats.org/officeDocument/2006/relationships/hyperlink" Target="https://www.amazon.ca/Pet-Shape-Dumbbells-Natural-8-Ounce/dp/B000LJHPKI/" TargetMode="External"/><Relationship Id="rId903" Type="http://schemas.openxmlformats.org/officeDocument/2006/relationships/hyperlink" Target="https://www.amazon.ca/Creative-Solutions-Elevated-Navy-X-Large/dp/B076DB51PC/" TargetMode="External"/><Relationship Id="rId32" Type="http://schemas.openxmlformats.org/officeDocument/2006/relationships/hyperlink" Target="https://www.jefferspet.com/6-mini-lambchop/p?skuId=96784" TargetMode="External"/><Relationship Id="rId128" Type="http://schemas.openxmlformats.org/officeDocument/2006/relationships/hyperlink" Target="https://www.jefferspet.com/250-g-little-likit-refill-flavor-apple/p?skuId=18227" TargetMode="External"/><Relationship Id="rId335" Type="http://schemas.openxmlformats.org/officeDocument/2006/relationships/hyperlink" Target="https://www.jefferspet.com/intrepid-helmet-size-xlarge-color-black/p?skuId=28801" TargetMode="External"/><Relationship Id="rId542" Type="http://schemas.openxmlformats.org/officeDocument/2006/relationships/hyperlink" Target="https://www.jefferspet.com/probios-horse-soft-chews-1-32-lb/p" TargetMode="External"/><Relationship Id="rId987" Type="http://schemas.openxmlformats.org/officeDocument/2006/relationships/hyperlink" Target="https://www.jefferspet.com/nuts-for-knots-2-knot-rope-with-tennis-ball-assorted-10/p" TargetMode="External"/><Relationship Id="rId181" Type="http://schemas.openxmlformats.org/officeDocument/2006/relationships/hyperlink" Target="https://www.jefferspet.com/k9-puppy-gold-15-lb/p?skuId=9893" TargetMode="External"/><Relationship Id="rId402" Type="http://schemas.openxmlformats.org/officeDocument/2006/relationships/hyperlink" Target="https://www.jefferspet.com/chick-poultry-fountain/p" TargetMode="External"/><Relationship Id="rId847" Type="http://schemas.openxmlformats.org/officeDocument/2006/relationships/hyperlink" Target="https://www.jefferspet.com/comb-black-red-24-pins/p?skuId=27689" TargetMode="External"/><Relationship Id="rId1032" Type="http://schemas.openxmlformats.org/officeDocument/2006/relationships/hyperlink" Target="https://www.jefferspet.com/training-halter-w-horsemanship-lead-black/p" TargetMode="External"/><Relationship Id="rId279" Type="http://schemas.openxmlformats.org/officeDocument/2006/relationships/hyperlink" Target="https://www.jefferspet.com/effax-leather-balsam-500-ml/p" TargetMode="External"/><Relationship Id="rId486" Type="http://schemas.openxmlformats.org/officeDocument/2006/relationships/hyperlink" Target="https://www.amazon.ca/s?i=merchant-items&amp;me=A1F17884ISY0OO&amp;page=21&amp;marketplaceID=A2EUQ1WTGCTBG2&amp;qid=1648892927&amp;ref=sr_pg_21" TargetMode="External"/><Relationship Id="rId693" Type="http://schemas.openxmlformats.org/officeDocument/2006/relationships/hyperlink" Target="https://www.jefferspet.com/aniflex-gl-5-lb/p" TargetMode="External"/><Relationship Id="rId707" Type="http://schemas.openxmlformats.org/officeDocument/2006/relationships/hyperlink" Target="https://www.jefferspet.com/horse-standing-silhouette-tack-rack/p" TargetMode="External"/><Relationship Id="rId914" Type="http://schemas.openxmlformats.org/officeDocument/2006/relationships/hyperlink" Target="https://www.jefferspet.com/bellota-razor-plus-14/p" TargetMode="External"/><Relationship Id="rId43" Type="http://schemas.openxmlformats.org/officeDocument/2006/relationships/hyperlink" Target="https://www.jefferspet.com/cowboy-magic-detangler-shine-4oz/p?skuId=42650" TargetMode="External"/><Relationship Id="rId139" Type="http://schemas.openxmlformats.org/officeDocument/2006/relationships/hyperlink" Target="https://www.amazon.ca/Cowboy-Magic-Water-Shampoo-Ounce/dp/B00A0L3182/" TargetMode="External"/><Relationship Id="rId346" Type="http://schemas.openxmlformats.org/officeDocument/2006/relationships/hyperlink" Target="https://www.jefferspet.com/sml-coolaroo-pet-bed-35-6-x21-6/p?skuId=9786" TargetMode="External"/><Relationship Id="rId553" Type="http://schemas.openxmlformats.org/officeDocument/2006/relationships/hyperlink" Target="https://www.amazon.ca/Lixit-250-00636-Feeder-Waterer-Chickens/dp/B00487L46A/" TargetMode="External"/><Relationship Id="rId760" Type="http://schemas.openxmlformats.org/officeDocument/2006/relationships/hyperlink" Target="https://www.amazon.ca/Jeffers-Premium-Nylon-Ripstop-Blanket/dp/B07K6TXVVC/" TargetMode="External"/><Relationship Id="rId998" Type="http://schemas.openxmlformats.org/officeDocument/2006/relationships/hyperlink" Target="https://www.amazon.ca/Cowboy-Cinches-Center-Leather-Reinforced/dp/B01J2AW30S/" TargetMode="External"/><Relationship Id="rId192" Type="http://schemas.openxmlformats.org/officeDocument/2006/relationships/hyperlink" Target="https://www.amazon.ca/Safari-Products-DSFW6126-Deshedder-Medium/dp/B00BUFTFGY/" TargetMode="External"/><Relationship Id="rId206" Type="http://schemas.openxmlformats.org/officeDocument/2006/relationships/hyperlink" Target="https://www.jefferspet.com/11-lb-poultry-feeder-cover-for-the-11-lb-poultry-feeder-m3-pb/p?skuId=81620" TargetMode="External"/><Relationship Id="rId413" Type="http://schemas.openxmlformats.org/officeDocument/2006/relationships/hyperlink" Target="https://www.jefferspet.com/natural-value-treat-sticks-14-oz-flavor-chicken/p?skuId=37718" TargetMode="External"/><Relationship Id="rId858" Type="http://schemas.openxmlformats.org/officeDocument/2006/relationships/hyperlink" Target="https://www.amazon.ca/Fiebings-Water-Based-Hoof-Polish-Black/dp/B07HFG6THW/" TargetMode="External"/><Relationship Id="rId1043" Type="http://schemas.openxmlformats.org/officeDocument/2006/relationships/hyperlink" Target="https://www.amazon.ca/Tough-1-Pro-Straight-Jaw-Clincher/dp/B0192I91RS/" TargetMode="External"/><Relationship Id="rId497" Type="http://schemas.openxmlformats.org/officeDocument/2006/relationships/hyperlink" Target="https://www.jefferspet.com/jakes-wire-tightener-20clips-per-bag/p?skuId=37801" TargetMode="External"/><Relationship Id="rId620" Type="http://schemas.openxmlformats.org/officeDocument/2006/relationships/hyperlink" Target="https://www.amazon.ca/Jeffers-Expression-Horn-Bag/dp/B08QTP3XS2/" TargetMode="External"/><Relationship Id="rId718" Type="http://schemas.openxmlformats.org/officeDocument/2006/relationships/hyperlink" Target="https://www.amazon.ca/Jeffers-Nylon-Strap-Double-Chain/dp/B07K7HNFB5" TargetMode="External"/><Relationship Id="rId925" Type="http://schemas.openxmlformats.org/officeDocument/2006/relationships/hyperlink" Target="https://www.amazon.ca/Multipet-International-Nut-Knots-Stick/dp/B0758SP82N/" TargetMode="External"/><Relationship Id="rId357" Type="http://schemas.openxmlformats.org/officeDocument/2006/relationships/hyperlink" Target="https://www.amazon.ca/Four-Oaks-Ventures-Thrush-Formula/dp/B004Z60HRG/" TargetMode="External"/><Relationship Id="rId1110" Type="http://schemas.openxmlformats.org/officeDocument/2006/relationships/hyperlink" Target="https://www.jefferspet.com/round-braided-trail-reins-1-2-x8-color-black-red/p?skuId=49752" TargetMode="External"/><Relationship Id="rId54" Type="http://schemas.openxmlformats.org/officeDocument/2006/relationships/hyperlink" Target="https://www.jefferspet.com/weaver-grooming-kit-color-purple-black/p" TargetMode="External"/><Relationship Id="rId217" Type="http://schemas.openxmlformats.org/officeDocument/2006/relationships/hyperlink" Target="https://www.amazon.ca/Jolly-Pets-9-inch-Bone-Orange/dp/B00XUZ9D0U/" TargetMode="External"/><Relationship Id="rId564" Type="http://schemas.openxmlformats.org/officeDocument/2006/relationships/hyperlink" Target="https://www.jefferspet.com/remission-4-lb/p?skuId=86839" TargetMode="External"/><Relationship Id="rId771" Type="http://schemas.openxmlformats.org/officeDocument/2006/relationships/hyperlink" Target="https://www.jefferspet.com/jeffers-ear-cleaner-8oz/p?skuId=103449" TargetMode="External"/><Relationship Id="rId869" Type="http://schemas.openxmlformats.org/officeDocument/2006/relationships/hyperlink" Target="https://www.jefferspet.com/sav-a-caf-non-medicated-calf-milk-replacer-wellness-25/p" TargetMode="External"/><Relationship Id="rId424" Type="http://schemas.openxmlformats.org/officeDocument/2006/relationships/hyperlink" Target="https://www.jefferspet.com/preakness-track-halter-large-horse/p?skuId=74819" TargetMode="External"/><Relationship Id="rId631" Type="http://schemas.openxmlformats.org/officeDocument/2006/relationships/hyperlink" Target="https://www.amazon.ca/Jeffers-Supreme-Plus-Neck-Rug/dp/B09DVKKCZC/" TargetMode="External"/><Relationship Id="rId729" Type="http://schemas.openxmlformats.org/officeDocument/2006/relationships/hyperlink" Target="https://www.jefferspet.com/pro-rotary-leather-punch-24475-4/p?skuId=81115" TargetMode="External"/><Relationship Id="rId1054" Type="http://schemas.openxmlformats.org/officeDocument/2006/relationships/hyperlink" Target="https://www.amazon.ca/Feeder-Rainhat-Galvanized-Chicken/dp/B01672I3GM/" TargetMode="External"/><Relationship Id="rId270" Type="http://schemas.openxmlformats.org/officeDocument/2006/relationships/hyperlink" Target="https://www.amazon.ca/QuickFinder-Small-Nail-Clipper-Pounds/dp/B000OZREE6/" TargetMode="External"/><Relationship Id="rId936" Type="http://schemas.openxmlformats.org/officeDocument/2006/relationships/hyperlink" Target="https://www.amazon.ca/Cavalor-Sweeties-Sugar-Horse-Treats/dp/B07558ZQC1/" TargetMode="External"/><Relationship Id="rId1121" Type="http://schemas.openxmlformats.org/officeDocument/2006/relationships/hyperlink" Target="https://www.amazon.ca/Tough-1-Deluxe-Rasp-Handle-Tip/dp/B00GD9E3GY" TargetMode="External"/><Relationship Id="rId65" Type="http://schemas.openxmlformats.org/officeDocument/2006/relationships/hyperlink" Target="https://www.amazon.ca/s?i=merchant-items&amp;me=A1F17884ISY0OO&amp;page=2&amp;marketplaceID=A2EUQ1WTGCTBG2&amp;qid=1647550625&amp;ref=sr_pg_2" TargetMode="External"/><Relationship Id="rId130" Type="http://schemas.openxmlformats.org/officeDocument/2006/relationships/hyperlink" Target="https://www.jefferspet.com/tuff-ball-tennis-ball-4-d/p" TargetMode="External"/><Relationship Id="rId368" Type="http://schemas.openxmlformats.org/officeDocument/2006/relationships/hyperlink" Target="https://www.jefferspet.com/tampico-pig-brush/p" TargetMode="External"/><Relationship Id="rId575" Type="http://schemas.openxmlformats.org/officeDocument/2006/relationships/hyperlink" Target="https://www.jefferspet.com/bellota-razor-plus-14/p" TargetMode="External"/><Relationship Id="rId782" Type="http://schemas.openxmlformats.org/officeDocument/2006/relationships/hyperlink" Target="https://www.amazon.ca/Ideal-333667-Livestock-Retractable-Marking/dp/B07KGG2J59/" TargetMode="External"/><Relationship Id="rId228" Type="http://schemas.openxmlformats.org/officeDocument/2006/relationships/hyperlink" Target="https://www.jefferspet.com/super-scoop-color-red/p?skuId=69890" TargetMode="External"/><Relationship Id="rId435" Type="http://schemas.openxmlformats.org/officeDocument/2006/relationships/hyperlink" Target="https://www.amazon.ca/Manufacturing-Thermo-Kitty-Heated-16-Inch-Sage/dp/B00176F9AM/" TargetMode="External"/><Relationship Id="rId642" Type="http://schemas.openxmlformats.org/officeDocument/2006/relationships/hyperlink" Target="https://www.jefferspet.com/jeffers-basic-canvas-blanket-size-63-in-color-navy-white/p" TargetMode="External"/><Relationship Id="rId1065" Type="http://schemas.openxmlformats.org/officeDocument/2006/relationships/hyperlink" Target="https://www.amazon.ca/Partrade-Blanket-Tack-Clamp-Hook/dp/B011LJXC94/" TargetMode="External"/><Relationship Id="rId281" Type="http://schemas.openxmlformats.org/officeDocument/2006/relationships/hyperlink" Target="https://www.jefferspet.com/treat-dispensing-puzzle-ball-by-starmark-4-8-d/p" TargetMode="External"/><Relationship Id="rId502" Type="http://schemas.openxmlformats.org/officeDocument/2006/relationships/hyperlink" Target="https://www.amazon.ca/Z-Tags-Multi-Cutter-Removal/dp/B009A536I4/" TargetMode="External"/><Relationship Id="rId947" Type="http://schemas.openxmlformats.org/officeDocument/2006/relationships/hyperlink" Target="https://www.jefferspet.com/troxel-sport-helmet-2-0-color-black-size-xsmall/p?skuId=28648" TargetMode="External"/><Relationship Id="rId1132" Type="http://schemas.openxmlformats.org/officeDocument/2006/relationships/hyperlink" Target="https://www.jefferspet.com/mellow-mutt-meow-shampoo-17oz/p" TargetMode="External"/><Relationship Id="rId76" Type="http://schemas.openxmlformats.org/officeDocument/2006/relationships/hyperlink" Target="https://www.jefferspet.com/aussie-lthr-conditioner-14oz/p" TargetMode="External"/><Relationship Id="rId141" Type="http://schemas.openxmlformats.org/officeDocument/2006/relationships/hyperlink" Target="https://www.amazon.ca/Straight-Arrow-Products-543636-Hoofmaker/dp/B000TG84BC/" TargetMode="External"/><Relationship Id="rId379" Type="http://schemas.openxmlformats.org/officeDocument/2006/relationships/hyperlink" Target="https://www.amazon.ca/Field-Guardian-Heavy-Plated-Handle/dp/B0041OM7WA/" TargetMode="External"/><Relationship Id="rId586" Type="http://schemas.openxmlformats.org/officeDocument/2006/relationships/hyperlink" Target="https://www.amazon.ca/Happy-Howies-Mini-Doggy-Burgers/dp/B00KY6K20I/" TargetMode="External"/><Relationship Id="rId793" Type="http://schemas.openxmlformats.org/officeDocument/2006/relationships/hyperlink" Target="https://www.amazon.ca/Retractable-Arena-Cones-23-5-8/dp/B07K7YMTPS/" TargetMode="External"/><Relationship Id="rId807" Type="http://schemas.openxmlformats.org/officeDocument/2006/relationships/hyperlink" Target="https://www.amazon.ca/Jeffers-Horse-Curb-Hooks-Pair/dp/B07K6TNPT2/" TargetMode="External"/><Relationship Id="rId7" Type="http://schemas.openxmlformats.org/officeDocument/2006/relationships/hyperlink" Target="https://www.jefferspet.com/k9-advantix-ii-2-pack-dogs-4-10-lb/p?skuId=27687" TargetMode="External"/><Relationship Id="rId239" Type="http://schemas.openxmlformats.org/officeDocument/2006/relationships/hyperlink" Target="https://www.jefferspet.com/compression-sprayer-2-liter/p" TargetMode="External"/><Relationship Id="rId446" Type="http://schemas.openxmlformats.org/officeDocument/2006/relationships/hyperlink" Target="https://www.amazon.ca/s?i=merchant-items&amp;me=A1F17884ISY0OO&amp;page=19&amp;marketplaceID=A2EUQ1WTGCTBG2&amp;qid=1648825207&amp;ref=sr_pg_19" TargetMode="External"/><Relationship Id="rId653" Type="http://schemas.openxmlformats.org/officeDocument/2006/relationships/hyperlink" Target="https://www.amazon.ca/Mega-Calm-Event-2-Dose-Syringe-80/dp/B085P33D2D/" TargetMode="External"/><Relationship Id="rId1076" Type="http://schemas.openxmlformats.org/officeDocument/2006/relationships/hyperlink" Target="https://www.jefferspet.com/pet-n-shape-roasted-beef-lung-treats-1lb-bites/p" TargetMode="External"/><Relationship Id="rId292" Type="http://schemas.openxmlformats.org/officeDocument/2006/relationships/hyperlink" Target="https://www.amazon.ca/Loving-Pets-Diamond-Plated-Non-Skid/dp/B00KBSE3GS/" TargetMode="External"/><Relationship Id="rId306" Type="http://schemas.openxmlformats.org/officeDocument/2006/relationships/hyperlink" Target="https://www.amazon.ca/Weaver-Leather-Braided-Nylon-Barrel/dp/B00IERSVS4/" TargetMode="External"/><Relationship Id="rId860" Type="http://schemas.openxmlformats.org/officeDocument/2006/relationships/hyperlink" Target="https://www.amazon.ca/Epona-Ltd-Love-Curry-Brush/dp/B07GY4LRHM/" TargetMode="External"/><Relationship Id="rId958" Type="http://schemas.openxmlformats.org/officeDocument/2006/relationships/hyperlink" Target="https://www.jefferspet.com/chicken-leash-4-ft-color-hot-pink/p?skuId=27908" TargetMode="External"/><Relationship Id="rId1143" Type="http://schemas.openxmlformats.org/officeDocument/2006/relationships/hyperlink" Target="https://www.jefferspet.com/32-colorful-bungee-trailer-tie-color-pink/p?skuId=50098" TargetMode="External"/><Relationship Id="rId87" Type="http://schemas.openxmlformats.org/officeDocument/2006/relationships/hyperlink" Target="https://www.jefferspet.com/nite-guard-solar-the-original-light/p" TargetMode="External"/><Relationship Id="rId513" Type="http://schemas.openxmlformats.org/officeDocument/2006/relationships/hyperlink" Target="https://www.amazon.ca/Tough-Easy-Loading-Hay-Hoops-Nets/dp/B00FHYXLFU/" TargetMode="External"/><Relationship Id="rId597" Type="http://schemas.openxmlformats.org/officeDocument/2006/relationships/hyperlink" Target="https://www.jefferspet.com/hoof-tester-imported-12/p" TargetMode="External"/><Relationship Id="rId720" Type="http://schemas.openxmlformats.org/officeDocument/2006/relationships/hyperlink" Target="https://www.amazon.ca/Sweet-Eggbutt-Horse-Snaffle-Jeffers/dp/B07K6XJKXM/" TargetMode="External"/><Relationship Id="rId818" Type="http://schemas.openxmlformats.org/officeDocument/2006/relationships/hyperlink" Target="https://www.amazon.ca/Taiwan-Pet-Comb-Enterprise-Ltd/dp/B07K6TJT45/" TargetMode="External"/><Relationship Id="rId152" Type="http://schemas.openxmlformats.org/officeDocument/2006/relationships/hyperlink" Target="https://www.jefferspet.com/22pk-teenie-greenie-mini-treat-6oz/p?skuId=14153" TargetMode="External"/><Relationship Id="rId457" Type="http://schemas.openxmlformats.org/officeDocument/2006/relationships/hyperlink" Target="https://www.amazon.ca/Shires-Fine-Mesh-Mask-Hole/dp/B06XGGH1Z3/" TargetMode="External"/><Relationship Id="rId1003" Type="http://schemas.openxmlformats.org/officeDocument/2006/relationships/hyperlink" Target="https://www.amazon.ca/Gaun-40-lb-Hopper-Feeder/dp/B01I7V5D8W/" TargetMode="External"/><Relationship Id="rId1087" Type="http://schemas.openxmlformats.org/officeDocument/2006/relationships/hyperlink" Target="https://www.amazon.ca/Intrepid-International-Exselle-Jumping-Hackamore/dp/B00MVAX3ZG/" TargetMode="External"/><Relationship Id="rId664" Type="http://schemas.openxmlformats.org/officeDocument/2006/relationships/hyperlink" Target="https://www.amazon.ca/Hudson-Valve-Repair-Kit-Float/dp/B0042LCKI8/" TargetMode="External"/><Relationship Id="rId871" Type="http://schemas.openxmlformats.org/officeDocument/2006/relationships/hyperlink" Target="https://www.jefferspet.com/amigo-evolution-fly-sheet-color-aqua-orange-aqua-size-72-in/p" TargetMode="External"/><Relationship Id="rId969" Type="http://schemas.openxmlformats.org/officeDocument/2006/relationships/hyperlink" Target="https://www.amazon.ca/Solid-Poly-Lead-Rope-Bull/dp/B01N245Y9Q/" TargetMode="External"/><Relationship Id="rId14" Type="http://schemas.openxmlformats.org/officeDocument/2006/relationships/hyperlink" Target="https://www.jefferspet.com/the-flea-trap/p?skuId=52001" TargetMode="External"/><Relationship Id="rId317" Type="http://schemas.openxmlformats.org/officeDocument/2006/relationships/hyperlink" Target="https://www.jefferspet.com/black-poly-rope-wire-insulator-25-653002/p?skuId=25057" TargetMode="External"/><Relationship Id="rId524" Type="http://schemas.openxmlformats.org/officeDocument/2006/relationships/hyperlink" Target="https://www.amazon.ca/Little-Giant-Plastic-Poultry-1-Quart/dp/B000MD5A32/" TargetMode="External"/><Relationship Id="rId731" Type="http://schemas.openxmlformats.org/officeDocument/2006/relationships/hyperlink" Target="https://www.jefferspet.com/3-4-x-3-1-2-spring-snap-r-e/p" TargetMode="External"/><Relationship Id="rId98" Type="http://schemas.openxmlformats.org/officeDocument/2006/relationships/hyperlink" Target="https://www.amazon.ca/Bio-Groom-21112-Burgham-Shampoo-12/dp/B00063KHCC/" TargetMode="External"/><Relationship Id="rId163" Type="http://schemas.openxmlformats.org/officeDocument/2006/relationships/hyperlink" Target="https://www.amazon.ca/PPP-Tear-Stain-Remover-4-Ounce/dp/B0026PEXKA/" TargetMode="External"/><Relationship Id="rId370" Type="http://schemas.openxmlformats.org/officeDocument/2006/relationships/hyperlink" Target="https://www.jefferspet.com/lunging-caveson-horse/p" TargetMode="External"/><Relationship Id="rId829" Type="http://schemas.openxmlformats.org/officeDocument/2006/relationships/hyperlink" Target="https://www.jefferspet.com/jeffers-leather-browband-headstall-havana/p" TargetMode="External"/><Relationship Id="rId1014" Type="http://schemas.openxmlformats.org/officeDocument/2006/relationships/hyperlink" Target="https://www.amazon.ca/Blackwing-Farms-931434-Remedies-Confidence/dp/B01FY2RVVE/" TargetMode="External"/><Relationship Id="rId230" Type="http://schemas.openxmlformats.org/officeDocument/2006/relationships/hyperlink" Target="https://www.jefferspet.com/sure-stop-gate-anchor/p" TargetMode="External"/><Relationship Id="rId468" Type="http://schemas.openxmlformats.org/officeDocument/2006/relationships/hyperlink" Target="https://www.jefferspet.com/elastic-rope-strap-each/p" TargetMode="External"/><Relationship Id="rId675" Type="http://schemas.openxmlformats.org/officeDocument/2006/relationships/hyperlink" Target="https://www.amazon.ca/QT-Dog-Standard-Stainless-2-Quart/dp/B001FKC6G0/" TargetMode="External"/><Relationship Id="rId882" Type="http://schemas.openxmlformats.org/officeDocument/2006/relationships/hyperlink" Target="https://www.amazon.ca/High-Poultry-Drinker-Yellow-Float/dp/B079ZBN2LM/" TargetMode="External"/><Relationship Id="rId1098" Type="http://schemas.openxmlformats.org/officeDocument/2006/relationships/hyperlink" Target="https://www.jefferspet.com/tack-rack-bolt-on-24428-1/p" TargetMode="External"/><Relationship Id="rId25" Type="http://schemas.openxmlformats.org/officeDocument/2006/relationships/hyperlink" Target="https://www.amazon.ca/TERRO-T230-Refillable-Flea-Trap/dp/B08C4JTZFL/" TargetMode="External"/><Relationship Id="rId328" Type="http://schemas.openxmlformats.org/officeDocument/2006/relationships/hyperlink" Target="https://www.amazon.ca/Tough-1-Polished-Aluminum-Barrel-Stirrups/dp/B01M8IYVAY/" TargetMode="External"/><Relationship Id="rId535" Type="http://schemas.openxmlformats.org/officeDocument/2006/relationships/hyperlink" Target="https://www.amazon.ca/Milk-Co-04-7403-3026-633173-Sav-a-Chick/dp/B00S9LCSE8/" TargetMode="External"/><Relationship Id="rId742" Type="http://schemas.openxmlformats.org/officeDocument/2006/relationships/hyperlink" Target="https://www.amazon.ca/Solid-Brass-Trigger-Square-Swivel/dp/B07K7VG8RC/" TargetMode="External"/><Relationship Id="rId174" Type="http://schemas.openxmlformats.org/officeDocument/2006/relationships/hyperlink" Target="https://www.jefferspet.com/pickle-pocket-treat-dispenser/p" TargetMode="External"/><Relationship Id="rId381" Type="http://schemas.openxmlformats.org/officeDocument/2006/relationships/hyperlink" Target="https://www.amazon.ca/Stewart-Freeze-Dried-Treats-4-Ounce/dp/B0002DGRRA/" TargetMode="External"/><Relationship Id="rId602" Type="http://schemas.openxmlformats.org/officeDocument/2006/relationships/hyperlink" Target="https://www.amazon.ca/Jeffers-Neoprene-Roper-Cinch-30/dp/B09S399GJS/" TargetMode="External"/><Relationship Id="rId1025" Type="http://schemas.openxmlformats.org/officeDocument/2006/relationships/hyperlink" Target="https://www.amazon.ca/Gaun-60-lb-Hopper-Feeder/dp/B01B6E07XS/" TargetMode="External"/><Relationship Id="rId241" Type="http://schemas.openxmlformats.org/officeDocument/2006/relationships/hyperlink" Target="https://www.jefferspet.com/probios-hrs-treats-peppermint-1lb/p" TargetMode="External"/><Relationship Id="rId479" Type="http://schemas.openxmlformats.org/officeDocument/2006/relationships/hyperlink" Target="https://www.amazon.ca/NAYLOR-Mastitis-Milk-Cowside-30-Ct/dp/B007OUJWXA/" TargetMode="External"/><Relationship Id="rId686" Type="http://schemas.openxmlformats.org/officeDocument/2006/relationships/hyperlink" Target="https://www.amazon.ca/Weaver-Leather-Brahma-Straight-Strap/dp/B000BQUIE6/" TargetMode="External"/><Relationship Id="rId893" Type="http://schemas.openxmlformats.org/officeDocument/2006/relationships/hyperlink" Target="https://www.jefferspet.com/blackwing-farms-flower-essence-remedies-best-behavior-2-oz/p" TargetMode="External"/><Relationship Id="rId907" Type="http://schemas.openxmlformats.org/officeDocument/2006/relationships/hyperlink" Target="https://www.amazon.ca/Dogline-Dog-Treat-Pouch-Adjustable/dp/B0784FCZJ7/" TargetMode="External"/><Relationship Id="rId36" Type="http://schemas.openxmlformats.org/officeDocument/2006/relationships/hyperlink" Target="https://www.amazon.ca/Natures-Miracle-3-Pack-Disposable-Litter/dp/B0087Y5OOS/" TargetMode="External"/><Relationship Id="rId339" Type="http://schemas.openxmlformats.org/officeDocument/2006/relationships/hyperlink" Target="https://www.jefferspet.com/sav-a-hoof-spray-16oz/p" TargetMode="External"/><Relationship Id="rId546" Type="http://schemas.openxmlformats.org/officeDocument/2006/relationships/hyperlink" Target="https://www.jefferspet.com/peach-teat-screw-on/p?skuId=90463" TargetMode="External"/><Relationship Id="rId753" Type="http://schemas.openxmlformats.org/officeDocument/2006/relationships/hyperlink" Target="https://www.amazon.ca/Jeffers-Premium-Nylon-Ripstop-Blanket/dp/B07K6W76YM/ref=sr_1_592?m=A1F17884ISY0OO&amp;marketplaceID=A2EUQ1WTGCTBG2&amp;qid=1649336968&amp;s=merchant-items&amp;sr=1-592&amp;th=1" TargetMode="External"/><Relationship Id="rId101" Type="http://schemas.openxmlformats.org/officeDocument/2006/relationships/hyperlink" Target="https://www.amazon.ca/Bio-Groom-21128-Burgham-Super-Shampoo/dp/B0002ASSMK/" TargetMode="External"/><Relationship Id="rId185" Type="http://schemas.openxmlformats.org/officeDocument/2006/relationships/hyperlink" Target="https://www.jefferspet.com/sullivans-mini-soap-foamer-black-w-red/p" TargetMode="External"/><Relationship Id="rId406" Type="http://schemas.openxmlformats.org/officeDocument/2006/relationships/hyperlink" Target="https://www.amazon.ca/s?i=merchant-items&amp;me=A1F17884ISY0OO&amp;page=17&amp;marketplaceID=A2EUQ1WTGCTBG2&amp;qid=1648749914&amp;ref=sr_pg_16" TargetMode="External"/><Relationship Id="rId960" Type="http://schemas.openxmlformats.org/officeDocument/2006/relationships/hyperlink" Target="https://www.jefferspet.com/chicken-leash-4-ft-color-hot-pink/p?skuId=27889" TargetMode="External"/><Relationship Id="rId1036" Type="http://schemas.openxmlformats.org/officeDocument/2006/relationships/hyperlink" Target="https://www.jefferspet.com/heavy-duty-sorting-pole-5-8-x-54/p" TargetMode="External"/><Relationship Id="rId392" Type="http://schemas.openxmlformats.org/officeDocument/2006/relationships/hyperlink" Target="https://www.jefferspet.com/6-in-1-multipurpose-sharpening-tool-black-orange/p" TargetMode="External"/><Relationship Id="rId613" Type="http://schemas.openxmlformats.org/officeDocument/2006/relationships/hyperlink" Target="https://www.jefferspet.com/replacement-carbide-blade-for-dental-floats/p?skuId=72427" TargetMode="External"/><Relationship Id="rId697" Type="http://schemas.openxmlformats.org/officeDocument/2006/relationships/hyperlink" Target="https://www.jefferspet.com/rattler-spitfire-28-size-thin/p" TargetMode="External"/><Relationship Id="rId820" Type="http://schemas.openxmlformats.org/officeDocument/2006/relationships/hyperlink" Target="https://www.amazon.ca/Jeffers-Curved-Sweat-Scraper-Grooming/dp/B07K6TJV85/" TargetMode="External"/><Relationship Id="rId918" Type="http://schemas.openxmlformats.org/officeDocument/2006/relationships/hyperlink" Target="https://www.jefferspet.com/cheese-box-mice-48ct/p?skuId=101284" TargetMode="External"/><Relationship Id="rId252" Type="http://schemas.openxmlformats.org/officeDocument/2006/relationships/hyperlink" Target="https://www.amazon.ca/dp/B0002XUH44/" TargetMode="External"/><Relationship Id="rId1103" Type="http://schemas.openxmlformats.org/officeDocument/2006/relationships/hyperlink" Target="https://www.amazon.ca/Nunn-Finer-Flair-Nasal-Strips/dp/B00LOA2E5E/" TargetMode="External"/><Relationship Id="rId47" Type="http://schemas.openxmlformats.org/officeDocument/2006/relationships/hyperlink" Target="https://www.amazon.ca/Drymate-WMCB48100-Washable-Whelping-Puppy/dp/B00HGP7IQ6/" TargetMode="External"/><Relationship Id="rId112" Type="http://schemas.openxmlformats.org/officeDocument/2006/relationships/hyperlink" Target="https://www.jefferspet.com/everlasting-bento-ball-small/p?skuId=41923" TargetMode="External"/><Relationship Id="rId557" Type="http://schemas.openxmlformats.org/officeDocument/2006/relationships/hyperlink" Target="https://www.amazon.ca/Farnam-Home-Garden-100504652-Supermask/dp/B004ZQ5H2Q/" TargetMode="External"/><Relationship Id="rId764" Type="http://schemas.openxmlformats.org/officeDocument/2006/relationships/hyperlink" Target="https://www.amazon.ca/Jeffers-Premium-Nylon-Ripstop-Blanket/dp/B07K6TR3Q2/" TargetMode="External"/><Relationship Id="rId971" Type="http://schemas.openxmlformats.org/officeDocument/2006/relationships/hyperlink" Target="https://www.amazon.ca/Mustang-Manufacturing-Company-Nylon-Cross/dp/B01N19M1U0/" TargetMode="External"/><Relationship Id="rId196" Type="http://schemas.openxmlformats.org/officeDocument/2006/relationships/hyperlink" Target="https://www.amazon.ca/Horsemens-Pride-Horsemans-Jolly-Green/dp/B00474OXBM/" TargetMode="External"/><Relationship Id="rId417" Type="http://schemas.openxmlformats.org/officeDocument/2006/relationships/hyperlink" Target="https://www.jefferspet.com/miniature-breakaway-halter-large-color-purple/p?skuId=74744" TargetMode="External"/><Relationship Id="rId624" Type="http://schemas.openxmlformats.org/officeDocument/2006/relationships/hyperlink" Target="https://www.jefferspet.com/leather-curb-strap-black-latigo-ea/p" TargetMode="External"/><Relationship Id="rId831" Type="http://schemas.openxmlformats.org/officeDocument/2006/relationships/hyperlink" Target="https://www.jefferspet.com/all-purp-shampoo-17oz/p?skuId=81865" TargetMode="External"/><Relationship Id="rId1047" Type="http://schemas.openxmlformats.org/officeDocument/2006/relationships/hyperlink" Target="https://www.amazon.ca/GAUN-14270-Plastic-Nest-Egg/dp/B01672JOYC/" TargetMode="External"/><Relationship Id="rId263" Type="http://schemas.openxmlformats.org/officeDocument/2006/relationships/hyperlink" Target="https://www.jefferspet.com/quick-fit-muzzle-0/p?skuId=79690" TargetMode="External"/><Relationship Id="rId470" Type="http://schemas.openxmlformats.org/officeDocument/2006/relationships/hyperlink" Target="https://www.jefferspet.com/oatmeal-cond-spray-17oz/p" TargetMode="External"/><Relationship Id="rId929" Type="http://schemas.openxmlformats.org/officeDocument/2006/relationships/hyperlink" Target="https://www.jefferspet.com/farm-babies-nursing-bottle-quart/p?skuId=15068" TargetMode="External"/><Relationship Id="rId1114" Type="http://schemas.openxmlformats.org/officeDocument/2006/relationships/hyperlink" Target="https://www.amazon.ca/s?i=merchant-items&amp;me=A1F17884ISY0OO&amp;page=55&amp;marketplaceID=A2EUQ1WTGCTBG2&amp;qid=1650320367&amp;ref=sr_pg_55" TargetMode="External"/><Relationship Id="rId58" Type="http://schemas.openxmlformats.org/officeDocument/2006/relationships/hyperlink" Target="https://www.amazon.ca/OSTER-Finisher-59-T-Blade-76913-586-Count/dp/B000TC304C/" TargetMode="External"/><Relationship Id="rId123" Type="http://schemas.openxmlformats.org/officeDocument/2006/relationships/hyperlink" Target="https://www.jefferspet.com/250-g-little-likit-refill-flavor-apple/p" TargetMode="External"/><Relationship Id="rId330" Type="http://schemas.openxmlformats.org/officeDocument/2006/relationships/hyperlink" Target="https://www.amazon.ca/Mountain-Rope-Halter-Lead-Yearling/dp/B00CA81BBM/" TargetMode="External"/><Relationship Id="rId568" Type="http://schemas.openxmlformats.org/officeDocument/2006/relationships/hyperlink" Target="https://www.jefferspet.com/miniature-breakaway-halter-large-color-purple/p?skuId=74771" TargetMode="External"/><Relationship Id="rId775" Type="http://schemas.openxmlformats.org/officeDocument/2006/relationships/hyperlink" Target="https://www.jefferspet.com/colorful-companions-cockatiel-blend-25-lb/p" TargetMode="External"/><Relationship Id="rId982" Type="http://schemas.openxmlformats.org/officeDocument/2006/relationships/hyperlink" Target="https://www.amazon.ca/Higher-Standards-Saddle-Soap-Rosemary/dp/B01M171PJH/" TargetMode="External"/><Relationship Id="rId428" Type="http://schemas.openxmlformats.org/officeDocument/2006/relationships/hyperlink" Target="https://www.jefferspet.com/plastic-jar-jar-only/p?skuId=4459" TargetMode="External"/><Relationship Id="rId635" Type="http://schemas.openxmlformats.org/officeDocument/2006/relationships/hyperlink" Target="https://www.jefferspet.com/5-race-head-nails-250-box-2-lb/p?skuId=6642" TargetMode="External"/><Relationship Id="rId842" Type="http://schemas.openxmlformats.org/officeDocument/2006/relationships/hyperlink" Target="https://www.amazon.ca/Jeffers-Glistening-Gold-Horse-Shampoo/dp/B07K6R94RV" TargetMode="External"/><Relationship Id="rId1058" Type="http://schemas.openxmlformats.org/officeDocument/2006/relationships/hyperlink" Target="https://www.jefferspet.com/pet-n-shape-roasted-beef-lung-treats-1lb-bites/p?skuId=100280" TargetMode="External"/><Relationship Id="rId274" Type="http://schemas.openxmlformats.org/officeDocument/2006/relationships/hyperlink" Target="https://www.amazon.ca/Miracle-Coat-QuickFinder-Deluxe-Black/dp/B001ERJBFI/" TargetMode="External"/><Relationship Id="rId481" Type="http://schemas.openxmlformats.org/officeDocument/2006/relationships/hyperlink" Target="https://www.jefferspet.com/shires-2-slow-feed-hay-net-40-color-black/" TargetMode="External"/><Relationship Id="rId702" Type="http://schemas.openxmlformats.org/officeDocument/2006/relationships/hyperlink" Target="https://www.jefferspet.com/jeffers-mini-rasp-10-long/p" TargetMode="External"/><Relationship Id="rId1125" Type="http://schemas.openxmlformats.org/officeDocument/2006/relationships/hyperlink" Target="https://www.amazon.ca/AniMed-Conditioning-Supplement-Livestock-25-Pound/dp/B00FKJFA56/" TargetMode="External"/><Relationship Id="rId69" Type="http://schemas.openxmlformats.org/officeDocument/2006/relationships/hyperlink" Target="https://www.amazon.ca/Multipet-Latex-Globken-Chicken-11-5-Inch/dp/B00550K7RG/" TargetMode="External"/><Relationship Id="rId134" Type="http://schemas.openxmlformats.org/officeDocument/2006/relationships/hyperlink" Target="https://www.jefferspet.com/cowboy-magic-rosewater-shampoo-16-oz/p" TargetMode="External"/><Relationship Id="rId579" Type="http://schemas.openxmlformats.org/officeDocument/2006/relationships/hyperlink" Target="https://www.jefferspet.com/chicken-harness-small-hen-color-red/p" TargetMode="External"/><Relationship Id="rId786" Type="http://schemas.openxmlformats.org/officeDocument/2006/relationships/hyperlink" Target="https://www.amazon.ca/Ideal-333650-Livestock-Retractable-Marking/dp/B07KGHJS2W/" TargetMode="External"/><Relationship Id="rId993" Type="http://schemas.openxmlformats.org/officeDocument/2006/relationships/hyperlink" Target="https://www.jefferspet.com/100-mohair-lonestar-roper-cinch-natural-size-28-in/p" TargetMode="External"/><Relationship Id="rId341" Type="http://schemas.openxmlformats.org/officeDocument/2006/relationships/hyperlink" Target="https://www.jefferspet.com/replacement-pin-for-ultra-tagger-and-tagger-compact-pkg-of-2/p" TargetMode="External"/><Relationship Id="rId439" Type="http://schemas.openxmlformats.org/officeDocument/2006/relationships/hyperlink" Target="https://www.jefferspet.com/rubber-feed-pan-black-3-gallon-cr-350/p" TargetMode="External"/><Relationship Id="rId646" Type="http://schemas.openxmlformats.org/officeDocument/2006/relationships/hyperlink" Target="https://www.jefferspet.com/jeffers-expression-trailer-corner-feeder-color-electric-cheetah/p?skuId=2038" TargetMode="External"/><Relationship Id="rId1069" Type="http://schemas.openxmlformats.org/officeDocument/2006/relationships/hyperlink" Target="https://www.jefferspet.com/m-e-d-topical-skin-spray-12-oz/p" TargetMode="External"/><Relationship Id="rId201" Type="http://schemas.openxmlformats.org/officeDocument/2006/relationships/hyperlink" Target="https://www.jefferspet.com/f-n-c-oatmeal-nbaking-soda-cond-18oz/p" TargetMode="External"/><Relationship Id="rId285" Type="http://schemas.openxmlformats.org/officeDocument/2006/relationships/hyperlink" Target="https://www.jefferspet.com/diamond-plate-bowls-w-rubber-bottom-1pt/p?skuId=37698" TargetMode="External"/><Relationship Id="rId506" Type="http://schemas.openxmlformats.org/officeDocument/2006/relationships/hyperlink" Target="https://www.amazon.ca/RESPONSE-PRODUCTS-Cetyl-Action-Formula/dp/B01E17VE4I/" TargetMode="External"/><Relationship Id="rId853" Type="http://schemas.openxmlformats.org/officeDocument/2006/relationships/hyperlink" Target="https://www.jefferspet.com/universal-brush-large-w-hard-pins/p" TargetMode="External"/><Relationship Id="rId1136" Type="http://schemas.openxmlformats.org/officeDocument/2006/relationships/hyperlink" Target="https://www.jefferspet.com/kalaya-emu-oil-spray/p?skuId=91375" TargetMode="External"/><Relationship Id="rId492" Type="http://schemas.openxmlformats.org/officeDocument/2006/relationships/hyperlink" Target="https://www.amazon.ca/Metalab-Chrome-Plated-Hackamore-Bit/dp/B002HI57G0/" TargetMode="External"/><Relationship Id="rId713" Type="http://schemas.openxmlformats.org/officeDocument/2006/relationships/hyperlink" Target="https://www.jefferspet.com/1-np-spring-snap/p" TargetMode="External"/><Relationship Id="rId797" Type="http://schemas.openxmlformats.org/officeDocument/2006/relationships/hyperlink" Target="https://www.amazon.ca/Jeffers-Citronella-Aloe-Shampoo-16/dp/B07K6TY59N/" TargetMode="External"/><Relationship Id="rId920" Type="http://schemas.openxmlformats.org/officeDocument/2006/relationships/hyperlink" Target="https://www.jefferspet.com/leather-curb-w-double-chain-each-color-harness/p?skuId=87278" TargetMode="External"/><Relationship Id="rId145" Type="http://schemas.openxmlformats.org/officeDocument/2006/relationships/hyperlink" Target="https://www.amazon.ca/Sav-Chick-Electrolyte-Vitamin-Supplement/dp/B004UQOZC4/" TargetMode="External"/><Relationship Id="rId352" Type="http://schemas.openxmlformats.org/officeDocument/2006/relationships/hyperlink" Target="https://www.jefferspet.com/classic-rounded-show-halter-small-color-black/p?skuId=30316" TargetMode="External"/><Relationship Id="rId212" Type="http://schemas.openxmlformats.org/officeDocument/2006/relationships/hyperlink" Target="https://www.jefferspet.com/bute-less-5-lb-formerly-b-l-pellets/p?skuId=34215" TargetMode="External"/><Relationship Id="rId657" Type="http://schemas.openxmlformats.org/officeDocument/2006/relationships/hyperlink" Target="https://www.amazon.ca/Hand-Sheep-Shears-6-5-Blades/dp/B085DRHDPK/" TargetMode="External"/><Relationship Id="rId864" Type="http://schemas.openxmlformats.org/officeDocument/2006/relationships/hyperlink" Target="https://www.amazon.ca/Aches-Discomfort-Holistic-Pain-Relief/dp/B07CMH86WK/" TargetMode="External"/><Relationship Id="rId296" Type="http://schemas.openxmlformats.org/officeDocument/2006/relationships/hyperlink" Target="https://www.amazon.ca/Vets-Plus-Prefer-Calcium-Drench/dp/B002PNQKKY/" TargetMode="External"/><Relationship Id="rId517" Type="http://schemas.openxmlformats.org/officeDocument/2006/relationships/hyperlink" Target="https://www.amazon.ca/Field-Guardian-Screw-Polyrope-Insulator/dp/B0042AL8VY/" TargetMode="External"/><Relationship Id="rId724" Type="http://schemas.openxmlformats.org/officeDocument/2006/relationships/hyperlink" Target="https://www.amazon.ca/Jeffers-3-Pack-Bunny-Bones/dp/B07K7VQGTS/" TargetMode="External"/><Relationship Id="rId931" Type="http://schemas.openxmlformats.org/officeDocument/2006/relationships/hyperlink" Target="https://www.jefferspet.com/y-tex-medium-numbered-25-color-blue-number-76-100/p?skuId=34332" TargetMode="External"/><Relationship Id="rId1147" Type="http://schemas.openxmlformats.org/officeDocument/2006/relationships/hyperlink" Target="https://www.amazon.ca/s?i=merchant-items&amp;me=A1F17884ISY0OO&amp;page=57&amp;marketplaceID=A2EUQ1WTGCTBG2&amp;qid=1650363246&amp;ref=sr_pg_57" TargetMode="External"/><Relationship Id="rId60" Type="http://schemas.openxmlformats.org/officeDocument/2006/relationships/hyperlink" Target="https://www.amazon.ca/Standing-Lamb-Chop-Dog-Multipet/dp/B07BKB8QDT/" TargetMode="External"/><Relationship Id="rId156" Type="http://schemas.openxmlformats.org/officeDocument/2006/relationships/hyperlink" Target="https://www.jefferspet.com/nat-oatmeal-anti-itch-shampoo-32oz/p" TargetMode="External"/><Relationship Id="rId363" Type="http://schemas.openxmlformats.org/officeDocument/2006/relationships/hyperlink" Target="https://www.amazon.ca/Silver-Color-Intensifying-Shampoo-liters/dp/B000A6XGG4/" TargetMode="External"/><Relationship Id="rId570" Type="http://schemas.openxmlformats.org/officeDocument/2006/relationships/hyperlink" Target="https://www.jefferspet.com/shut-eye-patches-cow-size-kit/p?skuId=51676" TargetMode="External"/><Relationship Id="rId1007" Type="http://schemas.openxmlformats.org/officeDocument/2006/relationships/hyperlink" Target="https://www.amazon.ca/Multi-purpose-Stainless-Steel-Pails-Quart/dp/B01HDPO2Z8" TargetMode="External"/><Relationship Id="rId223" Type="http://schemas.openxmlformats.org/officeDocument/2006/relationships/hyperlink" Target="https://www.amazon.ca/Bellota-Mini-Hoof-Rasp/dp/B0718X2BD9/" TargetMode="External"/><Relationship Id="rId430" Type="http://schemas.openxmlformats.org/officeDocument/2006/relationships/hyperlink" Target="https://www.jefferspet.com/ss-pail-13-quart-77860/p?skuId=33395" TargetMode="External"/><Relationship Id="rId668" Type="http://schemas.openxmlformats.org/officeDocument/2006/relationships/hyperlink" Target="https://www.amazon.ca/Best-Shot-UltraMax-Finish-Spray/dp/B003WGWGLK/" TargetMode="External"/><Relationship Id="rId875" Type="http://schemas.openxmlformats.org/officeDocument/2006/relationships/hyperlink" Target="https://www.jefferspet.com/aches-discomfort-chew-tabs-60ct/p" TargetMode="External"/><Relationship Id="rId1060" Type="http://schemas.openxmlformats.org/officeDocument/2006/relationships/hyperlink" Target="https://www.jefferspet.com/naturalvalue-100-natural-treats-flavor-puffed-cheese/p" TargetMode="External"/><Relationship Id="rId18" Type="http://schemas.openxmlformats.org/officeDocument/2006/relationships/hyperlink" Target="https://www.jefferspet.com/flea-comb-single-row/p?skuId=103864" TargetMode="External"/><Relationship Id="rId528" Type="http://schemas.openxmlformats.org/officeDocument/2006/relationships/hyperlink" Target="https://www.jefferspet.com/650-g-likit-refill-flavor-apple/p" TargetMode="External"/><Relationship Id="rId735" Type="http://schemas.openxmlformats.org/officeDocument/2006/relationships/hyperlink" Target="https://www.jefferspet.com/4-3-4-sb-dbl-end-snap/p?skuId=69752" TargetMode="External"/><Relationship Id="rId942" Type="http://schemas.openxmlformats.org/officeDocument/2006/relationships/hyperlink" Target="https://www.amazon.ca/Self-warming-Pet-Replacement-Cover-Medium/dp/B074S1LT7N/" TargetMode="External"/><Relationship Id="rId167" Type="http://schemas.openxmlformats.org/officeDocument/2006/relationships/hyperlink" Target="https://www.amazon.ca/Weaver-Leather-Silvertip-Rope-Halter/dp/B019S3NWQ8/" TargetMode="External"/><Relationship Id="rId374" Type="http://schemas.openxmlformats.org/officeDocument/2006/relationships/hyperlink" Target="https://www.jefferspet.com/xl-bander/p?skuId=50514" TargetMode="External"/><Relationship Id="rId581" Type="http://schemas.openxmlformats.org/officeDocument/2006/relationships/hyperlink" Target="https://www.amazon.ca/Fresh-Clean-Control-Shampoo-Mountain/dp/B00KA4T778/" TargetMode="External"/><Relationship Id="rId1018" Type="http://schemas.openxmlformats.org/officeDocument/2006/relationships/hyperlink" Target="https://www.jefferspet.com/roma-brights-reversible-curry-comb-color-aqua/p" TargetMode="External"/><Relationship Id="rId71" Type="http://schemas.openxmlformats.org/officeDocument/2006/relationships/hyperlink" Target="https://www.amazon.ca/Multipet-Globken-Filled-Chicken-2-Inch/dp/B005SVTR9Q/" TargetMode="External"/><Relationship Id="rId234" Type="http://schemas.openxmlformats.org/officeDocument/2006/relationships/hyperlink" Target="https://www.jefferspet.com/perfect-prep-eq-supreme-calming-paste-80-cc/p" TargetMode="External"/><Relationship Id="rId679" Type="http://schemas.openxmlformats.org/officeDocument/2006/relationships/hyperlink" Target="https://www.jefferspet.com/silverado-detangler-7-5-oz/p" TargetMode="External"/><Relationship Id="rId802" Type="http://schemas.openxmlformats.org/officeDocument/2006/relationships/hyperlink" Target="https://www.jefferspet.com/universal-brush-medium-w-long-short-pin/p" TargetMode="External"/><Relationship Id="rId886" Type="http://schemas.openxmlformats.org/officeDocument/2006/relationships/hyperlink" Target="https://www.amazon.ca/Blackwing-Farms-931427-Natural-Remedies/dp/B079D7ND7R/" TargetMode="External"/><Relationship Id="rId2" Type="http://schemas.openxmlformats.org/officeDocument/2006/relationships/hyperlink" Target="https://www.amazon.ca/K9-Advantix-II-Protection-weighing/dp/B088BZGZ5N/" TargetMode="External"/><Relationship Id="rId29" Type="http://schemas.openxmlformats.org/officeDocument/2006/relationships/hyperlink" Target="https://www.jefferspet.com/greenies-pill-pockets-cat-45ct-salmon/p?skuId=14196" TargetMode="External"/><Relationship Id="rId441" Type="http://schemas.openxmlformats.org/officeDocument/2006/relationships/hyperlink" Target="https://www.jefferspet.com/sml-coolaroo-pet-bed-35-6-x21-6/p" TargetMode="External"/><Relationship Id="rId539" Type="http://schemas.openxmlformats.org/officeDocument/2006/relationships/hyperlink" Target="https://www.amazon.ca/s?i=merchant-items&amp;me=A1F17884ISY0OO&amp;page=23&amp;marketplaceID=A2EUQ1WTGCTBG2&amp;qid=1649062007&amp;ref=sr_pg_23" TargetMode="External"/><Relationship Id="rId746" Type="http://schemas.openxmlformats.org/officeDocument/2006/relationships/hyperlink" Target="https://www.amazon.ca/Jeffers-Adjustable-Medium-Halter-600-900/dp/B07K7J8RWV/" TargetMode="External"/><Relationship Id="rId1071" Type="http://schemas.openxmlformats.org/officeDocument/2006/relationships/hyperlink" Target="https://www.amazon.ca/EFL-K101-Lightning-Diverter/dp/B00WV4M2WM/" TargetMode="External"/><Relationship Id="rId178" Type="http://schemas.openxmlformats.org/officeDocument/2006/relationships/hyperlink" Target="https://www.amazon.ca/Hueter-Toledo-13764-Original-Trainer/dp/B01FGFVSO0/" TargetMode="External"/><Relationship Id="rId301" Type="http://schemas.openxmlformats.org/officeDocument/2006/relationships/hyperlink" Target="https://www.jefferspet.com/supra-odor-shampoo-gallon/p?skuId=65836" TargetMode="External"/><Relationship Id="rId953" Type="http://schemas.openxmlformats.org/officeDocument/2006/relationships/hyperlink" Target="https://www.jefferspet.com/horseware-ireland-breathable-riding-tights/p?skuId=62415" TargetMode="External"/><Relationship Id="rId1029" Type="http://schemas.openxmlformats.org/officeDocument/2006/relationships/hyperlink" Target="https://www.amazon.ca/Multi-Pet-Sub-Woofers-Assorted-Styles/dp/B01B80JBIM/" TargetMode="External"/><Relationship Id="rId82" Type="http://schemas.openxmlformats.org/officeDocument/2006/relationships/hyperlink" Target="https://www.jefferspet.com/hudson-water-control-valve/p" TargetMode="External"/><Relationship Id="rId385" Type="http://schemas.openxmlformats.org/officeDocument/2006/relationships/hyperlink" Target="https://www.jefferspet.com/cashel-crusader-quiet-ride-fly-mask-with-ears-black-size-draft/p" TargetMode="External"/><Relationship Id="rId592" Type="http://schemas.openxmlformats.org/officeDocument/2006/relationships/hyperlink" Target="https://www.amazon.ca/Homeopet-Anxiety-TFLN-15-mL/dp/B0084OHRK0" TargetMode="External"/><Relationship Id="rId606" Type="http://schemas.openxmlformats.org/officeDocument/2006/relationships/hyperlink" Target="https://www.amazon.ca/Jeffers-Barnes-Calf-Dehorner-17/dp/B09S3HX2TF/" TargetMode="External"/><Relationship Id="rId813" Type="http://schemas.openxmlformats.org/officeDocument/2006/relationships/hyperlink" Target="https://www.amazon.ca/Jeffers-Premium-Padded-Leather-Collar/dp/B07K6TQF5D/" TargetMode="External"/><Relationship Id="rId245" Type="http://schemas.openxmlformats.org/officeDocument/2006/relationships/hyperlink" Target="https://www.amazon.ca/Pooch-Pad-PoochPant-Diaper-Small/dp/B0002XUH3A/" TargetMode="External"/><Relationship Id="rId452" Type="http://schemas.openxmlformats.org/officeDocument/2006/relationships/hyperlink" Target="https://www.jefferspet.com/5-gallon-dispensing-pump/p" TargetMode="External"/><Relationship Id="rId897" Type="http://schemas.openxmlformats.org/officeDocument/2006/relationships/hyperlink" Target="https://www.amazon.ca/Bamboo-Rope-Halter-Lead-Horse/dp/B079C26DXV/" TargetMode="External"/><Relationship Id="rId1082" Type="http://schemas.openxmlformats.org/officeDocument/2006/relationships/hyperlink" Target="https://www.jefferspet.com/clip-pliers/p" TargetMode="External"/><Relationship Id="rId105" Type="http://schemas.openxmlformats.org/officeDocument/2006/relationships/hyperlink" Target="https://www.jefferspet.com/vetrx-rabbit-2oz/p" TargetMode="External"/><Relationship Id="rId312" Type="http://schemas.openxmlformats.org/officeDocument/2006/relationships/hyperlink" Target="https://www.amazon.ca/Resco-Original-Deluxe-Clippers-Trimmer/dp/B005CN33OK/" TargetMode="External"/><Relationship Id="rId757" Type="http://schemas.openxmlformats.org/officeDocument/2006/relationships/hyperlink" Target="https://www.jefferspet.com/jeffers-premium-nylon-rip-stop-blanket-color-teal-brown-size-14-17-in/p?skuId=4825" TargetMode="External"/><Relationship Id="rId964" Type="http://schemas.openxmlformats.org/officeDocument/2006/relationships/hyperlink" Target="https://www.jefferspet.com/triumph-grain-free-oven-baked-turkey-sweet-potato-pea-biscuits-12-oz/p" TargetMode="External"/><Relationship Id="rId93" Type="http://schemas.openxmlformats.org/officeDocument/2006/relationships/hyperlink" Target="https://www.jefferspet.com/silk-creme-rinse-12oz/p?skuId=47738" TargetMode="External"/><Relationship Id="rId189" Type="http://schemas.openxmlformats.org/officeDocument/2006/relationships/hyperlink" Target="https://www.jefferspet.com/heated-rabbit-bottle/p" TargetMode="External"/><Relationship Id="rId396" Type="http://schemas.openxmlformats.org/officeDocument/2006/relationships/hyperlink" Target="https://www.jefferspet.com/msm-99-9-pure-1lb/p?skuId=52266" TargetMode="External"/><Relationship Id="rId617" Type="http://schemas.openxmlformats.org/officeDocument/2006/relationships/hyperlink" Target="https://www.jefferspet.com/jeffers-expression-horn-bag-color-electric-cheetah/p" TargetMode="External"/><Relationship Id="rId824" Type="http://schemas.openxmlformats.org/officeDocument/2006/relationships/hyperlink" Target="https://www.amazon.ca/Jeffers-Horse-Hoof-Knife-Left/dp/B07K6SYH88/" TargetMode="External"/><Relationship Id="rId256" Type="http://schemas.openxmlformats.org/officeDocument/2006/relationships/hyperlink" Target="https://www.amazon.ca/Economy-Plastic-Chicken-Waterer-Liter/dp/B01672HLJM/" TargetMode="External"/><Relationship Id="rId463" Type="http://schemas.openxmlformats.org/officeDocument/2006/relationships/hyperlink" Target="https://www.amazon.ca/Dechra-Phycox-Count-Canine-Chews/dp/B00CPKIQ6I/" TargetMode="External"/><Relationship Id="rId670" Type="http://schemas.openxmlformats.org/officeDocument/2006/relationships/hyperlink" Target="https://www.amazon.ca/Best-Shot-UltraMax-Finish-17-Ounce/dp/B003WH254M/" TargetMode="External"/><Relationship Id="rId1093" Type="http://schemas.openxmlformats.org/officeDocument/2006/relationships/hyperlink" Target="https://www.amazon.ca/Mustang-Manufacturing-Company-Cordura-Black/dp/B00R6PNA54/" TargetMode="External"/><Relationship Id="rId1107" Type="http://schemas.openxmlformats.org/officeDocument/2006/relationships/hyperlink" Target="https://www.amazon.ca/Round-Braided-Trail-Horse-Leather/dp/B00LC3P2LG/" TargetMode="External"/><Relationship Id="rId116" Type="http://schemas.openxmlformats.org/officeDocument/2006/relationships/hyperlink" Target="https://www.amazon.ca/Miller-Manufacturing-740-Mason-Water/dp/B001AWJ32I/" TargetMode="External"/><Relationship Id="rId323" Type="http://schemas.openxmlformats.org/officeDocument/2006/relationships/hyperlink" Target="https://www.jefferspet.com/polished-aluminum-barrel-racer-stirrups-color-purple/p?skuId=74502" TargetMode="External"/><Relationship Id="rId530" Type="http://schemas.openxmlformats.org/officeDocument/2006/relationships/hyperlink" Target="https://www.amazon.ca/Bovidr-Labs-Pet-Nutri-Drops/dp/B0002X8H82/" TargetMode="External"/><Relationship Id="rId768" Type="http://schemas.openxmlformats.org/officeDocument/2006/relationships/hyperlink" Target="https://www.amazon.ca/Neogen-Sheep-Marking-Chalk-Black/dp/B01D1S577S/" TargetMode="External"/><Relationship Id="rId975" Type="http://schemas.openxmlformats.org/officeDocument/2006/relationships/hyperlink" Target="https://www.amazon.ca/SUNSHINE-MILLS-Chick-Dog-Biscuit/dp/B01MUYEQTP/" TargetMode="External"/><Relationship Id="rId20" Type="http://schemas.openxmlformats.org/officeDocument/2006/relationships/hyperlink" Target="https://www.jefferspet.com/natural-chemistry-deflea-pet-bedding-spray-24-oz/p" TargetMode="External"/><Relationship Id="rId628" Type="http://schemas.openxmlformats.org/officeDocument/2006/relationships/hyperlink" Target="https://www.amazon.ca/Jeffers-Expression-Gear-Bag/dp/B09G2T64R1" TargetMode="External"/><Relationship Id="rId835" Type="http://schemas.openxmlformats.org/officeDocument/2006/relationships/hyperlink" Target="https://www.amazon.ca/s?i=merchant-items&amp;me=A1F17884ISY0OO&amp;page=40&amp;marketplaceID=A2EUQ1WTGCTBG2&amp;qid=1649505127&amp;ref=sr_pg_40" TargetMode="External"/><Relationship Id="rId267" Type="http://schemas.openxmlformats.org/officeDocument/2006/relationships/hyperlink" Target="https://www.jefferspet.com/curicyn-wound-care-clay-3-2-oz/p?skuId=57075" TargetMode="External"/><Relationship Id="rId474" Type="http://schemas.openxmlformats.org/officeDocument/2006/relationships/hyperlink" Target="https://www.amazon.ca/dp/B000YDVQBU/" TargetMode="External"/><Relationship Id="rId1020" Type="http://schemas.openxmlformats.org/officeDocument/2006/relationships/hyperlink" Target="https://www.jefferspet.com/early-pregnancy-detection-kit-sheep-goat/p" TargetMode="External"/><Relationship Id="rId1118" Type="http://schemas.openxmlformats.org/officeDocument/2006/relationships/hyperlink" Target="https://www.jefferspet.com/chain-gate-latch/p" TargetMode="External"/><Relationship Id="rId127" Type="http://schemas.openxmlformats.org/officeDocument/2006/relationships/hyperlink" Target="https://www.amazon.ca/Manna-Pro-Likit-Refill-1-5-Pounds/dp/B000HHHCO8/" TargetMode="External"/><Relationship Id="rId681" Type="http://schemas.openxmlformats.org/officeDocument/2006/relationships/hyperlink" Target="https://www.jefferspet.com/pet-n-shape-chk-n-dumbells-3-17oz/p" TargetMode="External"/><Relationship Id="rId779" Type="http://schemas.openxmlformats.org/officeDocument/2006/relationships/hyperlink" Target="https://www.jefferspet.com/prima-retractable-marking-stick-color-orange/p?skuId=7906" TargetMode="External"/><Relationship Id="rId902" Type="http://schemas.openxmlformats.org/officeDocument/2006/relationships/hyperlink" Target="https://www.jefferspet.com/elevated-pet-bed-x-large-color-navy-blue/p" TargetMode="External"/><Relationship Id="rId986" Type="http://schemas.openxmlformats.org/officeDocument/2006/relationships/hyperlink" Target="https://www.amazon.ca/Itch-Halt-Spray-8-oz/dp/B01MG2RV5B/" TargetMode="External"/><Relationship Id="rId31" Type="http://schemas.openxmlformats.org/officeDocument/2006/relationships/hyperlink" Target="https://www.amazon.ca/MultiPet-MU48375-Plush-Dog-Lambchop/dp/B003XVYKVI/" TargetMode="External"/><Relationship Id="rId334" Type="http://schemas.openxmlformats.org/officeDocument/2006/relationships/hyperlink" Target="https://www.amazon.ca/Kaeco-Selenium-Vitamin-Goats-tube/dp/B0042L4ORS/" TargetMode="External"/><Relationship Id="rId541" Type="http://schemas.openxmlformats.org/officeDocument/2006/relationships/hyperlink" Target="https://www.amazon.ca/WEAVER-LEATHER-GATE-LATCH-CHAIN/dp/B007OUGERC/" TargetMode="External"/><Relationship Id="rId639" Type="http://schemas.openxmlformats.org/officeDocument/2006/relationships/hyperlink" Target="https://www.jefferspet.com/fashion-print-nylon-off-billet-40-color-southwestern/p?skuId=49824" TargetMode="External"/><Relationship Id="rId180" Type="http://schemas.openxmlformats.org/officeDocument/2006/relationships/hyperlink" Target="https://www.amazon.ca/K9-Power-Puppy-Growing-Nutrition-Formula/dp/B002CZU2UE/" TargetMode="External"/><Relationship Id="rId278" Type="http://schemas.openxmlformats.org/officeDocument/2006/relationships/hyperlink" Target="https://www.amazon.ca/Shires-Fine-Mesh-Mask-Fringe/dp/B07NJ47V5B/" TargetMode="External"/><Relationship Id="rId401" Type="http://schemas.openxmlformats.org/officeDocument/2006/relationships/hyperlink" Target="https://www.amazon.ca/Fortiflex-Mini-Pan-Black-Mp-5/dp/B000HHLNPC/" TargetMode="External"/><Relationship Id="rId846" Type="http://schemas.openxmlformats.org/officeDocument/2006/relationships/hyperlink" Target="https://www.amazon.ca/Taiwan-Pet-Comb-Enterprise-Ltd/dp/B07HFH4SHV/" TargetMode="External"/><Relationship Id="rId1031" Type="http://schemas.openxmlformats.org/officeDocument/2006/relationships/hyperlink" Target="https://www.amazon.ca/Jeffers-Vanilla-Walnut-Conditioning-Shampoo/dp/B01BIHPKA8/" TargetMode="External"/><Relationship Id="rId1129" Type="http://schemas.openxmlformats.org/officeDocument/2006/relationships/hyperlink" Target="https://www.jefferspet.com/comega-supreme/p" TargetMode="External"/><Relationship Id="rId303" Type="http://schemas.openxmlformats.org/officeDocument/2006/relationships/hyperlink" Target="https://www.jefferspet.com/2-liter-rabbit-drinker-with-bottle/p" TargetMode="External"/><Relationship Id="rId485" Type="http://schemas.openxmlformats.org/officeDocument/2006/relationships/hyperlink" Target="https://www.amazon.ca/Shires-Premium-Poly-Cord-Black/dp/B004GHBING/" TargetMode="External"/><Relationship Id="rId692" Type="http://schemas.openxmlformats.org/officeDocument/2006/relationships/hyperlink" Target="https://www.amazon.ca/AniMed-Aniflex-Connective-Tissue-Support/dp/B000HHHEFA/" TargetMode="External"/><Relationship Id="rId706" Type="http://schemas.openxmlformats.org/officeDocument/2006/relationships/hyperlink" Target="https://www.amazon.ca/Jeffers-Silhouette-Tack-Rack/dp/B07K7XDV11/" TargetMode="External"/><Relationship Id="rId748" Type="http://schemas.openxmlformats.org/officeDocument/2006/relationships/hyperlink" Target="https://www.amazon.ca/Jeffers-Premium-Nylon-Ripstop-Blanket/dp/B07K6X5J79/" TargetMode="External"/><Relationship Id="rId913" Type="http://schemas.openxmlformats.org/officeDocument/2006/relationships/hyperlink" Target="https://www.amazon.ca/Tough-1-Western-Photo-Leather-87-2181/dp/B073V3NS9J/" TargetMode="External"/><Relationship Id="rId955" Type="http://schemas.openxmlformats.org/officeDocument/2006/relationships/hyperlink" Target="https://www.jefferspet.com/horseware-ireland-breathable-riding-tights/p?skuId=62377" TargetMode="External"/><Relationship Id="rId1140" Type="http://schemas.openxmlformats.org/officeDocument/2006/relationships/hyperlink" Target="https://www.amazon.ca/Tucker-Water-Bottle-Carrier-Black/dp/B00DHS7852/" TargetMode="External"/><Relationship Id="rId42" Type="http://schemas.openxmlformats.org/officeDocument/2006/relationships/hyperlink" Target="https://www.amazon.ca/Cowboy-Magic-Detangler-Shine-Ounce/dp/B000A6ZL3K/" TargetMode="External"/><Relationship Id="rId84" Type="http://schemas.openxmlformats.org/officeDocument/2006/relationships/hyperlink" Target="https://www.jefferspet.com/25-red-jolly-mega-ball/p?skuId=66961" TargetMode="External"/><Relationship Id="rId138" Type="http://schemas.openxmlformats.org/officeDocument/2006/relationships/hyperlink" Target="https://www.jefferspet.com/cowboy-magic-rosewater-shampoo-16-oz/p?skuId=82546" TargetMode="External"/><Relationship Id="rId345" Type="http://schemas.openxmlformats.org/officeDocument/2006/relationships/hyperlink" Target="https://www.amazon.ca/Coolaroo-Elevated-Replacement-Medium-Brunkswick/dp/B0018C97DA/" TargetMode="External"/><Relationship Id="rId387" Type="http://schemas.openxmlformats.org/officeDocument/2006/relationships/hyperlink" Target="https://www.amazon.ca/Agrilabs-Colostrx-Cr-Colostrum-Replacer/dp/B011ONLUNW" TargetMode="External"/><Relationship Id="rId510" Type="http://schemas.openxmlformats.org/officeDocument/2006/relationships/hyperlink" Target="https://www.amazon.ca/T-International-79-725-0-0-Handed-Nipper/dp/B010BUWKWE/" TargetMode="External"/><Relationship Id="rId552" Type="http://schemas.openxmlformats.org/officeDocument/2006/relationships/hyperlink" Target="https://www.jefferspet.com/lixit-chicken-food-water-fount-64oz-jar/p" TargetMode="External"/><Relationship Id="rId594" Type="http://schemas.openxmlformats.org/officeDocument/2006/relationships/hyperlink" Target="https://www.jefferspet.com/super-white-brightener-12oz/p?skuId=47733" TargetMode="External"/><Relationship Id="rId608" Type="http://schemas.openxmlformats.org/officeDocument/2006/relationships/hyperlink" Target="https://www.amazon.ca/T-A-Walthem-Barnes-Dehorner/dp/B085ZDH1G4/" TargetMode="External"/><Relationship Id="rId815" Type="http://schemas.openxmlformats.org/officeDocument/2006/relationships/hyperlink" Target="https://www.jefferspet.com/bull-rings-small/p?skuId=74180" TargetMode="External"/><Relationship Id="rId997" Type="http://schemas.openxmlformats.org/officeDocument/2006/relationships/hyperlink" Target="https://www.jefferspet.com/hog-holder/p" TargetMode="External"/><Relationship Id="rId191" Type="http://schemas.openxmlformats.org/officeDocument/2006/relationships/hyperlink" Target="https://www.jefferspet.com/small-dog-shed-magic/p?skuId=79815" TargetMode="External"/><Relationship Id="rId205" Type="http://schemas.openxmlformats.org/officeDocument/2006/relationships/hyperlink" Target="https://www.amazon.ca/s?i=merchant-items&amp;me=A1F17884ISY0OO&amp;page=10&amp;marketplaceID=A2EUQ1WTGCTBG2&amp;qid=1648303912&amp;ref=sr_pg_10" TargetMode="External"/><Relationship Id="rId247" Type="http://schemas.openxmlformats.org/officeDocument/2006/relationships/hyperlink" Target="https://www.jefferspet.com/poochpant-xxsmall/p?skuId=14095" TargetMode="External"/><Relationship Id="rId412" Type="http://schemas.openxmlformats.org/officeDocument/2006/relationships/hyperlink" Target="https://www.amazon.ca/Loving-Pets-Natural-Sticks-14-Ounce/dp/B00IK5WJEW/" TargetMode="External"/><Relationship Id="rId857" Type="http://schemas.openxmlformats.org/officeDocument/2006/relationships/hyperlink" Target="https://www.jefferspet.com/5-16-x-8-mountain-rope-knotted-barrel-rein-color-blue/p?skuId=50187" TargetMode="External"/><Relationship Id="rId899" Type="http://schemas.openxmlformats.org/officeDocument/2006/relationships/hyperlink" Target="https://www.amazon.ca/Succeed-Granule-Horse-Supplement-Servings/dp/B078XSFBJ4/" TargetMode="External"/><Relationship Id="rId1000" Type="http://schemas.openxmlformats.org/officeDocument/2006/relationships/hyperlink" Target="https://www.jefferspet.com/sheep-goat-feeder/p" TargetMode="External"/><Relationship Id="rId1042" Type="http://schemas.openxmlformats.org/officeDocument/2006/relationships/hyperlink" Target="https://www.jefferspet.com/professional-13-in-straight-jaw-clincher/p" TargetMode="External"/><Relationship Id="rId1084" Type="http://schemas.openxmlformats.org/officeDocument/2006/relationships/hyperlink" Target="https://www.jefferspet.com/chew-max-natural-beef-chew-chips-1-5-lb/p" TargetMode="External"/><Relationship Id="rId107" Type="http://schemas.openxmlformats.org/officeDocument/2006/relationships/hyperlink" Target="https://www.jefferspet.com/everlasting-bento-ball-small/p?skuId=41915" TargetMode="External"/><Relationship Id="rId289" Type="http://schemas.openxmlformats.org/officeDocument/2006/relationships/hyperlink" Target="https://www.jefferspet.com/diamond-plate-bowls-w-rubber-bottom-1pt/p?skuId=37732" TargetMode="External"/><Relationship Id="rId454" Type="http://schemas.openxmlformats.org/officeDocument/2006/relationships/hyperlink" Target="https://www.jefferspet.com/feed-rite-bag-horse-color-blue/p?skuId=100117" TargetMode="External"/><Relationship Id="rId496" Type="http://schemas.openxmlformats.org/officeDocument/2006/relationships/hyperlink" Target="https://www.amazon.ca/Thompson-Equipment-11572-Jakes-Tighteners/dp/B004ZQ5P64/" TargetMode="External"/><Relationship Id="rId661" Type="http://schemas.openxmlformats.org/officeDocument/2006/relationships/hyperlink" Target="https://www.amazon.ca/ROMA-STRETCH-BUG-SAVER-EARS/dp/" TargetMode="External"/><Relationship Id="rId717" Type="http://schemas.openxmlformats.org/officeDocument/2006/relationships/hyperlink" Target="https://www.amazon.ca/Jeffers-Portable-Horseshoe-Tack-Hook/dp/B07K7VN8CS/" TargetMode="External"/><Relationship Id="rId759" Type="http://schemas.openxmlformats.org/officeDocument/2006/relationships/hyperlink" Target="https://www.jefferspet.com/jeffers-premium-nylon-rip-stop-blanket-color-teal-brown-size-14-17-in/p?skuId=4840" TargetMode="External"/><Relationship Id="rId924" Type="http://schemas.openxmlformats.org/officeDocument/2006/relationships/hyperlink" Target="https://www.jefferspet.com/nuts-for-knots-2-knot-2-rope-tug-with-handle-tennis-ball-assorted-20/p" TargetMode="External"/><Relationship Id="rId966" Type="http://schemas.openxmlformats.org/officeDocument/2006/relationships/hyperlink" Target="https://www.jefferspet.com/mealworm-munchies-7-5-oz/p" TargetMode="External"/><Relationship Id="rId11" Type="http://schemas.openxmlformats.org/officeDocument/2006/relationships/hyperlink" Target="https://www.jefferspet.com/mange-medicine-8oz/p?skuId=66919" TargetMode="External"/><Relationship Id="rId53" Type="http://schemas.openxmlformats.org/officeDocument/2006/relationships/hyperlink" Target="https://www.amazon.ca/Weaver-Leather-Grooming-Black-Beige/dp/B00EDO0KW2/" TargetMode="External"/><Relationship Id="rId149" Type="http://schemas.openxmlformats.org/officeDocument/2006/relationships/hyperlink" Target="https://www.jefferspet.com/super-fork-replacement-head-color-mango-green/p?skuId=64975" TargetMode="External"/><Relationship Id="rId314" Type="http://schemas.openxmlformats.org/officeDocument/2006/relationships/hyperlink" Target="https://www.amazon.ca/Resco-Original-Deluxe-Clippers-Trimmer/dp/B001IDAYAY/" TargetMode="External"/><Relationship Id="rId356" Type="http://schemas.openxmlformats.org/officeDocument/2006/relationships/hyperlink" Target="https://www.jefferspet.com/no-thrush-2-5oz/p?skuId=64498" TargetMode="External"/><Relationship Id="rId398" Type="http://schemas.openxmlformats.org/officeDocument/2006/relationships/hyperlink" Target="https://www.jefferspet.com/crusader-long-fly-mask-w-ears-gray-size-mini/p" TargetMode="External"/><Relationship Id="rId521" Type="http://schemas.openxmlformats.org/officeDocument/2006/relationships/hyperlink" Target="https://www.jefferspet.com/miniature-horse-nylon-training-surcingle/p" TargetMode="External"/><Relationship Id="rId563" Type="http://schemas.openxmlformats.org/officeDocument/2006/relationships/hyperlink" Target="https://www.amazon.ca/DALLYWRAP12-Dally-Wrap-12-Per-Package/dp/B003ZO6Z48/" TargetMode="External"/><Relationship Id="rId619" Type="http://schemas.openxmlformats.org/officeDocument/2006/relationships/hyperlink" Target="https://www.jefferspet.com/jeffers-expression-horn-bag-color-electric-cheetah/p?skuId=2015" TargetMode="External"/><Relationship Id="rId770" Type="http://schemas.openxmlformats.org/officeDocument/2006/relationships/hyperlink" Target="https://www.amazon.ca/Percell-Pet-System-Ltd-Neoprene/dp/B07KJGPNXK/" TargetMode="External"/><Relationship Id="rId95" Type="http://schemas.openxmlformats.org/officeDocument/2006/relationships/hyperlink" Target="https://www.jefferspet.com/vetrx-caged-bird-2-oz/p" TargetMode="External"/><Relationship Id="rId160" Type="http://schemas.openxmlformats.org/officeDocument/2006/relationships/hyperlink" Target="https://www.jefferspet.com/goat-and-sheep-nutri-drench-8oz/p?skuId=53609" TargetMode="External"/><Relationship Id="rId216" Type="http://schemas.openxmlformats.org/officeDocument/2006/relationships/hyperlink" Target="https://www.jefferspet.com/6-jolly-bone-yellow/p?skuId=66967" TargetMode="External"/><Relationship Id="rId423" Type="http://schemas.openxmlformats.org/officeDocument/2006/relationships/hyperlink" Target="https://www.amazon.ca/Tough-Miniature-Break-Away-Halter-Regular/dp/B002HQ3VNS/" TargetMode="External"/><Relationship Id="rId826" Type="http://schemas.openxmlformats.org/officeDocument/2006/relationships/hyperlink" Target="https://www.amazon.ca/Jeffers-Baking-Soda-Deodorizing-Shampoo/dp/B07K6T3HXF/" TargetMode="External"/><Relationship Id="rId868" Type="http://schemas.openxmlformats.org/officeDocument/2006/relationships/hyperlink" Target="https://www.amazon.ca/s?i=merchant-items&amp;me=A1F17884ISY0OO&amp;page=42&amp;marketplaceID=A2EUQ1WTGCTBG2&amp;qid=1649758640&amp;ref=sr_pg_42" TargetMode="External"/><Relationship Id="rId1011" Type="http://schemas.openxmlformats.org/officeDocument/2006/relationships/hyperlink" Target="https://www.amazon.ca/16-Plastic-Chicken-Feeder/dp/B01G0IUA2S/" TargetMode="External"/><Relationship Id="rId1053" Type="http://schemas.openxmlformats.org/officeDocument/2006/relationships/hyperlink" Target="https://www.jefferspet.com/22-lb-galvanized-feeder/p?skuId=91486" TargetMode="External"/><Relationship Id="rId1109" Type="http://schemas.openxmlformats.org/officeDocument/2006/relationships/hyperlink" Target="https://www.amazon.ca/Round-Braided-Trail-Horse-Leather/dp/B00LC3P04A/" TargetMode="External"/><Relationship Id="rId258" Type="http://schemas.openxmlformats.org/officeDocument/2006/relationships/hyperlink" Target="https://www.amazon.ca/Economy-Plastic-Chicken-Waterer-Liter/dp/B01G0I2XTQ/" TargetMode="External"/><Relationship Id="rId465" Type="http://schemas.openxmlformats.org/officeDocument/2006/relationships/hyperlink" Target="https://www.jefferspet.com/castrating-tool-plastic-handle/p" TargetMode="External"/><Relationship Id="rId630" Type="http://schemas.openxmlformats.org/officeDocument/2006/relationships/hyperlink" Target="https://www.amazon.ca/Jeffers-Expression-Gear-Bag/dp/B09G2T9VD6" TargetMode="External"/><Relationship Id="rId672" Type="http://schemas.openxmlformats.org/officeDocument/2006/relationships/hyperlink" Target="https://www.amazon.ca/Best-Shot-UltraMax-Finish-17-Ounce/dp/B00ZKGVT6S/" TargetMode="External"/><Relationship Id="rId728" Type="http://schemas.openxmlformats.org/officeDocument/2006/relationships/hyperlink" Target="https://www.amazon.ca/Stainless-Steel-Chain-Quick-Links/dp/B07K7VV7H4/" TargetMode="External"/><Relationship Id="rId935" Type="http://schemas.openxmlformats.org/officeDocument/2006/relationships/hyperlink" Target="https://www.jefferspet.com/cavalor-sweeties-low-sugar-horse-treats-1-7-lb/p" TargetMode="External"/><Relationship Id="rId1095" Type="http://schemas.openxmlformats.org/officeDocument/2006/relationships/hyperlink" Target="https://www.amazon.ca/Nunn-Finer-Instant-Training-Markers/dp/B00MW8MNNA/" TargetMode="External"/><Relationship Id="rId22" Type="http://schemas.openxmlformats.org/officeDocument/2006/relationships/hyperlink" Target="https://www.jefferspet.com/ticked-off/p" TargetMode="External"/><Relationship Id="rId64" Type="http://schemas.openxmlformats.org/officeDocument/2006/relationships/hyperlink" Target="https://www.jefferspet.com/pet-botanics-mini-healthy-treats-training-rewards-4-oz-flavor-bacon/p?skuId=45000" TargetMode="External"/><Relationship Id="rId118" Type="http://schemas.openxmlformats.org/officeDocument/2006/relationships/hyperlink" Target="https://www.amazon.ca/HomeoPet-14723-Joint-Stress-15ml/dp/B001EO6FQY/" TargetMode="External"/><Relationship Id="rId325" Type="http://schemas.openxmlformats.org/officeDocument/2006/relationships/hyperlink" Target="https://www.jefferspet.com/polished-aluminum-barrel-racer-stirrups-color-purple/p?skuId=74546" TargetMode="External"/><Relationship Id="rId367" Type="http://schemas.openxmlformats.org/officeDocument/2006/relationships/hyperlink" Target="https://www.amazon.ca/Harris-Farms-Poultry-Watering-Cups/dp/B014LSSTJA/" TargetMode="External"/><Relationship Id="rId532" Type="http://schemas.openxmlformats.org/officeDocument/2006/relationships/hyperlink" Target="https://www.amazon.ca/3-2-Curicyn-Wound-Care-Clay/dp/B07MXSHHTN/" TargetMode="External"/><Relationship Id="rId574" Type="http://schemas.openxmlformats.org/officeDocument/2006/relationships/hyperlink" Target="https://www.amazon.ca/Bellota-Razor-Plus-Hoof-Rasp/dp/B072B953RX/" TargetMode="External"/><Relationship Id="rId977" Type="http://schemas.openxmlformats.org/officeDocument/2006/relationships/hyperlink" Target="https://www.jefferspet.com/solid-poly-lead-rope-bull-snap-5-8-x-9-color-lime-green/p?skuId=50303" TargetMode="External"/><Relationship Id="rId1120" Type="http://schemas.openxmlformats.org/officeDocument/2006/relationships/hyperlink" Target="https://www.amazon.ca/Jolly-Pets-Bone-Blue/dp/B00HYF6NVY/" TargetMode="External"/><Relationship Id="rId171" Type="http://schemas.openxmlformats.org/officeDocument/2006/relationships/hyperlink" Target="https://www.jefferspet.com/rooster-booster-liquid-b-12-16-oz/p" TargetMode="External"/><Relationship Id="rId227" Type="http://schemas.openxmlformats.org/officeDocument/2006/relationships/hyperlink" Target="https://www.amazon.ca/Cavallo-Enhanced-Protection-Horse-Black/dp/B0045Z20Z4/" TargetMode="External"/><Relationship Id="rId781" Type="http://schemas.openxmlformats.org/officeDocument/2006/relationships/hyperlink" Target="https://www.jefferspet.com/prima-retractable-marking-stick-color-orange/p?skuId=7863" TargetMode="External"/><Relationship Id="rId837" Type="http://schemas.openxmlformats.org/officeDocument/2006/relationships/hyperlink" Target="https://www.amazon.ca/Jeffers%C2%AE-Iodine-Medicated-Shampoo-16/dp/B07K6SBM4J/" TargetMode="External"/><Relationship Id="rId879" Type="http://schemas.openxmlformats.org/officeDocument/2006/relationships/hyperlink" Target="https://www.jefferspet.com/micro-bp-shampoo-sub-micron-encapsulated-benzoyl-peroxide-8-oz/p" TargetMode="External"/><Relationship Id="rId1022" Type="http://schemas.openxmlformats.org/officeDocument/2006/relationships/hyperlink" Target="https://www.jefferspet.com/early-pregnancy-detection-kit-cattle/p" TargetMode="External"/><Relationship Id="rId269" Type="http://schemas.openxmlformats.org/officeDocument/2006/relationships/hyperlink" Target="https://www.jefferspet.com/quickfinder-for-cats-sml-animals/p?skuId=4761" TargetMode="External"/><Relationship Id="rId434" Type="http://schemas.openxmlformats.org/officeDocument/2006/relationships/hyperlink" Target="https://www.jefferspet.com/thermo-kitty-bed-sage/p?skuId=11050" TargetMode="External"/><Relationship Id="rId476" Type="http://schemas.openxmlformats.org/officeDocument/2006/relationships/hyperlink" Target="https://www.amazon.ca/Kenic-Products-150-03810-Oatmeal-Conditioning/dp/B0002ARKGU/" TargetMode="External"/><Relationship Id="rId641" Type="http://schemas.openxmlformats.org/officeDocument/2006/relationships/hyperlink" Target="https://www.amazon.ca/Jeffers-Canvas-Horse-Blanket/dp/B095V761QV/" TargetMode="External"/><Relationship Id="rId683" Type="http://schemas.openxmlformats.org/officeDocument/2006/relationships/hyperlink" Target="https://www.jefferspet.com/pet-n-shape-chk-n-dumbells-3-17oz/p?skuId=16286" TargetMode="External"/><Relationship Id="rId739" Type="http://schemas.openxmlformats.org/officeDocument/2006/relationships/hyperlink" Target="https://www.jefferspet.com/rect-sheep-bell-2-small/p" TargetMode="External"/><Relationship Id="rId890" Type="http://schemas.openxmlformats.org/officeDocument/2006/relationships/hyperlink" Target="https://www.amazon.ca/Tough-Small-Nylon-Square-Feeder/dp/B07BGZMZQY/" TargetMode="External"/><Relationship Id="rId904" Type="http://schemas.openxmlformats.org/officeDocument/2006/relationships/hyperlink" Target="https://www.jefferspet.com/leather-nose-s-hackamore/p" TargetMode="External"/><Relationship Id="rId1064" Type="http://schemas.openxmlformats.org/officeDocument/2006/relationships/hyperlink" Target="https://www.amazon.ca/Super-Dog-Ruffin-Hair-Roller/dp/B0120U3W5C/" TargetMode="External"/><Relationship Id="rId33" Type="http://schemas.openxmlformats.org/officeDocument/2006/relationships/hyperlink" Target="https://www.jefferspet.com/fiebings-saddle-soap-3-oz/p" TargetMode="External"/><Relationship Id="rId129" Type="http://schemas.openxmlformats.org/officeDocument/2006/relationships/hyperlink" Target="https://www.amazon.ca/Manna-Pro-Likit-Refill-1-5-Pounds/dp/B000HHFAJ2/" TargetMode="External"/><Relationship Id="rId280" Type="http://schemas.openxmlformats.org/officeDocument/2006/relationships/hyperlink" Target="https://www.amazon.ca/Effax-4273-Leather-balm/dp/B001YGWTL2/" TargetMode="External"/><Relationship Id="rId336" Type="http://schemas.openxmlformats.org/officeDocument/2006/relationships/hyperlink" Target="https://www.amazon.ca/TROXEL-SELLING-Schooling-CERTIFICATION-Dreamscape/dp/B06XFX4Y1W/" TargetMode="External"/><Relationship Id="rId501" Type="http://schemas.openxmlformats.org/officeDocument/2006/relationships/hyperlink" Target="https://www.jefferspet.com/multi-cutter-ear-tag-removal-knife-2/p" TargetMode="External"/><Relationship Id="rId543" Type="http://schemas.openxmlformats.org/officeDocument/2006/relationships/hyperlink" Target="https://www.amazon.ca/Probios-Horse-Chews-flavor-Weight/dp/B008RQ4NA2/" TargetMode="External"/><Relationship Id="rId946" Type="http://schemas.openxmlformats.org/officeDocument/2006/relationships/hyperlink" Target="https://www.amazon.ca/LIXIT-475-Babies-Replacement-Nipple/dp/B06XYB6ZG1/" TargetMode="External"/><Relationship Id="rId988" Type="http://schemas.openxmlformats.org/officeDocument/2006/relationships/hyperlink" Target="https://www.amazon.ca/MULTIPET-International-29510-Nuts-Knots/dp/B01MRCSSAT/" TargetMode="External"/><Relationship Id="rId1131" Type="http://schemas.openxmlformats.org/officeDocument/2006/relationships/hyperlink" Target="https://www.amazon.ca/Kenic-Mellow-Mutt-Shampoo-17-Ounce/dp/B00F8ZRZ7S/" TargetMode="External"/><Relationship Id="rId75" Type="http://schemas.openxmlformats.org/officeDocument/2006/relationships/hyperlink" Target="https://www.amazon.ca/Vitamins-Electrolytes-Plus-4oz-Agrilabs/dp/B0042LA2PG/" TargetMode="External"/><Relationship Id="rId140" Type="http://schemas.openxmlformats.org/officeDocument/2006/relationships/hyperlink" Target="https://www.jefferspet.com/mane-n-tail-hoofmaker-6-oz/p" TargetMode="External"/><Relationship Id="rId182" Type="http://schemas.openxmlformats.org/officeDocument/2006/relationships/hyperlink" Target="https://www.amazon.ca/K9-Puppy-Nutritional-Supplement-Puppies/dp/B01KKRPKV6/" TargetMode="External"/><Relationship Id="rId378" Type="http://schemas.openxmlformats.org/officeDocument/2006/relationships/hyperlink" Target="https://www.jefferspet.com/heavy-duty-gate-handle-plated-white/p" TargetMode="External"/><Relationship Id="rId403" Type="http://schemas.openxmlformats.org/officeDocument/2006/relationships/hyperlink" Target="https://www.amazon.ca/Little-Giant-Waterer-Discontinued-Manufacturer/dp/B000AYFZ6K/" TargetMode="External"/><Relationship Id="rId585" Type="http://schemas.openxmlformats.org/officeDocument/2006/relationships/hyperlink" Target="https://www.amazon.ca/Kelley-and-Company-LLC-Flex-Hook/dp/B00FE15IWK" TargetMode="External"/><Relationship Id="rId750" Type="http://schemas.openxmlformats.org/officeDocument/2006/relationships/hyperlink" Target="https://www.amazon.ca/Jeffers-Premium-Nylon-Ripstop-Blanket/dp/B07K6W55W8/" TargetMode="External"/><Relationship Id="rId792" Type="http://schemas.openxmlformats.org/officeDocument/2006/relationships/hyperlink" Target="https://www.jefferspet.com/retractable-area-cones-15-3-4/p?skuId=69696" TargetMode="External"/><Relationship Id="rId806" Type="http://schemas.openxmlformats.org/officeDocument/2006/relationships/hyperlink" Target="https://www.jefferspet.com/ss-curb-hook-one-pair-polybag-257210/p" TargetMode="External"/><Relationship Id="rId848" Type="http://schemas.openxmlformats.org/officeDocument/2006/relationships/hyperlink" Target="https://www.amazon.ca/Jeffers-Mini-Dematting-Comb/dp/B07HFH3S6C/" TargetMode="External"/><Relationship Id="rId1033" Type="http://schemas.openxmlformats.org/officeDocument/2006/relationships/hyperlink" Target="https://www.amazon.ca/Training-Poly-Horse-Halter-Horsemanship/dp/B01BZGQ4FM/" TargetMode="External"/><Relationship Id="rId6" Type="http://schemas.openxmlformats.org/officeDocument/2006/relationships/hyperlink" Target="https://www.amazon.ca/K9-Advantix-II-Protection-weighing/dp/B088BZC1JX/" TargetMode="External"/><Relationship Id="rId238" Type="http://schemas.openxmlformats.org/officeDocument/2006/relationships/hyperlink" Target="https://www.amazon.ca/Agri-Pro-Enterprises-751374834028-Compression-Sprayer/dp/B005FYN22Y/" TargetMode="External"/><Relationship Id="rId445" Type="http://schemas.openxmlformats.org/officeDocument/2006/relationships/hyperlink" Target="https://www.amazon.ca/Coolaroo-Elevated-Replacement-Cover-Large/dp/B002VF5USE/" TargetMode="External"/><Relationship Id="rId487" Type="http://schemas.openxmlformats.org/officeDocument/2006/relationships/hyperlink" Target="https://www.jefferspet.com/k9-power-showstopper-8-lb/p?skuId=9761" TargetMode="External"/><Relationship Id="rId610" Type="http://schemas.openxmlformats.org/officeDocument/2006/relationships/hyperlink" Target="https://www.jefferspet.com/oxford-ag-5-pack-nipple-assembly/p" TargetMode="External"/><Relationship Id="rId652" Type="http://schemas.openxmlformats.org/officeDocument/2006/relationships/hyperlink" Target="https://www.jefferspet.com/7-chk-ss-reining-horse-bit/p" TargetMode="External"/><Relationship Id="rId694" Type="http://schemas.openxmlformats.org/officeDocument/2006/relationships/hyperlink" Target="https://www.jefferspet.com/bull-rings-small/p?skuId=74196" TargetMode="External"/><Relationship Id="rId708" Type="http://schemas.openxmlformats.org/officeDocument/2006/relationships/hyperlink" Target="https://www.jefferspet.com/rect-sheep-bell-2-small/p" TargetMode="External"/><Relationship Id="rId915" Type="http://schemas.openxmlformats.org/officeDocument/2006/relationships/hyperlink" Target="https://www.amazon.ca/Bellota-6413414RAF-Raptor-Rasp-14/dp/B072B951VK/" TargetMode="External"/><Relationship Id="rId1075" Type="http://schemas.openxmlformats.org/officeDocument/2006/relationships/hyperlink" Target="https://www.amazon.ca/Pet-Shape-Natural-Treats-1-Pound/dp/B00VNSHR6S/" TargetMode="External"/><Relationship Id="rId291" Type="http://schemas.openxmlformats.org/officeDocument/2006/relationships/hyperlink" Target="https://www.jefferspet.com/diamond-plate-bowls-w-rubber-bottom-1pt/p?skuId=37743" TargetMode="External"/><Relationship Id="rId305" Type="http://schemas.openxmlformats.org/officeDocument/2006/relationships/hyperlink" Target="https://www.jefferspet.com/braided-nylon-barrel-reins-8-color-black-purple-mint/p?skuId=30926" TargetMode="External"/><Relationship Id="rId347" Type="http://schemas.openxmlformats.org/officeDocument/2006/relationships/hyperlink" Target="https://www.amazon.ca/Coolaroo-Elevated-Replacement-Cover-Brunswick/dp/B0018C97FS" TargetMode="External"/><Relationship Id="rId512" Type="http://schemas.openxmlformats.org/officeDocument/2006/relationships/hyperlink" Target="https://www.jefferspet.com/plastic-ob-gloves-10/p" TargetMode="External"/><Relationship Id="rId957" Type="http://schemas.openxmlformats.org/officeDocument/2006/relationships/hyperlink" Target="https://www.amazon.ca/s?i=merchant-items&amp;me=A1F17884ISY0OO&amp;page=48&amp;marketplaceID=A2EUQ1WTGCTBG2&amp;qid=1650025972&amp;ref=sr_pg_48" TargetMode="External"/><Relationship Id="rId999" Type="http://schemas.openxmlformats.org/officeDocument/2006/relationships/hyperlink" Target="https://www.amazon.ca/Gaun-Sheep-Goat-Feeder/dp/B01IC64QW6/" TargetMode="External"/><Relationship Id="rId1100" Type="http://schemas.openxmlformats.org/officeDocument/2006/relationships/hyperlink" Target="https://www.jefferspet.com/the-spray-caddy-black/p" TargetMode="External"/><Relationship Id="rId1142" Type="http://schemas.openxmlformats.org/officeDocument/2006/relationships/hyperlink" Target="https://www.amazon.ca/Mustang-Manufacturing-Corp-Bungee-Trailer/dp/B00D99LYIQ/" TargetMode="External"/><Relationship Id="rId44" Type="http://schemas.openxmlformats.org/officeDocument/2006/relationships/hyperlink" Target="https://www.amazon.ca/Cowboy-Magic-Shampoo-32-Ounce/dp/B000HHSF5I/" TargetMode="External"/><Relationship Id="rId86" Type="http://schemas.openxmlformats.org/officeDocument/2006/relationships/hyperlink" Target="https://www.amazon.ca/s?i=merchant-items&amp;me=A1F17884ISY0OO&amp;page=3&amp;marketplaceID=A2EUQ1WTGCTBG2&amp;qid=1647630378&amp;ref=sr_pg_3" TargetMode="External"/><Relationship Id="rId151" Type="http://schemas.openxmlformats.org/officeDocument/2006/relationships/hyperlink" Target="https://www.amazon.ca/Greenies-Dental-Treats-Teenie-Original/dp/B00DM5KEN8/" TargetMode="External"/><Relationship Id="rId389" Type="http://schemas.openxmlformats.org/officeDocument/2006/relationships/hyperlink" Target="https://www.amazon.ca/Animed-Msm-Powder-5-Lb/dp/B000HHQ5BE/" TargetMode="External"/><Relationship Id="rId554" Type="http://schemas.openxmlformats.org/officeDocument/2006/relationships/hyperlink" Target="https://www.jefferspet.com/shut-eye-patches-cow-size-kit/p" TargetMode="External"/><Relationship Id="rId596" Type="http://schemas.openxmlformats.org/officeDocument/2006/relationships/hyperlink" Target="https://www.amazon.ca/T-A-Walthem-Farrier-Tester/dp/B003N0S87G/" TargetMode="External"/><Relationship Id="rId761" Type="http://schemas.openxmlformats.org/officeDocument/2006/relationships/hyperlink" Target="https://www.jefferspet.com/jeffers-premium-nylon-rip-stop-blanket-color-teal-brown-size-14-17-in/p?skuId=4860" TargetMode="External"/><Relationship Id="rId817" Type="http://schemas.openxmlformats.org/officeDocument/2006/relationships/hyperlink" Target="https://www.jefferspet.com/comb-black-red-24-pins/p?skuId=27689" TargetMode="External"/><Relationship Id="rId859" Type="http://schemas.openxmlformats.org/officeDocument/2006/relationships/hyperlink" Target="https://www.jefferspet.com/hoof-polish-clear-8oz/p" TargetMode="External"/><Relationship Id="rId1002" Type="http://schemas.openxmlformats.org/officeDocument/2006/relationships/hyperlink" Target="https://www.amazon.ca/Chicken-Waterer-Legs-8-Liters/dp/B01I7V8CCG/" TargetMode="External"/><Relationship Id="rId193" Type="http://schemas.openxmlformats.org/officeDocument/2006/relationships/hyperlink" Target="https://www.jefferspet.com/small-dog-shed-magic/p?skuId=55031" TargetMode="External"/><Relationship Id="rId207" Type="http://schemas.openxmlformats.org/officeDocument/2006/relationships/hyperlink" Target="https://www.amazon.ca/Little-Giant-Poultry-22-Pound-Hanging/dp/B0024EG6SU/" TargetMode="External"/><Relationship Id="rId249" Type="http://schemas.openxmlformats.org/officeDocument/2006/relationships/hyperlink" Target="https://www.jefferspet.com/poochpant-xxsmall/p?skuId=14108" TargetMode="External"/><Relationship Id="rId414" Type="http://schemas.openxmlformats.org/officeDocument/2006/relationships/hyperlink" Target="https://www.amazon.ca/Loving-Pets-Natural-Sticks-14-Ounce/dp/B00IK5PS18/" TargetMode="External"/><Relationship Id="rId456" Type="http://schemas.openxmlformats.org/officeDocument/2006/relationships/hyperlink" Target="https://www.jefferspet.com/fine-mesh-fly-mask-without-ears-size-cob-color-black/p?skuId=22646" TargetMode="External"/><Relationship Id="rId498" Type="http://schemas.openxmlformats.org/officeDocument/2006/relationships/hyperlink" Target="https://www.amazon.ca/Jakes-Heavy-Duty-Wire-Tighteners/dp/B00CEAM6II/" TargetMode="External"/><Relationship Id="rId621" Type="http://schemas.openxmlformats.org/officeDocument/2006/relationships/hyperlink" Target="https://www.amazon.ca/Jeffers-Expression-Horn-Bag/dp/B09G2VMD38/" TargetMode="External"/><Relationship Id="rId663" Type="http://schemas.openxmlformats.org/officeDocument/2006/relationships/hyperlink" Target="https://www.jefferspet.com/water-valve-repair-kit/p" TargetMode="External"/><Relationship Id="rId870" Type="http://schemas.openxmlformats.org/officeDocument/2006/relationships/hyperlink" Target="https://www.amazon.ca/Sav-CAF-Wellness-Calf-Replacer/dp/B07DFQHQWX/" TargetMode="External"/><Relationship Id="rId1044" Type="http://schemas.openxmlformats.org/officeDocument/2006/relationships/hyperlink" Target="https://www.jefferspet.com/17-lb-plastic-hanging-poultry-feeder-color-red/p" TargetMode="External"/><Relationship Id="rId1086" Type="http://schemas.openxmlformats.org/officeDocument/2006/relationships/hyperlink" Target="https://www.jefferspet.com/exselle-elite-jumping-hackamore-havana-full/p" TargetMode="External"/><Relationship Id="rId13" Type="http://schemas.openxmlformats.org/officeDocument/2006/relationships/hyperlink" Target="https://www.jefferspet.com/dog/health-wellness/flea-tick" TargetMode="External"/><Relationship Id="rId109" Type="http://schemas.openxmlformats.org/officeDocument/2006/relationships/hyperlink" Target="https://www.jefferspet.com/everlasting-bento-ball-small/p?skuId=41908" TargetMode="External"/><Relationship Id="rId260" Type="http://schemas.openxmlformats.org/officeDocument/2006/relationships/hyperlink" Target="https://www.amazon.ca/Four-Paws-Quick-Muzzle-Size/dp/B001OVGLW0/" TargetMode="External"/><Relationship Id="rId316" Type="http://schemas.openxmlformats.org/officeDocument/2006/relationships/hyperlink" Target="https://www.amazon.ca/Field-Guardian-Nail-Polyrope-Insulator/dp/B0042AFD3I/" TargetMode="External"/><Relationship Id="rId523" Type="http://schemas.openxmlformats.org/officeDocument/2006/relationships/hyperlink" Target="https://www.jefferspet.com/sore-no-more-liniment-16oz/p" TargetMode="External"/><Relationship Id="rId719" Type="http://schemas.openxmlformats.org/officeDocument/2006/relationships/hyperlink" Target="https://www.jefferspet.com/dbl-nylon-curb-chain-color-blue/p" TargetMode="External"/><Relationship Id="rId926" Type="http://schemas.openxmlformats.org/officeDocument/2006/relationships/hyperlink" Target="https://www.amazon.ca/MULTIPET-Knots-2-Knot-Tennis-Large/dp/B071CZY8Q6/" TargetMode="External"/><Relationship Id="rId968" Type="http://schemas.openxmlformats.org/officeDocument/2006/relationships/hyperlink" Target="https://www.jefferspet.com/solid-poly-lead-rope-bull-snap-5-8-x-9-color-lime-green/p?skuId=50271" TargetMode="External"/><Relationship Id="rId1111" Type="http://schemas.openxmlformats.org/officeDocument/2006/relationships/hyperlink" Target="https://www.amazon.ca/Round-Braided-Trail-Horse-Leather/dp/B00LC3OW6W/" TargetMode="External"/><Relationship Id="rId55" Type="http://schemas.openxmlformats.org/officeDocument/2006/relationships/hyperlink" Target="https://www.jefferspet.com/drymate-whelping-mat-48-x-50/p" TargetMode="External"/><Relationship Id="rId97" Type="http://schemas.openxmlformats.org/officeDocument/2006/relationships/hyperlink" Target="https://www.jefferspet.com/super-white-brightener-12oz/p?skuId=79680" TargetMode="External"/><Relationship Id="rId120" Type="http://schemas.openxmlformats.org/officeDocument/2006/relationships/hyperlink" Target="https://www.jefferspet.com/everlasting-treat-ball-large/p?skuId=42002" TargetMode="External"/><Relationship Id="rId358" Type="http://schemas.openxmlformats.org/officeDocument/2006/relationships/hyperlink" Target="https://www.jefferspet.com/no-thrush-2-5oz/p?skuId=64475" TargetMode="External"/><Relationship Id="rId565" Type="http://schemas.openxmlformats.org/officeDocument/2006/relationships/hyperlink" Target="https://www.amazon.ca/AniMed-389156-Remission-10-lb/dp/B000HHM2CA/" TargetMode="External"/><Relationship Id="rId730" Type="http://schemas.openxmlformats.org/officeDocument/2006/relationships/hyperlink" Target="https://www.amazon.ca/Leather-Punch-Replacement-Tubes-Pack/dp/B07K7W58SL/" TargetMode="External"/><Relationship Id="rId772" Type="http://schemas.openxmlformats.org/officeDocument/2006/relationships/hyperlink" Target="https://www.amazon.ca/Jeffers-Cleaner-Therapeutic-Treatment-Gallon/dp/B07KJHSNFX/" TargetMode="External"/><Relationship Id="rId828" Type="http://schemas.openxmlformats.org/officeDocument/2006/relationships/hyperlink" Target="https://www.amazon.ca/Taiwan-Pet-Comb-Enterprise-Ltd/dp/B07K6SF17Z/" TargetMode="External"/><Relationship Id="rId1013" Type="http://schemas.openxmlformats.org/officeDocument/2006/relationships/hyperlink" Target="https://www.jefferspet.com/blackwing-farms-flower-essence-remedies-confidence-2-oz/p" TargetMode="External"/><Relationship Id="rId162" Type="http://schemas.openxmlformats.org/officeDocument/2006/relationships/hyperlink" Target="https://www.jefferspet.com/tear-stain-remover-4oz/p" TargetMode="External"/><Relationship Id="rId218" Type="http://schemas.openxmlformats.org/officeDocument/2006/relationships/hyperlink" Target="https://www.jefferspet.com/6-jolly-bone-yellow/p?skuId=66952" TargetMode="External"/><Relationship Id="rId425" Type="http://schemas.openxmlformats.org/officeDocument/2006/relationships/hyperlink" Target="https://www.jefferspet.com/preakness-track-halter-large-horse/p?skuId=74819" TargetMode="External"/><Relationship Id="rId467" Type="http://schemas.openxmlformats.org/officeDocument/2006/relationships/hyperlink" Target="https://www.jefferspet.com/mastitis-test-strips-box-of-30/p" TargetMode="External"/><Relationship Id="rId632" Type="http://schemas.openxmlformats.org/officeDocument/2006/relationships/hyperlink" Target="https://www.jefferspet.com/jeffers-supreme-plus-neck-rug-color-black-black-size-small/p" TargetMode="External"/><Relationship Id="rId1055" Type="http://schemas.openxmlformats.org/officeDocument/2006/relationships/hyperlink" Target="https://www.amazon.ca/PetsPrefer-99-020-Skin-Coat-Chews/dp/B01617ZACS/" TargetMode="External"/><Relationship Id="rId1097" Type="http://schemas.openxmlformats.org/officeDocument/2006/relationships/hyperlink" Target="https://www.amazon.ca/Super-Spur-Muscle-Tissue-Supplement/dp/B00LV4Z56I/" TargetMode="External"/><Relationship Id="rId271" Type="http://schemas.openxmlformats.org/officeDocument/2006/relationships/hyperlink" Target="https://www.jefferspet.com/quickfinder-for-cats-sml-animals/p?skuId=4775" TargetMode="External"/><Relationship Id="rId674" Type="http://schemas.openxmlformats.org/officeDocument/2006/relationships/hyperlink" Target="https://www.amazon.ca/Shapleys-Hi-Shine-Shampoo-1-Quart/dp/B000QFQAXA/" TargetMode="External"/><Relationship Id="rId881" Type="http://schemas.openxmlformats.org/officeDocument/2006/relationships/hyperlink" Target="https://www.jefferspet.com/high-end-hen-poultry-drinker-with-yellow-float/p" TargetMode="External"/><Relationship Id="rId937" Type="http://schemas.openxmlformats.org/officeDocument/2006/relationships/hyperlink" Target="https://www.jefferspet.com/horseshoe-cross-ties-steel-gray-pair/p" TargetMode="External"/><Relationship Id="rId979" Type="http://schemas.openxmlformats.org/officeDocument/2006/relationships/hyperlink" Target="https://www.amazon.ca/Mustang-Horse-Neck-Collar/dp/B01MUCL75O/" TargetMode="External"/><Relationship Id="rId1122" Type="http://schemas.openxmlformats.org/officeDocument/2006/relationships/hyperlink" Target="https://www.jefferspet.com/deluxe-poly-rasp-handle-tip-set/p" TargetMode="External"/><Relationship Id="rId24" Type="http://schemas.openxmlformats.org/officeDocument/2006/relationships/hyperlink" Target="https://www.jefferspet.com/terro-flea-trap/p" TargetMode="External"/><Relationship Id="rId66" Type="http://schemas.openxmlformats.org/officeDocument/2006/relationships/hyperlink" Target="https://www.jefferspet.com/mini-goblets/p" TargetMode="External"/><Relationship Id="rId131" Type="http://schemas.openxmlformats.org/officeDocument/2006/relationships/hyperlink" Target="https://www.amazon.ca/PetSport-70014-Petsport-Giant-Tuff/dp/B000LEDWEG/" TargetMode="External"/><Relationship Id="rId327" Type="http://schemas.openxmlformats.org/officeDocument/2006/relationships/hyperlink" Target="https://www.jefferspet.com/polished-aluminum-barrel-racer-stirrups-color-purple/p?skuId=7451" TargetMode="External"/><Relationship Id="rId369" Type="http://schemas.openxmlformats.org/officeDocument/2006/relationships/hyperlink" Target="https://www.amazon.ca/Weaver-Leather-Livestock-Tampico-Brush/dp/B01MTLB1FQ/" TargetMode="External"/><Relationship Id="rId534" Type="http://schemas.openxmlformats.org/officeDocument/2006/relationships/hyperlink" Target="https://www.jefferspet.com/lexol-3-in-1-16-9-oz/p" TargetMode="External"/><Relationship Id="rId576" Type="http://schemas.openxmlformats.org/officeDocument/2006/relationships/hyperlink" Target="https://www.amazon.ca/Tear-Stain-Soft-Chews-Vedco/dp/B01576WYLE/" TargetMode="External"/><Relationship Id="rId741" Type="http://schemas.openxmlformats.org/officeDocument/2006/relationships/hyperlink" Target="https://www.jefferspet.com/solid-brass-trigger-snap-w-square-swivel-eye-5-8-x-2-1-2/p?skuId=81116" TargetMode="External"/><Relationship Id="rId783" Type="http://schemas.openxmlformats.org/officeDocument/2006/relationships/hyperlink" Target="https://www.jefferspet.com/prima-retractable-marking-stick-color-orange/p?skuId=7824" TargetMode="External"/><Relationship Id="rId839" Type="http://schemas.openxmlformats.org/officeDocument/2006/relationships/hyperlink" Target="https://www.jefferspet.com/orange-creme-shampoo-17oz/p" TargetMode="External"/><Relationship Id="rId990" Type="http://schemas.openxmlformats.org/officeDocument/2006/relationships/hyperlink" Target="https://www.amazon.ca/Ketchum-Goat-Gestation-Wheel/dp/B01MS1JJ9X/" TargetMode="External"/><Relationship Id="rId173" Type="http://schemas.openxmlformats.org/officeDocument/2006/relationships/hyperlink" Target="https://www.amazon.ca/Starmark-SMPPGL-Dispensing-Pickle-Pocket/dp/B007K5CL9Q/" TargetMode="External"/><Relationship Id="rId229" Type="http://schemas.openxmlformats.org/officeDocument/2006/relationships/hyperlink" Target="https://www.amazon.ca/Tolco-Heavy-Duty-Plastic-Scoop-quart/dp/B01J8N54Z0/" TargetMode="External"/><Relationship Id="rId380" Type="http://schemas.openxmlformats.org/officeDocument/2006/relationships/hyperlink" Target="https://www.jefferspet.com/pro-treat-beef-liver-treats-2oz/p" TargetMode="External"/><Relationship Id="rId436" Type="http://schemas.openxmlformats.org/officeDocument/2006/relationships/hyperlink" Target="https://www.jefferspet.com/galvanized-round-hanging-waterer-5-75-x4-25-x5-75/p" TargetMode="External"/><Relationship Id="rId601" Type="http://schemas.openxmlformats.org/officeDocument/2006/relationships/hyperlink" Target="https://www.jefferspet.com/neoprene-roping-girth-black-28/p?skuId=50998" TargetMode="External"/><Relationship Id="rId643" Type="http://schemas.openxmlformats.org/officeDocument/2006/relationships/hyperlink" Target="https://www.amazon.ca/Cutting-Edge-Hoof-Nippers-10/dp/B095V5PVRC/" TargetMode="External"/><Relationship Id="rId1024" Type="http://schemas.openxmlformats.org/officeDocument/2006/relationships/hyperlink" Target="https://www.jefferspet.com/20-lt-hopper-feeder/p?skuId=91510" TargetMode="External"/><Relationship Id="rId1066" Type="http://schemas.openxmlformats.org/officeDocument/2006/relationships/hyperlink" Target="https://www.jefferspet.com/blanket-tack-clamp-hook-small/p" TargetMode="External"/><Relationship Id="rId240" Type="http://schemas.openxmlformats.org/officeDocument/2006/relationships/hyperlink" Target="https://www.amazon.ca/Probios-Treats-Digestion-Support-1-Pound/dp/B00BKBBL1U/" TargetMode="External"/><Relationship Id="rId478" Type="http://schemas.openxmlformats.org/officeDocument/2006/relationships/hyperlink" Target="https://www.amazon.ca/CLASSIC-ROPE-COMPANY-STRAP-ELASTIC/dp/B00BRK3W98/" TargetMode="External"/><Relationship Id="rId685" Type="http://schemas.openxmlformats.org/officeDocument/2006/relationships/hyperlink" Target="https://www.jefferspet.com/trail-gear-curb-strap-color-orbit-yellow/p" TargetMode="External"/><Relationship Id="rId850" Type="http://schemas.openxmlformats.org/officeDocument/2006/relationships/hyperlink" Target="https://www.amazon.ca/Natural-Oatmeal-Soothing-Anti-Itch-Shampoo/dp/B07HFGRT4S" TargetMode="External"/><Relationship Id="rId892" Type="http://schemas.openxmlformats.org/officeDocument/2006/relationships/hyperlink" Target="https://www.amazon.ca/Plastic-Dropping-Pan-Rabbit-Hutch/dp/B07BLJT556/" TargetMode="External"/><Relationship Id="rId906" Type="http://schemas.openxmlformats.org/officeDocument/2006/relationships/hyperlink" Target="https://www.jefferspet.com/dog-treat-pouch-by-dogline-4-x-6-color-black/p?skuId=79880" TargetMode="External"/><Relationship Id="rId948" Type="http://schemas.openxmlformats.org/officeDocument/2006/relationships/hyperlink" Target="https://www.amazon.ca/Troxel-Intrepid-Performance-Helmet-Medium/dp/B06Y1561R4/" TargetMode="External"/><Relationship Id="rId1133" Type="http://schemas.openxmlformats.org/officeDocument/2006/relationships/hyperlink" Target="https://www.amazon.ca/Jeffers-Jeffers%C2%AE-Plastic-Boot-Jack/dp/B00F3VBUQY" TargetMode="External"/><Relationship Id="rId35" Type="http://schemas.openxmlformats.org/officeDocument/2006/relationships/hyperlink" Target="https://www.jefferspet.com/jumbo-kitty-wonderbox-plus-with-bakingsoda-added/p" TargetMode="External"/><Relationship Id="rId77" Type="http://schemas.openxmlformats.org/officeDocument/2006/relationships/hyperlink" Target="https://www.amazon.ca/Fiebing-Company-Aussie-Leather-Conditioner/dp/B001P45RAS/" TargetMode="External"/><Relationship Id="rId100" Type="http://schemas.openxmlformats.org/officeDocument/2006/relationships/hyperlink" Target="https://www.jefferspet.com/super-white-brightener-12oz/p?skuId=47718" TargetMode="External"/><Relationship Id="rId282" Type="http://schemas.openxmlformats.org/officeDocument/2006/relationships/hyperlink" Target="https://www.amazon.ca/Starmark-Treat-Dispensing-Puzzle-Ball/dp/B0165RNM1K/" TargetMode="External"/><Relationship Id="rId338" Type="http://schemas.openxmlformats.org/officeDocument/2006/relationships/hyperlink" Target="https://www.amazon.ca/PRODUCTS-WESTERN-RP-25-Western-Screw-Tight-Insulator/dp/B0039X041U/" TargetMode="External"/><Relationship Id="rId503" Type="http://schemas.openxmlformats.org/officeDocument/2006/relationships/hyperlink" Target="https://www.jefferspet.com/kittys-garden-kit/p" TargetMode="External"/><Relationship Id="rId545" Type="http://schemas.openxmlformats.org/officeDocument/2006/relationships/hyperlink" Target="https://www.amazon.ca/Kenic-Neem-Oatmeal-Spray-17-Ounce/dp/B00BEVU158/" TargetMode="External"/><Relationship Id="rId587" Type="http://schemas.openxmlformats.org/officeDocument/2006/relationships/hyperlink" Target="https://www.jefferspet.com/flex-hook-4-pack-color-black/p" TargetMode="External"/><Relationship Id="rId710" Type="http://schemas.openxmlformats.org/officeDocument/2006/relationships/hyperlink" Target="https://www.amazon.ca/Jeffers-Double-Bolt-Snaps-Brass/dp/B07K7WHKXC/" TargetMode="External"/><Relationship Id="rId752" Type="http://schemas.openxmlformats.org/officeDocument/2006/relationships/hyperlink" Target="https://www.amazon.ca/Jeffers-Premium-Nylon-Ripstop-Blanket/dp/B07K6W76YM/" TargetMode="External"/><Relationship Id="rId808" Type="http://schemas.openxmlformats.org/officeDocument/2006/relationships/hyperlink" Target="https://www.jefferspet.com/eze-calf-nipple-ea-wcn100/p" TargetMode="External"/><Relationship Id="rId8" Type="http://schemas.openxmlformats.org/officeDocument/2006/relationships/hyperlink" Target="https://www.amazon.ca/Advantix-Small-Dog-2-4-5kg-4-10/dp/B07YW58D15/" TargetMode="External"/><Relationship Id="rId142" Type="http://schemas.openxmlformats.org/officeDocument/2006/relationships/hyperlink" Target="https://www.jefferspet.com/hand-held-candler-5-white/p" TargetMode="External"/><Relationship Id="rId184" Type="http://schemas.openxmlformats.org/officeDocument/2006/relationships/hyperlink" Target="https://www.amazon.ca/K9-Power-Puppy-Growing-Nutrition-Formula/dp/B01KKRPKRA/" TargetMode="External"/><Relationship Id="rId391" Type="http://schemas.openxmlformats.org/officeDocument/2006/relationships/hyperlink" Target="https://www.amazon.ca/Animed-Msm-Powder-5-Lb/dp/B000HHM9WI/" TargetMode="External"/><Relationship Id="rId405" Type="http://schemas.openxmlformats.org/officeDocument/2006/relationships/hyperlink" Target="https://www.amazon.ca/Cashel-mask-benefits-breast-cancer/dp/B00CJHDIXI/" TargetMode="External"/><Relationship Id="rId447" Type="http://schemas.openxmlformats.org/officeDocument/2006/relationships/hyperlink" Target="https://www.jefferspet.com/water-hose-w-nozzle-blue/p" TargetMode="External"/><Relationship Id="rId612" Type="http://schemas.openxmlformats.org/officeDocument/2006/relationships/hyperlink" Target="https://www.amazon.ca/Clendenin-Brothers-Assorted-Copper-Rivets/dp/B09S34GVLT/" TargetMode="External"/><Relationship Id="rId794" Type="http://schemas.openxmlformats.org/officeDocument/2006/relationships/hyperlink" Target="https://www.jefferspet.com/retractable-area-cones-15-3-4/p?skuId=69680" TargetMode="External"/><Relationship Id="rId1035" Type="http://schemas.openxmlformats.org/officeDocument/2006/relationships/hyperlink" Target="https://www.amazon.ca/Enrych-Groomers-Apron-Pets-White/dp/B0177HOYBO" TargetMode="External"/><Relationship Id="rId1077" Type="http://schemas.openxmlformats.org/officeDocument/2006/relationships/hyperlink" Target="https://www.jefferspet.com/mega-calm-1-lb/p?skuId=91581" TargetMode="External"/><Relationship Id="rId251" Type="http://schemas.openxmlformats.org/officeDocument/2006/relationships/hyperlink" Target="https://www.jefferspet.com/poochpant-xxsmall/p?skuId=14125" TargetMode="External"/><Relationship Id="rId489" Type="http://schemas.openxmlformats.org/officeDocument/2006/relationships/hyperlink" Target="https://www.jefferspet.com/pet-bowl-2qt/p?skuId=64864" TargetMode="External"/><Relationship Id="rId654" Type="http://schemas.openxmlformats.org/officeDocument/2006/relationships/hyperlink" Target="https://www.jefferspet.com/mega-calm-event-2-dose-syringe-80-cc/p" TargetMode="External"/><Relationship Id="rId696" Type="http://schemas.openxmlformats.org/officeDocument/2006/relationships/hyperlink" Target="https://www.amazon.ca/RATTLER-ROPES-Spitfire-Breakaway-Rope/dp/B07L8L893Z" TargetMode="External"/><Relationship Id="rId861" Type="http://schemas.openxmlformats.org/officeDocument/2006/relationships/hyperlink" Target="https://www.jefferspet.com/love-curry-brush/p" TargetMode="External"/><Relationship Id="rId917" Type="http://schemas.openxmlformats.org/officeDocument/2006/relationships/hyperlink" Target="https://www.amazon.ca/Long-Mouse-Assorted-5-5-Multipet/dp/B074ML2PJM/" TargetMode="External"/><Relationship Id="rId959" Type="http://schemas.openxmlformats.org/officeDocument/2006/relationships/hyperlink" Target="https://www.amazon.ca/Valhoma-Chicken-Leash-4-ft/dp/B01NCN6GCL/" TargetMode="External"/><Relationship Id="rId1102" Type="http://schemas.openxmlformats.org/officeDocument/2006/relationships/hyperlink" Target="https://www.jefferspet.com/flair-nasal-strips-each-color-black/p" TargetMode="External"/><Relationship Id="rId46" Type="http://schemas.openxmlformats.org/officeDocument/2006/relationships/hyperlink" Target="https://www.jefferspet.com/drymate-whelping-mat-48-x-50/p?skuId=18644" TargetMode="External"/><Relationship Id="rId293" Type="http://schemas.openxmlformats.org/officeDocument/2006/relationships/hyperlink" Target="https://www.jefferspet.com/corona-ointment-2oz/p" TargetMode="External"/><Relationship Id="rId307" Type="http://schemas.openxmlformats.org/officeDocument/2006/relationships/hyperlink" Target="https://www.jefferspet.com/equiderma-zinc-oxide-paste-16oz/p?skuId=30943" TargetMode="External"/><Relationship Id="rId349" Type="http://schemas.openxmlformats.org/officeDocument/2006/relationships/hyperlink" Target="https://www.amazon.ca/Y-TEX-CORPORATION-Ultra-Compact-Tagger/dp/B0054CAZNQ/" TargetMode="External"/><Relationship Id="rId514" Type="http://schemas.openxmlformats.org/officeDocument/2006/relationships/hyperlink" Target="https://www.jefferspet.com/hay-hoop-with-web-net/p" TargetMode="External"/><Relationship Id="rId556" Type="http://schemas.openxmlformats.org/officeDocument/2006/relationships/hyperlink" Target="https://www.jefferspet.com/supermask-ii-classic-with-ears-sz-arabian/p" TargetMode="External"/><Relationship Id="rId721" Type="http://schemas.openxmlformats.org/officeDocument/2006/relationships/hyperlink" Target="https://www.jefferspet.com/5-mouth-sweet-iron-eggbutt-snaffle-bit/p" TargetMode="External"/><Relationship Id="rId763" Type="http://schemas.openxmlformats.org/officeDocument/2006/relationships/hyperlink" Target="https://www.jefferspet.com/jeffers-premium-nylon-rip-stop-blanket-color-teal-brown-size-14-17-in/p?skuId=4875" TargetMode="External"/><Relationship Id="rId1144" Type="http://schemas.openxmlformats.org/officeDocument/2006/relationships/hyperlink" Target="https://www.amazon.ca/Mustang-Manufacturing-Corp-Bungee-Trailer/dp/B00D99LWCE/" TargetMode="External"/><Relationship Id="rId88" Type="http://schemas.openxmlformats.org/officeDocument/2006/relationships/hyperlink" Target="https://www.amazon.ca/Nite-Guard-NG-001-Predator-Control/dp/B0014FGT8C/" TargetMode="External"/><Relationship Id="rId111" Type="http://schemas.openxmlformats.org/officeDocument/2006/relationships/hyperlink" Target="https://www.amazon.ca/Starmark-Everlasting-Bento-Ball-Medium/dp/B000X2RUX0/" TargetMode="External"/><Relationship Id="rId153" Type="http://schemas.openxmlformats.org/officeDocument/2006/relationships/hyperlink" Target="https://www.amazon.ca/Greenies-Dental-Treats-Teenie-Original/dp/B000KAKZ2I/" TargetMode="External"/><Relationship Id="rId195" Type="http://schemas.openxmlformats.org/officeDocument/2006/relationships/hyperlink" Target="https://www.jefferspet.com/25-red-jolly-mega-ball/p?skuId=66979" TargetMode="External"/><Relationship Id="rId209" Type="http://schemas.openxmlformats.org/officeDocument/2006/relationships/hyperlink" Target="https://www.amazon.ca/Plastic-Screw-Base-Qt-Lgreen/dp/B0024EG7BQ/" TargetMode="External"/><Relationship Id="rId360" Type="http://schemas.openxmlformats.org/officeDocument/2006/relationships/hyperlink" Target="https://www.jefferspet.com/quic-silver-shampoo-16oz/p?skuId=42672" TargetMode="External"/><Relationship Id="rId416" Type="http://schemas.openxmlformats.org/officeDocument/2006/relationships/hyperlink" Target="https://www.amazon.ca/Pawbreakers-Original-All-Natural-Catnip-Candy/dp/B000J42KQE/" TargetMode="External"/><Relationship Id="rId598" Type="http://schemas.openxmlformats.org/officeDocument/2006/relationships/hyperlink" Target="https://www.amazon.ca/Probiotic-Plus-Paste-80-tube/dp/B003LY60TM/" TargetMode="External"/><Relationship Id="rId819" Type="http://schemas.openxmlformats.org/officeDocument/2006/relationships/hyperlink" Target="https://www.jefferspet.com/jeffers-curved-plastic-sweat-scraper-assorted-colors/p" TargetMode="External"/><Relationship Id="rId970" Type="http://schemas.openxmlformats.org/officeDocument/2006/relationships/hyperlink" Target="https://www.jefferspet.com/nylon-cross-tie-pair-color-brown/p" TargetMode="External"/><Relationship Id="rId1004" Type="http://schemas.openxmlformats.org/officeDocument/2006/relationships/hyperlink" Target="https://www.jefferspet.com/20-lt-hopper-feeder/p?skuId=91510" TargetMode="External"/><Relationship Id="rId1046" Type="http://schemas.openxmlformats.org/officeDocument/2006/relationships/hyperlink" Target="https://www.jefferspet.com/plastic-nest-eggs-each/p" TargetMode="External"/><Relationship Id="rId220" Type="http://schemas.openxmlformats.org/officeDocument/2006/relationships/hyperlink" Target="https://www.jefferspet.com/6-jolly-bone-yellow/p?skuId=66934" TargetMode="External"/><Relationship Id="rId458" Type="http://schemas.openxmlformats.org/officeDocument/2006/relationships/hyperlink" Target="https://www.amazon.ca/Cashel-Breathable-Feed-Rite-Blue/dp/B07T72KNF3/" TargetMode="External"/><Relationship Id="rId623" Type="http://schemas.openxmlformats.org/officeDocument/2006/relationships/hyperlink" Target="https://www.amazon.ca/Straight-Leather-Curb-Strap-Each/dp/B09S321SLW/" TargetMode="External"/><Relationship Id="rId665" Type="http://schemas.openxmlformats.org/officeDocument/2006/relationships/hyperlink" Target="https://www.jefferspet.com/likit-holder-color-red/p?skuId=18259" TargetMode="External"/><Relationship Id="rId830" Type="http://schemas.openxmlformats.org/officeDocument/2006/relationships/hyperlink" Target="https://www.amazon.ca/Jeffers-Leather-Browband-Headstall-Havana/dp/B07K6SG9CJ" TargetMode="External"/><Relationship Id="rId872" Type="http://schemas.openxmlformats.org/officeDocument/2006/relationships/hyperlink" Target="https://www.amazon.ca/Amigo-Evolution-Sheet-Aqua-Orange/dp/B07BMHRLZP/" TargetMode="External"/><Relationship Id="rId928" Type="http://schemas.openxmlformats.org/officeDocument/2006/relationships/hyperlink" Target="https://www.amazon.ca/Stierwalt-SUPERFLEX-Superflex-Joint-Supplement/dp/B071LJ1VF8" TargetMode="External"/><Relationship Id="rId1088" Type="http://schemas.openxmlformats.org/officeDocument/2006/relationships/hyperlink" Target="https://www.jefferspet.com/pet-life-multi-flavor-biscuits-14-5oz/p?skuId=24403" TargetMode="External"/><Relationship Id="rId15" Type="http://schemas.openxmlformats.org/officeDocument/2006/relationships/hyperlink" Target="https://www.amazon.ca/SpringStar-Electric-Flea-Trap-Capture/dp/B00CQ7JG6O/" TargetMode="External"/><Relationship Id="rId57" Type="http://schemas.openxmlformats.org/officeDocument/2006/relationships/hyperlink" Target="https://www.jefferspet.com/whisper-quiet-finisher-trimmer/p" TargetMode="External"/><Relationship Id="rId262" Type="http://schemas.openxmlformats.org/officeDocument/2006/relationships/hyperlink" Target="https://www.amazon.ca/Four-Paws-Quick-Muzzle-Size/dp/B0002ATB6C/" TargetMode="External"/><Relationship Id="rId318" Type="http://schemas.openxmlformats.org/officeDocument/2006/relationships/hyperlink" Target="https://www.amazon.ca/Field-Guardian-Nail-Polyrope-Insulator/dp/B0042AHM5A/" TargetMode="External"/><Relationship Id="rId525" Type="http://schemas.openxmlformats.org/officeDocument/2006/relationships/hyperlink" Target="https://www.amazon.ca/Sore-Liniment-Bottle-Sprayer-16-Ounce/dp/B001FK8038/" TargetMode="External"/><Relationship Id="rId567" Type="http://schemas.openxmlformats.org/officeDocument/2006/relationships/hyperlink" Target="https://www.amazon.ca/Tough-Miniature-Nylon-Break-Away-Halter/dp/B002HQ9TEI/" TargetMode="External"/><Relationship Id="rId732" Type="http://schemas.openxmlformats.org/officeDocument/2006/relationships/hyperlink" Target="https://www.amazon.ca/Solid-Brass-Spring-Snap-3-1/dp/B07K7W58SN/" TargetMode="External"/><Relationship Id="rId1113" Type="http://schemas.openxmlformats.org/officeDocument/2006/relationships/hyperlink" Target="https://www.amazon.ca/Round-Braided-Trail-Horse-Leather/dp/B00LC3OMJO/" TargetMode="External"/><Relationship Id="rId99" Type="http://schemas.openxmlformats.org/officeDocument/2006/relationships/hyperlink" Target="https://www.amazon.ca/BioGroom-Super-White-Brightener-Shampoo/dp/B077BPB543/" TargetMode="External"/><Relationship Id="rId122" Type="http://schemas.openxmlformats.org/officeDocument/2006/relationships/hyperlink" Target="https://www.amazon.ca/StarMark-Everlasting-Treat-Ball-Large/dp/B0012V1G0Y/" TargetMode="External"/><Relationship Id="rId164" Type="http://schemas.openxmlformats.org/officeDocument/2006/relationships/hyperlink" Target="https://www.jefferspet.com/one-man-twitch/p" TargetMode="External"/><Relationship Id="rId371" Type="http://schemas.openxmlformats.org/officeDocument/2006/relationships/hyperlink" Target="https://www.amazon.ca/Jeffers-Lunging-Cavesson/dp/B07K6TXDC2/" TargetMode="External"/><Relationship Id="rId774" Type="http://schemas.openxmlformats.org/officeDocument/2006/relationships/hyperlink" Target="https://www.amazon.ca/Microspore-Leave-On-Lotion-8-oz/dp/B07NWXFSZL/" TargetMode="External"/><Relationship Id="rId981" Type="http://schemas.openxmlformats.org/officeDocument/2006/relationships/hyperlink" Target="https://www.jefferspet.com/higher-standards-saddle-soap-8-oz-lavender-vanilla/p?skuId=68328" TargetMode="External"/><Relationship Id="rId1015" Type="http://schemas.openxmlformats.org/officeDocument/2006/relationships/hyperlink" Target="https://www.amazon.ca/Poultry-Fountain-Valve-Chick-Little/dp/B01E51CO3U/" TargetMode="External"/><Relationship Id="rId1057" Type="http://schemas.openxmlformats.org/officeDocument/2006/relationships/hyperlink" Target="https://www.amazon.ca/Pet-Shape-Slices-Natural-9-Ounce/dp/B015XNZ382/" TargetMode="External"/><Relationship Id="rId427" Type="http://schemas.openxmlformats.org/officeDocument/2006/relationships/hyperlink" Target="https://www.amazon.ca/Tough-Royal-Leather-Track-Halter/dp/B002HVUCL2/" TargetMode="External"/><Relationship Id="rId469" Type="http://schemas.openxmlformats.org/officeDocument/2006/relationships/hyperlink" Target="https://www.jefferspet.com/starmark-pro-training-quicker-clicker/p" TargetMode="External"/><Relationship Id="rId634" Type="http://schemas.openxmlformats.org/officeDocument/2006/relationships/hyperlink" Target="https://www.jefferspet.com/ob-saw-wire/p?skuId=79819" TargetMode="External"/><Relationship Id="rId676" Type="http://schemas.openxmlformats.org/officeDocument/2006/relationships/hyperlink" Target="https://www.jefferspet.com/11-s-s-flying-saucer-dish-79210/p?skuId=33424" TargetMode="External"/><Relationship Id="rId841" Type="http://schemas.openxmlformats.org/officeDocument/2006/relationships/hyperlink" Target="https://www.jefferspet.com/berry-soft-cologne-16oz/p" TargetMode="External"/><Relationship Id="rId883" Type="http://schemas.openxmlformats.org/officeDocument/2006/relationships/hyperlink" Target="https://www.jefferspet.com/silicone-fashion-riding-tights-charcoal-redwood-size-xsmall/p?skuId=63337" TargetMode="External"/><Relationship Id="rId1099" Type="http://schemas.openxmlformats.org/officeDocument/2006/relationships/hyperlink" Target="https://www.amazon.ca/Hilason-Western-Headstall-Portable-Hanging/dp/B00LSZRF4K/" TargetMode="External"/><Relationship Id="rId26" Type="http://schemas.openxmlformats.org/officeDocument/2006/relationships/hyperlink" Target="https://www.jefferspet.com/terro-flea-trap/p?skuId=53858" TargetMode="External"/><Relationship Id="rId231" Type="http://schemas.openxmlformats.org/officeDocument/2006/relationships/hyperlink" Target="https://www.amazon.ca/Co-Line-Sure-Stop-Gate-Anchor/dp/B000FBQBS4/" TargetMode="External"/><Relationship Id="rId273" Type="http://schemas.openxmlformats.org/officeDocument/2006/relationships/hyperlink" Target="https://www.jefferspet.com/quickfinder-for-cats-sml-animals/p?skuId=78887" TargetMode="External"/><Relationship Id="rId329" Type="http://schemas.openxmlformats.org/officeDocument/2006/relationships/hyperlink" Target="https://www.jefferspet.com/yearling-economy-rope-halter-and-lead-color-blue-white/p?skuId=86036" TargetMode="External"/><Relationship Id="rId480" Type="http://schemas.openxmlformats.org/officeDocument/2006/relationships/hyperlink" Target="https://www.jefferspet.com/shires-2-slow-feed-hay-net-40-color-black/" TargetMode="External"/><Relationship Id="rId536" Type="http://schemas.openxmlformats.org/officeDocument/2006/relationships/hyperlink" Target="https://www.jefferspet.com/sav-a-chick-combo-pack/p" TargetMode="External"/><Relationship Id="rId701" Type="http://schemas.openxmlformats.org/officeDocument/2006/relationships/hyperlink" Target="https://www.jefferspet.com/retractable-area-cones-15-3-4/p?skuId=69696" TargetMode="External"/><Relationship Id="rId939" Type="http://schemas.openxmlformats.org/officeDocument/2006/relationships/hyperlink" Target="https://www.jefferspet.com/leather-nose-multi-ring-hackamore/p" TargetMode="External"/><Relationship Id="rId1124" Type="http://schemas.openxmlformats.org/officeDocument/2006/relationships/hyperlink" Target="https://www.jefferspet.com/fold-up-bucket-in-storage-bag-assorted-colors/p" TargetMode="External"/><Relationship Id="rId68" Type="http://schemas.openxmlformats.org/officeDocument/2006/relationships/hyperlink" Target="https://www.jefferspet.com/11-5-globkens-assorted-colors/p" TargetMode="External"/><Relationship Id="rId133" Type="http://schemas.openxmlformats.org/officeDocument/2006/relationships/hyperlink" Target="https://www.amazon.ca/034922-Vetrx-Goat-Sheep-Remedy/dp/B005BV0KB2/" TargetMode="External"/><Relationship Id="rId175" Type="http://schemas.openxmlformats.org/officeDocument/2006/relationships/hyperlink" Target="https://www.jefferspet.com/easyglide-durafoam-disc-toy-9-assorted-colors/p" TargetMode="External"/><Relationship Id="rId340" Type="http://schemas.openxmlformats.org/officeDocument/2006/relationships/hyperlink" Target="https://www.amazon.ca/SBS-SAV-A-HOOF-Spray-16-Oz/dp/B004QN3LC6/" TargetMode="External"/><Relationship Id="rId578" Type="http://schemas.openxmlformats.org/officeDocument/2006/relationships/hyperlink" Target="https://www.amazon.ca/Valhoma-Chicken-Harness-Adjustable-Breathable/dp/B00XIMO4LI/" TargetMode="External"/><Relationship Id="rId743" Type="http://schemas.openxmlformats.org/officeDocument/2006/relationships/hyperlink" Target="https://www.jefferspet.com/6-8-penguin-w-squeaker/p" TargetMode="External"/><Relationship Id="rId785" Type="http://schemas.openxmlformats.org/officeDocument/2006/relationships/hyperlink" Target="https://www.jefferspet.com/prima-retractable-marking-stick-color-orange/p?skuId=7875" TargetMode="External"/><Relationship Id="rId950" Type="http://schemas.openxmlformats.org/officeDocument/2006/relationships/hyperlink" Target="https://www.amazon.ca/Y-Tex-Blank-Tags-Small-Count/dp/B06WRVCBNV/" TargetMode="External"/><Relationship Id="rId992" Type="http://schemas.openxmlformats.org/officeDocument/2006/relationships/hyperlink" Target="https://www.amazon.ca/Sullivan-Supply-South-Shock-Quart/dp/B01LZVMPKK/" TargetMode="External"/><Relationship Id="rId1026" Type="http://schemas.openxmlformats.org/officeDocument/2006/relationships/hyperlink" Target="https://www.jefferspet.com/professional-curved-hoof-knife/p" TargetMode="External"/><Relationship Id="rId200" Type="http://schemas.openxmlformats.org/officeDocument/2006/relationships/hyperlink" Target="https://www.amazon.ca/Horsemen-Pride-Jolly-Mega-inches/dp/B079G19PRM/" TargetMode="External"/><Relationship Id="rId382" Type="http://schemas.openxmlformats.org/officeDocument/2006/relationships/hyperlink" Target="https://www.jefferspet.com/pro-treat-beef-liver-treats-2oz/p?skuId=4752" TargetMode="External"/><Relationship Id="rId438" Type="http://schemas.openxmlformats.org/officeDocument/2006/relationships/hyperlink" Target="https://www.jefferspet.com/sticky-paws-package-of-24/p" TargetMode="External"/><Relationship Id="rId603" Type="http://schemas.openxmlformats.org/officeDocument/2006/relationships/hyperlink" Target="https://www.jefferspet.com/stop-itch-goat-protector-1-liter/p" TargetMode="External"/><Relationship Id="rId645" Type="http://schemas.openxmlformats.org/officeDocument/2006/relationships/hyperlink" Target="https://www.amazon.ca/Jeffers-Expression-Trailer-Corner-Feeder/dp/B08QVP8MS1" TargetMode="External"/><Relationship Id="rId687" Type="http://schemas.openxmlformats.org/officeDocument/2006/relationships/hyperlink" Target="https://www.jefferspet.com/gate-wheel/p" TargetMode="External"/><Relationship Id="rId810" Type="http://schemas.openxmlformats.org/officeDocument/2006/relationships/hyperlink" Target="https://www.jefferspet.com/jeffers-t-m-detangler-cond-32-oz/p" TargetMode="External"/><Relationship Id="rId852" Type="http://schemas.openxmlformats.org/officeDocument/2006/relationships/hyperlink" Target="https://www.amazon.ca/Taiwan-Pet-Comb-Enterprise-Ltd/dp/B07HFGLCG2/" TargetMode="External"/><Relationship Id="rId908" Type="http://schemas.openxmlformats.org/officeDocument/2006/relationships/hyperlink" Target="https://www.jefferspet.com/half-moon-bridle-rack-black-32-long/p" TargetMode="External"/><Relationship Id="rId1068" Type="http://schemas.openxmlformats.org/officeDocument/2006/relationships/hyperlink" Target="https://www.jefferspet.com/brooder-lamp-w-clamp/p" TargetMode="External"/><Relationship Id="rId242" Type="http://schemas.openxmlformats.org/officeDocument/2006/relationships/hyperlink" Target="https://www.jefferspet.com/poochpant-xxsmall/p?skuId=14055" TargetMode="External"/><Relationship Id="rId284" Type="http://schemas.openxmlformats.org/officeDocument/2006/relationships/hyperlink" Target="https://www.amazon.ca/Loving-Pets-Diamond-Plated-Non-Skid/dp/B00KBSE3FE/" TargetMode="External"/><Relationship Id="rId491" Type="http://schemas.openxmlformats.org/officeDocument/2006/relationships/hyperlink" Target="https://www.jefferspet.com/cp-hackamore-nose/p" TargetMode="External"/><Relationship Id="rId505" Type="http://schemas.openxmlformats.org/officeDocument/2006/relationships/hyperlink" Target="https://www.jefferspet.com/cetyl-m-joint-action-formula-human-80-count/p" TargetMode="External"/><Relationship Id="rId712" Type="http://schemas.openxmlformats.org/officeDocument/2006/relationships/hyperlink" Target="https://www.amazon.ca/Spring-Snap-Square-Eye-3-1/dp/B07K7WG7WJ/" TargetMode="External"/><Relationship Id="rId894" Type="http://schemas.openxmlformats.org/officeDocument/2006/relationships/hyperlink" Target="https://www.amazon.ca/Blackwing-Farms-931494-Remedies-Behavior/dp/B079D7GWC2/" TargetMode="External"/><Relationship Id="rId1135" Type="http://schemas.openxmlformats.org/officeDocument/2006/relationships/hyperlink" Target="https://www.amazon.ca/Kenic-Kalaya-Emu-Spray-1-Gallon/dp/B00EPDF70Q/" TargetMode="External"/><Relationship Id="rId37" Type="http://schemas.openxmlformats.org/officeDocument/2006/relationships/hyperlink" Target="https://www.jefferspet.com/disposable-fly-trap/p" TargetMode="External"/><Relationship Id="rId79" Type="http://schemas.openxmlformats.org/officeDocument/2006/relationships/hyperlink" Target="https://www.amazon.ca/Sensible-Seed-Parrots-Conures-ZuPreem/dp/B01GVVJKPC/" TargetMode="External"/><Relationship Id="rId102" Type="http://schemas.openxmlformats.org/officeDocument/2006/relationships/hyperlink" Target="https://www.jefferspet.com/super-white-brightener-12oz/p?skuId=47749" TargetMode="External"/><Relationship Id="rId144" Type="http://schemas.openxmlformats.org/officeDocument/2006/relationships/hyperlink" Target="https://www.jefferspet.com/sav-a-chick-3-strip-of-0-25-oz-packets-date-of-manufacture-on-package-good-for-24-months-from-that-date/p" TargetMode="External"/><Relationship Id="rId547" Type="http://schemas.openxmlformats.org/officeDocument/2006/relationships/hyperlink" Target="https://www.amazon.ca/082036-Pink-Threaded-Peach-Teat/dp/B00KM5NQXQ/" TargetMode="External"/><Relationship Id="rId589" Type="http://schemas.openxmlformats.org/officeDocument/2006/relationships/hyperlink" Target="https://www.jefferspet.com/tough-1-triggerbull-ez-open-snap-4/p" TargetMode="External"/><Relationship Id="rId754" Type="http://schemas.openxmlformats.org/officeDocument/2006/relationships/hyperlink" Target="https://www.amazon.ca/s?i=merchant-items&amp;me=A1F17884ISY0OO&amp;page=38&amp;marketplaceID=A2EUQ1WTGCTBG2&amp;qid=1649336968&amp;ref=sr_pg_38" TargetMode="External"/><Relationship Id="rId796" Type="http://schemas.openxmlformats.org/officeDocument/2006/relationships/hyperlink" Target="https://www.jefferspet.com/jeffers-citronella-shampoo-16oz/p?skuId=26412" TargetMode="External"/><Relationship Id="rId961" Type="http://schemas.openxmlformats.org/officeDocument/2006/relationships/hyperlink" Target="https://www.amazon.ca/Valhoma-Chicken-Leash-4-ft/dp/B01MQXQPSA/" TargetMode="External"/><Relationship Id="rId90" Type="http://schemas.openxmlformats.org/officeDocument/2006/relationships/hyperlink" Target="https://www.amazon.ca/Nite-Guard-Predator-Control-4-Pack/dp/B009M3BRQC/" TargetMode="External"/><Relationship Id="rId186" Type="http://schemas.openxmlformats.org/officeDocument/2006/relationships/hyperlink" Target="https://www.amazon.ca/Sullivan-Supply-Inc-Sullivans-Foamer/dp/B074DZLQ9Q/" TargetMode="External"/><Relationship Id="rId351" Type="http://schemas.openxmlformats.org/officeDocument/2006/relationships/hyperlink" Target="https://www.amazon.ca/Weaver-Leather-Dairy-Rounded-Halter/dp/B005JEQT0W/" TargetMode="External"/><Relationship Id="rId393" Type="http://schemas.openxmlformats.org/officeDocument/2006/relationships/hyperlink" Target="https://www.amazon.ca/Zenport-KS06-Multi-Sharpener-Pruner-Scissors/dp/B008U7IQC4" TargetMode="External"/><Relationship Id="rId407" Type="http://schemas.openxmlformats.org/officeDocument/2006/relationships/hyperlink" Target="https://www.jefferspet.com/probios-intelliflora-1-06-oz/p" TargetMode="External"/><Relationship Id="rId449" Type="http://schemas.openxmlformats.org/officeDocument/2006/relationships/hyperlink" Target="https://www.jefferspet.com/nickerdoodles-1-lbs/p" TargetMode="External"/><Relationship Id="rId614" Type="http://schemas.openxmlformats.org/officeDocument/2006/relationships/hyperlink" Target="https://www.amazon.ca/Replacement-Blade-for-Dental-Float/dp/B09S35Y67Q/" TargetMode="External"/><Relationship Id="rId656" Type="http://schemas.openxmlformats.org/officeDocument/2006/relationships/hyperlink" Target="https://www.jefferspet.com/ranch-pack-15-ml-syringe-kit/p" TargetMode="External"/><Relationship Id="rId821" Type="http://schemas.openxmlformats.org/officeDocument/2006/relationships/hyperlink" Target="https://www.jefferspet.com/jeffers-gold-shampoo-16oz/p?skuId=26430" TargetMode="External"/><Relationship Id="rId863" Type="http://schemas.openxmlformats.org/officeDocument/2006/relationships/hyperlink" Target="https://www.jefferspet.com/micro-bp-shampoo-sub-micron-encapsulated-benzoyl-peroxide-8-oz/p?skuId=68391" TargetMode="External"/><Relationship Id="rId1037" Type="http://schemas.openxmlformats.org/officeDocument/2006/relationships/hyperlink" Target="https://www.amazon.ca/SP54R-Heavy-Solid-Fiberglass-Sorting/dp/B017A5HNWK/" TargetMode="External"/><Relationship Id="rId1079" Type="http://schemas.openxmlformats.org/officeDocument/2006/relationships/hyperlink" Target="https://www.amazon.ca/Little-Giant-Farm-ACP2-Pliers/dp/B00SR00BA4/" TargetMode="External"/><Relationship Id="rId211" Type="http://schemas.openxmlformats.org/officeDocument/2006/relationships/hyperlink" Target="https://www.amazon.ca/Absorbine-Comfort-Recovery-Support-Supplement/dp/B010VRZHFY/" TargetMode="External"/><Relationship Id="rId253" Type="http://schemas.openxmlformats.org/officeDocument/2006/relationships/hyperlink" Target="https://www.jefferspet.com/50-tampico-brush/p" TargetMode="External"/><Relationship Id="rId295" Type="http://schemas.openxmlformats.org/officeDocument/2006/relationships/hyperlink" Target="https://www.jefferspet.com/goats-prefer-calcium-drench-8oz/p" TargetMode="External"/><Relationship Id="rId309" Type="http://schemas.openxmlformats.org/officeDocument/2006/relationships/hyperlink" Target="https://www.jefferspet.com/replacement-blade-for-pet-nail-clipper/p?skuId=3689" TargetMode="External"/><Relationship Id="rId460" Type="http://schemas.openxmlformats.org/officeDocument/2006/relationships/hyperlink" Target="https://www.amazon.ca/Cashel-Breathable-Feed-Rite-Blue/dp/B07QY42J3M/" TargetMode="External"/><Relationship Id="rId516" Type="http://schemas.openxmlformats.org/officeDocument/2006/relationships/hyperlink" Target="https://www.jefferspet.com/20-flip-top-poultry-feeder/p" TargetMode="External"/><Relationship Id="rId698" Type="http://schemas.openxmlformats.org/officeDocument/2006/relationships/hyperlink" Target="https://www.amazon.ca/Metal-Bridle-Bracket-Horse-Bridles/dp/B07K8K36Z8/" TargetMode="External"/><Relationship Id="rId919" Type="http://schemas.openxmlformats.org/officeDocument/2006/relationships/hyperlink" Target="https://www.amazon.ca/Real-Fur-Mouse-Cat-Toy/dp/B074Q16BNT/" TargetMode="External"/><Relationship Id="rId1090" Type="http://schemas.openxmlformats.org/officeDocument/2006/relationships/hyperlink" Target="https://www.jefferspet.com/cotton-lead-rope-5-8-x-10-brass-plate-bolt-snap/p" TargetMode="External"/><Relationship Id="rId1104" Type="http://schemas.openxmlformats.org/officeDocument/2006/relationships/hyperlink" Target="https://www.jefferspet.com/arthaway-powder-10-oz/p" TargetMode="External"/><Relationship Id="rId1146" Type="http://schemas.openxmlformats.org/officeDocument/2006/relationships/hyperlink" Target="https://www.amazon.ca/Mustang-Manufacturing-Corp-Bungee-Trailer/dp/B00D99LVFM/" TargetMode="External"/><Relationship Id="rId48" Type="http://schemas.openxmlformats.org/officeDocument/2006/relationships/hyperlink" Target="https://www.amazon.ca/s?me=A1F17884ISY0OO&amp;marketplaceID=A2EUQ1WTGCTBG2" TargetMode="External"/><Relationship Id="rId113" Type="http://schemas.openxmlformats.org/officeDocument/2006/relationships/hyperlink" Target="https://www.jefferspet.com/sav-a-chick-probiotic-3strips-of-packets/p" TargetMode="External"/><Relationship Id="rId320" Type="http://schemas.openxmlformats.org/officeDocument/2006/relationships/hyperlink" Target="https://www.amazon.ca/Jeffers-Expression-Electric-Cheetah-Fleece/dp/B081FLF69L/" TargetMode="External"/><Relationship Id="rId558" Type="http://schemas.openxmlformats.org/officeDocument/2006/relationships/hyperlink" Target="https://www.jefferspet.com/supermask-ii-classic-with-ears-sz-arabian/p?skuId=61486" TargetMode="External"/><Relationship Id="rId723" Type="http://schemas.openxmlformats.org/officeDocument/2006/relationships/hyperlink" Target="https://www.jefferspet.com/14-light-blue-bunny-bone-with-squeaker/p?skuId=92702" TargetMode="External"/><Relationship Id="rId765" Type="http://schemas.openxmlformats.org/officeDocument/2006/relationships/hyperlink" Target="https://www.jefferspet.com/prima-retractable-marking-stick-color-orange/p" TargetMode="External"/><Relationship Id="rId930" Type="http://schemas.openxmlformats.org/officeDocument/2006/relationships/hyperlink" Target="https://www.amazon.ca/LIXIT-471-Replacement-Neck-Ring/dp/B06XYD8NVP/" TargetMode="External"/><Relationship Id="rId972" Type="http://schemas.openxmlformats.org/officeDocument/2006/relationships/hyperlink" Target="https://www.jefferspet.com/poly-colorful-lead-rope-bolt-snap-5-8-x-9-color-red-white-blue/p?skuId=49618" TargetMode="External"/><Relationship Id="rId1006" Type="http://schemas.openxmlformats.org/officeDocument/2006/relationships/hyperlink" Target="https://www.jefferspet.com/sparkle-breakaway-cat-collar-8-12-assorted-colors/p" TargetMode="External"/><Relationship Id="rId155" Type="http://schemas.openxmlformats.org/officeDocument/2006/relationships/hyperlink" Target="https://www.amazon.ca/Fancy-Horse-Head-Latch-Black/dp/B01MRLG1R9/" TargetMode="External"/><Relationship Id="rId197" Type="http://schemas.openxmlformats.org/officeDocument/2006/relationships/hyperlink" Target="https://www.jefferspet.com/25-red-jolly-mega-ball/p?skuId=66961" TargetMode="External"/><Relationship Id="rId362" Type="http://schemas.openxmlformats.org/officeDocument/2006/relationships/hyperlink" Target="https://www.jefferspet.com/quic-silver-shampoo-16oz/p?skuId=42660" TargetMode="External"/><Relationship Id="rId418" Type="http://schemas.openxmlformats.org/officeDocument/2006/relationships/hyperlink" Target="https://www.amazon.ca/Tough-Miniature-Break-Away-Halter-Regular/dp/B002HQ2OOA/" TargetMode="External"/><Relationship Id="rId625" Type="http://schemas.openxmlformats.org/officeDocument/2006/relationships/hyperlink" Target="https://www.amazon.ca/Jeffers-Expression-Gear-Bag/dp/B09G2WBS1H/" TargetMode="External"/><Relationship Id="rId832" Type="http://schemas.openxmlformats.org/officeDocument/2006/relationships/hyperlink" Target="https://www.amazon.ca/Jeffers-All-Purpose-Shampoo-Gallon/dp/B07K6SLSHJ/" TargetMode="External"/><Relationship Id="rId1048" Type="http://schemas.openxmlformats.org/officeDocument/2006/relationships/hyperlink" Target="https://www.jefferspet.com/smoked-pig-ears-3-ct/p?skuId=42812" TargetMode="External"/><Relationship Id="rId222" Type="http://schemas.openxmlformats.org/officeDocument/2006/relationships/hyperlink" Target="https://www.jefferspet.com/bellota-mini/p" TargetMode="External"/><Relationship Id="rId264" Type="http://schemas.openxmlformats.org/officeDocument/2006/relationships/hyperlink" Target="https://www.amazon.ca/Four-Paws-Quick-Muzzle-Size/dp/B0002ATB76/" TargetMode="External"/><Relationship Id="rId471" Type="http://schemas.openxmlformats.org/officeDocument/2006/relationships/hyperlink" Target="https://www.jefferspet.com/mysterious-purr-pad-20-x20-white-2pk/p?skuId=36579" TargetMode="External"/><Relationship Id="rId667" Type="http://schemas.openxmlformats.org/officeDocument/2006/relationships/hyperlink" Target="https://www.jefferspet.com/best-shot-ultramax-pro-finishing-spray-17-oz/p?skuId=54585" TargetMode="External"/><Relationship Id="rId874" Type="http://schemas.openxmlformats.org/officeDocument/2006/relationships/hyperlink" Target="https://www.amazon.ca/Sarcoid-Cleansing-Salve-4-oz/dp/B07BLQ8LFG/" TargetMode="External"/><Relationship Id="rId1115" Type="http://schemas.openxmlformats.org/officeDocument/2006/relationships/hyperlink" Target="https://www.amazon.ca/Miller-Manufacturing-Bottle-Drinking-Fountain/dp/B00KYXJ1D0/" TargetMode="External"/><Relationship Id="rId17" Type="http://schemas.openxmlformats.org/officeDocument/2006/relationships/hyperlink" Target="https://www.amazon.ca/Jeffers%C2%AE-Plastic-Handle-Combs-Single/dp/B00061MPRO/" TargetMode="External"/><Relationship Id="rId59" Type="http://schemas.openxmlformats.org/officeDocument/2006/relationships/hyperlink" Target="https://www.jefferspet.com/standing-lamb-chop-13/p" TargetMode="External"/><Relationship Id="rId124" Type="http://schemas.openxmlformats.org/officeDocument/2006/relationships/hyperlink" Target="https://www.amazon.ca/Manna-Pro-Likit-Refill-1-5-Pounds/dp/B000HHFAII/" TargetMode="External"/><Relationship Id="rId527" Type="http://schemas.openxmlformats.org/officeDocument/2006/relationships/hyperlink" Target="https://www.amazon.ca/Manna-Pro-Little-Likit-Refill/dp/B000HHM13A/" TargetMode="External"/><Relationship Id="rId569" Type="http://schemas.openxmlformats.org/officeDocument/2006/relationships/hyperlink" Target="https://www.amazon.ca/Tough-Miniature-Nylon-Break-Away-Halter/dp/B002HQ2OOA/" TargetMode="External"/><Relationship Id="rId734" Type="http://schemas.openxmlformats.org/officeDocument/2006/relationships/hyperlink" Target="https://www.amazon.ca/Panic-Snap-Round-Eye-Nickel-Plated/dp/B07K7TBTJ5/" TargetMode="External"/><Relationship Id="rId776" Type="http://schemas.openxmlformats.org/officeDocument/2006/relationships/hyperlink" Target="https://www.amazon.ca/COLORFUL-COMPANIONS-Colorful-Companions-Cockatiel/dp/B07NZPPNNF/" TargetMode="External"/><Relationship Id="rId941" Type="http://schemas.openxmlformats.org/officeDocument/2006/relationships/hyperlink" Target="https://www.jefferspet.com/k-h-self-warming-pet-cot-cover-medium-choc-fleece-25-x-32/p" TargetMode="External"/><Relationship Id="rId983" Type="http://schemas.openxmlformats.org/officeDocument/2006/relationships/hyperlink" Target="https://www.jefferspet.com/emu-oil-shampoo-equine-32-oz/p?skuId=26463" TargetMode="External"/><Relationship Id="rId70" Type="http://schemas.openxmlformats.org/officeDocument/2006/relationships/hyperlink" Target="https://www.jefferspet.com/11-5-globkens-assorted-colors/p?skuId=5216" TargetMode="External"/><Relationship Id="rId166" Type="http://schemas.openxmlformats.org/officeDocument/2006/relationships/hyperlink" Target="https://www.jefferspet.com/silvertip-rope-halter-average-color-orange-turquoise/p?skuId=78294" TargetMode="External"/><Relationship Id="rId331" Type="http://schemas.openxmlformats.org/officeDocument/2006/relationships/hyperlink" Target="https://www.jefferspet.com/selenium-vitamin-e-oral-gel-30-ml/p" TargetMode="External"/><Relationship Id="rId373" Type="http://schemas.openxmlformats.org/officeDocument/2006/relationships/hyperlink" Target="https://www.amazon.ca/Miller-Manufacturing-Bottle-Nipple-Feeding/dp/B000H5QD6S/" TargetMode="External"/><Relationship Id="rId429" Type="http://schemas.openxmlformats.org/officeDocument/2006/relationships/hyperlink" Target="https://www.amazon.ca/Miller-Manufacturing-690-1-Quart-Waterer/dp/B000BO58PW/" TargetMode="External"/><Relationship Id="rId580" Type="http://schemas.openxmlformats.org/officeDocument/2006/relationships/hyperlink" Target="https://www.jefferspet.com/bakers-dozen-2-beef-burgers-13-count/p" TargetMode="External"/><Relationship Id="rId636" Type="http://schemas.openxmlformats.org/officeDocument/2006/relationships/hyperlink" Target="https://www.amazon.ca/Size-Race-Head-Nails-Box/dp/B095VPP8HJ" TargetMode="External"/><Relationship Id="rId801" Type="http://schemas.openxmlformats.org/officeDocument/2006/relationships/hyperlink" Target="https://www.amazon.ca/Jeffers-Screw-Type-Hitching-Ring/dp/B07K6V4ZCQ/" TargetMode="External"/><Relationship Id="rId1017" Type="http://schemas.openxmlformats.org/officeDocument/2006/relationships/hyperlink" Target="https://www.amazon.ca/Roma-Brights-Reversible-Metal-Curry/dp/B01CD43LDI/" TargetMode="External"/><Relationship Id="rId1059" Type="http://schemas.openxmlformats.org/officeDocument/2006/relationships/hyperlink" Target="https://www.amazon.ca/Loving-Natural-Value-Potato-Krisps/dp/B0152E8XNY" TargetMode="External"/><Relationship Id="rId1" Type="http://schemas.openxmlformats.org/officeDocument/2006/relationships/hyperlink" Target="https://www.jefferspet.com/k9-advantix-ii-2-pack-dogs-4-10-lb/p?skuId=27630" TargetMode="External"/><Relationship Id="rId233" Type="http://schemas.openxmlformats.org/officeDocument/2006/relationships/hyperlink" Target="https://www.amazon.ca/Jeffers-Standard-Outfits-Revolving-Release/dp/B07K6T7PLM/" TargetMode="External"/><Relationship Id="rId440" Type="http://schemas.openxmlformats.org/officeDocument/2006/relationships/hyperlink" Target="https://www.jefferspet.com/via-calm-powder-2-lb/p" TargetMode="External"/><Relationship Id="rId678" Type="http://schemas.openxmlformats.org/officeDocument/2006/relationships/hyperlink" Target="https://www.amazon.ca/Shed-Flowers-Groomer-Assortment-FLOWER-1011/dp/B001C48GRM/" TargetMode="External"/><Relationship Id="rId843" Type="http://schemas.openxmlformats.org/officeDocument/2006/relationships/hyperlink" Target="https://www.jefferspet.com/jeffers-gold-shampoo-16oz/p" TargetMode="External"/><Relationship Id="rId885" Type="http://schemas.openxmlformats.org/officeDocument/2006/relationships/hyperlink" Target="https://www.jefferspet.com/blackwing-farms-flower-essence-remedies-drama-trauma-2-oz/p" TargetMode="External"/><Relationship Id="rId1070" Type="http://schemas.openxmlformats.org/officeDocument/2006/relationships/hyperlink" Target="https://www.amazon.ca/Best-Shot-Topical-Spray-12/dp/B00ZKGUI8I/" TargetMode="External"/><Relationship Id="rId1126" Type="http://schemas.openxmlformats.org/officeDocument/2006/relationships/hyperlink" Target="https://www.jefferspet.com/anivite-5-lb-bucket/p" TargetMode="External"/><Relationship Id="rId28" Type="http://schemas.openxmlformats.org/officeDocument/2006/relationships/hyperlink" Target="https://www.jefferspet.com/dog/health-wellness/flea-tick?page=3" TargetMode="External"/><Relationship Id="rId275" Type="http://schemas.openxmlformats.org/officeDocument/2006/relationships/hyperlink" Target="https://www.jefferspet.com/lax-aire-3oz-8022/p" TargetMode="External"/><Relationship Id="rId300" Type="http://schemas.openxmlformats.org/officeDocument/2006/relationships/hyperlink" Target="https://www.amazon.ca/Kenic-Products-150-02310-Control-Shampoo/dp/B0002ARK2E/" TargetMode="External"/><Relationship Id="rId482" Type="http://schemas.openxmlformats.org/officeDocument/2006/relationships/hyperlink" Target="https://www.jefferspet.com/shires-2-slow-feed-hay-net-40-color-black/" TargetMode="External"/><Relationship Id="rId538" Type="http://schemas.openxmlformats.org/officeDocument/2006/relationships/hyperlink" Target="https://www.jefferspet.com/one-shot-deodorizing-spray-32-oz/p" TargetMode="External"/><Relationship Id="rId703" Type="http://schemas.openxmlformats.org/officeDocument/2006/relationships/hyperlink" Target="https://www.amazon.ca/C-S-Concord-Limited-Tanged-Tempered/dp/B07K7Y6WB3/" TargetMode="External"/><Relationship Id="rId745" Type="http://schemas.openxmlformats.org/officeDocument/2006/relationships/hyperlink" Target="https://www.jefferspet.com/adj-lined-halter-cob-color-royal-blue/p?skuId=23941" TargetMode="External"/><Relationship Id="rId910" Type="http://schemas.openxmlformats.org/officeDocument/2006/relationships/hyperlink" Target="https://www.jefferspet.com/reinsman-knotted-waxed-nylon-barrel-rein-5-8-x-8-tan/p" TargetMode="External"/><Relationship Id="rId952" Type="http://schemas.openxmlformats.org/officeDocument/2006/relationships/hyperlink" Target="https://www.amazon.ca/Meaty-Treats-Dogs-Sunshine-Mills/dp/B06XHSVDF1/" TargetMode="External"/><Relationship Id="rId81" Type="http://schemas.openxmlformats.org/officeDocument/2006/relationships/hyperlink" Target="https://www.amazon.ca/Standing-Lamb-Chop-Dog-Multipet/dp/B07BKB8QDT/" TargetMode="External"/><Relationship Id="rId135" Type="http://schemas.openxmlformats.org/officeDocument/2006/relationships/hyperlink" Target="https://www.amazon.ca/Cowboy-Magic-Rosewater-Shampoo-Ounce/dp/B000HHOCF0/" TargetMode="External"/><Relationship Id="rId177" Type="http://schemas.openxmlformats.org/officeDocument/2006/relationships/hyperlink" Target="https://www.jefferspet.com/the-original-snappy-trainer-3-pack/p" TargetMode="External"/><Relationship Id="rId342" Type="http://schemas.openxmlformats.org/officeDocument/2006/relationships/hyperlink" Target="https://www.amazon.ca/Y-TEX-CORPORATION-Ultra-Compact-Tagger/dp/B0054CAZNQ/" TargetMode="External"/><Relationship Id="rId384" Type="http://schemas.openxmlformats.org/officeDocument/2006/relationships/hyperlink" Target="https://www.amazon.ca/Quiet-Ride-Mask-Standard-Ears/dp/B004MLN5F0/" TargetMode="External"/><Relationship Id="rId591" Type="http://schemas.openxmlformats.org/officeDocument/2006/relationships/hyperlink" Target="https://www.amazon.ca/PRODUCTS-SNUG-184861-Insulator-Yellow/dp/B009YO22D6/" TargetMode="External"/><Relationship Id="rId605" Type="http://schemas.openxmlformats.org/officeDocument/2006/relationships/hyperlink" Target="https://www.jefferspet.com/barnes-dehorner-small-metal/p?skuId=80290" TargetMode="External"/><Relationship Id="rId787" Type="http://schemas.openxmlformats.org/officeDocument/2006/relationships/hyperlink" Target="https://www.jefferspet.com/reinsman-latigo-tie-strap-1-5-x-7/p" TargetMode="External"/><Relationship Id="rId812" Type="http://schemas.openxmlformats.org/officeDocument/2006/relationships/hyperlink" Target="https://www.jefferspet.com/jeffers-premium-padded-black-leather-collar-3-4-x-18/p?skuId=66225" TargetMode="External"/><Relationship Id="rId994" Type="http://schemas.openxmlformats.org/officeDocument/2006/relationships/hyperlink" Target="https://www.jefferspet.com/bacon-biscuit-1-lb/p" TargetMode="External"/><Relationship Id="rId1028" Type="http://schemas.openxmlformats.org/officeDocument/2006/relationships/hyperlink" Target="https://www.jefferspet.com/sub-woofers-assorted-farm-animals-7-assorted/p" TargetMode="External"/><Relationship Id="rId202" Type="http://schemas.openxmlformats.org/officeDocument/2006/relationships/hyperlink" Target="https://www.amazon.ca/Fresh-Clean-Lambert-Conditioner-18-Ounce/dp/B004GWEBBC/" TargetMode="External"/><Relationship Id="rId244" Type="http://schemas.openxmlformats.org/officeDocument/2006/relationships/hyperlink" Target="https://www.jefferspet.com/poochpant-xxsmall/p?skuId=14074" TargetMode="External"/><Relationship Id="rId647" Type="http://schemas.openxmlformats.org/officeDocument/2006/relationships/hyperlink" Target="https://www.amazon.ca/T-A-Walthem-Barnes-Dehorner/dp/B085ZDH1G4/" TargetMode="External"/><Relationship Id="rId689" Type="http://schemas.openxmlformats.org/officeDocument/2006/relationships/hyperlink" Target="https://www.jefferspet.com/hoof-pick-brush-color-red/p?skuId=69791" TargetMode="External"/><Relationship Id="rId854" Type="http://schemas.openxmlformats.org/officeDocument/2006/relationships/hyperlink" Target="https://www.amazon.ca/Jeffers-Mini-Fork-Replacement-Head/dp/B07HFGCGNW/" TargetMode="External"/><Relationship Id="rId896" Type="http://schemas.openxmlformats.org/officeDocument/2006/relationships/hyperlink" Target="https://www.jefferspet.com/bamtex-bamboo-rope-halter-lead-horse-natural/p" TargetMode="External"/><Relationship Id="rId1081" Type="http://schemas.openxmlformats.org/officeDocument/2006/relationships/hyperlink" Target="https://www.jefferspet.com/poultry-watering-nipples-4pk/p" TargetMode="External"/><Relationship Id="rId39" Type="http://schemas.openxmlformats.org/officeDocument/2006/relationships/hyperlink" Target="https://www.jefferspet.com/cowboy-magic-detangler-shine-4oz/p" TargetMode="External"/><Relationship Id="rId286" Type="http://schemas.openxmlformats.org/officeDocument/2006/relationships/hyperlink" Target="https://www.amazon.ca/Loving-Pets-Diamond-Non-Skid-1-Quart/dp/B00KBSE37W/" TargetMode="External"/><Relationship Id="rId451" Type="http://schemas.openxmlformats.org/officeDocument/2006/relationships/hyperlink" Target="https://www.jefferspet.com/likit-boredom-breaker-color-red/p?skuId=18210" TargetMode="External"/><Relationship Id="rId493" Type="http://schemas.openxmlformats.org/officeDocument/2006/relationships/hyperlink" Target="https://www.jefferspet.com/nylon-grazing-muzzle-pony/p?skuId=74858" TargetMode="External"/><Relationship Id="rId507" Type="http://schemas.openxmlformats.org/officeDocument/2006/relationships/hyperlink" Target="https://www.jefferspet.com/5-16-x-20-kids-ranch-rope/p" TargetMode="External"/><Relationship Id="rId549" Type="http://schemas.openxmlformats.org/officeDocument/2006/relationships/hyperlink" Target="https://www.amazon.ca/Rooster-Booster-Sheep-Liquid-32-Ounce/dp/B00KMNTYE8/" TargetMode="External"/><Relationship Id="rId714" Type="http://schemas.openxmlformats.org/officeDocument/2006/relationships/hyperlink" Target="https://www.amazon.ca/Jeffers-Dust-Proof-Hoof-Dressing-Brush/dp/B07K7WFHWM/" TargetMode="External"/><Relationship Id="rId756" Type="http://schemas.openxmlformats.org/officeDocument/2006/relationships/hyperlink" Target="https://www.amazon.ca/Jeffers-Premium-Nylon-Ripstop-Blanket/dp/B07K6VGC4R/" TargetMode="External"/><Relationship Id="rId921" Type="http://schemas.openxmlformats.org/officeDocument/2006/relationships/hyperlink" Target="https://www.amazon.ca/Berlin-Leather-Double-Nickel-Hardware/dp/B074SH8B4C/" TargetMode="External"/><Relationship Id="rId1137" Type="http://schemas.openxmlformats.org/officeDocument/2006/relationships/hyperlink" Target="https://www.amazon.ca/Davis-Manufacturing-DentaMed-Dual-End-Toothbrushes/dp/B00DMIF43U/" TargetMode="External"/><Relationship Id="rId50" Type="http://schemas.openxmlformats.org/officeDocument/2006/relationships/hyperlink" Target="https://www.amazon.ca/Yeowww-12402-00002-Catnip-2-Ounce/dp/B004FELIOE/" TargetMode="External"/><Relationship Id="rId104" Type="http://schemas.openxmlformats.org/officeDocument/2006/relationships/hyperlink" Target="https://www.amazon.ca/Vetrx-Rabbit-Veterinary-Standard-Breeds/dp/B005BV0KMQ/" TargetMode="External"/><Relationship Id="rId146" Type="http://schemas.openxmlformats.org/officeDocument/2006/relationships/hyperlink" Target="https://www.amazon.ca/s?i=merchant-items&amp;me=A1F17884ISY0OO&amp;page=6&amp;marketplaceID=A2EUQ1WTGCTBG2&amp;qid=1647965450&amp;ref=sr_pg_6" TargetMode="External"/><Relationship Id="rId188" Type="http://schemas.openxmlformats.org/officeDocument/2006/relationships/hyperlink" Target="https://www.amazon.ca/Pet-Botanics-Training-Rewards-Treats/dp/B000OUOYH6/" TargetMode="External"/><Relationship Id="rId311" Type="http://schemas.openxmlformats.org/officeDocument/2006/relationships/hyperlink" Target="https://www.jefferspet.com/replacement-blade-for-pet-nail-clipper/p?skuId=3699" TargetMode="External"/><Relationship Id="rId353" Type="http://schemas.openxmlformats.org/officeDocument/2006/relationships/hyperlink" Target="https://www.amazon.ca/Weaver-Leather-Rounded-Halter-Medium/dp/B002B8SFQU/" TargetMode="External"/><Relationship Id="rId395" Type="http://schemas.openxmlformats.org/officeDocument/2006/relationships/hyperlink" Target="https://www.amazon.ca/AniMed-389001-Pure-MSM-2-25lb/dp/B000HHOASO/" TargetMode="External"/><Relationship Id="rId409" Type="http://schemas.openxmlformats.org/officeDocument/2006/relationships/hyperlink" Target="https://www.jefferspet.com/natural-value-treat-sticks-14-oz-flavor-chicken/p?skuId=37701" TargetMode="External"/><Relationship Id="rId560" Type="http://schemas.openxmlformats.org/officeDocument/2006/relationships/hyperlink" Target="https://www.jefferspet.com/the-upside-down-sprayer-36oz/p" TargetMode="External"/><Relationship Id="rId798" Type="http://schemas.openxmlformats.org/officeDocument/2006/relationships/hyperlink" Target="https://www.jefferspet.com/jeffers-black-shampoo-16oz/p" TargetMode="External"/><Relationship Id="rId963" Type="http://schemas.openxmlformats.org/officeDocument/2006/relationships/hyperlink" Target="https://www.amazon.ca/Mustang-10-Tack-Hook-Silver/dp/B01N9TM91P/" TargetMode="External"/><Relationship Id="rId1039" Type="http://schemas.openxmlformats.org/officeDocument/2006/relationships/hyperlink" Target="https://www.amazon.ca/Horseware-Products-Ltd-Mio-Fly/dp/B017IQHF5G/" TargetMode="External"/><Relationship Id="rId92" Type="http://schemas.openxmlformats.org/officeDocument/2006/relationships/hyperlink" Target="https://www.amazon.ca/BIO-GROOM-Silk-Creme-Rinse-Conditioner/dp/B0002ASSVQ/" TargetMode="External"/><Relationship Id="rId213" Type="http://schemas.openxmlformats.org/officeDocument/2006/relationships/hyperlink" Target="https://www.amazon.ca/YOUNG-430422-Bute-Less-Pellets/dp/B00INCWE8S/" TargetMode="External"/><Relationship Id="rId420" Type="http://schemas.openxmlformats.org/officeDocument/2006/relationships/hyperlink" Target="https://www.jefferspet.com/miniature-breakaway-halter-large-color-purple/p?skuId=74771" TargetMode="External"/><Relationship Id="rId616" Type="http://schemas.openxmlformats.org/officeDocument/2006/relationships/hyperlink" Target="https://www.amazon.ca/Oval-Mouth-Copper-Loose-Horse/dp/B09S37M2YM/" TargetMode="External"/><Relationship Id="rId658" Type="http://schemas.openxmlformats.org/officeDocument/2006/relationships/hyperlink" Target="https://www.jefferspet.com/hand-sheep-shears-6-1-2-blades/p" TargetMode="External"/><Relationship Id="rId823" Type="http://schemas.openxmlformats.org/officeDocument/2006/relationships/hyperlink" Target="https://www.jefferspet.com/lh-hoof-knife/p" TargetMode="External"/><Relationship Id="rId865" Type="http://schemas.openxmlformats.org/officeDocument/2006/relationships/hyperlink" Target="https://www.jefferspet.com/aches-discomfort-chew-tabs-60ct/p" TargetMode="External"/><Relationship Id="rId1050" Type="http://schemas.openxmlformats.org/officeDocument/2006/relationships/hyperlink" Target="https://www.jefferspet.com/groomers-apron-gray/p" TargetMode="External"/><Relationship Id="rId255" Type="http://schemas.openxmlformats.org/officeDocument/2006/relationships/hyperlink" Target="https://www.jefferspet.com/5-liter-economy-plastic-poultry-waterer-color-lime-green/p" TargetMode="External"/><Relationship Id="rId297" Type="http://schemas.openxmlformats.org/officeDocument/2006/relationships/hyperlink" Target="https://www.jefferspet.com/wall-bracket-wb20/p" TargetMode="External"/><Relationship Id="rId462" Type="http://schemas.openxmlformats.org/officeDocument/2006/relationships/hyperlink" Target="https://www.amazon.ca/Manna-Pro-Likit-Boredom-Breaker/dp/B00A0L3VA0/" TargetMode="External"/><Relationship Id="rId518" Type="http://schemas.openxmlformats.org/officeDocument/2006/relationships/hyperlink" Target="https://www.jefferspet.com/wood-post-screw-in-corner-insulator-4pk-white/p" TargetMode="External"/><Relationship Id="rId725" Type="http://schemas.openxmlformats.org/officeDocument/2006/relationships/hyperlink" Target="https://www.jefferspet.com/3-7-8-npdc-bolt-snap/p" TargetMode="External"/><Relationship Id="rId932" Type="http://schemas.openxmlformats.org/officeDocument/2006/relationships/hyperlink" Target="https://www.amazon.ca/Y-TEX-29569031RD-Button-Star-1-25/dp/B078YKYFD8/" TargetMode="External"/><Relationship Id="rId1092" Type="http://schemas.openxmlformats.org/officeDocument/2006/relationships/hyperlink" Target="https://www.jefferspet.com/hay-bag-600-d-color-blue/p" TargetMode="External"/><Relationship Id="rId1106" Type="http://schemas.openxmlformats.org/officeDocument/2006/relationships/hyperlink" Target="https://www.jefferspet.com/round-braided-trail-reins-1-2-x8-color-black-red/p?skuId=49763" TargetMode="External"/><Relationship Id="rId1148" Type="http://schemas.openxmlformats.org/officeDocument/2006/relationships/printerSettings" Target="../printerSettings/printerSettings12.bin"/><Relationship Id="rId115" Type="http://schemas.openxmlformats.org/officeDocument/2006/relationships/hyperlink" Target="https://www.jefferspet.com/plastic-jar-jar-only/p" TargetMode="External"/><Relationship Id="rId157" Type="http://schemas.openxmlformats.org/officeDocument/2006/relationships/hyperlink" Target="https://www.amazon.ca/BioGroom-Natural-Oatmeal-AntiItch-Shampoo/dp/B009KE1L7I/" TargetMode="External"/><Relationship Id="rId322" Type="http://schemas.openxmlformats.org/officeDocument/2006/relationships/hyperlink" Target="https://www.amazon.ca/Tough-1-Polished-Aluminum-Barrel-Stirrups/dp/B004U4VSPS/" TargetMode="External"/><Relationship Id="rId364" Type="http://schemas.openxmlformats.org/officeDocument/2006/relationships/hyperlink" Target="https://www.jefferspet.com/calf-head-snare/p" TargetMode="External"/><Relationship Id="rId767" Type="http://schemas.openxmlformats.org/officeDocument/2006/relationships/hyperlink" Target="https://www.jefferspet.com/prima-retractable-marking-stick-color-orange/p?skuId=7837" TargetMode="External"/><Relationship Id="rId974" Type="http://schemas.openxmlformats.org/officeDocument/2006/relationships/hyperlink" Target="https://www.jefferspet.com/triumph-grain-free-oven-baked-chicken-chickpea-blueberry-biscuits-12-oz/p" TargetMode="External"/><Relationship Id="rId1008" Type="http://schemas.openxmlformats.org/officeDocument/2006/relationships/hyperlink" Target="https://www.jefferspet.com/4qt-ss-flat-back-bucket-w-2-hooks-77830f/p" TargetMode="External"/><Relationship Id="rId61" Type="http://schemas.openxmlformats.org/officeDocument/2006/relationships/hyperlink" Target="https://www.jefferspet.com/pet-botanics-mini-healthy-treats-training-rewards-4-oz-flavor-bacon/p" TargetMode="External"/><Relationship Id="rId199" Type="http://schemas.openxmlformats.org/officeDocument/2006/relationships/hyperlink" Target="https://www.jefferspet.com/25-red-jolly-mega-ball/p?skuId=66945" TargetMode="External"/><Relationship Id="rId571" Type="http://schemas.openxmlformats.org/officeDocument/2006/relationships/hyperlink" Target="https://www.amazon.ca/Durvet-Inc-Shut-eye-Patch-Regular/dp/B004Z614MI/" TargetMode="External"/><Relationship Id="rId627" Type="http://schemas.openxmlformats.org/officeDocument/2006/relationships/hyperlink" Target="https://www.jefferspet.com/jeffers-expression-gear-bag-color-maya/p?skuId=2355" TargetMode="External"/><Relationship Id="rId669" Type="http://schemas.openxmlformats.org/officeDocument/2006/relationships/hyperlink" Target="https://www.jefferspet.com/best-shot-ultramax-pro-finishing-spray-17-oz/p?skuId=54499" TargetMode="External"/><Relationship Id="rId834" Type="http://schemas.openxmlformats.org/officeDocument/2006/relationships/hyperlink" Target="https://www.amazon.ca/Jeffers-Tail-Anti-Static-Creme-Rinse/dp/B07K6SPPC8/" TargetMode="External"/><Relationship Id="rId876" Type="http://schemas.openxmlformats.org/officeDocument/2006/relationships/hyperlink" Target="https://www.amazon.ca/Aches-Discomfort-Holistic-Pain-Relief/dp/B07CMH86WK/" TargetMode="External"/><Relationship Id="rId19" Type="http://schemas.openxmlformats.org/officeDocument/2006/relationships/hyperlink" Target="https://www.amazon.ca/Taiwan-Pet-Comb-Enterprise-Ltd/dp/B07K6TM2JN/" TargetMode="External"/><Relationship Id="rId224" Type="http://schemas.openxmlformats.org/officeDocument/2006/relationships/hyperlink" Target="https://www.jefferspet.com/neonz-nylon-off-billet-40-color-purple/p?skuId=50421" TargetMode="External"/><Relationship Id="rId266" Type="http://schemas.openxmlformats.org/officeDocument/2006/relationships/hyperlink" Target="https://www.amazon.ca/Curicyn-Wound-Care-Clay-16oz/dp/B079G5TB8X/" TargetMode="External"/><Relationship Id="rId431" Type="http://schemas.openxmlformats.org/officeDocument/2006/relationships/hyperlink" Target="https://www.jefferspet.com/ss-pail-13-quart-77860/p?skuId=33395" TargetMode="External"/><Relationship Id="rId473" Type="http://schemas.openxmlformats.org/officeDocument/2006/relationships/hyperlink" Target="https://www.amazon.ca/Neogen-2008-Econo-Castration-Bander/dp/B00JAL2LHU/" TargetMode="External"/><Relationship Id="rId529" Type="http://schemas.openxmlformats.org/officeDocument/2006/relationships/hyperlink" Target="https://www.jefferspet.com/pet-nutri-drops-1oz/p?skuId=53616" TargetMode="External"/><Relationship Id="rId680" Type="http://schemas.openxmlformats.org/officeDocument/2006/relationships/hyperlink" Target="https://www.amazon.ca/Horse-Grooming-Solutions-Llc-808024/dp/B000HHOBVA/" TargetMode="External"/><Relationship Id="rId736" Type="http://schemas.openxmlformats.org/officeDocument/2006/relationships/hyperlink" Target="https://www.amazon.ca/Jeffers-Double-Bolt-Snaps-Nickel/dp/B07K7V5MLK/" TargetMode="External"/><Relationship Id="rId901" Type="http://schemas.openxmlformats.org/officeDocument/2006/relationships/hyperlink" Target="https://www.amazon.ca/Creative-Solutions-Elevated-Red-Small/dp/B076BNYFG8/" TargetMode="External"/><Relationship Id="rId1061" Type="http://schemas.openxmlformats.org/officeDocument/2006/relationships/hyperlink" Target="https://www.amazon.ca/Infinia-Chicken-Brown-Rice-Food/dp/B01434ZGL6/" TargetMode="External"/><Relationship Id="rId1117" Type="http://schemas.openxmlformats.org/officeDocument/2006/relationships/hyperlink" Target="https://www.amazon.ca/WEAVER-LEATHER-LATCH-CHAIN-SCREW/dp/B00IERU6QY/" TargetMode="External"/><Relationship Id="rId30" Type="http://schemas.openxmlformats.org/officeDocument/2006/relationships/hyperlink" Target="https://www.amazon.ca/Greenies-Pill-Pockets-Treats-Cats/dp/B001FSJCPK/" TargetMode="External"/><Relationship Id="rId126" Type="http://schemas.openxmlformats.org/officeDocument/2006/relationships/hyperlink" Target="https://www.jefferspet.com/250-g-little-likit-refill-flavor-apple/p?skuId=18233" TargetMode="External"/><Relationship Id="rId168" Type="http://schemas.openxmlformats.org/officeDocument/2006/relationships/hyperlink" Target="https://www.jefferspet.com/silvertip-rope-halter-average-color-orange-turquoise/p?skuId=78285" TargetMode="External"/><Relationship Id="rId333" Type="http://schemas.openxmlformats.org/officeDocument/2006/relationships/hyperlink" Target="https://www.amazon.ca/Kaeco-Selenium-Vitamin-Gel-30/dp/B00684K9JY/" TargetMode="External"/><Relationship Id="rId540" Type="http://schemas.openxmlformats.org/officeDocument/2006/relationships/hyperlink" Target="https://www.jefferspet.com/gate-latch-12-chain-length/p" TargetMode="External"/><Relationship Id="rId778" Type="http://schemas.openxmlformats.org/officeDocument/2006/relationships/hyperlink" Target="https://www.amazon.ca/Trojan-Gravity-Flow-Barrel-Waterer/dp/B07QGKXFCV/" TargetMode="External"/><Relationship Id="rId943" Type="http://schemas.openxmlformats.org/officeDocument/2006/relationships/hyperlink" Target="https://www.jefferspet.com/pooch-pad-indoor-turf-dog-potty-replacement-pad-16-x-24/p" TargetMode="External"/><Relationship Id="rId985" Type="http://schemas.openxmlformats.org/officeDocument/2006/relationships/hyperlink" Target="https://www.jefferspet.com/jeffers-itch-halt-16-oz/p" TargetMode="External"/><Relationship Id="rId1019" Type="http://schemas.openxmlformats.org/officeDocument/2006/relationships/hyperlink" Target="https://www.amazon.ca/BioPRYN-Sheep-Early-Pregnancy-Detection/dp/B01BFJLF8K" TargetMode="External"/><Relationship Id="rId72" Type="http://schemas.openxmlformats.org/officeDocument/2006/relationships/hyperlink" Target="https://www.jefferspet.com/size-10-blade-a5/p" TargetMode="External"/><Relationship Id="rId375" Type="http://schemas.openxmlformats.org/officeDocument/2006/relationships/hyperlink" Target="https://www.amazon.ca/Cattle-Banders-Tri-Band-Bander/dp/B004ZQ4ECK/" TargetMode="External"/><Relationship Id="rId582" Type="http://schemas.openxmlformats.org/officeDocument/2006/relationships/hyperlink" Target="https://www.jefferspet.com/fresh-n-clean-odor-control-shampoo-18-oz/p" TargetMode="External"/><Relationship Id="rId638" Type="http://schemas.openxmlformats.org/officeDocument/2006/relationships/hyperlink" Target="https://www.amazon.ca/Waxed-Bull-Whip-8-feet/dp/B095VKJKBF/" TargetMode="External"/><Relationship Id="rId803" Type="http://schemas.openxmlformats.org/officeDocument/2006/relationships/hyperlink" Target="https://www.amazon.ca/Jeffers-Level-Universal-Slicker-Brushes/dp/B07K6V5NY8/" TargetMode="External"/><Relationship Id="rId845" Type="http://schemas.openxmlformats.org/officeDocument/2006/relationships/hyperlink" Target="https://www.jefferspet.com/14-light-blue-bunny-bone-with-squeaker/p" TargetMode="External"/><Relationship Id="rId1030" Type="http://schemas.openxmlformats.org/officeDocument/2006/relationships/hyperlink" Target="https://www.jefferspet.com/vanilla-walnut-conditioning-shampoo-17oz/p" TargetMode="External"/><Relationship Id="rId3" Type="http://schemas.openxmlformats.org/officeDocument/2006/relationships/hyperlink" Target="https://www.jefferspet.com/k9-advantix-ii-2-pack-dogs-4-10-lb/p?skuId=27661" TargetMode="External"/><Relationship Id="rId235" Type="http://schemas.openxmlformats.org/officeDocument/2006/relationships/hyperlink" Target="https://www.amazon.ca/Perfect-Prep-EQ-Supreme-ounce/dp/B00JU121OI/" TargetMode="External"/><Relationship Id="rId277" Type="http://schemas.openxmlformats.org/officeDocument/2006/relationships/hyperlink" Target="https://www.jefferspet.com/shires-de-luxe-fly-mask-w-ears-nose/p" TargetMode="External"/><Relationship Id="rId400" Type="http://schemas.openxmlformats.org/officeDocument/2006/relationships/hyperlink" Target="https://www.jefferspet.com/mini-pan-mp-5-black/p" TargetMode="External"/><Relationship Id="rId442" Type="http://schemas.openxmlformats.org/officeDocument/2006/relationships/hyperlink" Target="https://www.amazon.ca/Sticky-Paws-Furniture-Strips-24/dp/B00IUHX55W/" TargetMode="External"/><Relationship Id="rId484" Type="http://schemas.openxmlformats.org/officeDocument/2006/relationships/hyperlink" Target="https://www.amazon.ca/Shires-Premium-Poly-Cord-Black/dp/B0077AP3SA/" TargetMode="External"/><Relationship Id="rId705" Type="http://schemas.openxmlformats.org/officeDocument/2006/relationships/hyperlink" Target="https://www.jefferspet.com/4-npmi-bull-snap-round-eye/p?skuId=92799" TargetMode="External"/><Relationship Id="rId887" Type="http://schemas.openxmlformats.org/officeDocument/2006/relationships/hyperlink" Target="https://www.jefferspet.com/the-small-texas-hay-net/p" TargetMode="External"/><Relationship Id="rId1072" Type="http://schemas.openxmlformats.org/officeDocument/2006/relationships/hyperlink" Target="https://www.jefferspet.com/lightning-diverter/p" TargetMode="External"/><Relationship Id="rId1128" Type="http://schemas.openxmlformats.org/officeDocument/2006/relationships/hyperlink" Target="https://www.jefferspet.com/himalayan-rock-salt-wall-hanger/p" TargetMode="External"/><Relationship Id="rId137" Type="http://schemas.openxmlformats.org/officeDocument/2006/relationships/hyperlink" Target="https://www.amazon.ca/Rosewater-Shampoo-Gallon-Part-2128/dp/B00A0L4BN6/" TargetMode="External"/><Relationship Id="rId302" Type="http://schemas.openxmlformats.org/officeDocument/2006/relationships/hyperlink" Target="https://www.amazon.ca/Kenic-Supra-Odor-Control-Shampoo/dp/B0002ARK2Y/" TargetMode="External"/><Relationship Id="rId344" Type="http://schemas.openxmlformats.org/officeDocument/2006/relationships/hyperlink" Target="https://www.jefferspet.com/sml-coolaroo-pet-bed-35-6-x21-6/p" TargetMode="External"/><Relationship Id="rId691" Type="http://schemas.openxmlformats.org/officeDocument/2006/relationships/hyperlink" Target="https://www.amazon.ca/s?i=merchant-items&amp;me=A1F17884ISY0OO&amp;page=29&amp;marketplaceID=A2EUQ1WTGCTBG2&amp;qid=1649251477&amp;ref=sr_pg_29" TargetMode="External"/><Relationship Id="rId747" Type="http://schemas.openxmlformats.org/officeDocument/2006/relationships/hyperlink" Target="https://www.jefferspet.com/jeffers-premium-nylon-rip-stop-blanket-color-teal-brown-size-14-17-in/p?skuId=4802" TargetMode="External"/><Relationship Id="rId789" Type="http://schemas.openxmlformats.org/officeDocument/2006/relationships/hyperlink" Target="https://www.jefferspet.com/stockyard-whip-18-lash-color-black/p" TargetMode="External"/><Relationship Id="rId912" Type="http://schemas.openxmlformats.org/officeDocument/2006/relationships/hyperlink" Target="https://www.jefferspet.com/leather-studs-5-x-7-picture-frame/p" TargetMode="External"/><Relationship Id="rId954" Type="http://schemas.openxmlformats.org/officeDocument/2006/relationships/hyperlink" Target="https://www.amazon.ca/Irideon-Hampshire-Tights-Kids-Classic-Tan/dp/B01NCV3ZH8/" TargetMode="External"/><Relationship Id="rId996" Type="http://schemas.openxmlformats.org/officeDocument/2006/relationships/hyperlink" Target="https://www.amazon.ca/T-A-Walthem-Jeffers%C2%AE-Holder/dp/B01INSAU1E/" TargetMode="External"/><Relationship Id="rId41" Type="http://schemas.openxmlformats.org/officeDocument/2006/relationships/hyperlink" Target="https://www.jefferspet.com/cowboy-magic-detangler-shine-4oz/p?skuId=42633" TargetMode="External"/><Relationship Id="rId83" Type="http://schemas.openxmlformats.org/officeDocument/2006/relationships/hyperlink" Target="https://www.amazon.ca/Hudson-Valve-Tank-Livestock/dp/B000H5T76Q/" TargetMode="External"/><Relationship Id="rId179" Type="http://schemas.openxmlformats.org/officeDocument/2006/relationships/hyperlink" Target="https://www.jefferspet.com/k9-puppy-gold-15-lb/p" TargetMode="External"/><Relationship Id="rId386" Type="http://schemas.openxmlformats.org/officeDocument/2006/relationships/hyperlink" Target="https://www.jefferspet.com/colostrx-cr-700gm-packet/p" TargetMode="External"/><Relationship Id="rId551" Type="http://schemas.openxmlformats.org/officeDocument/2006/relationships/hyperlink" Target="https://www.amazon.ca/Rooster-Booster-Sheep-Liquid-16-Ounce/dp/B00KMNTYES/" TargetMode="External"/><Relationship Id="rId593" Type="http://schemas.openxmlformats.org/officeDocument/2006/relationships/hyperlink" Target="https://www.jefferspet.com/homeopet-fireworks-anxiety-tfln-15ml/p" TargetMode="External"/><Relationship Id="rId607" Type="http://schemas.openxmlformats.org/officeDocument/2006/relationships/hyperlink" Target="https://www.jefferspet.com/barnes-dehorner-small-metal/p?skuId=74148" TargetMode="External"/><Relationship Id="rId649" Type="http://schemas.openxmlformats.org/officeDocument/2006/relationships/hyperlink" Target="https://www.amazon.ca/Womens-Blunt-End-Slip-On-Spurs/dp/B085PSH8XP/" TargetMode="External"/><Relationship Id="rId814" Type="http://schemas.openxmlformats.org/officeDocument/2006/relationships/hyperlink" Target="https://www.amazon.ca/s?i=merchant-items&amp;me=A1F17884ISY0OO&amp;page=40&amp;marketplaceID=A2EUQ1WTGCTBG2&amp;qid=1649505127&amp;ref=sr_pg_40" TargetMode="External"/><Relationship Id="rId856" Type="http://schemas.openxmlformats.org/officeDocument/2006/relationships/hyperlink" Target="https://www.amazon.ca/Mountain-Rope-Knotted-Horse-Barrel/dp/B07HFGC6BJ/" TargetMode="External"/><Relationship Id="rId190" Type="http://schemas.openxmlformats.org/officeDocument/2006/relationships/hyperlink" Target="https://www.amazon.ca/Allied-Precision-HRB32-Heated-Rabbit/dp/B006ZJH38M/" TargetMode="External"/><Relationship Id="rId204" Type="http://schemas.openxmlformats.org/officeDocument/2006/relationships/hyperlink" Target="https://www.jefferspet.com/weaver-poly-roper-reins-5-8-x-8-color-dazz-bl-turquoise/p" TargetMode="External"/><Relationship Id="rId246" Type="http://schemas.openxmlformats.org/officeDocument/2006/relationships/hyperlink" Target="https://www.amazon.ca/s?i=merchant-items&amp;me=A1F17884ISY0OO&amp;page=12&amp;marketplaceID=A2EUQ1WTGCTBG2&amp;qid=1648467325&amp;ref=sr_pg_12" TargetMode="External"/><Relationship Id="rId288" Type="http://schemas.openxmlformats.org/officeDocument/2006/relationships/hyperlink" Target="https://www.amazon.ca/Loving-Pets-Diamond-Plated-Non-Skid/dp/B00KBSE3DQ/" TargetMode="External"/><Relationship Id="rId411" Type="http://schemas.openxmlformats.org/officeDocument/2006/relationships/hyperlink" Target="https://www.jefferspet.com/natural-value-treat-sticks-14-oz-flavor-chicken/p?skuId=37683" TargetMode="External"/><Relationship Id="rId453" Type="http://schemas.openxmlformats.org/officeDocument/2006/relationships/hyperlink" Target="https://www.jefferspet.com/feed-rite-bag-horse-color-blue/p?skuId=100113" TargetMode="External"/><Relationship Id="rId509" Type="http://schemas.openxmlformats.org/officeDocument/2006/relationships/hyperlink" Target="https://www.jefferspet.com/tough-1-pro-one-hand-foal-nipper/p" TargetMode="External"/><Relationship Id="rId660" Type="http://schemas.openxmlformats.org/officeDocument/2006/relationships/hyperlink" Target="https://www.jefferspet.com/5-ss-chk-cowhorse-jr-bit/p" TargetMode="External"/><Relationship Id="rId898" Type="http://schemas.openxmlformats.org/officeDocument/2006/relationships/hyperlink" Target="https://www.jefferspet.com/succeed-1-79-lb/p" TargetMode="External"/><Relationship Id="rId1041" Type="http://schemas.openxmlformats.org/officeDocument/2006/relationships/hyperlink" Target="https://www.amazon.ca/Awst-International-Lila-Embroidered-Caps/dp/B0183YSIQ2/" TargetMode="External"/><Relationship Id="rId1083" Type="http://schemas.openxmlformats.org/officeDocument/2006/relationships/hyperlink" Target="https://www.amazon.ca/ChewMax-Pet-Products-Natural-1-5-Pound/dp/B00M0NSP98" TargetMode="External"/><Relationship Id="rId1139" Type="http://schemas.openxmlformats.org/officeDocument/2006/relationships/hyperlink" Target="https://www.jefferspet.com/tucker-water-bottle-carrier-color-black/p?skuId=78071" TargetMode="External"/><Relationship Id="rId106" Type="http://schemas.openxmlformats.org/officeDocument/2006/relationships/hyperlink" Target="https://www.amazon.ca/s?i=merchant-items&amp;me=A1F17884ISY0OO&amp;page=3&amp;marketplaceID=A2EUQ1WTGCTBG2&amp;qid=1647630378&amp;ref=sr_pg_3" TargetMode="External"/><Relationship Id="rId313" Type="http://schemas.openxmlformats.org/officeDocument/2006/relationships/hyperlink" Target="https://www.jefferspet.com/replacement-blade-for-pet-nail-clipper/p?skuId=3715" TargetMode="External"/><Relationship Id="rId495" Type="http://schemas.openxmlformats.org/officeDocument/2006/relationships/hyperlink" Target="https://www.jefferspet.com/jakes-wire-tightener-20clips-per-bag/p?skuId=37699" TargetMode="External"/><Relationship Id="rId716" Type="http://schemas.openxmlformats.org/officeDocument/2006/relationships/hyperlink" Target="https://www.jefferspet.com/portable-horseshoe-hook/p" TargetMode="External"/><Relationship Id="rId758" Type="http://schemas.openxmlformats.org/officeDocument/2006/relationships/hyperlink" Target="https://www.amazon.ca/Jeffers-Premium-Nylon-Ripstop-Blanket/dp/B07K6TCL54/" TargetMode="External"/><Relationship Id="rId923" Type="http://schemas.openxmlformats.org/officeDocument/2006/relationships/hyperlink" Target="https://www.amazon.ca/s?i=merchant-items&amp;me=A1F17884ISY0OO&amp;page=45&amp;marketplaceID=A2EUQ1WTGCTBG2&amp;qid=1649942219&amp;ref=sr_pg_45" TargetMode="External"/><Relationship Id="rId965" Type="http://schemas.openxmlformats.org/officeDocument/2006/relationships/hyperlink" Target="https://www.amazon.ca/SUNSHINE-MILLS-Turkey-Dog-Biscuit/dp/B01N6ZM67V/" TargetMode="External"/><Relationship Id="rId10" Type="http://schemas.openxmlformats.org/officeDocument/2006/relationships/hyperlink" Target="https://www.amazon.ca/Advantix-Large-Dog-11-25kg-21-55/dp/B07YW8JTVT/" TargetMode="External"/><Relationship Id="rId52" Type="http://schemas.openxmlformats.org/officeDocument/2006/relationships/hyperlink" Target="https://www.amazon.ca/Banixx-Horse-Fungal-Bacterial-infections/dp/B003J2RMQG/" TargetMode="External"/><Relationship Id="rId94" Type="http://schemas.openxmlformats.org/officeDocument/2006/relationships/hyperlink" Target="https://www.amazon.ca/Bio-Groom-Silk-Creme-Rinse-Gallon/dp/B007TUPTGY/" TargetMode="External"/><Relationship Id="rId148" Type="http://schemas.openxmlformats.org/officeDocument/2006/relationships/hyperlink" Target="https://www.amazon.ca/Blocker-Tie-Ring-II-Stainless/dp/B003RCGPCK/" TargetMode="External"/><Relationship Id="rId355" Type="http://schemas.openxmlformats.org/officeDocument/2006/relationships/hyperlink" Target="https://www.amazon.ca/CO-LINE-WELDING-R1582L-Co-Line-R-158-2L/dp/B000H5Q3R2" TargetMode="External"/><Relationship Id="rId397" Type="http://schemas.openxmlformats.org/officeDocument/2006/relationships/hyperlink" Target="https://www.amazon.ca/AniMed-Powder-Filler-Equine-Cartilage/dp/B07XTH99KH/" TargetMode="External"/><Relationship Id="rId520" Type="http://schemas.openxmlformats.org/officeDocument/2006/relationships/hyperlink" Target="https://www.jefferspet.com/easy-breathe-grazing-muzzle-black-mini/p?skuId=74392" TargetMode="External"/><Relationship Id="rId562" Type="http://schemas.openxmlformats.org/officeDocument/2006/relationships/hyperlink" Target="https://www.jefferspet.com/dally-wrap-10-pack-1-3-8/p" TargetMode="External"/><Relationship Id="rId618" Type="http://schemas.openxmlformats.org/officeDocument/2006/relationships/hyperlink" Target="https://www.amazon.ca/Jeffers-Expression-Horn-Bag/dp/B09G2VMD38/" TargetMode="External"/><Relationship Id="rId825" Type="http://schemas.openxmlformats.org/officeDocument/2006/relationships/hyperlink" Target="https://www.jefferspet.com/jeffers-baking-soda-deodorizing-shampoo-gallon/p" TargetMode="External"/><Relationship Id="rId215" Type="http://schemas.openxmlformats.org/officeDocument/2006/relationships/hyperlink" Target="https://www.amazon.ca/Absorbine-Buteless-Pellets-Horses-10/dp/B07FS7J5JM/" TargetMode="External"/><Relationship Id="rId257" Type="http://schemas.openxmlformats.org/officeDocument/2006/relationships/hyperlink" Target="https://www.jefferspet.com/5-liter-economy-plastic-poultry-waterer-color-lime-green/p?skuId=66585" TargetMode="External"/><Relationship Id="rId422" Type="http://schemas.openxmlformats.org/officeDocument/2006/relationships/hyperlink" Target="https://www.amazon.ca/Tough-Miniature-Break-Away-Halter-Regular/dp/B002HTMZKU/" TargetMode="External"/><Relationship Id="rId464" Type="http://schemas.openxmlformats.org/officeDocument/2006/relationships/hyperlink" Target="https://www.amazon.ca/NickerDoodles-Horse-Treats-2-lb/dp/B01N0EWH9S/" TargetMode="External"/><Relationship Id="rId867" Type="http://schemas.openxmlformats.org/officeDocument/2006/relationships/hyperlink" Target="https://www.amazon.ca/Jones-Naturals-Bully-Basted-Strips/dp/B07B9WPHQB/" TargetMode="External"/><Relationship Id="rId1010" Type="http://schemas.openxmlformats.org/officeDocument/2006/relationships/hyperlink" Target="https://www.jefferspet.com/blackwing-farms-flower-essence-remedies-courage-2-oz/p" TargetMode="External"/><Relationship Id="rId1052" Type="http://schemas.openxmlformats.org/officeDocument/2006/relationships/hyperlink" Target="https://www.amazon.ca/s?i=merchant-items&amp;me=A1F17884ISY0OO&amp;page=52&amp;marketplaceID=A2EUQ1WTGCTBG2&amp;qid=1650245350&amp;ref=sr_pg_52" TargetMode="External"/><Relationship Id="rId1094" Type="http://schemas.openxmlformats.org/officeDocument/2006/relationships/hyperlink" Target="https://www.jefferspet.com/instant-training-rein-markers/p" TargetMode="External"/><Relationship Id="rId1108" Type="http://schemas.openxmlformats.org/officeDocument/2006/relationships/hyperlink" Target="https://www.jefferspet.com/round-braided-trail-reins-1-2-x8-color-black-red/p?skuId=49740" TargetMode="External"/><Relationship Id="rId299" Type="http://schemas.openxmlformats.org/officeDocument/2006/relationships/hyperlink" Target="https://www.jefferspet.com/supra-odor-shampoo-gallon/p?skuId=80079" TargetMode="External"/><Relationship Id="rId727" Type="http://schemas.openxmlformats.org/officeDocument/2006/relationships/hyperlink" Target="https://www.jefferspet.com/ss-curb-chain-w-ss-quik-links/p" TargetMode="External"/><Relationship Id="rId934" Type="http://schemas.openxmlformats.org/officeDocument/2006/relationships/hyperlink" Target="https://www.amazon.ca/Y-TEX-29569034YL-Button-76-100-Yellow/dp/B078YFMM4K/" TargetMode="External"/><Relationship Id="rId63" Type="http://schemas.openxmlformats.org/officeDocument/2006/relationships/hyperlink" Target="https://www.amazon.ca/dp/B00HM7DVTG/ref=twister_B071ZH9KGQ?_encoding=UTF8&amp;th=1" TargetMode="External"/><Relationship Id="rId159" Type="http://schemas.openxmlformats.org/officeDocument/2006/relationships/hyperlink" Target="https://www.jefferspet.com/nat-oatmeal-anti-itch-shampoo-32oz/p?skuId=47756" TargetMode="External"/><Relationship Id="rId366" Type="http://schemas.openxmlformats.org/officeDocument/2006/relationships/hyperlink" Target="https://www.jefferspet.com/poultry-watering-cups-2-pack-red/p" TargetMode="External"/><Relationship Id="rId573" Type="http://schemas.openxmlformats.org/officeDocument/2006/relationships/hyperlink" Target="https://www.jefferspet.com/emoji-plush-toy-5-5/p" TargetMode="External"/><Relationship Id="rId780" Type="http://schemas.openxmlformats.org/officeDocument/2006/relationships/hyperlink" Target="https://www.amazon.ca/Ideal-333674-Livestock-Retractable-Marking/dp/B07KGFPS49/" TargetMode="External"/><Relationship Id="rId226" Type="http://schemas.openxmlformats.org/officeDocument/2006/relationships/hyperlink" Target="https://www.jefferspet.com/enhanced-hoof-protection-gel-pads/p" TargetMode="External"/><Relationship Id="rId433" Type="http://schemas.openxmlformats.org/officeDocument/2006/relationships/hyperlink" Target="https://www.amazon.ca/dp/B002U4QS64/" TargetMode="External"/><Relationship Id="rId878" Type="http://schemas.openxmlformats.org/officeDocument/2006/relationships/hyperlink" Target="https://www.amazon.ca/Multipet-Knobby-Noggins/dp/B07CN36414/" TargetMode="External"/><Relationship Id="rId1063" Type="http://schemas.openxmlformats.org/officeDocument/2006/relationships/hyperlink" Target="https://www.jefferspet.com/ruffin-it-pet-hair-lint-roller/p" TargetMode="External"/><Relationship Id="rId640" Type="http://schemas.openxmlformats.org/officeDocument/2006/relationships/hyperlink" Target="https://www.amazon.ca/Fashion-Print-Nylon-Off-Billet/dp/B095V8M1R9/" TargetMode="External"/><Relationship Id="rId738" Type="http://schemas.openxmlformats.org/officeDocument/2006/relationships/hyperlink" Target="https://www.jefferspet.com/blanket-rack-24430/p" TargetMode="External"/><Relationship Id="rId945" Type="http://schemas.openxmlformats.org/officeDocument/2006/relationships/hyperlink" Target="https://www.jefferspet.com/manna-calf-bottle-popon-nipple/p?skuId=87885" TargetMode="External"/><Relationship Id="rId74" Type="http://schemas.openxmlformats.org/officeDocument/2006/relationships/hyperlink" Target="https://www.jefferspet.com/vitamin-electrolytes-plus-4-oz-pkg/p" TargetMode="External"/><Relationship Id="rId377" Type="http://schemas.openxmlformats.org/officeDocument/2006/relationships/hyperlink" Target="https://www.amazon.ca/Fortex-Feeder-Small-Animals-8-Quart/dp/B000HHM23E/" TargetMode="External"/><Relationship Id="rId500" Type="http://schemas.openxmlformats.org/officeDocument/2006/relationships/hyperlink" Target="https://www.amazon.ca/Thompson-Equipment-Jakes-Wire-Tighteners/dp/B00MOYOV32/" TargetMode="External"/><Relationship Id="rId584" Type="http://schemas.openxmlformats.org/officeDocument/2006/relationships/hyperlink" Target="https://www.jefferspet.com/goat-colostrum-powder-9oz/p" TargetMode="External"/><Relationship Id="rId805" Type="http://schemas.openxmlformats.org/officeDocument/2006/relationships/hyperlink" Target="https://www.amazon.ca/Jeffers-Nail-Trimmers-Small/dp/B07K6V6WXQ/" TargetMode="External"/><Relationship Id="rId1130" Type="http://schemas.openxmlformats.org/officeDocument/2006/relationships/hyperlink" Target="https://www.amazon.ca/AniMed-CoMega-Supreme-32-oz/dp/B00F9BRI5K/" TargetMode="External"/><Relationship Id="rId5" Type="http://schemas.openxmlformats.org/officeDocument/2006/relationships/hyperlink" Target="https://www.jefferspet.com/k9-advantix-ii-2-pack-dogs-4-10-lb/p?skuId=27674" TargetMode="External"/><Relationship Id="rId237" Type="http://schemas.openxmlformats.org/officeDocument/2006/relationships/hyperlink" Target="https://www.amazon.ca/High-End-Chicken-Feeder-Waterer/dp/B01MT38SZX/" TargetMode="External"/><Relationship Id="rId791" Type="http://schemas.openxmlformats.org/officeDocument/2006/relationships/hyperlink" Target="https://www.amazon.ca/s?i=merchant-items&amp;me=A1F17884ISY0OO&amp;page=39&amp;marketplaceID=A2EUQ1WTGCTBG2&amp;qid=1649424372&amp;ref=sr_pg_38" TargetMode="External"/><Relationship Id="rId889" Type="http://schemas.openxmlformats.org/officeDocument/2006/relationships/hyperlink" Target="https://www.jefferspet.com/web-square-bale-slow-feeder/p" TargetMode="External"/><Relationship Id="rId1074" Type="http://schemas.openxmlformats.org/officeDocument/2006/relationships/hyperlink" Target="https://www.amazon.ca/Perris-PP-Potion-Leather-Cleaner/dp/B00VX8HM5O/" TargetMode="External"/><Relationship Id="rId444" Type="http://schemas.openxmlformats.org/officeDocument/2006/relationships/hyperlink" Target="https://www.amazon.ca/AniMed-Vita-Calm-Horse-Pound-Container/dp/B000HHQ4MY/" TargetMode="External"/><Relationship Id="rId651" Type="http://schemas.openxmlformats.org/officeDocument/2006/relationships/hyperlink" Target="https://www.amazon.ca/Stainless-Steel-Reining-Horse-Bit/dp/B085P3BMZ1" TargetMode="External"/><Relationship Id="rId749" Type="http://schemas.openxmlformats.org/officeDocument/2006/relationships/hyperlink" Target="https://www.jefferspet.com/jeffers-premium-nylon-rip-stop-blanket-color-teal-brown-size-14-17-in/p?skuId=4774" TargetMode="External"/><Relationship Id="rId290" Type="http://schemas.openxmlformats.org/officeDocument/2006/relationships/hyperlink" Target="https://www.amazon.ca/Loving-Pets-Diamond-Plated-Non-Skid/dp/B00KBSE3CM/" TargetMode="External"/><Relationship Id="rId304" Type="http://schemas.openxmlformats.org/officeDocument/2006/relationships/hyperlink" Target="https://www.amazon.ca/2-Liter-Rabbit-Drinker-Bottle/dp/B009HSQ1LS/" TargetMode="External"/><Relationship Id="rId388" Type="http://schemas.openxmlformats.org/officeDocument/2006/relationships/hyperlink" Target="https://www.jefferspet.com/msm-99-9-pure-1lb/p?skuId=52305" TargetMode="External"/><Relationship Id="rId511" Type="http://schemas.openxmlformats.org/officeDocument/2006/relationships/hyperlink" Target="https://www.amazon.ca/NEOGEN-043-TA843-698688-Shoulder-Length-Veterinary/dp/B00RAH81WK/" TargetMode="External"/><Relationship Id="rId609" Type="http://schemas.openxmlformats.org/officeDocument/2006/relationships/hyperlink" Target="https://www.jefferspet.com/oxford-ag-5-pack-nipple-assembly/p" TargetMode="External"/><Relationship Id="rId956" Type="http://schemas.openxmlformats.org/officeDocument/2006/relationships/hyperlink" Target="https://www.amazon.ca/Horseware-of-Ireland-Riding-Tights/dp/B01NCV3ZH6/" TargetMode="External"/><Relationship Id="rId1141" Type="http://schemas.openxmlformats.org/officeDocument/2006/relationships/hyperlink" Target="https://www.jefferspet.com/32-colorful-bungee-trailer-tie-color-pink/p?skuId=50127" TargetMode="External"/><Relationship Id="rId85" Type="http://schemas.openxmlformats.org/officeDocument/2006/relationships/hyperlink" Target="https://www.amazon.ca/Horsemens-Pride-Mega-Horses-30-Inch/dp/B00474R4MC/" TargetMode="External"/><Relationship Id="rId150" Type="http://schemas.openxmlformats.org/officeDocument/2006/relationships/hyperlink" Target="https://www.amazon.ca/Super-Fork-Replacement-Heads-Colored/dp/B0163QHE8U/" TargetMode="External"/><Relationship Id="rId595" Type="http://schemas.openxmlformats.org/officeDocument/2006/relationships/hyperlink" Target="https://www.amazon.ca/BioGroom-Super-White-Shampoo-32/dp/B004ZMTQJK/" TargetMode="External"/><Relationship Id="rId816" Type="http://schemas.openxmlformats.org/officeDocument/2006/relationships/hyperlink" Target="https://www.amazon.ca/T-Walthem-Jeffers-Medium/dp/B07K6T4XR8/" TargetMode="External"/><Relationship Id="rId1001" Type="http://schemas.openxmlformats.org/officeDocument/2006/relationships/hyperlink" Target="https://www.jefferspet.com/8-lb-plastic-hanging-poultry-feeder-with-legs-lime-green/p?skuId=66548" TargetMode="External"/><Relationship Id="rId248" Type="http://schemas.openxmlformats.org/officeDocument/2006/relationships/hyperlink" Target="https://www.amazon.ca/dp/B000AHO1GC/" TargetMode="External"/><Relationship Id="rId455" Type="http://schemas.openxmlformats.org/officeDocument/2006/relationships/hyperlink" Target="https://www.jefferspet.com/feed-rite-bag-horse-color-blue/p?skuId=100120" TargetMode="External"/><Relationship Id="rId662" Type="http://schemas.openxmlformats.org/officeDocument/2006/relationships/hyperlink" Target="https://www.jefferspet.com/jeffers-lycra-fly-mask-w-ears-black-size-pony/p" TargetMode="External"/><Relationship Id="rId1085" Type="http://schemas.openxmlformats.org/officeDocument/2006/relationships/hyperlink" Target="https://www.amazon.ca/s?i=merchant-items&amp;me=A1F17884ISY0OO&amp;page=54&amp;marketplaceID=A2EUQ1WTGCTBG2&amp;qid=1650308147&amp;ref=sr_pg_54" TargetMode="External"/><Relationship Id="rId12" Type="http://schemas.openxmlformats.org/officeDocument/2006/relationships/hyperlink" Target="https://www.amazon.ca/Happy-Jack-Sarcoptic-Mange-Medicine/dp/B00A2B8DGK/" TargetMode="External"/><Relationship Id="rId108" Type="http://schemas.openxmlformats.org/officeDocument/2006/relationships/hyperlink" Target="https://www.amazon.ca/Starmark-Everlasting-Bento-Ball-Medium/dp/B000X2QGAI/" TargetMode="External"/><Relationship Id="rId315" Type="http://schemas.openxmlformats.org/officeDocument/2006/relationships/hyperlink" Target="https://www.jefferspet.com/black-poly-rope-wire-insulator-25-653002/p?skuId=25055" TargetMode="External"/><Relationship Id="rId522" Type="http://schemas.openxmlformats.org/officeDocument/2006/relationships/hyperlink" Target="https://www.amazon.ca/Tough-1-Miniature-Horse-Training-Surcingle/dp/B002HI78JO/" TargetMode="External"/><Relationship Id="rId967" Type="http://schemas.openxmlformats.org/officeDocument/2006/relationships/hyperlink" Target="https://www.amazon.ca/Mealworm-Munchies-Wholesome-Delicious-Natural/dp/B01N309K8Q/" TargetMode="External"/><Relationship Id="rId96" Type="http://schemas.openxmlformats.org/officeDocument/2006/relationships/hyperlink" Target="https://www.amazon.ca/Vet-Rx-Bird-2-oz/dp/B0002YFA04/" TargetMode="External"/><Relationship Id="rId161" Type="http://schemas.openxmlformats.org/officeDocument/2006/relationships/hyperlink" Target="https://www.amazon.ca/Goat-Sheep-Nutri-Drench-Oz/dp/B000HHSCJC/" TargetMode="External"/><Relationship Id="rId399" Type="http://schemas.openxmlformats.org/officeDocument/2006/relationships/hyperlink" Target="https://www.amazon.ca/Cashel-Crusader-Mask-Long-Nose/dp/B0019IN1F8/" TargetMode="External"/><Relationship Id="rId827" Type="http://schemas.openxmlformats.org/officeDocument/2006/relationships/hyperlink" Target="https://www.jefferspet.com/jeffers-thinning-shears-7/p" TargetMode="External"/><Relationship Id="rId1012" Type="http://schemas.openxmlformats.org/officeDocument/2006/relationships/hyperlink" Target="https://www.jefferspet.com/16-plastic-chick-feeder-fuchsia/p" TargetMode="External"/><Relationship Id="rId259" Type="http://schemas.openxmlformats.org/officeDocument/2006/relationships/hyperlink" Target="https://www.jefferspet.com/quick-fit-muzzle-0/p?skuId=48011" TargetMode="External"/><Relationship Id="rId466" Type="http://schemas.openxmlformats.org/officeDocument/2006/relationships/hyperlink" Target="https://www.jefferspet.com/mysterious-purr-pad-20-x20-white-2pk/p?skuId=36579" TargetMode="External"/><Relationship Id="rId673" Type="http://schemas.openxmlformats.org/officeDocument/2006/relationships/hyperlink" Target="https://www.jefferspet.com/shapleys-hi-shine-shampoo-32oz/p" TargetMode="External"/><Relationship Id="rId880" Type="http://schemas.openxmlformats.org/officeDocument/2006/relationships/hyperlink" Target="https://www.amazon.ca/VEDCO-Vedco-VINV-CL75-2000-Micro-Shampoo/dp/B07DCXR74B/" TargetMode="External"/><Relationship Id="rId1096" Type="http://schemas.openxmlformats.org/officeDocument/2006/relationships/hyperlink" Target="https://www.jefferspet.com/super-spur-7-lb/p" TargetMode="External"/><Relationship Id="rId23" Type="http://schemas.openxmlformats.org/officeDocument/2006/relationships/hyperlink" Target="https://www.amazon.ca/Ticked-Off-Inc-ZT59722-Original/dp/B00008434T/" TargetMode="External"/><Relationship Id="rId119" Type="http://schemas.openxmlformats.org/officeDocument/2006/relationships/hyperlink" Target="https://www.jefferspet.com/everlasting-treat-ball-large/p?skuId=41932" TargetMode="External"/><Relationship Id="rId326" Type="http://schemas.openxmlformats.org/officeDocument/2006/relationships/hyperlink" Target="https://www.amazon.ca/Tough-1-Polished-Aluminum-Barrel-Stirrups/dp/B004JTE5Z4/" TargetMode="External"/><Relationship Id="rId533" Type="http://schemas.openxmlformats.org/officeDocument/2006/relationships/hyperlink" Target="https://www.amazon.ca/Lexol-3-1-Leather-Care/dp/B019H22PR2/" TargetMode="External"/><Relationship Id="rId978" Type="http://schemas.openxmlformats.org/officeDocument/2006/relationships/hyperlink" Target="https://www.jefferspet.com/horse-neck-collar-horse-color-blue/p?skuId=50433" TargetMode="External"/><Relationship Id="rId740" Type="http://schemas.openxmlformats.org/officeDocument/2006/relationships/hyperlink" Target="https://www.amazon.ca/Aime-Imports-Rectangular-Sheep-Bells/dp/B07K7V8CYF/" TargetMode="External"/><Relationship Id="rId838" Type="http://schemas.openxmlformats.org/officeDocument/2006/relationships/hyperlink" Target="https://www.amazon.ca/Jeffers-Berry-Soft-Moisturizing-Shampoo/dp/B07K6RT32B/" TargetMode="External"/><Relationship Id="rId1023" Type="http://schemas.openxmlformats.org/officeDocument/2006/relationships/hyperlink" Target="https://www.amazon.ca/s?i=merchant-items&amp;me=A1F17884ISY0OO&amp;page=51&amp;marketplaceID=A2EUQ1WTGCTBG2&amp;qid=1650140033&amp;ref=sr_pg_51" TargetMode="External"/><Relationship Id="rId172" Type="http://schemas.openxmlformats.org/officeDocument/2006/relationships/hyperlink" Target="https://www.amazon.ca/Rooster-Booster-B-12-Liquid-16-Ounce/dp/B00CD8KFY8/" TargetMode="External"/><Relationship Id="rId477" Type="http://schemas.openxmlformats.org/officeDocument/2006/relationships/hyperlink" Target="https://www.amazon.ca/TRIPLE-Training-Quicker-Clicker-Device/dp/B0169FB9KO/" TargetMode="External"/><Relationship Id="rId600" Type="http://schemas.openxmlformats.org/officeDocument/2006/relationships/hyperlink" Target="https://www.amazon.ca/s?i=merchant-items&amp;me=A1F17884ISY0OO&amp;page=28&amp;marketplaceID=A2EUQ1WTGCTBG2&amp;qid=1649157702&amp;ref=sr_pg_28" TargetMode="External"/><Relationship Id="rId684" Type="http://schemas.openxmlformats.org/officeDocument/2006/relationships/hyperlink" Target="https://www.amazon.ca/Pet-Shape-Dumbbells-Natural-16-Ounce/dp/B00115SAD2/" TargetMode="External"/><Relationship Id="rId337" Type="http://schemas.openxmlformats.org/officeDocument/2006/relationships/hyperlink" Target="https://www.jefferspet.com/2-piece-insulator-25/p" TargetMode="External"/><Relationship Id="rId891" Type="http://schemas.openxmlformats.org/officeDocument/2006/relationships/hyperlink" Target="https://www.jefferspet.com/dropping-pan/p?skuId=4194" TargetMode="External"/><Relationship Id="rId905" Type="http://schemas.openxmlformats.org/officeDocument/2006/relationships/hyperlink" Target="https://www.amazon.ca/Leather-Nose-S-Hackamore/dp/B0782ZJFGP/" TargetMode="External"/><Relationship Id="rId989" Type="http://schemas.openxmlformats.org/officeDocument/2006/relationships/hyperlink" Target="https://www.jefferspet.com/goat-gestation-wheel/p" TargetMode="External"/><Relationship Id="rId34" Type="http://schemas.openxmlformats.org/officeDocument/2006/relationships/hyperlink" Target="https://www.amazon.ca/Fiebing-Saddle-Soap-3-5-Yellow/dp/B001CS6HH4/" TargetMode="External"/><Relationship Id="rId544" Type="http://schemas.openxmlformats.org/officeDocument/2006/relationships/hyperlink" Target="https://www.jefferspet.com/kenic-neem-oatmeal-spray-gl/p?skuId=65819" TargetMode="External"/><Relationship Id="rId751" Type="http://schemas.openxmlformats.org/officeDocument/2006/relationships/hyperlink" Target="https://www.jefferspet.com/jeffers-premium-nylon-rip-stop-blanket-color-teal-brown-size-14-17-in/p?skuId=4787" TargetMode="External"/><Relationship Id="rId849" Type="http://schemas.openxmlformats.org/officeDocument/2006/relationships/hyperlink" Target="https://www.jefferspet.com/dematting-razor-mini-blk-11curved-blades/p" TargetMode="External"/><Relationship Id="rId183" Type="http://schemas.openxmlformats.org/officeDocument/2006/relationships/hyperlink" Target="https://www.jefferspet.com/k9-puppy-gold-15-lb/p?skuId=9900" TargetMode="External"/><Relationship Id="rId390" Type="http://schemas.openxmlformats.org/officeDocument/2006/relationships/hyperlink" Target="https://www.jefferspet.com/msm-99-9-pure-1lb/p?skuId=52289" TargetMode="External"/><Relationship Id="rId404" Type="http://schemas.openxmlformats.org/officeDocument/2006/relationships/hyperlink" Target="https://www.jefferspet.com/cashel-crusader-breast-cancer-research-pink-fly-mask-with-ears-size-cob-arabian/p" TargetMode="External"/><Relationship Id="rId611" Type="http://schemas.openxmlformats.org/officeDocument/2006/relationships/hyperlink" Target="https://www.jefferspet.com/copper-rivets-burrs-9-assorted-1lb/p" TargetMode="External"/><Relationship Id="rId1034" Type="http://schemas.openxmlformats.org/officeDocument/2006/relationships/hyperlink" Target="https://www.jefferspet.com/paw-print-groomers-apron/p" TargetMode="External"/><Relationship Id="rId250" Type="http://schemas.openxmlformats.org/officeDocument/2006/relationships/hyperlink" Target="https://www.amazon.ca/dp/B000AHPQ2K/" TargetMode="External"/><Relationship Id="rId488" Type="http://schemas.openxmlformats.org/officeDocument/2006/relationships/hyperlink" Target="https://www.amazon.ca/K9-Power-Show-Stopper-Formula/dp/B01KKOALVS/" TargetMode="External"/><Relationship Id="rId695" Type="http://schemas.openxmlformats.org/officeDocument/2006/relationships/hyperlink" Target="https://www.amazon.ca/Jeffers-Bull-Rings-Large-3-5/dp/B07N8R9NWH/" TargetMode="External"/><Relationship Id="rId709" Type="http://schemas.openxmlformats.org/officeDocument/2006/relationships/hyperlink" Target="https://www.amazon.ca/Aime-Imports-Rectangular-Sheep-Bells/dp/B07K7X527G/" TargetMode="External"/><Relationship Id="rId916" Type="http://schemas.openxmlformats.org/officeDocument/2006/relationships/hyperlink" Target="https://www.jefferspet.com/long-mouse-assorted-5-5/p" TargetMode="External"/><Relationship Id="rId1101" Type="http://schemas.openxmlformats.org/officeDocument/2006/relationships/hyperlink" Target="https://www.amazon.ca/The-Spray-Caddy/dp/B00LJHCX26/" TargetMode="External"/><Relationship Id="rId45" Type="http://schemas.openxmlformats.org/officeDocument/2006/relationships/hyperlink" Target="https://www.amazon.ca/Crazy-Dog-Powder-Grooming-Spray/dp/B0002AQ8X6/" TargetMode="External"/><Relationship Id="rId110" Type="http://schemas.openxmlformats.org/officeDocument/2006/relationships/hyperlink" Target="https://www.amazon.ca/Starmark-Everlasting-Bento-Ball-Medium/dp/B000X2TCWM/" TargetMode="External"/><Relationship Id="rId348" Type="http://schemas.openxmlformats.org/officeDocument/2006/relationships/hyperlink" Target="https://www.jefferspet.com/replacement-pin-for-ultra-tagger-and-tagger-compact-pkg-of-2/p" TargetMode="External"/><Relationship Id="rId555" Type="http://schemas.openxmlformats.org/officeDocument/2006/relationships/hyperlink" Target="https://www.amazon.ca/Durvet-Inc-Shut-eye-Patch-Regular/dp/B004Z614MI/" TargetMode="External"/><Relationship Id="rId762" Type="http://schemas.openxmlformats.org/officeDocument/2006/relationships/hyperlink" Target="https://www.amazon.ca/Jeffers-Premium-Nylon-Ripstop-Blanket/dp/B07K6SYP43/" TargetMode="External"/><Relationship Id="rId194" Type="http://schemas.openxmlformats.org/officeDocument/2006/relationships/hyperlink" Target="https://www.amazon.ca/Safari-Products-DSFW6125-Magic-Deshedder/dp/B00251QAPQ/" TargetMode="External"/><Relationship Id="rId208" Type="http://schemas.openxmlformats.org/officeDocument/2006/relationships/hyperlink" Target="https://www.jefferspet.com/740-color-chick-waterers-quart-color-lime-green/p" TargetMode="External"/><Relationship Id="rId415" Type="http://schemas.openxmlformats.org/officeDocument/2006/relationships/hyperlink" Target="https://www.jefferspet.com/pawbreakers-candy-for-cats/p" TargetMode="External"/><Relationship Id="rId622" Type="http://schemas.openxmlformats.org/officeDocument/2006/relationships/hyperlink" Target="https://www.jefferspet.com/jeffers-expression-horn-bag-color-electric-cheetah/p?skuId=2033" TargetMode="External"/><Relationship Id="rId1045" Type="http://schemas.openxmlformats.org/officeDocument/2006/relationships/hyperlink" Target="https://www.amazon.ca/Gaun-Plastic-Poultry-Feeder-17lbs/dp/B01672ICU4/" TargetMode="External"/><Relationship Id="rId261" Type="http://schemas.openxmlformats.org/officeDocument/2006/relationships/hyperlink" Target="https://www.jefferspet.com/quick-fit-muzzle-0/p?skuId=79689" TargetMode="External"/><Relationship Id="rId499" Type="http://schemas.openxmlformats.org/officeDocument/2006/relationships/hyperlink" Target="https://www.jefferspet.com/jakes-wire-tightener-20clips-per-bag/p?skuId=37792" TargetMode="External"/><Relationship Id="rId927" Type="http://schemas.openxmlformats.org/officeDocument/2006/relationships/hyperlink" Target="https://www.jefferspet.com/stierwalt-superflex-joint-supplement-6-lb/p" TargetMode="External"/><Relationship Id="rId1112" Type="http://schemas.openxmlformats.org/officeDocument/2006/relationships/hyperlink" Target="https://www.jefferspet.com/round-braided-trail-reins-1-2-x8-color-black-red/p?skuId=49730" TargetMode="External"/><Relationship Id="rId56" Type="http://schemas.openxmlformats.org/officeDocument/2006/relationships/hyperlink" Target="https://www.amazon.ca/Drymate-WMCB4850-Washable-Whelping-Puppy/dp/B00HGP7I2U/" TargetMode="External"/><Relationship Id="rId359" Type="http://schemas.openxmlformats.org/officeDocument/2006/relationships/hyperlink" Target="https://www.amazon.ca/Four-Oaks-Farm-Ventures-0412D-03981-Formula/dp/B007AQ4NKU/" TargetMode="External"/><Relationship Id="rId566" Type="http://schemas.openxmlformats.org/officeDocument/2006/relationships/hyperlink" Target="https://www.jefferspet.com/miniature-breakaway-halter-large-color-purple/p?skuId=74755" TargetMode="External"/><Relationship Id="rId773" Type="http://schemas.openxmlformats.org/officeDocument/2006/relationships/hyperlink" Target="https://www.jefferspet.com/microspore-leave-on-lotion-8-oz/p" TargetMode="External"/><Relationship Id="rId121" Type="http://schemas.openxmlformats.org/officeDocument/2006/relationships/hyperlink" Target="https://www.amazon.ca/StarMark-Everlasting-Treat-Ball-Large/dp/B0012NUVN0/" TargetMode="External"/><Relationship Id="rId219" Type="http://schemas.openxmlformats.org/officeDocument/2006/relationships/hyperlink" Target="https://www.amazon.ca/Jolly-Pets-8-inch-Bone-Blue/dp/B008RQ1WZ6/" TargetMode="External"/><Relationship Id="rId426" Type="http://schemas.openxmlformats.org/officeDocument/2006/relationships/hyperlink" Target="https://www.amazon.ca/Tough-Royal-Leather-Track-Halter/dp/B002HVUCJO/" TargetMode="External"/><Relationship Id="rId633" Type="http://schemas.openxmlformats.org/officeDocument/2006/relationships/hyperlink" Target="https://www.amazon.ca/T-A-Walthem-Wire-Handle/dp/B097T3PSZH/" TargetMode="External"/><Relationship Id="rId980" Type="http://schemas.openxmlformats.org/officeDocument/2006/relationships/hyperlink" Target="https://www.amazon.ca/s?i=merchant-items&amp;me=A1F17884ISY0OO&amp;page=49&amp;marketplaceID=A2EUQ1WTGCTBG2&amp;qid=1650107730&amp;ref=sr_pg_49" TargetMode="External"/><Relationship Id="rId1056" Type="http://schemas.openxmlformats.org/officeDocument/2006/relationships/hyperlink" Target="https://www.jefferspet.com/petsprefer-skin-coat-soft-chews-all-natural-2-gram-chews-60-count/p" TargetMode="External"/><Relationship Id="rId840" Type="http://schemas.openxmlformats.org/officeDocument/2006/relationships/hyperlink" Target="https://www.amazon.ca/Jeffers%C2%AE-Orange-Creme-Cologne-Pets/dp/B07K6RFVMT/" TargetMode="External"/><Relationship Id="rId938" Type="http://schemas.openxmlformats.org/officeDocument/2006/relationships/hyperlink" Target="https://www.amazon.ca/Steel-Gray-Horseshoe-Cross-Ties/dp/B07676R7YW/" TargetMode="External"/><Relationship Id="rId67" Type="http://schemas.openxmlformats.org/officeDocument/2006/relationships/hyperlink" Target="https://www.amazon.ca/Multipet-Globlet-9-Inch-Assorted-Colors/dp/B002Z5I2AI/" TargetMode="External"/><Relationship Id="rId272" Type="http://schemas.openxmlformats.org/officeDocument/2006/relationships/hyperlink" Target="https://www.amazon.ca/MiracleCorp-Products-QuickFinder-Medium-Clipper/dp/B000OTQBTG/" TargetMode="External"/><Relationship Id="rId577" Type="http://schemas.openxmlformats.org/officeDocument/2006/relationships/hyperlink" Target="https://www.jefferspet.com/tear-stain-soft-chews-65-ct/p" TargetMode="External"/><Relationship Id="rId700" Type="http://schemas.openxmlformats.org/officeDocument/2006/relationships/hyperlink" Target="https://www.amazon.ca/Retractable-Arena-Cones-23-5-8/dp/B07K7YMTPS" TargetMode="External"/><Relationship Id="rId1123" Type="http://schemas.openxmlformats.org/officeDocument/2006/relationships/hyperlink" Target="https://www.amazon.ca/Tough-1-Fold-Bucket-Storage-Bag/dp/B00GD9DS7Y/" TargetMode="External"/><Relationship Id="rId132" Type="http://schemas.openxmlformats.org/officeDocument/2006/relationships/hyperlink" Target="https://www.jefferspet.com/vetrx-goat-sheep-2oz/p" TargetMode="External"/><Relationship Id="rId784" Type="http://schemas.openxmlformats.org/officeDocument/2006/relationships/hyperlink" Target="https://www.amazon.ca/Ideal-333681-Livestock-Retractable-Marking/dp/B07KGHFSMC/" TargetMode="External"/><Relationship Id="rId991" Type="http://schemas.openxmlformats.org/officeDocument/2006/relationships/hyperlink" Target="https://www.jefferspet.com/shock-quart/p" TargetMode="External"/><Relationship Id="rId1067" Type="http://schemas.openxmlformats.org/officeDocument/2006/relationships/hyperlink" Target="https://www.amazon.ca/Miller-Manufacturing-Company-084369170017-Brooder/" TargetMode="External"/><Relationship Id="rId437" Type="http://schemas.openxmlformats.org/officeDocument/2006/relationships/hyperlink" Target="https://www.amazon.ca/Miller-Manufacturing-Galvanized-Hanging-Gravity-Feed/dp/B00BHVICZG/" TargetMode="External"/><Relationship Id="rId644" Type="http://schemas.openxmlformats.org/officeDocument/2006/relationships/hyperlink" Target="https://www.jefferspet.com/14-hoof-nipper/p?skuId=6646" TargetMode="External"/><Relationship Id="rId851" Type="http://schemas.openxmlformats.org/officeDocument/2006/relationships/hyperlink" Target="https://www.jefferspet.com/nat-oatmeal-anti-itch-shampoo-32oz/p?skuId=47756" TargetMode="External"/><Relationship Id="rId283" Type="http://schemas.openxmlformats.org/officeDocument/2006/relationships/hyperlink" Target="https://www.jefferspet.com/diamond-plate-bowls-w-rubber-bottom-1pt/p?skuId=37680" TargetMode="External"/><Relationship Id="rId490" Type="http://schemas.openxmlformats.org/officeDocument/2006/relationships/hyperlink" Target="https://www.amazon.ca/Fortex-Small-Feeder-Animals-1-Quart/dp/B00ADH737S/" TargetMode="External"/><Relationship Id="rId504" Type="http://schemas.openxmlformats.org/officeDocument/2006/relationships/hyperlink" Target="https://www.amazon.ca/SmartCat-3845-Kittys-Garden-Refill/dp/B000FI2VL8/" TargetMode="External"/><Relationship Id="rId711" Type="http://schemas.openxmlformats.org/officeDocument/2006/relationships/hyperlink" Target="https://www.jefferspet.com/4-3-4-sb-dbl-end-snap/p?skuId=69768" TargetMode="External"/><Relationship Id="rId949" Type="http://schemas.openxmlformats.org/officeDocument/2006/relationships/hyperlink" Target="https://www.jefferspet.com/y-tex-small-blank-color-orange/p?skuId=33964" TargetMode="External"/><Relationship Id="rId1134" Type="http://schemas.openxmlformats.org/officeDocument/2006/relationships/hyperlink" Target="https://www.jefferspet.com/boot-jack-w-vinyl-hood-61181/p" TargetMode="External"/><Relationship Id="rId78" Type="http://schemas.openxmlformats.org/officeDocument/2006/relationships/hyperlink" Target="https://www.jefferspet.com/sensible-seed-bird-food-for-parrots-conures-2-lb/p" TargetMode="External"/><Relationship Id="rId143" Type="http://schemas.openxmlformats.org/officeDocument/2006/relationships/hyperlink" Target="https://www.amazon.ca/MILLER-957829-Compact-Candler-Silver/dp/B01KKRUN72/" TargetMode="External"/><Relationship Id="rId350" Type="http://schemas.openxmlformats.org/officeDocument/2006/relationships/hyperlink" Target="https://www.jefferspet.com/classic-rounded-show-halter-small-color-black/p?skuId=30328" TargetMode="External"/><Relationship Id="rId588" Type="http://schemas.openxmlformats.org/officeDocument/2006/relationships/hyperlink" Target="https://www.amazon.ca/Tough-1-Triggerbull-Open-Snap-Hook/dp/B00BSG63FQ/" TargetMode="External"/><Relationship Id="rId795" Type="http://schemas.openxmlformats.org/officeDocument/2006/relationships/hyperlink" Target="https://www.amazon.ca/Jeffers-Retractable-Arena-Cones-15%C2%BE/dp/B07K7XBKJR/" TargetMode="External"/><Relationship Id="rId809" Type="http://schemas.openxmlformats.org/officeDocument/2006/relationships/hyperlink" Target="https://www.amazon.ca/Jeffers-Livestock-EZE-Calf-Nipples/dp/B07K6TPG7Q/" TargetMode="External"/><Relationship Id="rId9" Type="http://schemas.openxmlformats.org/officeDocument/2006/relationships/hyperlink" Target="https://www.jefferspet.com/k9-advantix-ii-2-pack-dogs-4-10-lb/p?skuId=27710" TargetMode="External"/><Relationship Id="rId210" Type="http://schemas.openxmlformats.org/officeDocument/2006/relationships/hyperlink" Target="https://www.jefferspet.com/bute-less-5-lb-formerly-b-l-pellets/p?skuId=34188" TargetMode="External"/><Relationship Id="rId448" Type="http://schemas.openxmlformats.org/officeDocument/2006/relationships/hyperlink" Target="https://www.amazon.ca/Tough-1-25-Coil-Hose-Nozzle/dp/B00FE183O0/" TargetMode="External"/><Relationship Id="rId655" Type="http://schemas.openxmlformats.org/officeDocument/2006/relationships/hyperlink" Target="https://www.amazon.ca/Ranch-Pack-Syringe-15-mL/dp/B085HD2R3V/" TargetMode="External"/><Relationship Id="rId862" Type="http://schemas.openxmlformats.org/officeDocument/2006/relationships/hyperlink" Target="https://www.amazon.ca/VEDCO-Vedco-VINV-CL75-6000-Micro-Shampoo/dp/B07DCY8N2G" TargetMode="External"/><Relationship Id="rId1078" Type="http://schemas.openxmlformats.org/officeDocument/2006/relationships/hyperlink" Target="https://www.amazon.ca/Mega-Calm-Calming-Powder-4-pound/dp/B00TXT9JQK/" TargetMode="External"/><Relationship Id="rId294" Type="http://schemas.openxmlformats.org/officeDocument/2006/relationships/hyperlink" Target="https://www.amazon.ca/Horse-Corona-Ointment-2-Oz/dp/B000DN7GYC/" TargetMode="External"/><Relationship Id="rId308" Type="http://schemas.openxmlformats.org/officeDocument/2006/relationships/hyperlink" Target="https://www.amazon.ca/Equiderma-Zinc-Paste/dp/B004KGI0AC/" TargetMode="External"/><Relationship Id="rId515" Type="http://schemas.openxmlformats.org/officeDocument/2006/relationships/hyperlink" Target="https://www.amazon.ca/Little-Giant-Plastic-Flip-Top-Poultry/dp/B005KO5BVY/" TargetMode="External"/><Relationship Id="rId722" Type="http://schemas.openxmlformats.org/officeDocument/2006/relationships/hyperlink" Target="https://www.amazon.ca/s?i=merchant-items&amp;me=A1F17884ISY0OO&amp;page=37&amp;marketplaceID=A2EUQ1WTGCTBG2&amp;qid=1649334297&amp;ref=sr_pg_37" TargetMode="External"/><Relationship Id="rId1145" Type="http://schemas.openxmlformats.org/officeDocument/2006/relationships/hyperlink" Target="https://www.jefferspet.com/32-colorful-bungee-trailer-tie-color-pink/p?skuId=50062" TargetMode="External"/><Relationship Id="rId89" Type="http://schemas.openxmlformats.org/officeDocument/2006/relationships/hyperlink" Target="https://www.jefferspet.com/nite-guard-solar-the-original-light/p?skuId=8059" TargetMode="External"/><Relationship Id="rId154" Type="http://schemas.openxmlformats.org/officeDocument/2006/relationships/hyperlink" Target="https://www.jefferspet.com/fancy-horse-head-barn-door-latch-black/p" TargetMode="External"/><Relationship Id="rId361" Type="http://schemas.openxmlformats.org/officeDocument/2006/relationships/hyperlink" Target="https://www.amazon.ca/Silver-Color-Intensifying-Shampoo-liters/dp/B000A6XGGY/" TargetMode="External"/><Relationship Id="rId599" Type="http://schemas.openxmlformats.org/officeDocument/2006/relationships/hyperlink" Target="https://www.jefferspet.com/goats-prefer-probiotic-plus-paste-80-cc/p" TargetMode="External"/><Relationship Id="rId1005" Type="http://schemas.openxmlformats.org/officeDocument/2006/relationships/hyperlink" Target="https://www.amazon.ca/Sparkle-Breakaway-Collars-Westminster-Pet/dp/B01HQVL69E/" TargetMode="External"/><Relationship Id="rId459" Type="http://schemas.openxmlformats.org/officeDocument/2006/relationships/hyperlink" Target="https://www.amazon.ca/Cashel-Breathable-Feed-Rite-Blue/dp/B07QZ72V66/" TargetMode="External"/><Relationship Id="rId666" Type="http://schemas.openxmlformats.org/officeDocument/2006/relationships/hyperlink" Target="https://www.amazon.ca/Manna-Pro-Likit-Holder-Red/dp/B005BV1YBW/" TargetMode="External"/><Relationship Id="rId873" Type="http://schemas.openxmlformats.org/officeDocument/2006/relationships/hyperlink" Target="https://www.jefferspet.com/sarcoid-cleansing-salve-4-oz/p" TargetMode="External"/><Relationship Id="rId1089" Type="http://schemas.openxmlformats.org/officeDocument/2006/relationships/hyperlink" Target="https://www.amazon.ca/Sunshine-Mills-041746029184-Biscuit-Lbs/dp/B00O3YD39E/" TargetMode="External"/><Relationship Id="rId16" Type="http://schemas.openxmlformats.org/officeDocument/2006/relationships/hyperlink" Target="https://www.jefferspet.com/flea-comb-single-row/p?skuId=103858" TargetMode="External"/><Relationship Id="rId221" Type="http://schemas.openxmlformats.org/officeDocument/2006/relationships/hyperlink" Target="https://www.amazon.ca/Jolly-Pets-6-inch-Bone-Yellow/dp/B008RQ1WNS/" TargetMode="External"/><Relationship Id="rId319" Type="http://schemas.openxmlformats.org/officeDocument/2006/relationships/hyperlink" Target="https://www.jefferspet.com/jeffers-exp-electric-cheetah-fleece-cooler-size-69-in/p?skuId=95926" TargetMode="External"/><Relationship Id="rId526" Type="http://schemas.openxmlformats.org/officeDocument/2006/relationships/hyperlink" Target="https://www.jefferspet.com/plastic-feeder-2-part-base-top-bottom-color-red/p?skuId=4370" TargetMode="External"/><Relationship Id="rId733" Type="http://schemas.openxmlformats.org/officeDocument/2006/relationships/hyperlink" Target="https://www.jefferspet.com/3-7-8-npmi-panic-snap/p" TargetMode="External"/><Relationship Id="rId940" Type="http://schemas.openxmlformats.org/officeDocument/2006/relationships/hyperlink" Target="https://www.amazon.ca/Leather-Nose-Multi-Ring-Hackamore/dp/B07831M6TJ/" TargetMode="External"/><Relationship Id="rId1016" Type="http://schemas.openxmlformats.org/officeDocument/2006/relationships/hyperlink" Target="https://www.jefferspet.com/poultry-fountain-valve-replacement-valve-for-m3-p1-m3-p2/p" TargetMode="External"/><Relationship Id="rId165" Type="http://schemas.openxmlformats.org/officeDocument/2006/relationships/hyperlink" Target="https://www.amazon.ca/One-Man-Horse-Twitch-from-Jeffers/dp/B07K6W84JR/" TargetMode="External"/><Relationship Id="rId372" Type="http://schemas.openxmlformats.org/officeDocument/2006/relationships/hyperlink" Target="https://www.jefferspet.com/soda-bottle-lamb-colt-nipples-3pk-blk/p" TargetMode="External"/><Relationship Id="rId677" Type="http://schemas.openxmlformats.org/officeDocument/2006/relationships/hyperlink" Target="https://www.jefferspet.com/shed-flower-assorted/p" TargetMode="External"/><Relationship Id="rId800" Type="http://schemas.openxmlformats.org/officeDocument/2006/relationships/hyperlink" Target="https://www.jefferspet.com/zp-screw-eye-w-ring-10-101510/p" TargetMode="External"/><Relationship Id="rId232" Type="http://schemas.openxmlformats.org/officeDocument/2006/relationships/hyperlink" Target="https://www.jefferspet.com/revolving-head-tattoo/p" TargetMode="External"/><Relationship Id="rId884" Type="http://schemas.openxmlformats.org/officeDocument/2006/relationships/hyperlink" Target="https://www.amazon.ca/Horseware-of-Ireland-Riding-Tights/dp/B07B3VPJGK/" TargetMode="External"/><Relationship Id="rId27" Type="http://schemas.openxmlformats.org/officeDocument/2006/relationships/hyperlink" Target="https://www.amazon.ca/TERRO-T231-Flea-Refill-Boards/dp/B08C225K7R/" TargetMode="External"/><Relationship Id="rId537" Type="http://schemas.openxmlformats.org/officeDocument/2006/relationships/hyperlink" Target="https://www.amazon.ca/Best-Shot-One-Deodorizing-Spray/dp/B00KYPSOBI/" TargetMode="External"/><Relationship Id="rId744" Type="http://schemas.openxmlformats.org/officeDocument/2006/relationships/hyperlink" Target="https://www.amazon.ca/Jeffers-Plush-Penguin-Squeaker-Dog/dp/B07K6X738C/" TargetMode="External"/><Relationship Id="rId951" Type="http://schemas.openxmlformats.org/officeDocument/2006/relationships/hyperlink" Target="https://www.jefferspet.com/beef-jerky-strips-meaty-treats-5-6oz/p" TargetMode="External"/><Relationship Id="rId80" Type="http://schemas.openxmlformats.org/officeDocument/2006/relationships/hyperlink" Target="https://www.jefferspet.com/standing-lamb-chop-13/p" TargetMode="External"/><Relationship Id="rId176" Type="http://schemas.openxmlformats.org/officeDocument/2006/relationships/hyperlink" Target="https://www.amazon.ca/Starmark-Easy-Glide-Durafoam-Disc/dp/B0006VB3U4/" TargetMode="External"/><Relationship Id="rId383" Type="http://schemas.openxmlformats.org/officeDocument/2006/relationships/hyperlink" Target="https://www.amazon.ca/Stewart-Freeze-Dried-Treats-14-Ounce/dp/B000255OIG/" TargetMode="External"/><Relationship Id="rId590" Type="http://schemas.openxmlformats.org/officeDocument/2006/relationships/hyperlink" Target="https://www.jefferspet.com/chain-link-u-post-insulator-25/p" TargetMode="External"/><Relationship Id="rId604" Type="http://schemas.openxmlformats.org/officeDocument/2006/relationships/hyperlink" Target="https://www.amazon.ca/CareFree-Enzymes-Stop-Itch-Protector/dp/B09S3H8TP6/" TargetMode="External"/><Relationship Id="rId811" Type="http://schemas.openxmlformats.org/officeDocument/2006/relationships/hyperlink" Target="https://www.amazon.ca/Jeffers-Tail-Mane-Detangler-Conditioner/dp/B07K6TPXYD/" TargetMode="External"/><Relationship Id="rId1027" Type="http://schemas.openxmlformats.org/officeDocument/2006/relationships/hyperlink" Target="https://www.amazon.ca/Tough-1-Professional-Curved-Hoof-Knife/dp/B01B7WJFQE/" TargetMode="External"/><Relationship Id="rId243" Type="http://schemas.openxmlformats.org/officeDocument/2006/relationships/hyperlink" Target="https://www.amazon.ca/Pooch-Pad-PoochPant-Diaper-Small/dp/B0002XUH30/" TargetMode="External"/><Relationship Id="rId450" Type="http://schemas.openxmlformats.org/officeDocument/2006/relationships/hyperlink" Target="https://www.jefferspet.com/phycox-max-ha-soft-chews-90ct/p" TargetMode="External"/><Relationship Id="rId688" Type="http://schemas.openxmlformats.org/officeDocument/2006/relationships/hyperlink" Target="https://www.amazon.ca/Co-Line-GW1-Gate-Wheel/dp/B000FBKMRU/" TargetMode="External"/><Relationship Id="rId895" Type="http://schemas.openxmlformats.org/officeDocument/2006/relationships/hyperlink" Target="https://www.amazon.ca/s?i=merchant-items&amp;me=A1F17884ISY0OO&amp;page=43&amp;marketplaceID=A2EUQ1WTGCTBG2&amp;qid=1649761860&amp;ref=sr_pg_42" TargetMode="External"/><Relationship Id="rId909" Type="http://schemas.openxmlformats.org/officeDocument/2006/relationships/hyperlink" Target="https://www.amazon.ca/Half-Moon-Bridle-Rack-Long/dp/B078JBZD8B/" TargetMode="External"/><Relationship Id="rId1080" Type="http://schemas.openxmlformats.org/officeDocument/2006/relationships/hyperlink" Target="https://www.amazon.ca/HARRIS-FARMS-Poultry-Watering-Nipples/dp/B00MBVDWAG/" TargetMode="External"/><Relationship Id="rId38" Type="http://schemas.openxmlformats.org/officeDocument/2006/relationships/hyperlink" Target="https://www.amazon.ca/RESCUE-FTD-Non-Toxic-Disposable-Trap/dp/B00004TBKM/" TargetMode="External"/><Relationship Id="rId103" Type="http://schemas.openxmlformats.org/officeDocument/2006/relationships/hyperlink" Target="https://www.amazon.ca/Bio-Groom-21128-Burgham-Super-Shampoo/dp/B0002ASSMU/" TargetMode="External"/><Relationship Id="rId310" Type="http://schemas.openxmlformats.org/officeDocument/2006/relationships/hyperlink" Target="https://www.amazon.ca/Resco-Clipper-Replacement-Guillotine-Style-Trimmers/dp/B001ID9H8O/" TargetMode="External"/><Relationship Id="rId548" Type="http://schemas.openxmlformats.org/officeDocument/2006/relationships/hyperlink" Target="https://www.jefferspet.com/rooster-booster-sheep-and-goat-b-12-liquid-16-oz/p?skuId=27688" TargetMode="External"/><Relationship Id="rId755" Type="http://schemas.openxmlformats.org/officeDocument/2006/relationships/hyperlink" Target="https://www.jefferspet.com/jeffers-premium-nylon-rip-stop-blanket-color-teal-brown-size-14-17-in/p?skuId=4815" TargetMode="External"/><Relationship Id="rId962" Type="http://schemas.openxmlformats.org/officeDocument/2006/relationships/hyperlink" Target="https://www.jefferspet.com/tack-hook-silver-10/p" TargetMode="External"/><Relationship Id="rId91" Type="http://schemas.openxmlformats.org/officeDocument/2006/relationships/hyperlink" Target="https://www.jefferspet.com/silk-creme-rinse-12oz/p" TargetMode="External"/><Relationship Id="rId187" Type="http://schemas.openxmlformats.org/officeDocument/2006/relationships/hyperlink" Target="https://www.jefferspet.com/training-reward-treats-20-oz-flavor-beef/p" TargetMode="External"/><Relationship Id="rId394" Type="http://schemas.openxmlformats.org/officeDocument/2006/relationships/hyperlink" Target="https://www.jefferspet.com/msm-99-9-pure-1lb/p?skuId=52276" TargetMode="External"/><Relationship Id="rId408" Type="http://schemas.openxmlformats.org/officeDocument/2006/relationships/hyperlink" Target="https://www.amazon.ca/Vets-Plus-CHR-800-Intelliflora-Nutritional/dp/B0719QFH14" TargetMode="External"/><Relationship Id="rId615" Type="http://schemas.openxmlformats.org/officeDocument/2006/relationships/hyperlink" Target="https://www.jefferspet.com/5-oval-mouth-copper-loose-ring-bit/p" TargetMode="External"/><Relationship Id="rId822" Type="http://schemas.openxmlformats.org/officeDocument/2006/relationships/hyperlink" Target="https://www.amazon.ca/Jeffers-Glistening-Gold-Horse-Shampoo/dp/B07K6TKK7L/" TargetMode="External"/><Relationship Id="rId1038" Type="http://schemas.openxmlformats.org/officeDocument/2006/relationships/hyperlink" Target="https://www.jefferspet.com/amigo-mio-fly-sheet-bronze-navy-size-69-in/p?skuId=64315" TargetMode="External"/><Relationship Id="rId254" Type="http://schemas.openxmlformats.org/officeDocument/2006/relationships/hyperlink" Target="https://www.amazon.ca/DECKER-50-Grooming-Finish-Brush/dp/B000B9QFPO" TargetMode="External"/><Relationship Id="rId699" Type="http://schemas.openxmlformats.org/officeDocument/2006/relationships/hyperlink" Target="https://www.jefferspet.com/metal-bridle-bracket-24426-3-color-red/p?skuId=69822" TargetMode="External"/><Relationship Id="rId1091" Type="http://schemas.openxmlformats.org/officeDocument/2006/relationships/hyperlink" Target="https://www.amazon.ca/Colorful-Cotton-Lead-Rope-Brass/dp/B00PG7VLDM/" TargetMode="External"/><Relationship Id="rId1105" Type="http://schemas.openxmlformats.org/officeDocument/2006/relationships/hyperlink" Target="https://www.amazon.ca/AniMed-Arthaway-Powder-Supplement-16-Ounce/dp/B00LFNHB2G/" TargetMode="External"/><Relationship Id="rId49" Type="http://schemas.openxmlformats.org/officeDocument/2006/relationships/hyperlink" Target="https://www.jefferspet.com/yeowww-catnip-tub-2oz/p" TargetMode="External"/><Relationship Id="rId114" Type="http://schemas.openxmlformats.org/officeDocument/2006/relationships/hyperlink" Target="https://www.amazon.ca/Sav-A-Chick-Probiotic-3-packets-17oz/dp/B0069SGBDC/" TargetMode="External"/><Relationship Id="rId461" Type="http://schemas.openxmlformats.org/officeDocument/2006/relationships/hyperlink" Target="https://www.amazon.ca/Bio-Groom-Plastic-Dispensing-5-Gallon-White/dp/B0002DH242/" TargetMode="External"/><Relationship Id="rId559" Type="http://schemas.openxmlformats.org/officeDocument/2006/relationships/hyperlink" Target="https://www.amazon.ca/Farnam-Home-Garden-100504652-Supermask/dp/B004ZQ56WC/" TargetMode="External"/><Relationship Id="rId766" Type="http://schemas.openxmlformats.org/officeDocument/2006/relationships/hyperlink" Target="https://www.amazon.ca/Neogen-Sheep-Marking-Chalk-Black/dp/B07KGJYVTH/" TargetMode="External"/><Relationship Id="rId198" Type="http://schemas.openxmlformats.org/officeDocument/2006/relationships/hyperlink" Target="https://www.amazon.ca/Horsemens-Pride-Mega-Horses-30-Inch/dp/B00474R4MC/" TargetMode="External"/><Relationship Id="rId321" Type="http://schemas.openxmlformats.org/officeDocument/2006/relationships/hyperlink" Target="https://www.jefferspet.com/polished-aluminum-barrel-racer-stirrups-color-purple/p?skuId=74530" TargetMode="External"/><Relationship Id="rId419" Type="http://schemas.openxmlformats.org/officeDocument/2006/relationships/hyperlink" Target="https://www.jefferspet.com/miniature-breakaway-halter-large-color-purple/p?skuId=74771" TargetMode="External"/><Relationship Id="rId626" Type="http://schemas.openxmlformats.org/officeDocument/2006/relationships/hyperlink" Target="https://www.jefferspet.com/jeffers-expression-gear-bag-color-maya/p" TargetMode="External"/><Relationship Id="rId973" Type="http://schemas.openxmlformats.org/officeDocument/2006/relationships/hyperlink" Target="https://www.amazon.ca/Mustang-Poly-Colorful-Lead-Rope/dp/B01N12C76P/" TargetMode="External"/><Relationship Id="rId1049" Type="http://schemas.openxmlformats.org/officeDocument/2006/relationships/hyperlink" Target="https://www.amazon.ca/Jones-Smoked-Pig-Ears-30/dp/B016AEVAAI/" TargetMode="External"/><Relationship Id="rId833" Type="http://schemas.openxmlformats.org/officeDocument/2006/relationships/hyperlink" Target="https://www.jefferspet.com/jeffers-tail-mane-creme-rinse-16oz/p" TargetMode="External"/><Relationship Id="rId1116" Type="http://schemas.openxmlformats.org/officeDocument/2006/relationships/hyperlink" Target="https://www.jefferspet.com/soda-bottle-converter-kit-ea/p" TargetMode="External"/><Relationship Id="rId265" Type="http://schemas.openxmlformats.org/officeDocument/2006/relationships/hyperlink" Target="https://www.jefferspet.com/curicyn-wound-care-clay-3-2-oz/p?skuId=57088" TargetMode="External"/><Relationship Id="rId472" Type="http://schemas.openxmlformats.org/officeDocument/2006/relationships/hyperlink" Target="https://www.amazon.ca/Copasure-Bolus-Kids-24-Capsules/dp/B075ZGKF17/" TargetMode="External"/><Relationship Id="rId900" Type="http://schemas.openxmlformats.org/officeDocument/2006/relationships/hyperlink" Target="https://www.jefferspet.com/elevated-pet-bed-small-color-navy-blue/p?skuId=10834" TargetMode="External"/><Relationship Id="rId125" Type="http://schemas.openxmlformats.org/officeDocument/2006/relationships/hyperlink" Target="https://www.amazon.ca/Manna-Pro-Likit-Refill-1-5-Pounds/dp/B000I1O2MS/" TargetMode="External"/><Relationship Id="rId332" Type="http://schemas.openxmlformats.org/officeDocument/2006/relationships/hyperlink" Target="https://www.jefferspet.com/selenium-vitamin-e-oral-gel-30-ml/p?skuId=76262" TargetMode="External"/><Relationship Id="rId777" Type="http://schemas.openxmlformats.org/officeDocument/2006/relationships/hyperlink" Target="https://www.jefferspet.com/gravity-flow-barrel-waterer-blue/p" TargetMode="External"/><Relationship Id="rId984" Type="http://schemas.openxmlformats.org/officeDocument/2006/relationships/hyperlink" Target="https://www.amazon.ca/Jeffers-Kalaya-Shampoo-Horses-Gallon/dp/B01M1BH8ZG/" TargetMode="External"/><Relationship Id="rId637" Type="http://schemas.openxmlformats.org/officeDocument/2006/relationships/hyperlink" Target="https://www.jefferspet.com/8ft-waxed-bull-whip/p" TargetMode="External"/><Relationship Id="rId844" Type="http://schemas.openxmlformats.org/officeDocument/2006/relationships/hyperlink" Target="https://www.amazon.ca/Jeffers-Blue-Plush-Bunny-Bone/dp/B07HFJ23CG/" TargetMode="External"/><Relationship Id="rId276" Type="http://schemas.openxmlformats.org/officeDocument/2006/relationships/hyperlink" Target="https://www.amazon.ca/Pfizer-11691500-Laxaire-3oz/dp/B00029JL0E/" TargetMode="External"/><Relationship Id="rId483" Type="http://schemas.openxmlformats.org/officeDocument/2006/relationships/hyperlink" Target="https://www.amazon.ca/Shires-Premium-Poly-Cord-Black/dp/B002N6LSPK/" TargetMode="External"/><Relationship Id="rId690" Type="http://schemas.openxmlformats.org/officeDocument/2006/relationships/hyperlink" Target="https://www.amazon.ca/Partrade-Trading-Company-BC267303-Brush/dp/B000HHO9VM/" TargetMode="External"/><Relationship Id="rId704" Type="http://schemas.openxmlformats.org/officeDocument/2006/relationships/hyperlink" Target="https://www.amazon.ca/Round-Eye-Bolt-Snaps-3-1/dp/B07K7XDV12/" TargetMode="External"/><Relationship Id="rId911" Type="http://schemas.openxmlformats.org/officeDocument/2006/relationships/hyperlink" Target="https://www.amazon.ca/Reinsman-Waxed-Knotted-Barrel-Rein/dp/B0786R55VC/" TargetMode="External"/><Relationship Id="rId1127" Type="http://schemas.openxmlformats.org/officeDocument/2006/relationships/hyperlink" Target="https://www.amazon.ca/Tough-1-Himalayan-Rock-Salt-Hanger/dp/B00FE1HW6K/" TargetMode="External"/><Relationship Id="rId40" Type="http://schemas.openxmlformats.org/officeDocument/2006/relationships/hyperlink" Target="https://www.amazon.ca/Cowboy-Magic-Detangler-Shine-oz/dp/B000A6XGY6/" TargetMode="External"/><Relationship Id="rId136" Type="http://schemas.openxmlformats.org/officeDocument/2006/relationships/hyperlink" Target="https://www.jefferspet.com/cowboy-magic-rosewater-shampoo-16-oz/p?skuId=82542" TargetMode="External"/><Relationship Id="rId343" Type="http://schemas.openxmlformats.org/officeDocument/2006/relationships/hyperlink" Target="https://www.amazon.ca/s?i=merchant-items&amp;me=A1F17884ISY0OO&amp;page=15&amp;marketplaceID=A2EUQ1WTGCTBG2&amp;qid=1648668155&amp;ref=sr_pg_15" TargetMode="External"/><Relationship Id="rId550" Type="http://schemas.openxmlformats.org/officeDocument/2006/relationships/hyperlink" Target="https://www.jefferspet.com/rooster-booster-sheep-and-goat-b-12-liquid-16-oz/p?skuId=27673" TargetMode="External"/><Relationship Id="rId788" Type="http://schemas.openxmlformats.org/officeDocument/2006/relationships/hyperlink" Target="https://www.amazon.ca/REINSMAN-EQUESTRIAN-PRODUCTS-Latigo-Horse/dp/B07K8RRHKY/" TargetMode="External"/><Relationship Id="rId995" Type="http://schemas.openxmlformats.org/officeDocument/2006/relationships/hyperlink" Target="https://www.amazon.ca/Chew-Max-Pet-Products-Biscuit/dp/B01IRVFM60" TargetMode="External"/><Relationship Id="rId203" Type="http://schemas.openxmlformats.org/officeDocument/2006/relationships/hyperlink" Target="https://www.amazon.ca/Weaver-Leather-Poly-Roper-Rein/dp/B00TZVPBBI/" TargetMode="External"/><Relationship Id="rId648" Type="http://schemas.openxmlformats.org/officeDocument/2006/relationships/hyperlink" Target="https://www.jefferspet.com/barnes-dehorner-small-metal/p" TargetMode="External"/><Relationship Id="rId855" Type="http://schemas.openxmlformats.org/officeDocument/2006/relationships/hyperlink" Target="https://www.jefferspet.com/mini-repl-frk-head-12tinesx11/p" TargetMode="External"/><Relationship Id="rId1040" Type="http://schemas.openxmlformats.org/officeDocument/2006/relationships/hyperlink" Target="https://www.jefferspet.com/lila-embroidered-caps-color-black/p?skuId=52115" TargetMode="External"/><Relationship Id="rId287" Type="http://schemas.openxmlformats.org/officeDocument/2006/relationships/hyperlink" Target="https://www.jefferspet.com/diamond-plate-bowls-w-rubber-bottom-1pt/p?skuId=37716" TargetMode="External"/><Relationship Id="rId410" Type="http://schemas.openxmlformats.org/officeDocument/2006/relationships/hyperlink" Target="https://www.amazon.ca/Loving-Pets-Natural-Sticks-14-Ounce/dp/B00IK5WLJA/" TargetMode="External"/><Relationship Id="rId494" Type="http://schemas.openxmlformats.org/officeDocument/2006/relationships/hyperlink" Target="https://www.amazon.ca/Breathe-Nylon-Grazing-Muzzle-Black/dp/B003M6E0FU/" TargetMode="External"/><Relationship Id="rId508" Type="http://schemas.openxmlformats.org/officeDocument/2006/relationships/hyperlink" Target="https://www.amazon.ca/Kids-Nylon-Waxed-Ranch-Rope/dp/B01IA7UOWI/" TargetMode="External"/><Relationship Id="rId715" Type="http://schemas.openxmlformats.org/officeDocument/2006/relationships/hyperlink" Target="https://www.jefferspet.com/dust-proof-hoof-dressing-brush/p" TargetMode="External"/><Relationship Id="rId922" Type="http://schemas.openxmlformats.org/officeDocument/2006/relationships/hyperlink" Target="https://www.jefferspet.com/nuts-for-knots-rope-tug-with-braided-stick-assorted-16/p" TargetMode="External"/><Relationship Id="rId1138" Type="http://schemas.openxmlformats.org/officeDocument/2006/relationships/hyperlink" Target="https://www.jefferspet.com/denta-med-dual-end-toothbrush-each/p" TargetMode="External"/><Relationship Id="rId147" Type="http://schemas.openxmlformats.org/officeDocument/2006/relationships/hyperlink" Target="https://www.jefferspet.com/chrome-plated-blocker-tie-ring-ii/p?skuId=103271" TargetMode="External"/><Relationship Id="rId354" Type="http://schemas.openxmlformats.org/officeDocument/2006/relationships/hyperlink" Target="https://www.jefferspet.com/sure-latch-lockable-2-way-gate-latch/p" TargetMode="External"/><Relationship Id="rId799" Type="http://schemas.openxmlformats.org/officeDocument/2006/relationships/hyperlink" Target="https://www.amazon.ca/Jeffers-Black-Coat-Shampoo-Horses/dp/B07K6V3HKB/" TargetMode="External"/><Relationship Id="rId51" Type="http://schemas.openxmlformats.org/officeDocument/2006/relationships/hyperlink" Target="https://www.jefferspet.com/banixx-horse-pet-care-16oz/p" TargetMode="External"/><Relationship Id="rId561" Type="http://schemas.openxmlformats.org/officeDocument/2006/relationships/hyperlink" Target="https://www.amazon.ca/BRADLEY-CALDWELL-Upside-Horse-Sprayer/dp/B0054KC01I/" TargetMode="External"/><Relationship Id="rId659" Type="http://schemas.openxmlformats.org/officeDocument/2006/relationships/hyperlink" Target="https://www.amazon.ca/Cowhorse-Junior-Horse-Bit-5/dp/B085DBSHZL/" TargetMode="External"/><Relationship Id="rId866" Type="http://schemas.openxmlformats.org/officeDocument/2006/relationships/hyperlink" Target="https://www.jefferspet.com/bully-basted-strips-28-oz/p?skuId=42730" TargetMode="External"/><Relationship Id="rId214" Type="http://schemas.openxmlformats.org/officeDocument/2006/relationships/hyperlink" Target="https://www.jefferspet.com/bute-less-5-lb-formerly-b-l-pellets/p?skuId=34229" TargetMode="External"/><Relationship Id="rId298" Type="http://schemas.openxmlformats.org/officeDocument/2006/relationships/hyperlink" Target="https://www.amazon.ca/FORTEX-INDUSTRIES-WB-20-Wall-Bracket/dp/B000A6VRDI/" TargetMode="External"/><Relationship Id="rId421" Type="http://schemas.openxmlformats.org/officeDocument/2006/relationships/hyperlink" Target="https://www.jefferspet.com/miniature-breakaway-halter-large-color-purple/p?skuId=74771" TargetMode="External"/><Relationship Id="rId519" Type="http://schemas.openxmlformats.org/officeDocument/2006/relationships/hyperlink" Target="https://www.amazon.ca/Breathe-Nylon-Grazing-Muzzle-Large/dp/B003M6PKPE/" TargetMode="External"/><Relationship Id="rId1051" Type="http://schemas.openxmlformats.org/officeDocument/2006/relationships/hyperlink" Target="https://www.amazon.ca/Enrych-Apron-Pets-Solid-Gray/dp/B0177HOY4Q/" TargetMode="External"/><Relationship Id="rId158" Type="http://schemas.openxmlformats.org/officeDocument/2006/relationships/hyperlink" Target="https://www.amazon.ca/Natural-Oatmeal-Soothing-Anti-Itch-Shampoo/dp/B07HFGRT4S/" TargetMode="External"/><Relationship Id="rId726" Type="http://schemas.openxmlformats.org/officeDocument/2006/relationships/hyperlink" Target="https://www.amazon.ca/Round-Eye-Bolt-Snaps-3-7/dp/B07K7VTZLH/" TargetMode="External"/><Relationship Id="rId933" Type="http://schemas.openxmlformats.org/officeDocument/2006/relationships/hyperlink" Target="https://www.jefferspet.com/y-tex-medium-numbered-25-color-blue-number-76-100/p?skuId=34219" TargetMode="External"/><Relationship Id="rId1009" Type="http://schemas.openxmlformats.org/officeDocument/2006/relationships/hyperlink" Target="https://www.amazon.ca/BlackWing-Farms-Courage-2-oz/dp/B01H62SPYW/" TargetMode="External"/><Relationship Id="rId62" Type="http://schemas.openxmlformats.org/officeDocument/2006/relationships/hyperlink" Target="https://www.amazon.ca/dp/B00AZTBOQK/ref=twister_B071ZH9KGQ?_encoding=UTF8&amp;psc=1" TargetMode="External"/><Relationship Id="rId365" Type="http://schemas.openxmlformats.org/officeDocument/2006/relationships/hyperlink" Target="https://www.amazon.ca/T-A-Walthem-Jeffers%C2%AE-Snare/dp/B07K6VFPV5/" TargetMode="External"/><Relationship Id="rId572" Type="http://schemas.openxmlformats.org/officeDocument/2006/relationships/hyperlink" Target="https://www.amazon.ca/Westminster-Products-16307-Emoji-Plush/dp/B0753GNST5/" TargetMode="External"/><Relationship Id="rId225" Type="http://schemas.openxmlformats.org/officeDocument/2006/relationships/hyperlink" Target="https://www.amazon.ca/Neonz-Nylon-Off-Billet-40/dp/B01N9T8Z9R/" TargetMode="External"/><Relationship Id="rId432" Type="http://schemas.openxmlformats.org/officeDocument/2006/relationships/hyperlink" Target="https://www.amazon.ca/Indipets-800104-Heavy-Stainless-13-Quart/dp/B0033PR796/" TargetMode="External"/><Relationship Id="rId877" Type="http://schemas.openxmlformats.org/officeDocument/2006/relationships/hyperlink" Target="https://www.jefferspet.com/knobby-noggins-4/p" TargetMode="External"/><Relationship Id="rId1062" Type="http://schemas.openxmlformats.org/officeDocument/2006/relationships/hyperlink" Target="https://www.jefferspet.com/infinia-chicken-brown-rice-dog-food-15-lb/p?skuId=98433" TargetMode="External"/><Relationship Id="rId737" Type="http://schemas.openxmlformats.org/officeDocument/2006/relationships/hyperlink" Target="https://www.amazon.ca/Jeffers-Hanging-Blanket-Rack/dp/B07K7V6Z2M/" TargetMode="External"/><Relationship Id="rId944" Type="http://schemas.openxmlformats.org/officeDocument/2006/relationships/hyperlink" Target="https://www.amazon.ca/Poochpad-Products-Micro-Fine-PoochPad/dp/B0713SQQZH/" TargetMode="External"/><Relationship Id="rId73" Type="http://schemas.openxmlformats.org/officeDocument/2006/relationships/hyperlink" Target="https://www.amazon.ca/Oster-Professional-CryogenX-Animal-Clipper/dp/B000CR1FIM/" TargetMode="External"/><Relationship Id="rId169" Type="http://schemas.openxmlformats.org/officeDocument/2006/relationships/hyperlink" Target="https://www.amazon.ca/Weaver-Leather-Silvertip-Rope-Halter/dp/B019S3NWVS/" TargetMode="External"/><Relationship Id="rId376" Type="http://schemas.openxmlformats.org/officeDocument/2006/relationships/hyperlink" Target="https://www.jefferspet.com/rubber-feed-pan-black-3-gallon-cr-350/p?skuId=64863" TargetMode="External"/><Relationship Id="rId583" Type="http://schemas.openxmlformats.org/officeDocument/2006/relationships/hyperlink" Target="https://www.amazon.ca/Kaeco-Colostrum-Powder-Goats-Oz/dp/B00JAL0MZS/" TargetMode="External"/><Relationship Id="rId790" Type="http://schemas.openxmlformats.org/officeDocument/2006/relationships/hyperlink" Target="https://www.amazon.ca/50-Stockyard-Whip-18-Drop/dp/B07K8G9PPK" TargetMode="External"/><Relationship Id="rId804" Type="http://schemas.openxmlformats.org/officeDocument/2006/relationships/hyperlink" Target="https://www.jefferspet.com/nail-trimmer-sm-hole-red-coated-blk-body/p" TargetMode="External"/><Relationship Id="rId4" Type="http://schemas.openxmlformats.org/officeDocument/2006/relationships/hyperlink" Target="https://www.amazon.ca/K9-Advantix-II-Protection-weighing/dp/B088C115XR/" TargetMode="External"/><Relationship Id="rId236" Type="http://schemas.openxmlformats.org/officeDocument/2006/relationships/hyperlink" Target="https://www.jefferspet.com/high-end-hen-poultry-feeder-and-waterer/p" TargetMode="External"/><Relationship Id="rId443" Type="http://schemas.openxmlformats.org/officeDocument/2006/relationships/hyperlink" Target="https://www.amazon.ca/Fortex-Feeder-Pan-Qt-Cr40/dp/B000A6XM5O/" TargetMode="External"/><Relationship Id="rId650" Type="http://schemas.openxmlformats.org/officeDocument/2006/relationships/hyperlink" Target="https://www.jefferspet.com/blunt-slip-on-spurs-mens-258741/p" TargetMode="External"/><Relationship Id="rId888" Type="http://schemas.openxmlformats.org/officeDocument/2006/relationships/hyperlink" Target="https://www.amazon.ca/The-Small-Texas-Hay-Net/dp/B079C8FJ39/" TargetMode="External"/><Relationship Id="rId1073" Type="http://schemas.openxmlformats.org/officeDocument/2006/relationships/hyperlink" Target="https://www.jefferspet.com/perris-leather-potion-0-75-oz/p?skuId=59629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ca/TUO-Boing-Knife-Professional-Stainless/dp/B07WR11L34/" TargetMode="External"/><Relationship Id="rId13" Type="http://schemas.openxmlformats.org/officeDocument/2006/relationships/hyperlink" Target="https://www.amazon.ca/TUO-Steak-Knife-Professional-Stainless/dp/B08CZ9QMC5/" TargetMode="External"/><Relationship Id="rId18" Type="http://schemas.openxmlformats.org/officeDocument/2006/relationships/hyperlink" Target="https://www.amazon.ca/TUO-Chef-Knife-Kitchen-Knife-High-Carbon-Stainless-Steel/dp/B07VXT19CL/" TargetMode="External"/><Relationship Id="rId3" Type="http://schemas.openxmlformats.org/officeDocument/2006/relationships/hyperlink" Target="https://www.amazon.ca/TUO-Paring-Knife-Professional-Stainless/dp/B07WVQ5D3X/" TargetMode="External"/><Relationship Id="rId21" Type="http://schemas.openxmlformats.org/officeDocument/2006/relationships/hyperlink" Target="https://www.amazon.ca/TUO-Kiritsuke-Chef-Knife-High-Carbon-Stainless-Steel/dp/B07W21NDCS/" TargetMode="External"/><Relationship Id="rId7" Type="http://schemas.openxmlformats.org/officeDocument/2006/relationships/hyperlink" Target="https://www.amazon.ca/TUO-Cleaver-Knife-Vegetable-Chopper/dp/B07WVPV6QP/" TargetMode="External"/><Relationship Id="rId12" Type="http://schemas.openxmlformats.org/officeDocument/2006/relationships/hyperlink" Target="https://www.amazon.ca/TUO-Serrated-Steak-Knife-Professional/dp/B08CZ4NS4T/" TargetMode="External"/><Relationship Id="rId17" Type="http://schemas.openxmlformats.org/officeDocument/2006/relationships/hyperlink" Target="https://www.amazon.ca/TUO-Nakiri-Knife-Knife-6-5-inch-High-Carbon-Stainless-Steel/dp/B07VZYFKF6/" TargetMode="External"/><Relationship Id="rId2" Type="http://schemas.openxmlformats.org/officeDocument/2006/relationships/hyperlink" Target="https://www.amazon.ca/TUO-Cleaver-Knife-Professional-Heavy-Duty/dp/B07WVQ2Y33/" TargetMode="External"/><Relationship Id="rId16" Type="http://schemas.openxmlformats.org/officeDocument/2006/relationships/hyperlink" Target="https://www.amazon.ca/TUO-Chef-Knife-Kitchen-Knives-8-inch-High-Carbon-Stainless-Steel/dp/B07VYWRXP8/" TargetMode="External"/><Relationship Id="rId20" Type="http://schemas.openxmlformats.org/officeDocument/2006/relationships/hyperlink" Target="https://www.amazon.ca/TUO-Santoku-Knife-Knife-7-inch-High-Carbon-Stainless-Steel/dp/B07VYWTWPY/" TargetMode="External"/><Relationship Id="rId1" Type="http://schemas.openxmlformats.org/officeDocument/2006/relationships/hyperlink" Target="https://www.amazon.ca/dp/B07WR1XRQ1" TargetMode="External"/><Relationship Id="rId6" Type="http://schemas.openxmlformats.org/officeDocument/2006/relationships/hyperlink" Target="https://www.amazon.ca/TUO-Chef-Knife-Professional-Resistance/dp/B08CZQ7FSD/" TargetMode="External"/><Relationship Id="rId11" Type="http://schemas.openxmlformats.org/officeDocument/2006/relationships/hyperlink" Target="https://www.amazon.ca/TUO-Kitchen-Knife-Set-Stainless/dp/B08CZM3JCJ/" TargetMode="External"/><Relationship Id="rId5" Type="http://schemas.openxmlformats.org/officeDocument/2006/relationships/hyperlink" Target="https://www.tuocutlery.com/products/tc1211-chefs-7?_pos=7&amp;_sid=873395a88&amp;_ss=r" TargetMode="External"/><Relationship Id="rId15" Type="http://schemas.openxmlformats.org/officeDocument/2006/relationships/hyperlink" Target="https://www.amazon.ca/TUO-Scimitar-Butcher-Knife-Pakkawood/dp/B08HGYDGTL/" TargetMode="External"/><Relationship Id="rId10" Type="http://schemas.openxmlformats.org/officeDocument/2006/relationships/hyperlink" Target="https://www.amazon.ca/TUO-Knife-Set-Stainless-Ergonomic/dp/B08CZ4SVW8/" TargetMode="External"/><Relationship Id="rId19" Type="http://schemas.openxmlformats.org/officeDocument/2006/relationships/hyperlink" Target="https://www.amazon.ca/TUO-Vegetable-Cleaver-Knife-High-Carbon-Stainless-Steel/dp/B07VZZ72QW/" TargetMode="External"/><Relationship Id="rId4" Type="http://schemas.openxmlformats.org/officeDocument/2006/relationships/hyperlink" Target="https://www.amazon.ca/TUO-Knife-Sharpening-Steel-Professional/dp/B08CZH1R2H/" TargetMode="External"/><Relationship Id="rId9" Type="http://schemas.openxmlformats.org/officeDocument/2006/relationships/hyperlink" Target="https://www.amazon.ca/TUO-Serrated-Bread-Knife-Professional/dp/B07WVQFSLH/" TargetMode="External"/><Relationship Id="rId14" Type="http://schemas.openxmlformats.org/officeDocument/2006/relationships/hyperlink" Target="https://www.amazon.ca/TUO-Carving-Knives-Forks-Fork-Shaped/dp/B08GKNB14R/" TargetMode="External"/><Relationship Id="rId22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canadacardworld.com/ultra-pro-soft-sleeves/ultra-pro-sleeves-one-touch-resealable-bags.html" TargetMode="External"/><Relationship Id="rId299" Type="http://schemas.openxmlformats.org/officeDocument/2006/relationships/hyperlink" Target="https://www.amazon.ca/Renegade-Game-Studios-RGS02236-Deck-Building/dp/B0957TB67H/" TargetMode="External"/><Relationship Id="rId21" Type="http://schemas.openxmlformats.org/officeDocument/2006/relationships/hyperlink" Target="https://gameknight.ca/collections/sale-items-50-off/products/ffgl5c31" TargetMode="External"/><Relationship Id="rId63" Type="http://schemas.openxmlformats.org/officeDocument/2006/relationships/hyperlink" Target="https://gameknight.ca/collections/sale-items-50-off/products/sfgbalc01-001" TargetMode="External"/><Relationship Id="rId159" Type="http://schemas.openxmlformats.org/officeDocument/2006/relationships/hyperlink" Target="https://www.amazon.ca/Ultra-PRO-Mewtwo-9-Pocket-Portfolio/dp/B08RSQZQXK/" TargetMode="External"/><Relationship Id="rId324" Type="http://schemas.openxmlformats.org/officeDocument/2006/relationships/hyperlink" Target="https://www.amazon.ca/GameGenic-Card-Deck-Box-Compatible/dp/B09FQGQCXL/" TargetMode="External"/><Relationship Id="rId366" Type="http://schemas.openxmlformats.org/officeDocument/2006/relationships/hyperlink" Target="https://www.amazon.ca/Game-Thrones-Players-Minutes-Gameplay/dp/B09DTC4YDZ/" TargetMode="External"/><Relationship Id="rId170" Type="http://schemas.openxmlformats.org/officeDocument/2006/relationships/hyperlink" Target="https://www.canadacardworld.com/search?controller=search&amp;s=ultra+pro&amp;page=9" TargetMode="External"/><Relationship Id="rId226" Type="http://schemas.openxmlformats.org/officeDocument/2006/relationships/hyperlink" Target="https://www.amazon.ca/End-Enlightenment-Richard-Strachan/dp/1789999588/" TargetMode="External"/><Relationship Id="rId433" Type="http://schemas.openxmlformats.org/officeDocument/2006/relationships/hyperlink" Target="https://gameknight.ca/collections/new-arrivals/products/pathfinder-2e-guns-and-gears-pocket-edition" TargetMode="External"/><Relationship Id="rId268" Type="http://schemas.openxmlformats.org/officeDocument/2006/relationships/hyperlink" Target="https://gameknight.ca/collections/new-arrivals/products/pathfinder-battles-city-of-lost-omens-booster-brick" TargetMode="External"/><Relationship Id="rId32" Type="http://schemas.openxmlformats.org/officeDocument/2006/relationships/hyperlink" Target="https://www.amazon.ca/GodTear-Rattlebone-Prophet-Ascended-Champions/dp/B082DR4FZC/" TargetMode="External"/><Relationship Id="rId74" Type="http://schemas.openxmlformats.org/officeDocument/2006/relationships/hyperlink" Target="https://www.amazon.ca/Ultra-Pro-ONE-Touch-Magnetic-Holder/dp/B08XLTL14P/" TargetMode="External"/><Relationship Id="rId128" Type="http://schemas.openxmlformats.org/officeDocument/2006/relationships/hyperlink" Target="https://www.canadacardworld.com/pokemon-supplies/ultra-pro-pokemon-mew-pro-binder.html" TargetMode="External"/><Relationship Id="rId335" Type="http://schemas.openxmlformats.org/officeDocument/2006/relationships/hyperlink" Target="https://gameknight.ca/collections/new-arrivals/products/weiss-schwarz-the-quintessential-quintuplets-booster-box" TargetMode="External"/><Relationship Id="rId377" Type="http://schemas.openxmlformats.org/officeDocument/2006/relationships/hyperlink" Target="https://gameknight.ca/collections/new-arrivals/products/gamegenic-prime-album-8-pocket-blue" TargetMode="External"/><Relationship Id="rId5" Type="http://schemas.openxmlformats.org/officeDocument/2006/relationships/hyperlink" Target="https://gameknight.ca/collections/sale-items-50-off/products/ffgl5c14" TargetMode="External"/><Relationship Id="rId181" Type="http://schemas.openxmlformats.org/officeDocument/2006/relationships/hyperlink" Target="https://www.amazon.ca/Funko-Pop-WWE-Profits-Multicolor/dp/B08T6J3SPV/" TargetMode="External"/><Relationship Id="rId237" Type="http://schemas.openxmlformats.org/officeDocument/2006/relationships/hyperlink" Target="https://gameknight.ca/collections/new-arrivals?page=5" TargetMode="External"/><Relationship Id="rId402" Type="http://schemas.openxmlformats.org/officeDocument/2006/relationships/hyperlink" Target="https://gameknight.ca/collections/new-arrivals/products/bg-funfair" TargetMode="External"/><Relationship Id="rId279" Type="http://schemas.openxmlformats.org/officeDocument/2006/relationships/hyperlink" Target="https://gameknight.ca/collections/new-arrivals/products/bg-panzer" TargetMode="External"/><Relationship Id="rId444" Type="http://schemas.openxmlformats.org/officeDocument/2006/relationships/hyperlink" Target="https://gameknight.ca/collections/new-arrivals?page=22" TargetMode="External"/><Relationship Id="rId43" Type="http://schemas.openxmlformats.org/officeDocument/2006/relationships/hyperlink" Target="https://gameknight.ca/collections/sale-items-50-off/products/rrg350" TargetMode="External"/><Relationship Id="rId139" Type="http://schemas.openxmlformats.org/officeDocument/2006/relationships/hyperlink" Target="https://www.canadacardworld.com/pokemon-supplies/ultra-pro-pokemon-9-pocket-portfolio-galar-starters.html" TargetMode="External"/><Relationship Id="rId290" Type="http://schemas.openxmlformats.org/officeDocument/2006/relationships/hyperlink" Target="https://gameknight.ca/collections/new-arrivals/products/gw-age-of-sigmar-maggotkin-of-nurgle-vanguard" TargetMode="External"/><Relationship Id="rId304" Type="http://schemas.openxmlformats.org/officeDocument/2006/relationships/hyperlink" Target="https://gameknight.ca/collections/new-arrivals/products/gw-warhammer-40k-orks-killdakka-warband-battleforce" TargetMode="External"/><Relationship Id="rId346" Type="http://schemas.openxmlformats.org/officeDocument/2006/relationships/hyperlink" Target="https://gameknight.ca/collections/new-arrivals/products/gw-40k-black-templars-combat-patrol" TargetMode="External"/><Relationship Id="rId388" Type="http://schemas.openxmlformats.org/officeDocument/2006/relationships/hyperlink" Target="https://gameknight.ca/collections/new-arrivals/products/wizkids-d-d-idols-of-the-realms-2d-minis-94503-sidekick-pack" TargetMode="External"/><Relationship Id="rId85" Type="http://schemas.openxmlformats.org/officeDocument/2006/relationships/hyperlink" Target="https://www.canadacardworld.com/ultra-pro-top-loaders/ultra-pro-regular-top-loaders-with-sleeves-100-count-pack.html" TargetMode="External"/><Relationship Id="rId150" Type="http://schemas.openxmlformats.org/officeDocument/2006/relationships/hyperlink" Target="https://www.canadacardworld.com/pokemon-supplies/ultra-pro-pokemon-9-pocket-portfolio-master-ball.html" TargetMode="External"/><Relationship Id="rId192" Type="http://schemas.openxmlformats.org/officeDocument/2006/relationships/hyperlink" Target="https://www.amazon.ca/2020-Baseball-Update-Hobby-Box/dp/B08BQGSR56/" TargetMode="External"/><Relationship Id="rId206" Type="http://schemas.openxmlformats.org/officeDocument/2006/relationships/hyperlink" Target="https://gameknight.ca/collections/new-arrivals/products/starfinder-spell-cards" TargetMode="External"/><Relationship Id="rId413" Type="http://schemas.openxmlformats.org/officeDocument/2006/relationships/hyperlink" Target="https://www.amazon.ca/Bezier-Games-Ultimate-Werewolf-Pro/dp/B09JDZ5LSW/" TargetMode="External"/><Relationship Id="rId248" Type="http://schemas.openxmlformats.org/officeDocument/2006/relationships/hyperlink" Target="https://gameknight.ca/collections/new-arrivals/products/marvel-champions-mc26-vision-scenario-pack" TargetMode="External"/><Relationship Id="rId455" Type="http://schemas.openxmlformats.org/officeDocument/2006/relationships/hyperlink" Target="https://gameknight.ca/collections/new-arrivals/products/novel-spellslinger-2-shadowblack" TargetMode="External"/><Relationship Id="rId12" Type="http://schemas.openxmlformats.org/officeDocument/2006/relationships/hyperlink" Target="https://www.amazon.ca/Legend-Five-Rings-Breath-Kami/dp/B07C3GRG4N/" TargetMode="External"/><Relationship Id="rId108" Type="http://schemas.openxmlformats.org/officeDocument/2006/relationships/hyperlink" Target="https://www.canadacardworld.com/ultra-pro-soft-sleeves/ultra-pro-soft-plastic-card-sleeves-500-count-pack.html" TargetMode="External"/><Relationship Id="rId315" Type="http://schemas.openxmlformats.org/officeDocument/2006/relationships/hyperlink" Target="https://www.amazon.ca/Card-Game-Pokemon-TCG-Urshifu/dp/B09N1WKZVT/" TargetMode="External"/><Relationship Id="rId357" Type="http://schemas.openxmlformats.org/officeDocument/2006/relationships/hyperlink" Target="https://www.amazon.ca/Warhammer-40000-Black-Templars-Emperors/dp/B09LG7MHBR/" TargetMode="External"/><Relationship Id="rId54" Type="http://schemas.openxmlformats.org/officeDocument/2006/relationships/hyperlink" Target="https://www.amazon.ca/Steamfoged-Games-SFGB03-021-Guild-Ball/dp/B074DHXLMV/" TargetMode="External"/><Relationship Id="rId96" Type="http://schemas.openxmlformats.org/officeDocument/2006/relationships/hyperlink" Target="https://www.amazon.ca/Ultra-Pro-Super-Thick-Toploader/dp/B08KTN5DBH/" TargetMode="External"/><Relationship Id="rId161" Type="http://schemas.openxmlformats.org/officeDocument/2006/relationships/hyperlink" Target="https://www.amazon.ca/Funko-Pop-Star-Wars-Protocol/dp/B01CL1FTJM/" TargetMode="External"/><Relationship Id="rId217" Type="http://schemas.openxmlformats.org/officeDocument/2006/relationships/hyperlink" Target="https://gameknight.ca/collections/new-arrivals/products/d-d-minis-icons-of-the-realms-the-wild-beyond-the-witchlight-premium-set-2" TargetMode="External"/><Relationship Id="rId399" Type="http://schemas.openxmlformats.org/officeDocument/2006/relationships/hyperlink" Target="https://www.amazon.ca/Portal-Games-DRC010521ENPLG-Dreadful-Circus/dp/B09CSYVHDF/" TargetMode="External"/><Relationship Id="rId259" Type="http://schemas.openxmlformats.org/officeDocument/2006/relationships/hyperlink" Target="https://www.amazon.ca/Code-Breaker-Game-Classic-Players/dp/B09HVTNDL8/" TargetMode="External"/><Relationship Id="rId424" Type="http://schemas.openxmlformats.org/officeDocument/2006/relationships/hyperlink" Target="https://www.amazon.ca/Resident-Evil-Steamforged-Players-Gameplay/dp/B09F5L49B2/" TargetMode="External"/><Relationship Id="rId23" Type="http://schemas.openxmlformats.org/officeDocument/2006/relationships/hyperlink" Target="https://gameknight.ca/collections/sale-items-50-off/products/ffgl5c07" TargetMode="External"/><Relationship Id="rId119" Type="http://schemas.openxmlformats.org/officeDocument/2006/relationships/hyperlink" Target="https://www.canadacardworld.com/ultra-pro-top-loaders/ultra-pro-semi-rigid-card-holders-200ct-box.html" TargetMode="External"/><Relationship Id="rId270" Type="http://schemas.openxmlformats.org/officeDocument/2006/relationships/hyperlink" Target="https://gameknight.ca/collections/new-arrivals/products/cg-deep-sea-adventure" TargetMode="External"/><Relationship Id="rId326" Type="http://schemas.openxmlformats.org/officeDocument/2006/relationships/hyperlink" Target="https://www.amazon.ca/GameGenic-Card-Deck-Box-Compatible/dp/B09FQFX8RC/" TargetMode="External"/><Relationship Id="rId44" Type="http://schemas.openxmlformats.org/officeDocument/2006/relationships/hyperlink" Target="https://www.amazon.ca/Games-350-Dragon-Fantasy-Exploration/dp/B07215QF67/" TargetMode="External"/><Relationship Id="rId65" Type="http://schemas.openxmlformats.org/officeDocument/2006/relationships/hyperlink" Target="https://gameknight.ca/collections/sale-items-50-off/products/sfgb03-014" TargetMode="External"/><Relationship Id="rId86" Type="http://schemas.openxmlformats.org/officeDocument/2006/relationships/hyperlink" Target="https://www.amazon.ca/Ultra-Pro-Toploaders-Collectible-toploaders/dp/B076V4V2QQ/" TargetMode="External"/><Relationship Id="rId130" Type="http://schemas.openxmlformats.org/officeDocument/2006/relationships/hyperlink" Target="https://www.canadacardworld.com/pokemon-supplies/ultra-pro-pokemon-25th-celebrations-pro-binder.html" TargetMode="External"/><Relationship Id="rId151" Type="http://schemas.openxmlformats.org/officeDocument/2006/relationships/hyperlink" Target="https://www.amazon.ca/9-Pocket-Portfolio-Master-Ball/dp/B08NHSFC93/" TargetMode="External"/><Relationship Id="rId368" Type="http://schemas.openxmlformats.org/officeDocument/2006/relationships/hyperlink" Target="https://www.amazon.ca/Marvel-Protocol-Crashed-Sentinel-Terrain/dp/B09M8D12CJ/" TargetMode="External"/><Relationship Id="rId389" Type="http://schemas.openxmlformats.org/officeDocument/2006/relationships/hyperlink" Target="https://www.amazon.ca/Idols-Realms-Essentials-Miniatures-Sidekick/dp/B08K3JJ7NM/" TargetMode="External"/><Relationship Id="rId172" Type="http://schemas.openxmlformats.org/officeDocument/2006/relationships/hyperlink" Target="https://www.amazon.ca/Pokemon-TCG-Checklane-Rockruff-Collectible/dp/B08LF4HW2P/" TargetMode="External"/><Relationship Id="rId193" Type="http://schemas.openxmlformats.org/officeDocument/2006/relationships/hyperlink" Target="https://www.canadacardworld.com/pokemon-supplies/pokemon-deck-box-grookey.html" TargetMode="External"/><Relationship Id="rId207" Type="http://schemas.openxmlformats.org/officeDocument/2006/relationships/hyperlink" Target="https://www.amazon.ca/PZO7427-Starfinder-Spell-Cards/dp/1640783857/" TargetMode="External"/><Relationship Id="rId228" Type="http://schemas.openxmlformats.org/officeDocument/2006/relationships/hyperlink" Target="https://www.amazon.ca/Dungeons-Dragons-Owlbear-Phunny-Kidrobot/dp/B094YSCQG8/" TargetMode="External"/><Relationship Id="rId249" Type="http://schemas.openxmlformats.org/officeDocument/2006/relationships/hyperlink" Target="https://www.amazon.ca/Champions-Strategy-Playtime-Fantasy-Flight/dp/B09JL4V5GV/" TargetMode="External"/><Relationship Id="rId414" Type="http://schemas.openxmlformats.org/officeDocument/2006/relationships/hyperlink" Target="https://gameknight.ca/collections/new-arrivals/products/pre-order-pg-ultimate-werewolf-bonus-roles-releases-wednesday-november-19-2021" TargetMode="External"/><Relationship Id="rId435" Type="http://schemas.openxmlformats.org/officeDocument/2006/relationships/hyperlink" Target="https://gameknight.ca/collections/new-arrivals/products/pre-order-gw-kill-team-chalnath-box-set-releases-saturday-november-6th-2021" TargetMode="External"/><Relationship Id="rId456" Type="http://schemas.openxmlformats.org/officeDocument/2006/relationships/hyperlink" Target="https://www.amazon.ca/Shadowblack-Sebastien-Castell/dp/0316525812/" TargetMode="External"/><Relationship Id="rId13" Type="http://schemas.openxmlformats.org/officeDocument/2006/relationships/hyperlink" Target="https://gameknight.ca/collections/sale-items-50-off/products/kg-picture-show" TargetMode="External"/><Relationship Id="rId109" Type="http://schemas.openxmlformats.org/officeDocument/2006/relationships/hyperlink" Target="https://www.amazon.ca/Ultra-Sleeves-Standard-Trading-Measuring/dp/B074BPTDKK/" TargetMode="External"/><Relationship Id="rId260" Type="http://schemas.openxmlformats.org/officeDocument/2006/relationships/hyperlink" Target="https://gameknight.ca/collections/new-arrivals/products/pg-detective-club" TargetMode="External"/><Relationship Id="rId281" Type="http://schemas.openxmlformats.org/officeDocument/2006/relationships/hyperlink" Target="https://gameknight.ca/collections/new-arrivals/products/quiver-case-black" TargetMode="External"/><Relationship Id="rId316" Type="http://schemas.openxmlformats.org/officeDocument/2006/relationships/hyperlink" Target="https://gameknight.ca/collections/new-arrivals?page=12" TargetMode="External"/><Relationship Id="rId337" Type="http://schemas.openxmlformats.org/officeDocument/2006/relationships/hyperlink" Target="https://gameknight.ca/collections/new-arrivals/products/army-painter-gm4006-gamemaster-terrain-brush-kit" TargetMode="External"/><Relationship Id="rId34" Type="http://schemas.openxmlformats.org/officeDocument/2006/relationships/hyperlink" Target="https://www.amazon.ca/FFG-59659-Keyforge-Playmat/dp/B07JKQLP8T/" TargetMode="External"/><Relationship Id="rId55" Type="http://schemas.openxmlformats.org/officeDocument/2006/relationships/hyperlink" Target="https://gameknight.ca/collections/sale-items-50-off/products/sfgb03-036" TargetMode="External"/><Relationship Id="rId76" Type="http://schemas.openxmlformats.org/officeDocument/2006/relationships/hyperlink" Target="https://www.amazon.ca/3x4-Top-Loaders-Ultra-Pro/dp/B002K2MNGK/" TargetMode="External"/><Relationship Id="rId97" Type="http://schemas.openxmlformats.org/officeDocument/2006/relationships/hyperlink" Target="https://www.canadacardworld.com/ultra-pro-top-loaders/ultra-pro-130pt-toploaders-10-count-pack.html" TargetMode="External"/><Relationship Id="rId120" Type="http://schemas.openxmlformats.org/officeDocument/2006/relationships/hyperlink" Target="https://www.amazon.ca/Ultra-Pro-Semi-Rigid-Sleeves-200ct/dp/B000ETKYYO/" TargetMode="External"/><Relationship Id="rId141" Type="http://schemas.openxmlformats.org/officeDocument/2006/relationships/hyperlink" Target="https://www.amazon.ca/Shield-Starters-9-Pocket-Portfolio-Pokemon/dp/B0859W4XND/" TargetMode="External"/><Relationship Id="rId358" Type="http://schemas.openxmlformats.org/officeDocument/2006/relationships/hyperlink" Target="https://gameknight.ca/collections/new-arrivals/products/novel-the-expanse-8-tiamats-wrath" TargetMode="External"/><Relationship Id="rId379" Type="http://schemas.openxmlformats.org/officeDocument/2006/relationships/hyperlink" Target="https://gameknight.ca/collections/new-arrivals/products/gamegenic-zip-up-album-8-pocket-red" TargetMode="External"/><Relationship Id="rId7" Type="http://schemas.openxmlformats.org/officeDocument/2006/relationships/hyperlink" Target="https://gameknight.ca/collections/sale-items-50-off/products/ffgl5c13" TargetMode="External"/><Relationship Id="rId162" Type="http://schemas.openxmlformats.org/officeDocument/2006/relationships/hyperlink" Target="https://www.canadacardworld.com/clue/pop-clue-professor-plum-with-rope-vinyl-figure.html" TargetMode="External"/><Relationship Id="rId183" Type="http://schemas.openxmlformats.org/officeDocument/2006/relationships/hyperlink" Target="https://www.amazon.ca/Bowman-Chrome-Baseball-Mini-Diamond-Parallels/dp/B09H516CMT/" TargetMode="External"/><Relationship Id="rId218" Type="http://schemas.openxmlformats.org/officeDocument/2006/relationships/hyperlink" Target="https://www.amazon.ca/Icons-Realms-Miniatures-Witchlight-Premium/dp/B098W114LP/" TargetMode="External"/><Relationship Id="rId239" Type="http://schemas.openxmlformats.org/officeDocument/2006/relationships/hyperlink" Target="https://www.amazon.ca/GMT-Games-0509-09-Command-Ancients/dp/B002ENNQQQ/" TargetMode="External"/><Relationship Id="rId390" Type="http://schemas.openxmlformats.org/officeDocument/2006/relationships/hyperlink" Target="https://gameknight.ca/collections/new-arrivals/products/puzzle-renegade-1000-power-rangers-shattered-grid" TargetMode="External"/><Relationship Id="rId404" Type="http://schemas.openxmlformats.org/officeDocument/2006/relationships/hyperlink" Target="https://gameknight.ca/collections/new-arrivals/products/bg-stella-dixit-universe" TargetMode="External"/><Relationship Id="rId425" Type="http://schemas.openxmlformats.org/officeDocument/2006/relationships/hyperlink" Target="https://gameknight.ca/collections/new-arrivals/products/ahc63-edge-of-the-earth-campaign-expansion" TargetMode="External"/><Relationship Id="rId446" Type="http://schemas.openxmlformats.org/officeDocument/2006/relationships/hyperlink" Target="https://www.amazon.ca/Wolf-Oren-Yaro-K-S-Villoso/dp/0316532665/" TargetMode="External"/><Relationship Id="rId250" Type="http://schemas.openxmlformats.org/officeDocument/2006/relationships/hyperlink" Target="https://gameknight.ca/collections/new-arrivals/products/mcp62-marvel-crisis-protocol-ms-marvel-character-pack" TargetMode="External"/><Relationship Id="rId271" Type="http://schemas.openxmlformats.org/officeDocument/2006/relationships/hyperlink" Target="https://www.amazon.ca/Muskil-English-Version-Adventure-Sky-Blue/dp/B08YNGN3XJ/" TargetMode="External"/><Relationship Id="rId292" Type="http://schemas.openxmlformats.org/officeDocument/2006/relationships/hyperlink" Target="https://gameknight.ca/collections/new-arrivals/products/cg-frogger" TargetMode="External"/><Relationship Id="rId306" Type="http://schemas.openxmlformats.org/officeDocument/2006/relationships/hyperlink" Target="https://gameknight.ca/collections/new-arrivals/products/dragon-shield-matte-100-nebula" TargetMode="External"/><Relationship Id="rId24" Type="http://schemas.openxmlformats.org/officeDocument/2006/relationships/hyperlink" Target="https://www.amazon.ca/Legend-Five-Rings-Meditations-Ephemeral/dp/B076DGM7VQ/" TargetMode="External"/><Relationship Id="rId45" Type="http://schemas.openxmlformats.org/officeDocument/2006/relationships/hyperlink" Target="https://gameknight.ca/collections/sale-items-50-off/products/bg-aztlan" TargetMode="External"/><Relationship Id="rId66" Type="http://schemas.openxmlformats.org/officeDocument/2006/relationships/hyperlink" Target="https://www.amazon.ca/Steamfoged-Games-SFGB03-014-Guild-Ball/dp/B074MGZCQM/" TargetMode="External"/><Relationship Id="rId87" Type="http://schemas.openxmlformats.org/officeDocument/2006/relationships/hyperlink" Target="https://www.canadacardworld.com/ultra-pro-magnetic-holders/ultra-pro-200pt-one-touch-collectible-card-holders.html" TargetMode="External"/><Relationship Id="rId110" Type="http://schemas.openxmlformats.org/officeDocument/2006/relationships/hyperlink" Target="https://www.canadacardworld.com/ultra-pro-top-loaders/ultra-pro-regular-top-loaders-25-count-pack.html" TargetMode="External"/><Relationship Id="rId131" Type="http://schemas.openxmlformats.org/officeDocument/2006/relationships/hyperlink" Target="https://www.amazon.ca/Port-Pro-Binder-25th-Celebration/dp/B099P5KYDN/" TargetMode="External"/><Relationship Id="rId327" Type="http://schemas.openxmlformats.org/officeDocument/2006/relationships/hyperlink" Target="https://gameknight.ca/collections/new-arrivals/products/cg-super-skill-pinball-ramp-it-up" TargetMode="External"/><Relationship Id="rId348" Type="http://schemas.openxmlformats.org/officeDocument/2006/relationships/hyperlink" Target="https://gameknight.ca/collections/new-arrivals/products/gw-40k-black-templars-castellan" TargetMode="External"/><Relationship Id="rId369" Type="http://schemas.openxmlformats.org/officeDocument/2006/relationships/hyperlink" Target="https://gameknight.ca/collections/new-arrivals/products/fab-flesh-and-blood-tales-of-aria-unlimited-edition-booster-box" TargetMode="External"/><Relationship Id="rId152" Type="http://schemas.openxmlformats.org/officeDocument/2006/relationships/hyperlink" Target="https://www.canadacardworld.com/pokemon-supplies/ultra-pro-pokemon-4-pocket-portfolio-evolving-skies.html" TargetMode="External"/><Relationship Id="rId173" Type="http://schemas.openxmlformats.org/officeDocument/2006/relationships/hyperlink" Target="https://www.canadacardworld.com/pokemon-booster-packs/pokemon-sun-and-moon-pikipek-blister-pack-with-coin-and-promo.html" TargetMode="External"/><Relationship Id="rId194" Type="http://schemas.openxmlformats.org/officeDocument/2006/relationships/hyperlink" Target="https://www.amazon.ca/Ultra-Pro-Pokemon-Starters-Grookey-Divider/dp/B083QK9KNS/" TargetMode="External"/><Relationship Id="rId208" Type="http://schemas.openxmlformats.org/officeDocument/2006/relationships/hyperlink" Target="https://gameknight.ca/collections/new-arrivals/products/pathfinder-flip-mat-enormous-forest" TargetMode="External"/><Relationship Id="rId229" Type="http://schemas.openxmlformats.org/officeDocument/2006/relationships/hyperlink" Target="https://gameknight.ca/collections/new-arrivals/products/ultimate-guard-deck-box-sidewinder-monocolor-100-grey" TargetMode="External"/><Relationship Id="rId380" Type="http://schemas.openxmlformats.org/officeDocument/2006/relationships/hyperlink" Target="https://www.amazon.ca/GameGenic-GGS31013ML-Zip-Up-Album-8-Pocket/dp/B084TMLG7S/" TargetMode="External"/><Relationship Id="rId415" Type="http://schemas.openxmlformats.org/officeDocument/2006/relationships/hyperlink" Target="https://www.amazon.ca/Bezier-Games-UWBRBEZ-Ultimate-Werewolf/dp/B09JDJ8C44/" TargetMode="External"/><Relationship Id="rId436" Type="http://schemas.openxmlformats.org/officeDocument/2006/relationships/hyperlink" Target="https://www.amazon.ca/Games-Workshop-60010199040-Kill-Team/dp/B09KHBWG9R/" TargetMode="External"/><Relationship Id="rId457" Type="http://schemas.openxmlformats.org/officeDocument/2006/relationships/hyperlink" Target="https://gameknight.ca/collections/new-arrivals/products/novel-swords-and-fire-3-unbound-empire" TargetMode="External"/><Relationship Id="rId240" Type="http://schemas.openxmlformats.org/officeDocument/2006/relationships/hyperlink" Target="https://gameknight.ca/collections/new-arrivals/products/ugd-frozen-world-bundle" TargetMode="External"/><Relationship Id="rId261" Type="http://schemas.openxmlformats.org/officeDocument/2006/relationships/hyperlink" Target="https://www.amazon.ca/ORANGE-Games-Detective-Social-Party/dp/B07X1TXYQ8/" TargetMode="External"/><Relationship Id="rId14" Type="http://schemas.openxmlformats.org/officeDocument/2006/relationships/hyperlink" Target="https://www.amazon.ca/Zygomatic-Picture-Show-Multilingual/dp/B07YCQCLVT/" TargetMode="External"/><Relationship Id="rId35" Type="http://schemas.openxmlformats.org/officeDocument/2006/relationships/hyperlink" Target="https://gameknight.ca/collections/sale-items-50-off/products/ffgkfs02" TargetMode="External"/><Relationship Id="rId56" Type="http://schemas.openxmlformats.org/officeDocument/2006/relationships/hyperlink" Target="https://www.amazon.ca/Steamfoged-Games-SFGB03-036-Guild-Ball/dp/B076PL3STC/" TargetMode="External"/><Relationship Id="rId77" Type="http://schemas.openxmlformats.org/officeDocument/2006/relationships/hyperlink" Target="https://www.canadacardworld.com/ultra-pro-binders-and-pages/ultra-pro-platinum-9-pocket-pages-25-page-pack.html" TargetMode="External"/><Relationship Id="rId100" Type="http://schemas.openxmlformats.org/officeDocument/2006/relationships/hyperlink" Target="https://www.amazon.ca/Ultra-Pro-One-Touch-Card-Holder/dp/B09HN3VJ15/" TargetMode="External"/><Relationship Id="rId282" Type="http://schemas.openxmlformats.org/officeDocument/2006/relationships/hyperlink" Target="https://www.amazon.ca/Portable-Carrying-Exterior-Dividers-Compatible/dp/B00XYC3MNI/" TargetMode="External"/><Relationship Id="rId317" Type="http://schemas.openxmlformats.org/officeDocument/2006/relationships/hyperlink" Target="https://gameknight.ca/collections/new-arrivals/products/bg-unlock-kids" TargetMode="External"/><Relationship Id="rId338" Type="http://schemas.openxmlformats.org/officeDocument/2006/relationships/hyperlink" Target="https://www.amazon.ca/Army-Painter-Gamemaster-Roleplaying-Wargaming/dp/B0972NWB51/" TargetMode="External"/><Relationship Id="rId359" Type="http://schemas.openxmlformats.org/officeDocument/2006/relationships/hyperlink" Target="https://www.amazon.ca/Tiamats-Wrath-James-Corey/dp/0316332895/" TargetMode="External"/><Relationship Id="rId8" Type="http://schemas.openxmlformats.org/officeDocument/2006/relationships/hyperlink" Target="https://www.amazon.ca/FFG-Legend-Five-Rings-LCG/dp/B07C369G9Z/" TargetMode="External"/><Relationship Id="rId98" Type="http://schemas.openxmlformats.org/officeDocument/2006/relationships/hyperlink" Target="https://www.amazon.ca/Ultra-Pro-Super-Thick-Toploader/dp/B00ZZ0J1PK/" TargetMode="External"/><Relationship Id="rId121" Type="http://schemas.openxmlformats.org/officeDocument/2006/relationships/hyperlink" Target="https://www.canadacardworld.com/ultra-pro-storage-boxes/ultra-pro-pop-premium-figure-display.html" TargetMode="External"/><Relationship Id="rId142" Type="http://schemas.openxmlformats.org/officeDocument/2006/relationships/hyperlink" Target="https://www.canadacardworld.com/pokemon-supplies/ultra-pro-pokemon-4-pocket-portfolio-charmander.html" TargetMode="External"/><Relationship Id="rId163" Type="http://schemas.openxmlformats.org/officeDocument/2006/relationships/hyperlink" Target="https://www.amazon.ca/Funko-Pop-Retro-Toys-Professor/dp/B08CB865K6/" TargetMode="External"/><Relationship Id="rId184" Type="http://schemas.openxmlformats.org/officeDocument/2006/relationships/hyperlink" Target="https://www.canadacardworld.com/force-of-will-card-game/force-of-will-rezzard-the-undead-lord-dark-starter-deck.html" TargetMode="External"/><Relationship Id="rId219" Type="http://schemas.openxmlformats.org/officeDocument/2006/relationships/hyperlink" Target="https://gameknight.ca/collections/new-arrivals/products/d-d-minis-icons-of-the-realms-the-wild-beyond-the-witchlight-starter-set-1" TargetMode="External"/><Relationship Id="rId370" Type="http://schemas.openxmlformats.org/officeDocument/2006/relationships/hyperlink" Target="https://www.amazon.ca/Flesh-Blood-Tales-Booster-Unlimited/dp/B09LJXDPQ5/" TargetMode="External"/><Relationship Id="rId391" Type="http://schemas.openxmlformats.org/officeDocument/2006/relationships/hyperlink" Target="https://www.amazon.ca/Renegade-Game-Studios-Rangers-Shattered/dp/B09B6QXLBS/" TargetMode="External"/><Relationship Id="rId405" Type="http://schemas.openxmlformats.org/officeDocument/2006/relationships/hyperlink" Target="https://www.amazon.ca/Stella-Universe-Libellud-Gameplay-Storytelling/dp/B09M95DG4Q/" TargetMode="External"/><Relationship Id="rId426" Type="http://schemas.openxmlformats.org/officeDocument/2006/relationships/hyperlink" Target="https://www.amazon.ca/Arkham-Horror-LCG-Campaign-Expansion/dp/B095ZRZ3R8/" TargetMode="External"/><Relationship Id="rId447" Type="http://schemas.openxmlformats.org/officeDocument/2006/relationships/hyperlink" Target="https://gameknight.ca/collections/new-arrivals/products/novel-spellslinger-6-crownbreaker" TargetMode="External"/><Relationship Id="rId230" Type="http://schemas.openxmlformats.org/officeDocument/2006/relationships/hyperlink" Target="https://www.amazon.ca/Ultimate-Guard-Sidewinder-Monocolor-Grey/dp/B097CKTQ8K/" TargetMode="External"/><Relationship Id="rId251" Type="http://schemas.openxmlformats.org/officeDocument/2006/relationships/hyperlink" Target="https://www.amazon.ca/Character-Miniatures-Atomic-Mass-Games/dp/B09F4NL4TB/" TargetMode="External"/><Relationship Id="rId25" Type="http://schemas.openxmlformats.org/officeDocument/2006/relationships/hyperlink" Target="https://gameknight.ca/collections/sale-items-50-off/products/ffgl5c05" TargetMode="External"/><Relationship Id="rId46" Type="http://schemas.openxmlformats.org/officeDocument/2006/relationships/hyperlink" Target="https://www.amazon.ca/Ares-Games-AREUO01-Aztlan/dp/B00A684ZA2/" TargetMode="External"/><Relationship Id="rId67" Type="http://schemas.openxmlformats.org/officeDocument/2006/relationships/hyperlink" Target="https://gameknight.ca/collections/sale-items-50-off/products/sfgbalc01-003" TargetMode="External"/><Relationship Id="rId272" Type="http://schemas.openxmlformats.org/officeDocument/2006/relationships/hyperlink" Target="https://gameknight.ca/collections/new-arrivals/products/hc-marvel-avengers-fantastic-four-empyre-dice-and-token-pack" TargetMode="External"/><Relationship Id="rId293" Type="http://schemas.openxmlformats.org/officeDocument/2006/relationships/hyperlink" Target="https://www.amazon.ca/Playroom-92047-Frogger-Board-Game/dp/B093YGBK1R/" TargetMode="External"/><Relationship Id="rId307" Type="http://schemas.openxmlformats.org/officeDocument/2006/relationships/hyperlink" Target="https://www.amazon.ca/Dragon-Shield-Standard-Card-Sleeves/dp/B09NRXPMSJ/" TargetMode="External"/><Relationship Id="rId328" Type="http://schemas.openxmlformats.org/officeDocument/2006/relationships/hyperlink" Target="https://www.amazon.ca/Super-Skill-Pinball-Ramp-It-Up/dp/B08SWMWRST/" TargetMode="External"/><Relationship Id="rId349" Type="http://schemas.openxmlformats.org/officeDocument/2006/relationships/hyperlink" Target="https://www.amazon.ca/Warhammer-40000-Black-Templars-Castellan/dp/B09LG7FH94/" TargetMode="External"/><Relationship Id="rId88" Type="http://schemas.openxmlformats.org/officeDocument/2006/relationships/hyperlink" Target="https://www.amazon.ca/ULTRA-200PT-ONE-Touch-Magnetic-Holder/dp/B08CB6S6GZ/" TargetMode="External"/><Relationship Id="rId111" Type="http://schemas.openxmlformats.org/officeDocument/2006/relationships/hyperlink" Target="https://www.amazon.ca/25-Baseball-Basketball-Sportcards-Collecting/dp/B000Q5ZMM0/" TargetMode="External"/><Relationship Id="rId132" Type="http://schemas.openxmlformats.org/officeDocument/2006/relationships/hyperlink" Target="https://www.canadacardworld.com/pokemon-supplies/ultra-pro-pokemon-4-pocket-portfolio-sword-and-shield-champion-s-path.html" TargetMode="External"/><Relationship Id="rId153" Type="http://schemas.openxmlformats.org/officeDocument/2006/relationships/hyperlink" Target="https://www.amazon.ca/Ultra-Pro-4-Pocket-Portfolio-Pok%C3%A9mon/dp/B093H9P5RZ/" TargetMode="External"/><Relationship Id="rId174" Type="http://schemas.openxmlformats.org/officeDocument/2006/relationships/hyperlink" Target="https://www.amazon.ca/BCW-Collectible-Card-Bin-Partitions/dp/B08JH8QVJW/" TargetMode="External"/><Relationship Id="rId195" Type="http://schemas.openxmlformats.org/officeDocument/2006/relationships/hyperlink" Target="https://www.canadacardworld.com/search?controller=search&amp;s=ultra+pro&amp;page=11" TargetMode="External"/><Relationship Id="rId209" Type="http://schemas.openxmlformats.org/officeDocument/2006/relationships/hyperlink" Target="https://www.amazon.ca/PZO30118-Pathfinder-Flip-mat-Enormous-Forest/dp/1640783946/" TargetMode="External"/><Relationship Id="rId360" Type="http://schemas.openxmlformats.org/officeDocument/2006/relationships/hyperlink" Target="https://gameknight.ca/collections/new-arrivals?page=15" TargetMode="External"/><Relationship Id="rId381" Type="http://schemas.openxmlformats.org/officeDocument/2006/relationships/hyperlink" Target="https://gameknight.ca/collections/new-arrivals?page=15" TargetMode="External"/><Relationship Id="rId416" Type="http://schemas.openxmlformats.org/officeDocument/2006/relationships/hyperlink" Target="https://gameknight.ca/collections/new-arrivals/products/pg-ultimate-werewolf-extreme" TargetMode="External"/><Relationship Id="rId220" Type="http://schemas.openxmlformats.org/officeDocument/2006/relationships/hyperlink" Target="https://www.amazon.ca/Icons-Realms-Miniatures-Witchlight-Starter/dp/B098WKPRZ6/" TargetMode="External"/><Relationship Id="rId241" Type="http://schemas.openxmlformats.org/officeDocument/2006/relationships/hyperlink" Target="https://www.amazon.ca/Ultimate-Guard-Frozen-World-Bundle/dp/B09KGKH6PS/" TargetMode="External"/><Relationship Id="rId437" Type="http://schemas.openxmlformats.org/officeDocument/2006/relationships/hyperlink" Target="https://gameknight.ca/collections/new-arrivals/products/novel-the-shadow-of-the-gods" TargetMode="External"/><Relationship Id="rId458" Type="http://schemas.openxmlformats.org/officeDocument/2006/relationships/hyperlink" Target="https://www.amazon.ca/Unbound-Empire-Swords-Fire/dp/0356510646/" TargetMode="External"/><Relationship Id="rId15" Type="http://schemas.openxmlformats.org/officeDocument/2006/relationships/hyperlink" Target="https://gameknight.ca/collections/sale-items-50-off/products/sfgt-018" TargetMode="External"/><Relationship Id="rId36" Type="http://schemas.openxmlformats.org/officeDocument/2006/relationships/hyperlink" Target="https://www.amazon.ca/Fantasy-Flight-Games-KFS02-Keyforge/dp/B07JKPQSW7/" TargetMode="External"/><Relationship Id="rId57" Type="http://schemas.openxmlformats.org/officeDocument/2006/relationships/hyperlink" Target="https://gameknight.ca/collections/sale-items-50-off/products/sfgbuni01-001" TargetMode="External"/><Relationship Id="rId262" Type="http://schemas.openxmlformats.org/officeDocument/2006/relationships/hyperlink" Target="https://gameknight.ca/collections/new-arrivals/products/bg-cloud-city" TargetMode="External"/><Relationship Id="rId283" Type="http://schemas.openxmlformats.org/officeDocument/2006/relationships/hyperlink" Target="https://gameknight.ca/collections/new-arrivals/products/army-painter-aw8001-air-starter-set" TargetMode="External"/><Relationship Id="rId318" Type="http://schemas.openxmlformats.org/officeDocument/2006/relationships/hyperlink" Target="https://www.amazon.ca/Unlock-Kids-English-20-Minute-Gameplay/dp/B09NMNLNCS/" TargetMode="External"/><Relationship Id="rId339" Type="http://schemas.openxmlformats.org/officeDocument/2006/relationships/hyperlink" Target="https://gameknight.ca/collections/new-arrivals?page=13" TargetMode="External"/><Relationship Id="rId78" Type="http://schemas.openxmlformats.org/officeDocument/2006/relationships/hyperlink" Target="https://www.amazon.ca/Ultra-Pro-Silver-9-Pocket-Pages/dp/B0711M322D/" TargetMode="External"/><Relationship Id="rId99" Type="http://schemas.openxmlformats.org/officeDocument/2006/relationships/hyperlink" Target="https://www.canadacardworld.com/ultra-pro-magnetic-holders/ultra-pro-35pt-one-touch-collectible-card-holder.html" TargetMode="External"/><Relationship Id="rId101" Type="http://schemas.openxmlformats.org/officeDocument/2006/relationships/hyperlink" Target="https://www.canadacardworld.com/ultra-pro-magnetic-holders/ultra-pro-100pt-one-touch-collectible-card-holders.html" TargetMode="External"/><Relationship Id="rId122" Type="http://schemas.openxmlformats.org/officeDocument/2006/relationships/hyperlink" Target="https://www.amazon.ca/Ultra-Pro-Premium-Figurine-Display/dp/B01IWH8M7A/" TargetMode="External"/><Relationship Id="rId143" Type="http://schemas.openxmlformats.org/officeDocument/2006/relationships/hyperlink" Target="https://www.amazon.ca/Ultra-Pro-15711-Pocket-Portfolio/dp/B08YN65Z6R/" TargetMode="External"/><Relationship Id="rId164" Type="http://schemas.openxmlformats.org/officeDocument/2006/relationships/hyperlink" Target="https://www.canadacardworld.com/pokemon-collector-tins/pokemon-poke-ball-ultra-ball-collector-tin.html" TargetMode="External"/><Relationship Id="rId185" Type="http://schemas.openxmlformats.org/officeDocument/2006/relationships/hyperlink" Target="https://www.amazon.ca/Force-Will-STARTER-REZZARD-UNDEAD/dp/B0195LHOD0/" TargetMode="External"/><Relationship Id="rId350" Type="http://schemas.openxmlformats.org/officeDocument/2006/relationships/hyperlink" Target="https://gameknight.ca/collections/new-arrivals/products/gw-40k-black-templars-high-marshal-helbrecht" TargetMode="External"/><Relationship Id="rId371" Type="http://schemas.openxmlformats.org/officeDocument/2006/relationships/hyperlink" Target="https://gameknight.ca/collections/new-arrivals/products/gamegenic-prime-album-8-pocket-red" TargetMode="External"/><Relationship Id="rId406" Type="http://schemas.openxmlformats.org/officeDocument/2006/relationships/hyperlink" Target="https://gameknight.ca/collections/new-arrivals/products/bg-world-of-warcraft-wrath-of-the-lich-king-a-pandemic-system-game" TargetMode="External"/><Relationship Id="rId9" Type="http://schemas.openxmlformats.org/officeDocument/2006/relationships/hyperlink" Target="https://gameknight.ca/collections/sale-items-50-off/products/ffgl5c12" TargetMode="External"/><Relationship Id="rId210" Type="http://schemas.openxmlformats.org/officeDocument/2006/relationships/hyperlink" Target="https://gameknight.ca/collections/new-arrivals/products/bg-lost-ruins-of-arnak-expedition-leaders" TargetMode="External"/><Relationship Id="rId392" Type="http://schemas.openxmlformats.org/officeDocument/2006/relationships/hyperlink" Target="https://gameknight.ca/collections/new-arrivals/products/cg-rolling-realms" TargetMode="External"/><Relationship Id="rId427" Type="http://schemas.openxmlformats.org/officeDocument/2006/relationships/hyperlink" Target="https://gameknight.ca/collections/new-arrivals/products/pokemon-swsh8-fusion-strike-elite-trainer-box" TargetMode="External"/><Relationship Id="rId448" Type="http://schemas.openxmlformats.org/officeDocument/2006/relationships/hyperlink" Target="https://www.amazon.ca/Crownbreaker-Sebastien-Castell/dp/0316525952/" TargetMode="External"/><Relationship Id="rId26" Type="http://schemas.openxmlformats.org/officeDocument/2006/relationships/hyperlink" Target="https://www.amazon.ca/Fantasy-Flight-Games-Legend-Rings/dp/B076DLGXLG/" TargetMode="External"/><Relationship Id="rId231" Type="http://schemas.openxmlformats.org/officeDocument/2006/relationships/hyperlink" Target="https://gameknight.ca/collections/new-arrivals/products/ultimate-guard-deck-box-sidewinder-monocolor-100-purple" TargetMode="External"/><Relationship Id="rId252" Type="http://schemas.openxmlformats.org/officeDocument/2006/relationships/hyperlink" Target="https://gameknight.ca/collections/new-arrivals/products/copy-of-mtg-battle-for-zendikar-booster" TargetMode="External"/><Relationship Id="rId273" Type="http://schemas.openxmlformats.org/officeDocument/2006/relationships/hyperlink" Target="https://www.amazon.ca/Marvel-HeroClix-Avengers-Fantastic-Empyre/dp/B09315H3RD/" TargetMode="External"/><Relationship Id="rId294" Type="http://schemas.openxmlformats.org/officeDocument/2006/relationships/hyperlink" Target="https://gameknight.ca/collections/new-arrivals/products/cribboard-3-track-wood-we31-5003" TargetMode="External"/><Relationship Id="rId308" Type="http://schemas.openxmlformats.org/officeDocument/2006/relationships/hyperlink" Target="https://gameknight.ca/collections/new-arrivals/products/novel-spellslinger" TargetMode="External"/><Relationship Id="rId329" Type="http://schemas.openxmlformats.org/officeDocument/2006/relationships/hyperlink" Target="https://gameknight.ca/collections/new-arrivals/products/pg-cards-against-humanity-hidden-gems-bundle-pack" TargetMode="External"/><Relationship Id="rId47" Type="http://schemas.openxmlformats.org/officeDocument/2006/relationships/hyperlink" Target="https://gameknight.ca/collections/sale-items-50-off/products/idw01419" TargetMode="External"/><Relationship Id="rId68" Type="http://schemas.openxmlformats.org/officeDocument/2006/relationships/hyperlink" Target="https://www.amazon.ca/Steamforged-Games-SFGBALC01-003-Guild-Alchemist/dp/B01B5RWD2O/" TargetMode="External"/><Relationship Id="rId89" Type="http://schemas.openxmlformats.org/officeDocument/2006/relationships/hyperlink" Target="https://www.canadacardworld.com/ultra-pro-magnetic-holders/ultra-pro-55pt-one-touch-collectible-card-holder.html" TargetMode="External"/><Relationship Id="rId112" Type="http://schemas.openxmlformats.org/officeDocument/2006/relationships/hyperlink" Target="https://www.canadacardworld.com/ultra-pro-soft-sleeves/ultra-pro-platinum-series-soft-premium-card-sleeves.html" TargetMode="External"/><Relationship Id="rId133" Type="http://schemas.openxmlformats.org/officeDocument/2006/relationships/hyperlink" Target="https://www.amazon.ca/Ultra-Pro-Pokemon-4-Pocket-Portfolio/dp/B08HNJS115/" TargetMode="External"/><Relationship Id="rId154" Type="http://schemas.openxmlformats.org/officeDocument/2006/relationships/hyperlink" Target="https://www.canadacardworld.com/pokemon-supplies/ultra-pro-9-pocket-portfolio-pokemon-sword-and-shield-evolving-skies.html" TargetMode="External"/><Relationship Id="rId175" Type="http://schemas.openxmlformats.org/officeDocument/2006/relationships/hyperlink" Target="https://www.canadacardworld.com/ultra-pro-storage-boxes/bcw-3200ct-collectible-card-bin-partitions-12-pack-gray.html" TargetMode="External"/><Relationship Id="rId340" Type="http://schemas.openxmlformats.org/officeDocument/2006/relationships/hyperlink" Target="https://gameknight.ca/collections/new-arrivals/products/pokemon-celebrations-pikachu-v-union-special-collection" TargetMode="External"/><Relationship Id="rId361" Type="http://schemas.openxmlformats.org/officeDocument/2006/relationships/hyperlink" Target="https://gameknight.ca/collections/new-arrivals/products/copy-of-mtg-innistrad-crimson-vow-collectors-booster" TargetMode="External"/><Relationship Id="rId196" Type="http://schemas.openxmlformats.org/officeDocument/2006/relationships/hyperlink" Target="https://gameknight.ca/collections/new-arrivals/products/gw-novel-master-of-the-hunt-the-white-scars-omnibus" TargetMode="External"/><Relationship Id="rId200" Type="http://schemas.openxmlformats.org/officeDocument/2006/relationships/hyperlink" Target="https://gameknight.ca/collections/new-arrivals/products/gw-novel-day-of-ascension" TargetMode="External"/><Relationship Id="rId382" Type="http://schemas.openxmlformats.org/officeDocument/2006/relationships/hyperlink" Target="https://gameknight.ca/collections/new-arrivals/products/gamegenic-zip-up-album-8-pocket-white" TargetMode="External"/><Relationship Id="rId417" Type="http://schemas.openxmlformats.org/officeDocument/2006/relationships/hyperlink" Target="https://www.amazon.ca/Bezier-Games-Ultimate-Werewolf-Extreme/dp/B08WHMTZ61/" TargetMode="External"/><Relationship Id="rId438" Type="http://schemas.openxmlformats.org/officeDocument/2006/relationships/hyperlink" Target="https://www.amazon.ca/Shadow-Gods-John-Gwynne/dp/0316539880/" TargetMode="External"/><Relationship Id="rId459" Type="http://schemas.openxmlformats.org/officeDocument/2006/relationships/hyperlink" Target="https://gameknight.ca/collections/new-arrivals/products/novel-the-wounded-kingdom-3-king-of-assassins" TargetMode="External"/><Relationship Id="rId16" Type="http://schemas.openxmlformats.org/officeDocument/2006/relationships/hyperlink" Target="https://www.amazon.ca/GodTear-Grimgut-Vile-Champions-Set/dp/B0845L51BX/" TargetMode="External"/><Relationship Id="rId221" Type="http://schemas.openxmlformats.org/officeDocument/2006/relationships/hyperlink" Target="https://gameknight.ca/collections/new-arrivals/products/cg-happy-little-dinosaurs-perils-of-puberty" TargetMode="External"/><Relationship Id="rId242" Type="http://schemas.openxmlformats.org/officeDocument/2006/relationships/hyperlink" Target="https://gameknight.ca/collections/new-arrivals/products/pathfinder-flip-mat-classics-tavern-multi-pack" TargetMode="External"/><Relationship Id="rId263" Type="http://schemas.openxmlformats.org/officeDocument/2006/relationships/hyperlink" Target="https://www.amazon.ca/Asmodee-Cloud-Family-Strategy-German/dp/B0933GSDGC/" TargetMode="External"/><Relationship Id="rId284" Type="http://schemas.openxmlformats.org/officeDocument/2006/relationships/hyperlink" Target="https://www.amazon.ca/Army-Painter-Warpaints-Non-Toxic-Miniature/dp/B09K7VYG4Z/" TargetMode="External"/><Relationship Id="rId319" Type="http://schemas.openxmlformats.org/officeDocument/2006/relationships/hyperlink" Target="https://gameknight.ca/collections/new-arrivals/products/gibsons-puzzle-1000-i-love-boats" TargetMode="External"/><Relationship Id="rId37" Type="http://schemas.openxmlformats.org/officeDocument/2006/relationships/hyperlink" Target="https://gameknight.ca/collections/sale-items-50-off/products/ffgkfs01" TargetMode="External"/><Relationship Id="rId58" Type="http://schemas.openxmlformats.org/officeDocument/2006/relationships/hyperlink" Target="https://www.amazon.ca/Steamforged-Games-SFGBUNI01-001-Guild-Starter/dp/B01B5RWVR6/" TargetMode="External"/><Relationship Id="rId79" Type="http://schemas.openxmlformats.org/officeDocument/2006/relationships/hyperlink" Target="https://www.canadacardworld.com/ultra-pro-storage-boxes/ultra-pro-storage-box-2-piece-250-count-box.html" TargetMode="External"/><Relationship Id="rId102" Type="http://schemas.openxmlformats.org/officeDocument/2006/relationships/hyperlink" Target="https://www.canadacardworld.com/ultra-pro-magnetic-holders/ultra-pro-360pt-one-touch-collectible-card-holders.html" TargetMode="External"/><Relationship Id="rId123" Type="http://schemas.openxmlformats.org/officeDocument/2006/relationships/hyperlink" Target="https://www.canadacardworld.com/pokemon-supplies/ultra-pro-pokemon-gallery-seaside-pro-binder.html" TargetMode="External"/><Relationship Id="rId144" Type="http://schemas.openxmlformats.org/officeDocument/2006/relationships/hyperlink" Target="https://www.canadacardworld.com/pokemon-supplies/ultra-pro-pokemon-4-pocket-portfolio-mew.html" TargetMode="External"/><Relationship Id="rId330" Type="http://schemas.openxmlformats.org/officeDocument/2006/relationships/hyperlink" Target="https://www.amazon.ca/Cards-Against-Humanity-Hidden-Bundle/dp/B07XZY874L/" TargetMode="External"/><Relationship Id="rId90" Type="http://schemas.openxmlformats.org/officeDocument/2006/relationships/hyperlink" Target="https://www.amazon.ca/Ultra-Pro-Magnetic-Holder-One-Touch/dp/B01ASML01W/" TargetMode="External"/><Relationship Id="rId165" Type="http://schemas.openxmlformats.org/officeDocument/2006/relationships/hyperlink" Target="https://www.amazon.ca/Pokemon-2021-Spring-Poke-Ultra/dp/B08XWLD5BF/" TargetMode="External"/><Relationship Id="rId186" Type="http://schemas.openxmlformats.org/officeDocument/2006/relationships/hyperlink" Target="https://www.amazon.ca/Topps-WWE-Wrestling-Trading-Blaster/dp/B09PB2Q5GC/" TargetMode="External"/><Relationship Id="rId351" Type="http://schemas.openxmlformats.org/officeDocument/2006/relationships/hyperlink" Target="https://www.amazon.ca/Warhammer-40000-Black-Templars-Helbrecht/dp/B09LGJBP32/" TargetMode="External"/><Relationship Id="rId372" Type="http://schemas.openxmlformats.org/officeDocument/2006/relationships/hyperlink" Target="https://www.amazon.ca/GameGenic-GGS31018ML-Prime-Album-8-Pocket/dp/B084TMM421/" TargetMode="External"/><Relationship Id="rId393" Type="http://schemas.openxmlformats.org/officeDocument/2006/relationships/hyperlink" Target="https://www.amazon.ca/Stonemaier-LLC-Rolling-Multicolor-STM450/dp/B09LMS6KF9/" TargetMode="External"/><Relationship Id="rId407" Type="http://schemas.openxmlformats.org/officeDocument/2006/relationships/hyperlink" Target="https://www.amazon.ca/World-Warcraft-Pandemic-standalone-Cooperative/dp/B099NNRP9F/" TargetMode="External"/><Relationship Id="rId428" Type="http://schemas.openxmlformats.org/officeDocument/2006/relationships/hyperlink" Target="https://www.amazon.ca/Pok%C3%A9mon-TCG-Shield-Trainer-Booster/dp/B09HNZ7RYV/" TargetMode="External"/><Relationship Id="rId449" Type="http://schemas.openxmlformats.org/officeDocument/2006/relationships/hyperlink" Target="https://gameknight.ca/collections/new-arrivals/products/novel-spellslinger-5-queenslayer" TargetMode="External"/><Relationship Id="rId211" Type="http://schemas.openxmlformats.org/officeDocument/2006/relationships/hyperlink" Target="https://www.amazon.ca/Lost-Ruins-Arnak-Expedition-Leaders/dp/B098M3TXFH/" TargetMode="External"/><Relationship Id="rId232" Type="http://schemas.openxmlformats.org/officeDocument/2006/relationships/hyperlink" Target="https://www.amazon.ca/Ultimate-Guard-Sidewinder-Monocolor-Purple/dp/B097CJ4GDF/" TargetMode="External"/><Relationship Id="rId253" Type="http://schemas.openxmlformats.org/officeDocument/2006/relationships/hyperlink" Target="https://www.amazon.ca/Magic-Gathering-CCG-MTG-Zendikar/dp/B00X4MW1QM/" TargetMode="External"/><Relationship Id="rId274" Type="http://schemas.openxmlformats.org/officeDocument/2006/relationships/hyperlink" Target="https://gameknight.ca/collections/new-arrivals/products/hc-marvel-avengers-fantastic-four-empyre-booster-brick" TargetMode="External"/><Relationship Id="rId295" Type="http://schemas.openxmlformats.org/officeDocument/2006/relationships/hyperlink" Target="https://www.amazon.ca/WE-Games-Cabinet-Cribbage-Set/dp/B003B4VJMA/" TargetMode="External"/><Relationship Id="rId309" Type="http://schemas.openxmlformats.org/officeDocument/2006/relationships/hyperlink" Target="https://www.amazon.ca/Spellslinger-Sebastien-Castell/dp/0316525758/" TargetMode="External"/><Relationship Id="rId460" Type="http://schemas.openxmlformats.org/officeDocument/2006/relationships/hyperlink" Target="https://www.amazon.ca/King-Assassins-RJ-Barker/dp/0316466581/" TargetMode="External"/><Relationship Id="rId27" Type="http://schemas.openxmlformats.org/officeDocument/2006/relationships/hyperlink" Target="https://gameknight.ca/collections/sale-items-50-off/products/ffgl5c06" TargetMode="External"/><Relationship Id="rId48" Type="http://schemas.openxmlformats.org/officeDocument/2006/relationships/hyperlink" Target="https://www.amazon.ca/IDW-Games-Missile-Command-Strategy/dp/B077BTGRKZ/" TargetMode="External"/><Relationship Id="rId69" Type="http://schemas.openxmlformats.org/officeDocument/2006/relationships/hyperlink" Target="https://www.canadacardworld.com/ultra-pro-storage-boxes/ultra-pro-storage-box-2-piece-150-count-box.html" TargetMode="External"/><Relationship Id="rId113" Type="http://schemas.openxmlformats.org/officeDocument/2006/relationships/hyperlink" Target="https://www.amazon.ca/Ultra-Pro-Card-Premium-Sleeves/dp/B0002TT3NE/" TargetMode="External"/><Relationship Id="rId134" Type="http://schemas.openxmlformats.org/officeDocument/2006/relationships/hyperlink" Target="https://www.canadacardworld.com/pokemon-supplies/ultra-pro-pokemon-4-pocket-portfolio-master-ball.html" TargetMode="External"/><Relationship Id="rId320" Type="http://schemas.openxmlformats.org/officeDocument/2006/relationships/hyperlink" Target="https://www.amazon.ca/Gibsons-G591-Jigsaw-Puzzle-Pieces/dp/B00009R632/" TargetMode="External"/><Relationship Id="rId80" Type="http://schemas.openxmlformats.org/officeDocument/2006/relationships/hyperlink" Target="https://www.amazon.ca/Ultra-Pro-250ct-Piece-Storage/dp/B00DWNI2QG/" TargetMode="External"/><Relationship Id="rId155" Type="http://schemas.openxmlformats.org/officeDocument/2006/relationships/hyperlink" Target="https://www.amazon.ca/Ultra-Pro-9-Pocket-Portfolio-Pok%C3%A9mon/dp/B093H9L118/" TargetMode="External"/><Relationship Id="rId176" Type="http://schemas.openxmlformats.org/officeDocument/2006/relationships/hyperlink" Target="https://www.canadacardworld.com/nhlpa-sockey-apparel/national-sockey-league-hall-of-fame-socks-size-7-12-bob-probert-red-wings.html" TargetMode="External"/><Relationship Id="rId197" Type="http://schemas.openxmlformats.org/officeDocument/2006/relationships/hyperlink" Target="https://www.amazon.ca/Masters-Hunt-White-Scars-Omnibus/dp/1800260903/" TargetMode="External"/><Relationship Id="rId341" Type="http://schemas.openxmlformats.org/officeDocument/2006/relationships/hyperlink" Target="https://www.amazon.ca/Pok%C3%A9mon-TCG-Celebrations-Special-Collection/dp/B0981DRXGP/" TargetMode="External"/><Relationship Id="rId362" Type="http://schemas.openxmlformats.org/officeDocument/2006/relationships/hyperlink" Target="https://www.amazon.ca/Magic-Gathering-Innistrad-Crimson-Collector/dp/B099YMZSHW/" TargetMode="External"/><Relationship Id="rId383" Type="http://schemas.openxmlformats.org/officeDocument/2006/relationships/hyperlink" Target="https://www.amazon.ca/GameGenic-GGS31015ML-Zip-Up-Album-8-Pocket/dp/B084TM8GVG/" TargetMode="External"/><Relationship Id="rId418" Type="http://schemas.openxmlformats.org/officeDocument/2006/relationships/hyperlink" Target="https://gameknight.ca/collections/new-arrivals/products/bg-destinies-seas-of-sand" TargetMode="External"/><Relationship Id="rId439" Type="http://schemas.openxmlformats.org/officeDocument/2006/relationships/hyperlink" Target="https://gameknight.ca/collections/new-arrivals/products/novel-the-chronicles-of-the-wolf-queen-3-the-dragon-of-jin-sayeng" TargetMode="External"/><Relationship Id="rId201" Type="http://schemas.openxmlformats.org/officeDocument/2006/relationships/hyperlink" Target="https://www.amazon.ca/Day-Ascension-Adrian-Tchaikovsky/dp/1800260911/" TargetMode="External"/><Relationship Id="rId222" Type="http://schemas.openxmlformats.org/officeDocument/2006/relationships/hyperlink" Target="https://www.amazon.ca/Happy-Little-Dinosaurs-Puberty-Expansion/dp/B08QPLP214/" TargetMode="External"/><Relationship Id="rId243" Type="http://schemas.openxmlformats.org/officeDocument/2006/relationships/hyperlink" Target="https://www.amazon.ca/Pathfinder-Flip-mat-Classics-Tavern-Multi-Pack/dp/1640783903/" TargetMode="External"/><Relationship Id="rId264" Type="http://schemas.openxmlformats.org/officeDocument/2006/relationships/hyperlink" Target="https://gameknight.ca/collections/new-arrivals/products/wizkids-d-d-miniatures-icons-of-the-realms-saltmarsh-box-2" TargetMode="External"/><Relationship Id="rId285" Type="http://schemas.openxmlformats.org/officeDocument/2006/relationships/hyperlink" Target="https://gameknight.ca/collections/new-arrivals/products/bg-origins-first-builders" TargetMode="External"/><Relationship Id="rId450" Type="http://schemas.openxmlformats.org/officeDocument/2006/relationships/hyperlink" Target="https://www.amazon.ca/Queenslayer-Sebastien-Castell/dp/031652591X/" TargetMode="External"/><Relationship Id="rId17" Type="http://schemas.openxmlformats.org/officeDocument/2006/relationships/hyperlink" Target="https://gameknight.ca/collections/sale-items-50-off/products/ffgkf02a" TargetMode="External"/><Relationship Id="rId38" Type="http://schemas.openxmlformats.org/officeDocument/2006/relationships/hyperlink" Target="https://www.amazon.ca/Keyforge-Architects-Vault-Two-Player-Gamemat/dp/B07HLHHKNL/" TargetMode="External"/><Relationship Id="rId59" Type="http://schemas.openxmlformats.org/officeDocument/2006/relationships/hyperlink" Target="https://gameknight.ca/collections/sale-items-50-off/products/sfgb03-022" TargetMode="External"/><Relationship Id="rId103" Type="http://schemas.openxmlformats.org/officeDocument/2006/relationships/hyperlink" Target="https://www.amazon.ca/Ultra-Pro-360-Point-Touch-Protector/dp/B0064Z5WJE/" TargetMode="External"/><Relationship Id="rId124" Type="http://schemas.openxmlformats.org/officeDocument/2006/relationships/hyperlink" Target="https://www.amazon.ca/Gallery-Series-Seaside-9-Pocket-PRO-Binder/dp/B0922XDQ98/" TargetMode="External"/><Relationship Id="rId310" Type="http://schemas.openxmlformats.org/officeDocument/2006/relationships/hyperlink" Target="https://gameknight.ca/collections/new-arrivals/products/bg-corrosion" TargetMode="External"/><Relationship Id="rId70" Type="http://schemas.openxmlformats.org/officeDocument/2006/relationships/hyperlink" Target="https://www.amazon.ca/Ultra-Pro-2-Piece-Count-Storage/dp/B0002TT3L6/" TargetMode="External"/><Relationship Id="rId91" Type="http://schemas.openxmlformats.org/officeDocument/2006/relationships/hyperlink" Target="https://www.canadacardworld.com/ultra-pro-top-loaders/ultra-pro-360pt-toploaders-5-count-pack.html" TargetMode="External"/><Relationship Id="rId145" Type="http://schemas.openxmlformats.org/officeDocument/2006/relationships/hyperlink" Target="https://www.amazon.ca/Ultra-Pro-Mew-4-Pocket-Portfolio/dp/B0939GWXSZ/" TargetMode="External"/><Relationship Id="rId166" Type="http://schemas.openxmlformats.org/officeDocument/2006/relationships/hyperlink" Target="https://www.canadacardworld.com/2021-baseball-hobby-boxes/2021-bowman-baseball-hobby-box.html" TargetMode="External"/><Relationship Id="rId187" Type="http://schemas.openxmlformats.org/officeDocument/2006/relationships/hyperlink" Target="https://www.canadacardworld.com/2021-baseball-hobby-boxes/2021-bowman-sterling-baseball-hobby-box.html" TargetMode="External"/><Relationship Id="rId331" Type="http://schemas.openxmlformats.org/officeDocument/2006/relationships/hyperlink" Target="https://gameknight.ca/collections/new-arrivals/products/pg-cards-against-humanity-nerd-bundle-pack" TargetMode="External"/><Relationship Id="rId352" Type="http://schemas.openxmlformats.org/officeDocument/2006/relationships/hyperlink" Target="https://gameknight.ca/collections/new-arrivals/products/gw-40k-black-templars-sword-brethren" TargetMode="External"/><Relationship Id="rId373" Type="http://schemas.openxmlformats.org/officeDocument/2006/relationships/hyperlink" Target="https://gameknight.ca/collections/new-arrivals/products/gamegenic-prime-album-8-pocket-green" TargetMode="External"/><Relationship Id="rId394" Type="http://schemas.openxmlformats.org/officeDocument/2006/relationships/hyperlink" Target="https://gameknight.ca/collections/new-arrivals/products/bg-zombie-princess-and-the-enchanted-maze" TargetMode="External"/><Relationship Id="rId408" Type="http://schemas.openxmlformats.org/officeDocument/2006/relationships/hyperlink" Target="https://gameknight.ca/collections/new-arrivals/products/pg-unstable-unicorns-adventures" TargetMode="External"/><Relationship Id="rId429" Type="http://schemas.openxmlformats.org/officeDocument/2006/relationships/hyperlink" Target="https://gameknight.ca/collections/new-arrivals/products/pokemon-swsh8-fusion-strike-boosters?variant=39672889114668" TargetMode="External"/><Relationship Id="rId1" Type="http://schemas.openxmlformats.org/officeDocument/2006/relationships/hyperlink" Target="https://gameknight.ca/collections/sale-items-50-off/products/na01en" TargetMode="External"/><Relationship Id="rId212" Type="http://schemas.openxmlformats.org/officeDocument/2006/relationships/hyperlink" Target="https://gameknight.ca/collections/new-arrivals/products/bg-bitoku" TargetMode="External"/><Relationship Id="rId233" Type="http://schemas.openxmlformats.org/officeDocument/2006/relationships/hyperlink" Target="https://gameknight.ca/collections/new-arrivals/products/ultimate-guard-deck-box-sidewinder-monocolor-100-petrol" TargetMode="External"/><Relationship Id="rId254" Type="http://schemas.openxmlformats.org/officeDocument/2006/relationships/hyperlink" Target="https://gameknight.ca/collections/new-arrivals/products/wizkids-d-d-minis-icons-of-the-realms-20-beyond-witchlight-booster" TargetMode="External"/><Relationship Id="rId440" Type="http://schemas.openxmlformats.org/officeDocument/2006/relationships/hyperlink" Target="https://www.amazon.ca/Dragon-Jin-Sayeng-Chronicles-Bitch-Queen-ebook/dp/B08HLP7J2X/" TargetMode="External"/><Relationship Id="rId28" Type="http://schemas.openxmlformats.org/officeDocument/2006/relationships/hyperlink" Target="https://www.amazon.ca/Legend-Five-Rings-Secrets-Expansion/dp/B076DKN46H/" TargetMode="External"/><Relationship Id="rId49" Type="http://schemas.openxmlformats.org/officeDocument/2006/relationships/hyperlink" Target="https://gameknight.ca/collections/sale-items-50-off/products/gnm001" TargetMode="External"/><Relationship Id="rId114" Type="http://schemas.openxmlformats.org/officeDocument/2006/relationships/hyperlink" Target="https://www.amazon.ca/One-Touch-Magnet-Thicker-Baseball-Trading/dp/B011TW7FL4/" TargetMode="External"/><Relationship Id="rId275" Type="http://schemas.openxmlformats.org/officeDocument/2006/relationships/hyperlink" Target="https://www.amazon.ca/Marvel-HeroClix-Avengers-Fantastic-Booster/dp/B08Z473SXL/" TargetMode="External"/><Relationship Id="rId296" Type="http://schemas.openxmlformats.org/officeDocument/2006/relationships/hyperlink" Target="https://gameknight.ca/collections/new-arrivals/products/cg-love-letter-princess-princess-ever-after" TargetMode="External"/><Relationship Id="rId300" Type="http://schemas.openxmlformats.org/officeDocument/2006/relationships/hyperlink" Target="https://gameknight.ca/collections/new-arrivals/products/bg-power-rangers-heroes-of-the-grid-rangers-united" TargetMode="External"/><Relationship Id="rId461" Type="http://schemas.openxmlformats.org/officeDocument/2006/relationships/hyperlink" Target="https://gameknight.ca/collections/new-arrivals/products/novel-swords-and-fire-1-tethered-mage" TargetMode="External"/><Relationship Id="rId60" Type="http://schemas.openxmlformats.org/officeDocument/2006/relationships/hyperlink" Target="https://www.amazon.ca/Steamfoged-Games-SFGB03-022-Guild-Ball/dp/B074DHV7XT/" TargetMode="External"/><Relationship Id="rId81" Type="http://schemas.openxmlformats.org/officeDocument/2006/relationships/hyperlink" Target="https://www.canadacardworld.com/ultra-pro-top-loaders/ultra-pro-regular-top-loaders-with-sleeves-200-count-pack-.html" TargetMode="External"/><Relationship Id="rId135" Type="http://schemas.openxmlformats.org/officeDocument/2006/relationships/hyperlink" Target="https://www.amazon.ca/4-Pocket-Portfolio-Master-Ball/dp/B08NHSKCV3/" TargetMode="External"/><Relationship Id="rId156" Type="http://schemas.openxmlformats.org/officeDocument/2006/relationships/hyperlink" Target="https://www.canadacardworld.com/pokemon-supplies/ultra-pro-9-pocket-portfolio-pokemon-bulbasaur.html" TargetMode="External"/><Relationship Id="rId177" Type="http://schemas.openxmlformats.org/officeDocument/2006/relationships/hyperlink" Target="https://www.amazon.ca/Babsocks-Home-and-Away-Pack/dp/B07KSPKHYJ/" TargetMode="External"/><Relationship Id="rId198" Type="http://schemas.openxmlformats.org/officeDocument/2006/relationships/hyperlink" Target="https://gameknight.ca/collections/new-arrivals/products/gw-novel-the-book-of-martyrs" TargetMode="External"/><Relationship Id="rId321" Type="http://schemas.openxmlformats.org/officeDocument/2006/relationships/hyperlink" Target="https://gameknight.ca/collections/new-arrivals/products/bg-shelfie-stacker" TargetMode="External"/><Relationship Id="rId342" Type="http://schemas.openxmlformats.org/officeDocument/2006/relationships/hyperlink" Target="https://gameknight.ca/collections/new-arrivals/products/novel-the-expanse-9-leviathan-falls" TargetMode="External"/><Relationship Id="rId363" Type="http://schemas.openxmlformats.org/officeDocument/2006/relationships/hyperlink" Target="https://gameknight.ca/collections/new-arrivals/products/mtg-innistrad-crimson-vow-draft-booster" TargetMode="External"/><Relationship Id="rId384" Type="http://schemas.openxmlformats.org/officeDocument/2006/relationships/hyperlink" Target="https://gameknight.ca/collections/new-arrivals/products/gamegenic-zip-up-album-8-pocket-green" TargetMode="External"/><Relationship Id="rId419" Type="http://schemas.openxmlformats.org/officeDocument/2006/relationships/hyperlink" Target="https://www.amazon.ca/Lucky-Duck-Games-TLD-R02-ENLKY-Destinies/dp/B09JG39B1J/" TargetMode="External"/><Relationship Id="rId202" Type="http://schemas.openxmlformats.org/officeDocument/2006/relationships/hyperlink" Target="https://gameknight.ca/collections/new-arrivals/products/wizkids-dungeons-and-dragons-icons-of-the-realms-jubilex-demon-lord-of-slime-ooze" TargetMode="External"/><Relationship Id="rId223" Type="http://schemas.openxmlformats.org/officeDocument/2006/relationships/hyperlink" Target="https://gameknight.ca/collections/new-arrivals/products/bg-vivid-memories" TargetMode="External"/><Relationship Id="rId244" Type="http://schemas.openxmlformats.org/officeDocument/2006/relationships/hyperlink" Target="https://gameknight.ca/collections/new-arrivals/products/pathfinder-2e-lost-omens-absalom-city" TargetMode="External"/><Relationship Id="rId430" Type="http://schemas.openxmlformats.org/officeDocument/2006/relationships/hyperlink" Target="https://www.amazon.ca/Pok%C3%A9mon-TCG-Shield-Fusion-Booster/dp/B09CLJTFDY/" TargetMode="External"/><Relationship Id="rId18" Type="http://schemas.openxmlformats.org/officeDocument/2006/relationships/hyperlink" Target="https://www.amazon.ca/Key-Forge-Call-Archons-Archon/dp/B07G5QTBLV/" TargetMode="External"/><Relationship Id="rId39" Type="http://schemas.openxmlformats.org/officeDocument/2006/relationships/hyperlink" Target="https://gameknight.ca/collections/sale-items-50-off/products/aeg6203" TargetMode="External"/><Relationship Id="rId265" Type="http://schemas.openxmlformats.org/officeDocument/2006/relationships/hyperlink" Target="https://www.amazon.ca/WizKids-Icons-Realms-Saltmarsh-Box/dp/B09C2M67NT/" TargetMode="External"/><Relationship Id="rId286" Type="http://schemas.openxmlformats.org/officeDocument/2006/relationships/hyperlink" Target="https://www.amazon.ca/Board-Dice-Origins-Builders-Multicolor/dp/B09C2M6KDT/" TargetMode="External"/><Relationship Id="rId451" Type="http://schemas.openxmlformats.org/officeDocument/2006/relationships/hyperlink" Target="https://gameknight.ca/collections/new-arrivals/products/novel-spellslinger-4-soulbinder" TargetMode="External"/><Relationship Id="rId50" Type="http://schemas.openxmlformats.org/officeDocument/2006/relationships/hyperlink" Target="https://www.amazon.ca/CMON-Gnom-Street-Board-Game/dp/B01N39EQ3V/" TargetMode="External"/><Relationship Id="rId104" Type="http://schemas.openxmlformats.org/officeDocument/2006/relationships/hyperlink" Target="https://www.canadacardworld.com/ultra-pro-magnetic-holders/ultra-pro-130pt-one-touch-collectible-card-holder.html" TargetMode="External"/><Relationship Id="rId125" Type="http://schemas.openxmlformats.org/officeDocument/2006/relationships/hyperlink" Target="https://www.amazon.ca/9-Pocket-Pro-Binder-Master-Ball/dp/B08NHSB6JF/" TargetMode="External"/><Relationship Id="rId146" Type="http://schemas.openxmlformats.org/officeDocument/2006/relationships/hyperlink" Target="https://www.canadacardworld.com/pokemon-supplies/ultra-pro-9-pocket-portfolio-pokemon-mew.html" TargetMode="External"/><Relationship Id="rId167" Type="http://schemas.openxmlformats.org/officeDocument/2006/relationships/hyperlink" Target="https://www.amazon.ca/Bowman-Baseball-Hobby-Packs-Cards/dp/B0929LVYX6/" TargetMode="External"/><Relationship Id="rId188" Type="http://schemas.openxmlformats.org/officeDocument/2006/relationships/hyperlink" Target="https://www.amazon.ca/Bowman-Sterling-Baseball-Hobby-Packs/dp/B09KB7SVZ9/" TargetMode="External"/><Relationship Id="rId311" Type="http://schemas.openxmlformats.org/officeDocument/2006/relationships/hyperlink" Target="https://www.amazon.ca/Capstone-Games-Corrosion-Board-Game/dp/B09CGFMQ2D/" TargetMode="External"/><Relationship Id="rId332" Type="http://schemas.openxmlformats.org/officeDocument/2006/relationships/hyperlink" Target="https://www.amazon.ca/Cards-Against-Humanity-Bundle-All-New/dp/B091FDDJTW/" TargetMode="External"/><Relationship Id="rId353" Type="http://schemas.openxmlformats.org/officeDocument/2006/relationships/hyperlink" Target="https://www.amazon.ca/Warhammer-40000-Black-Templars-Brethren/dp/B09LG1SKWF/" TargetMode="External"/><Relationship Id="rId374" Type="http://schemas.openxmlformats.org/officeDocument/2006/relationships/hyperlink" Target="https://www.amazon.ca/GameGenic-GGS31019ML-Prime-Album-8-Pocket/dp/B084TM868C/" TargetMode="External"/><Relationship Id="rId395" Type="http://schemas.openxmlformats.org/officeDocument/2006/relationships/hyperlink" Target="https://www.amazon.ca/WizKids-87514-Zombie-Princess-Enchanted/dp/B08Z7XHS1R/" TargetMode="External"/><Relationship Id="rId409" Type="http://schemas.openxmlformats.org/officeDocument/2006/relationships/hyperlink" Target="https://www.amazon.ca/Unstable-Unicorns-Adventures-Expansion-Pack/dp/B09KRC4NCS/" TargetMode="External"/><Relationship Id="rId71" Type="http://schemas.openxmlformats.org/officeDocument/2006/relationships/hyperlink" Target="https://www.canadacardworld.com/pokemon-supplies/ultra-pro-soft-plastic-pro-fit-gaming-card-sleeves-standard-size.html" TargetMode="External"/><Relationship Id="rId92" Type="http://schemas.openxmlformats.org/officeDocument/2006/relationships/hyperlink" Target="https://www.amazon.ca/Top-Loader-x4-360pt-Pack/dp/B01N99V7NW/" TargetMode="External"/><Relationship Id="rId213" Type="http://schemas.openxmlformats.org/officeDocument/2006/relationships/hyperlink" Target="https://www.amazon.ca/Devir-BGBITOKUDEV-Bitoku/dp/B09KMFW38Y/" TargetMode="External"/><Relationship Id="rId234" Type="http://schemas.openxmlformats.org/officeDocument/2006/relationships/hyperlink" Target="https://www.amazon.ca/Ultimate-Guard-Sidewinder-Monocolor-Petrol/dp/B097CKVBKZ/" TargetMode="External"/><Relationship Id="rId420" Type="http://schemas.openxmlformats.org/officeDocument/2006/relationships/hyperlink" Target="https://gameknight.ca/collections/new-arrivals/products/bg-resident-evil-3-city-of-ruin-expansion" TargetMode="External"/><Relationship Id="rId2" Type="http://schemas.openxmlformats.org/officeDocument/2006/relationships/hyperlink" Target="https://www.amazon.ca/Narwhal-Free-for-All-SW/dp/B07SQKHJ5T/" TargetMode="External"/><Relationship Id="rId29" Type="http://schemas.openxmlformats.org/officeDocument/2006/relationships/hyperlink" Target="https://gameknight.ca/collections/sale-items-50-off/products/rr940" TargetMode="External"/><Relationship Id="rId255" Type="http://schemas.openxmlformats.org/officeDocument/2006/relationships/hyperlink" Target="https://www.amazon.ca/Icons-Realms-Miniatures-Witchlight-Booster/dp/B098WL3Q8C/" TargetMode="External"/><Relationship Id="rId276" Type="http://schemas.openxmlformats.org/officeDocument/2006/relationships/hyperlink" Target="https://gameknight.ca/collections/new-arrivals/products/wizkids-d-d-minis-icons-of-the-realms-20-beyond-witchlight-booster-brick" TargetMode="External"/><Relationship Id="rId297" Type="http://schemas.openxmlformats.org/officeDocument/2006/relationships/hyperlink" Target="https://www.amazon.ca/Love-Letter-Princess-Ever-After/dp/B096PV4L43/" TargetMode="External"/><Relationship Id="rId441" Type="http://schemas.openxmlformats.org/officeDocument/2006/relationships/hyperlink" Target="https://gameknight.ca/collections/new-arrivals/products/novel-the-chronicles-of-the-wolf-queen-2-the-ikessar-falcon" TargetMode="External"/><Relationship Id="rId462" Type="http://schemas.openxmlformats.org/officeDocument/2006/relationships/hyperlink" Target="https://www.amazon.ca/Tethered-Mage-Melissa-Caruso/dp/0316466875/" TargetMode="External"/><Relationship Id="rId40" Type="http://schemas.openxmlformats.org/officeDocument/2006/relationships/hyperlink" Target="https://www.amazon.ca/Alderac-Entertainment-Group-AEG06203-Expansion/dp/B01CEFE0HC/" TargetMode="External"/><Relationship Id="rId115" Type="http://schemas.openxmlformats.org/officeDocument/2006/relationships/hyperlink" Target="https://www.canadacardworld.com/ultra-pro-soft-sleeves/ultra-pro-sleeves-team-bags.html" TargetMode="External"/><Relationship Id="rId136" Type="http://schemas.openxmlformats.org/officeDocument/2006/relationships/hyperlink" Target="https://www.canadacardworld.com/pokemon-supplies/ultra-pro-9-pocket-portfolio-pokemon-gallery-seaside.html" TargetMode="External"/><Relationship Id="rId157" Type="http://schemas.openxmlformats.org/officeDocument/2006/relationships/hyperlink" Target="https://www.amazon.ca/Bulbasaur-9-Pocket-Portfolio-for-Pokemon/dp/B08N5GLR1F/" TargetMode="External"/><Relationship Id="rId178" Type="http://schemas.openxmlformats.org/officeDocument/2006/relationships/hyperlink" Target="https://www.canadacardworld.com/wwe-wrestling/pop-wwe-street-profits-angelo-dawkins-vinyl-figure.html" TargetMode="External"/><Relationship Id="rId301" Type="http://schemas.openxmlformats.org/officeDocument/2006/relationships/hyperlink" Target="https://www.amazon.ca/Renegade-Game-Studios-Rangers-Multicolor/dp/B09CN962KF/" TargetMode="External"/><Relationship Id="rId322" Type="http://schemas.openxmlformats.org/officeDocument/2006/relationships/hyperlink" Target="https://www.amazon.ca/Arkus-Games-Shelfie-Stacker-SW/dp/B09CN85QZX/" TargetMode="External"/><Relationship Id="rId343" Type="http://schemas.openxmlformats.org/officeDocument/2006/relationships/hyperlink" Target="https://www.amazon.ca/Leviathan-Falls-James-S-Corey/dp/0316332917/" TargetMode="External"/><Relationship Id="rId364" Type="http://schemas.openxmlformats.org/officeDocument/2006/relationships/hyperlink" Target="https://www.amazon.ca/Magic-Gathering-Innistrad-Crimson-3-Booster/dp/B099YG4B3J/" TargetMode="External"/><Relationship Id="rId61" Type="http://schemas.openxmlformats.org/officeDocument/2006/relationships/hyperlink" Target="https://gameknight.ca/collections/sale-items-50-off/products/sfgbfis01-008" TargetMode="External"/><Relationship Id="rId82" Type="http://schemas.openxmlformats.org/officeDocument/2006/relationships/hyperlink" Target="https://www.amazon.ca/Regular-Toploaders-Sleeves-Count-Retail/dp/B08B9LWQ36/" TargetMode="External"/><Relationship Id="rId199" Type="http://schemas.openxmlformats.org/officeDocument/2006/relationships/hyperlink" Target="https://www.amazon.ca/Book-Martyrs-Adepta-Sororitas-Warhammer-ebook/dp/B091V4XQW2/" TargetMode="External"/><Relationship Id="rId203" Type="http://schemas.openxmlformats.org/officeDocument/2006/relationships/hyperlink" Target="https://www.amazon.ca/Icons-Realms-Juiblex-Demon-Slime/dp/B099XVNZ9V/" TargetMode="External"/><Relationship Id="rId385" Type="http://schemas.openxmlformats.org/officeDocument/2006/relationships/hyperlink" Target="https://www.amazon.ca/GameGenic-GGS31014ML-Zip-Up-Album-8-Pocket/dp/B084TMG453/" TargetMode="External"/><Relationship Id="rId19" Type="http://schemas.openxmlformats.org/officeDocument/2006/relationships/hyperlink" Target="https://gameknight.ca/collections/sale-items-50-off/products/ffggt26" TargetMode="External"/><Relationship Id="rId224" Type="http://schemas.openxmlformats.org/officeDocument/2006/relationships/hyperlink" Target="https://www.amazon.ca/Floodgate-Games-Vivid-Memories-Board/dp/B0959V1NZK/" TargetMode="External"/><Relationship Id="rId245" Type="http://schemas.openxmlformats.org/officeDocument/2006/relationships/hyperlink" Target="https://www.amazon.ca/Pathfinder-Absalom-City-Lost-Omens/dp/1640782354/" TargetMode="External"/><Relationship Id="rId266" Type="http://schemas.openxmlformats.org/officeDocument/2006/relationships/hyperlink" Target="https://gameknight.ca/collections/new-arrivals/products/wizkids-d-d-miniatures-icons-of-the-realms-saltmarsh-box-1" TargetMode="External"/><Relationship Id="rId287" Type="http://schemas.openxmlformats.org/officeDocument/2006/relationships/hyperlink" Target="https://gameknight.ca/collections/new-arrivals/products/digimon-gallantmon-starter-deck" TargetMode="External"/><Relationship Id="rId410" Type="http://schemas.openxmlformats.org/officeDocument/2006/relationships/hyperlink" Target="https://gameknight.ca/collections/new-arrivals/products/dragon-shield-matte-dual-lightning-100" TargetMode="External"/><Relationship Id="rId431" Type="http://schemas.openxmlformats.org/officeDocument/2006/relationships/hyperlink" Target="https://gameknight.ca/collections/new-arrivals/products/bg-tinners-trail" TargetMode="External"/><Relationship Id="rId452" Type="http://schemas.openxmlformats.org/officeDocument/2006/relationships/hyperlink" Target="https://www.amazon.ca/Soulbinder-Sebastien-Castell/dp/0316525871/" TargetMode="External"/><Relationship Id="rId30" Type="http://schemas.openxmlformats.org/officeDocument/2006/relationships/hyperlink" Target="https://www.amazon.ca/Games-RR940-Pyramid-Poker-Board-Game/dp/B01MR2FRK4/" TargetMode="External"/><Relationship Id="rId105" Type="http://schemas.openxmlformats.org/officeDocument/2006/relationships/hyperlink" Target="https://www.amazon.ca/Ultra-Pro-Basketball-Sportscards-Collecting/dp/B00A6FR4NU/" TargetMode="External"/><Relationship Id="rId126" Type="http://schemas.openxmlformats.org/officeDocument/2006/relationships/hyperlink" Target="https://www.canadacardworld.com/pokemon-supplies/ultra-pro-pokemon-haunted-hollow-pro-binder.html" TargetMode="External"/><Relationship Id="rId147" Type="http://schemas.openxmlformats.org/officeDocument/2006/relationships/hyperlink" Target="https://www.amazon.ca/Mew-9-Pocket-Portfolio-for-Pok%C3%A9mon/dp/B093969SMY/" TargetMode="External"/><Relationship Id="rId168" Type="http://schemas.openxmlformats.org/officeDocument/2006/relationships/hyperlink" Target="https://www.canadacardworld.com/pokemon-booster-packs/pokemon-sword-and-shield-battle-styles-arrokuda-blister-pack-with-coin-and-promo.html" TargetMode="External"/><Relationship Id="rId312" Type="http://schemas.openxmlformats.org/officeDocument/2006/relationships/hyperlink" Target="https://gameknight.ca/collections/new-arrivals/products/pokemon-league-battle-deck-single-rapid-strike?variant=39795737886764" TargetMode="External"/><Relationship Id="rId333" Type="http://schemas.openxmlformats.org/officeDocument/2006/relationships/hyperlink" Target="https://gameknight.ca/collections/new-arrivals/products/weiss-schwarz-the-quintessential-quintuplets-set" TargetMode="External"/><Relationship Id="rId354" Type="http://schemas.openxmlformats.org/officeDocument/2006/relationships/hyperlink" Target="https://gameknight.ca/collections/new-arrivals/products/gw-40k-black-templars-primaris-crusader-squad" TargetMode="External"/><Relationship Id="rId51" Type="http://schemas.openxmlformats.org/officeDocument/2006/relationships/hyperlink" Target="https://gameknight.ca/collections/sale-items-50-off/products/511821" TargetMode="External"/><Relationship Id="rId72" Type="http://schemas.openxmlformats.org/officeDocument/2006/relationships/hyperlink" Target="https://www.amazon.ca/Ultra-Pro-Sleevespro-Fit-Pokemon-Standard/dp/B00AXDBDK0/" TargetMode="External"/><Relationship Id="rId93" Type="http://schemas.openxmlformats.org/officeDocument/2006/relationships/hyperlink" Target="https://www.canadacardworld.com/ultra-pro-magnetic-holders/ultra-pro-260pt-one-touch-collectible-card-holder.html" TargetMode="External"/><Relationship Id="rId189" Type="http://schemas.openxmlformats.org/officeDocument/2006/relationships/hyperlink" Target="https://www.canadacardworld.com/2020-21-hockey-hobby-boxes/2020-21-upper-deck-series-1-hockey-hobby-box.html" TargetMode="External"/><Relationship Id="rId375" Type="http://schemas.openxmlformats.org/officeDocument/2006/relationships/hyperlink" Target="https://gameknight.ca/collections/new-arrivals/products/gamegenic-prime-album-8-pocket-white" TargetMode="External"/><Relationship Id="rId396" Type="http://schemas.openxmlformats.org/officeDocument/2006/relationships/hyperlink" Target="https://gameknight.ca/collections/new-arrivals/products/rpg-eldritch-century" TargetMode="External"/><Relationship Id="rId3" Type="http://schemas.openxmlformats.org/officeDocument/2006/relationships/hyperlink" Target="https://gameknight.ca/collections/sale-items-50-off/products/ffgkf03a" TargetMode="External"/><Relationship Id="rId214" Type="http://schemas.openxmlformats.org/officeDocument/2006/relationships/hyperlink" Target="https://gameknight.ca/collections/new-arrivals/products/mg-seinfeld-coffee-table-game" TargetMode="External"/><Relationship Id="rId235" Type="http://schemas.openxmlformats.org/officeDocument/2006/relationships/hyperlink" Target="https://gameknight.ca/collections/new-arrivals/products/bg-star-realms-box-set" TargetMode="External"/><Relationship Id="rId256" Type="http://schemas.openxmlformats.org/officeDocument/2006/relationships/hyperlink" Target="https://gameknight.ca/collections/new-arrivals/products/mg-sequence-numbers-2" TargetMode="External"/><Relationship Id="rId277" Type="http://schemas.openxmlformats.org/officeDocument/2006/relationships/hyperlink" Target="https://www.amazon.ca/Icons-Realms-Miniatures-Witchlight-Booster/dp/B098VX3GY5/" TargetMode="External"/><Relationship Id="rId298" Type="http://schemas.openxmlformats.org/officeDocument/2006/relationships/hyperlink" Target="https://gameknight.ca/collections/new-arrivals/products/bg-transformers-deck-building-game" TargetMode="External"/><Relationship Id="rId400" Type="http://schemas.openxmlformats.org/officeDocument/2006/relationships/hyperlink" Target="https://gameknight.ca/collections/new-arrivals/products/bg-vienna-connection" TargetMode="External"/><Relationship Id="rId421" Type="http://schemas.openxmlformats.org/officeDocument/2006/relationships/hyperlink" Target="https://www.amazon.ca/Resident-Evil-Players-Board-Gameplay-Games-Night/dp/B09F5LFRKY/" TargetMode="External"/><Relationship Id="rId442" Type="http://schemas.openxmlformats.org/officeDocument/2006/relationships/hyperlink" Target="https://gameknight.ca/collections/new-arrivals?page=21" TargetMode="External"/><Relationship Id="rId463" Type="http://schemas.openxmlformats.org/officeDocument/2006/relationships/hyperlink" Target="https://gameknight.ca/collections/new-arrivals/products/novel-swords-and-fire-2-defiant-heir" TargetMode="External"/><Relationship Id="rId116" Type="http://schemas.openxmlformats.org/officeDocument/2006/relationships/hyperlink" Target="https://www.amazon.ca/Ultra-Pro-Resealable-Sleeves-Holder/dp/B01LY8D5X3/" TargetMode="External"/><Relationship Id="rId137" Type="http://schemas.openxmlformats.org/officeDocument/2006/relationships/hyperlink" Target="https://www.amazon.ca/Ultra-Pro-Gallery-9-Pocket-Portfolio/dp/B0922VLCS3/" TargetMode="External"/><Relationship Id="rId158" Type="http://schemas.openxmlformats.org/officeDocument/2006/relationships/hyperlink" Target="https://www.canadacardworld.com/pokemon-supplies/ultra-pro-9-pocket-portfolio-pokemon-mewtwo.html" TargetMode="External"/><Relationship Id="rId302" Type="http://schemas.openxmlformats.org/officeDocument/2006/relationships/hyperlink" Target="https://gameknight.ca/collections/new-arrivals/products/bg-the-hunger" TargetMode="External"/><Relationship Id="rId323" Type="http://schemas.openxmlformats.org/officeDocument/2006/relationships/hyperlink" Target="https://gameknight.ca/collections/new-arrivals/products/gamegenic-deck-box-lair-red-600ct" TargetMode="External"/><Relationship Id="rId344" Type="http://schemas.openxmlformats.org/officeDocument/2006/relationships/hyperlink" Target="https://gameknight.ca/collections/new-arrivals/products/gw-novel-urdesh-the-magister-the-martyr" TargetMode="External"/><Relationship Id="rId20" Type="http://schemas.openxmlformats.org/officeDocument/2006/relationships/hyperlink" Target="https://www.amazon.ca/Fantasy-Flight-Games-Thrones-Living/dp/B077TBXGD5/" TargetMode="External"/><Relationship Id="rId41" Type="http://schemas.openxmlformats.org/officeDocument/2006/relationships/hyperlink" Target="https://gameknight.ca/collections/sale-items-50-off/products/aeg6201" TargetMode="External"/><Relationship Id="rId62" Type="http://schemas.openxmlformats.org/officeDocument/2006/relationships/hyperlink" Target="https://www.amazon.ca/Steamforged-Games-SFGBFIS01-008-Guild-Fisherman/dp/B019CW8Q48/" TargetMode="External"/><Relationship Id="rId83" Type="http://schemas.openxmlformats.org/officeDocument/2006/relationships/hyperlink" Target="https://www.canadacardworld.com/ultra-pro-soft-sleeves/ultra-pro-soft-platinum-card-sleeves-100-count-pack.html" TargetMode="External"/><Relationship Id="rId179" Type="http://schemas.openxmlformats.org/officeDocument/2006/relationships/hyperlink" Target="https://www.amazon.ca/Funko-Pop-WWE-Profits-Multicolor/dp/B08T5VZ7ZT/" TargetMode="External"/><Relationship Id="rId365" Type="http://schemas.openxmlformats.org/officeDocument/2006/relationships/hyperlink" Target="https://gameknight.ca/collections/new-arrivals/products/pre-order-pg-a-game-of-thrones-btwixt-releases-friday-november-26th-2021" TargetMode="External"/><Relationship Id="rId386" Type="http://schemas.openxmlformats.org/officeDocument/2006/relationships/hyperlink" Target="https://gameknight.ca/collections/new-arrivals/products/wizkids-d-d-idols-of-the-realms-2d-minis-94501-monster-pack-2" TargetMode="External"/><Relationship Id="rId190" Type="http://schemas.openxmlformats.org/officeDocument/2006/relationships/hyperlink" Target="https://www.amazon.ca/Upper-Deck-Hockey-Hobby-Packs/dp/B08NTT86R8/" TargetMode="External"/><Relationship Id="rId204" Type="http://schemas.openxmlformats.org/officeDocument/2006/relationships/hyperlink" Target="https://gameknight.ca/collections/new-arrivals/products/starfinder-galactic-magic" TargetMode="External"/><Relationship Id="rId225" Type="http://schemas.openxmlformats.org/officeDocument/2006/relationships/hyperlink" Target="https://gameknight.ca/collections/new-arrivals/products/gw-novel-the-end-of-enlightenment" TargetMode="External"/><Relationship Id="rId246" Type="http://schemas.openxmlformats.org/officeDocument/2006/relationships/hyperlink" Target="https://gameknight.ca/collections/new-arrivals/products/pathfinder-2e-lost-omens-monsters-of-myth" TargetMode="External"/><Relationship Id="rId267" Type="http://schemas.openxmlformats.org/officeDocument/2006/relationships/hyperlink" Target="https://www.amazon.ca/WizKids-Icons-Realms-Saltmarsh-Box/dp/B09C2M2JZJ/" TargetMode="External"/><Relationship Id="rId288" Type="http://schemas.openxmlformats.org/officeDocument/2006/relationships/hyperlink" Target="https://gameknight.ca/collections/new-arrivals/products/digimon-ulforce-veedramon-starter-deck" TargetMode="External"/><Relationship Id="rId411" Type="http://schemas.openxmlformats.org/officeDocument/2006/relationships/hyperlink" Target="https://www.amazon.ca/Dragon-Shield-Standard-Size-Sleeves/dp/B08ZDMQZC6/" TargetMode="External"/><Relationship Id="rId432" Type="http://schemas.openxmlformats.org/officeDocument/2006/relationships/hyperlink" Target="https://www.amazon.ca/ALLEY-CAT-GAMES-92045-Tinners/dp/B095M123CQ/" TargetMode="External"/><Relationship Id="rId453" Type="http://schemas.openxmlformats.org/officeDocument/2006/relationships/hyperlink" Target="https://gameknight.ca/collections/new-arrivals/products/novel-spellslinger-3-charmcaster" TargetMode="External"/><Relationship Id="rId106" Type="http://schemas.openxmlformats.org/officeDocument/2006/relationships/hyperlink" Target="https://www.canadacardworld.com/ultra-pro-soft-sleeves/ultra-pro-soft-plastic-card-sleeves-1000-count-pack.html" TargetMode="External"/><Relationship Id="rId127" Type="http://schemas.openxmlformats.org/officeDocument/2006/relationships/hyperlink" Target="https://www.amazon.ca/Gallery-Haunted-9-Pocket-PRO-Binder-Pok%C3%A9mon/dp/B099GNVPY1/" TargetMode="External"/><Relationship Id="rId313" Type="http://schemas.openxmlformats.org/officeDocument/2006/relationships/hyperlink" Target="https://www.amazon.ca/Card-Game-Pokemon-TCG-Urshifu/dp/B09N1WFKTW/" TargetMode="External"/><Relationship Id="rId10" Type="http://schemas.openxmlformats.org/officeDocument/2006/relationships/hyperlink" Target="https://www.amazon.ca/FFG-L5C12-Board-Game-Various/dp/B07CC43F92/" TargetMode="External"/><Relationship Id="rId31" Type="http://schemas.openxmlformats.org/officeDocument/2006/relationships/hyperlink" Target="https://gameknight.ca/collections/sale-items-50-off/products/sfgt-019" TargetMode="External"/><Relationship Id="rId52" Type="http://schemas.openxmlformats.org/officeDocument/2006/relationships/hyperlink" Target="https://www.amazon.ca/Z-Man-Games-ZMG-70860-Battle/dp/B0085JR65A/" TargetMode="External"/><Relationship Id="rId73" Type="http://schemas.openxmlformats.org/officeDocument/2006/relationships/hyperlink" Target="https://www.canadacardworld.com/ultra-pro-magnetic-holders/ultra-pro-130pt-one-touch-collectible-card-holders-5-pack.html" TargetMode="External"/><Relationship Id="rId94" Type="http://schemas.openxmlformats.org/officeDocument/2006/relationships/hyperlink" Target="https://www.amazon.ca/Touch-Card-Holder-Magnetic-Closure/dp/B01CJ80D8Y/" TargetMode="External"/><Relationship Id="rId148" Type="http://schemas.openxmlformats.org/officeDocument/2006/relationships/hyperlink" Target="https://www.canadacardworld.com/pokemon-supplies/ultra-pro-9-pocket-portfolio-pokemon-sword-and-shield-chilling-reign.html" TargetMode="External"/><Relationship Id="rId169" Type="http://schemas.openxmlformats.org/officeDocument/2006/relationships/hyperlink" Target="https://www.amazon.ca/Pokemon-Trading-Card-Game-Checklane/dp/B0947HRTDS/" TargetMode="External"/><Relationship Id="rId334" Type="http://schemas.openxmlformats.org/officeDocument/2006/relationships/hyperlink" Target="https://www.amazon.ca/Weiss-Schwarz-Quintessential-Quintuplets-Set/dp/B09CQF68GN/" TargetMode="External"/><Relationship Id="rId355" Type="http://schemas.openxmlformats.org/officeDocument/2006/relationships/hyperlink" Target="https://www.amazon.ca/Warhammer-40000-Black-Templars-Primaris/dp/B09LG7HSLY/" TargetMode="External"/><Relationship Id="rId376" Type="http://schemas.openxmlformats.org/officeDocument/2006/relationships/hyperlink" Target="https://www.amazon.ca/GameGenic-GGS31020ML-Prime-Album-8-Pocket/dp/B084TMFSGD/" TargetMode="External"/><Relationship Id="rId397" Type="http://schemas.openxmlformats.org/officeDocument/2006/relationships/hyperlink" Target="https://www.amazon.ca/Draco-Studios-Eldritch-Century-DAO-02100/dp/B08QDL6NSC/" TargetMode="External"/><Relationship Id="rId4" Type="http://schemas.openxmlformats.org/officeDocument/2006/relationships/hyperlink" Target="https://www.amazon.ca/KeyForge-Age-Ascension-Archon-Deck/dp/B07RWLTN88/" TargetMode="External"/><Relationship Id="rId180" Type="http://schemas.openxmlformats.org/officeDocument/2006/relationships/hyperlink" Target="https://www.canadacardworld.com/wwe-wrestling/pop-wwe-street-profits-montez-ford-vinyl-figure.html" TargetMode="External"/><Relationship Id="rId215" Type="http://schemas.openxmlformats.org/officeDocument/2006/relationships/hyperlink" Target="https://www.amazon.ca/CGI-AGM-Seinfeld-Game-GEC/dp/B08SJN82YH/" TargetMode="External"/><Relationship Id="rId236" Type="http://schemas.openxmlformats.org/officeDocument/2006/relationships/hyperlink" Target="https://www.amazon.ca/Star-Realms-Box-Set-Gameplay/dp/B09GNY6LSX/" TargetMode="External"/><Relationship Id="rId257" Type="http://schemas.openxmlformats.org/officeDocument/2006/relationships/hyperlink" Target="https://www.amazon.ca/Jax-8012-Sequence-Numbers/dp/B001UEMQLQ/" TargetMode="External"/><Relationship Id="rId278" Type="http://schemas.openxmlformats.org/officeDocument/2006/relationships/hyperlink" Target="https://gameknight.ca/collections/new-arrivals?page=9" TargetMode="External"/><Relationship Id="rId401" Type="http://schemas.openxmlformats.org/officeDocument/2006/relationships/hyperlink" Target="https://www.amazon.ca/Portal-Games-POP00391-Detective-Connection/dp/B084KCHG1S/" TargetMode="External"/><Relationship Id="rId422" Type="http://schemas.openxmlformats.org/officeDocument/2006/relationships/hyperlink" Target="https://gameknight.ca/collections/new-arrivals?page=19" TargetMode="External"/><Relationship Id="rId443" Type="http://schemas.openxmlformats.org/officeDocument/2006/relationships/hyperlink" Target="https://www.amazon.ca/Ikessar-Falcon-K-S-Villoso/dp/0316532711/" TargetMode="External"/><Relationship Id="rId464" Type="http://schemas.openxmlformats.org/officeDocument/2006/relationships/hyperlink" Target="https://www.amazon.ca/Defiant-Heir-Melissa-Caruso/dp/0316466905/" TargetMode="External"/><Relationship Id="rId303" Type="http://schemas.openxmlformats.org/officeDocument/2006/relationships/hyperlink" Target="https://www.amazon.ca/Renegade-Game-Studios-RGS02241-Hunger/dp/B096Y5848K/" TargetMode="External"/><Relationship Id="rId42" Type="http://schemas.openxmlformats.org/officeDocument/2006/relationships/hyperlink" Target="https://www.amazon.ca/Alderac-Entertainment-Group-Epic-Fantasy/dp/B0153G8LC4/" TargetMode="External"/><Relationship Id="rId84" Type="http://schemas.openxmlformats.org/officeDocument/2006/relationships/hyperlink" Target="https://www.amazon.ca/Ultra-Pro-Standard-Pro-Fit-Transparent-Sleeves/dp/B005HXLH3O/" TargetMode="External"/><Relationship Id="rId138" Type="http://schemas.openxmlformats.org/officeDocument/2006/relationships/hyperlink" Target="https://www.canadacardworld.com/pokemon-supplies/ultra-pro-9-pocket-portfolio-pokemon-charmander.html" TargetMode="External"/><Relationship Id="rId345" Type="http://schemas.openxmlformats.org/officeDocument/2006/relationships/hyperlink" Target="https://www.amazon.ca/Urdesh-Magister-Martyr-Warhammer-000-ebook/dp/B09KVF2PLJ/" TargetMode="External"/><Relationship Id="rId387" Type="http://schemas.openxmlformats.org/officeDocument/2006/relationships/hyperlink" Target="https://www.amazon.ca/Idols-Realms-Essentials-Miniatures-Monster/dp/B08K3GXRLR/" TargetMode="External"/><Relationship Id="rId191" Type="http://schemas.openxmlformats.org/officeDocument/2006/relationships/hyperlink" Target="https://www.canadacardworld.com/2020-baseball-hobby-boxes/2020-topps-update-baseball-hobby-box.html" TargetMode="External"/><Relationship Id="rId205" Type="http://schemas.openxmlformats.org/officeDocument/2006/relationships/hyperlink" Target="https://www.amazon.ca/Starfinder-RPG-Galactic-Paizo-Staff/dp/1640783792/" TargetMode="External"/><Relationship Id="rId247" Type="http://schemas.openxmlformats.org/officeDocument/2006/relationships/hyperlink" Target="https://www.amazon.ca/Pathfinder-Lost-Omens-Monsters-Myth/dp/164078389X/" TargetMode="External"/><Relationship Id="rId412" Type="http://schemas.openxmlformats.org/officeDocument/2006/relationships/hyperlink" Target="https://gameknight.ca/collections/new-arrivals/products/pre-order-pg-ultimate-werewolf-pro-releases-wednesday-november-19-2021" TargetMode="External"/><Relationship Id="rId107" Type="http://schemas.openxmlformats.org/officeDocument/2006/relationships/hyperlink" Target="https://www.amazon.ca/Ultra-Pro-Sleeves-Standard-Trading/dp/B08B9GVG36/" TargetMode="External"/><Relationship Id="rId289" Type="http://schemas.openxmlformats.org/officeDocument/2006/relationships/hyperlink" Target="https://www.amazon.ca/2021-Bandai-English-Digimon-ST-8/dp/B09DWG13WW/" TargetMode="External"/><Relationship Id="rId454" Type="http://schemas.openxmlformats.org/officeDocument/2006/relationships/hyperlink" Target="https://www.amazon.ca/Charmcaster-Sebastien-Castell/dp/0316525847/" TargetMode="External"/><Relationship Id="rId11" Type="http://schemas.openxmlformats.org/officeDocument/2006/relationships/hyperlink" Target="https://gameknight.ca/collections/sale-items-50-off/products/ffgl5c09" TargetMode="External"/><Relationship Id="rId53" Type="http://schemas.openxmlformats.org/officeDocument/2006/relationships/hyperlink" Target="https://gameknight.ca/collections/sale-items-50-off/products/sfgb03-021" TargetMode="External"/><Relationship Id="rId149" Type="http://schemas.openxmlformats.org/officeDocument/2006/relationships/hyperlink" Target="https://www.amazon.ca/Pok%C3%A9mon-15651-Pocket-Portfolio-Pokemon-Shield/dp/B092BBG8ZY/" TargetMode="External"/><Relationship Id="rId314" Type="http://schemas.openxmlformats.org/officeDocument/2006/relationships/hyperlink" Target="https://gameknight.ca/collections/new-arrivals/products/pokemon-league-battle-deck-single-rapid-strike?variant=39795737919532" TargetMode="External"/><Relationship Id="rId356" Type="http://schemas.openxmlformats.org/officeDocument/2006/relationships/hyperlink" Target="https://gameknight.ca/collections/new-arrivals/products/gw-40k-black-templars-emperors-champion" TargetMode="External"/><Relationship Id="rId398" Type="http://schemas.openxmlformats.org/officeDocument/2006/relationships/hyperlink" Target="https://gameknight.ca/collections/new-arrivals/products/bg-dreadful-circus" TargetMode="External"/><Relationship Id="rId95" Type="http://schemas.openxmlformats.org/officeDocument/2006/relationships/hyperlink" Target="https://www.canadacardworld.com/ultra-pro-top-loaders/ultra-pro-200pt-toploaders-10-count-pack.html" TargetMode="External"/><Relationship Id="rId160" Type="http://schemas.openxmlformats.org/officeDocument/2006/relationships/hyperlink" Target="https://www.canadacardworld.com/star-wars/pop-star-wars-vii-me-809-protocol-droid-vinyl-figure.html" TargetMode="External"/><Relationship Id="rId216" Type="http://schemas.openxmlformats.org/officeDocument/2006/relationships/hyperlink" Target="https://gameknight.ca/collections/new-arrivals?page=3" TargetMode="External"/><Relationship Id="rId423" Type="http://schemas.openxmlformats.org/officeDocument/2006/relationships/hyperlink" Target="https://gameknight.ca/collections/new-arrivals/products/bg-resident-evil-3" TargetMode="External"/><Relationship Id="rId258" Type="http://schemas.openxmlformats.org/officeDocument/2006/relationships/hyperlink" Target="https://gameknight.ca/collections/new-arrivals/products/mg-code-breaker" TargetMode="External"/><Relationship Id="rId465" Type="http://schemas.openxmlformats.org/officeDocument/2006/relationships/printerSettings" Target="../printerSettings/printerSettings14.bin"/><Relationship Id="rId22" Type="http://schemas.openxmlformats.org/officeDocument/2006/relationships/hyperlink" Target="https://www.amazon.ca/Legend-Five-Rings-LCG-Pursuit/dp/B0877BTR2Y/" TargetMode="External"/><Relationship Id="rId64" Type="http://schemas.openxmlformats.org/officeDocument/2006/relationships/hyperlink" Target="https://www.amazon.ca/Steamforged-Games-SFGBALC01-001-Alchemist-Starter/dp/B012J2PT2K/" TargetMode="External"/><Relationship Id="rId118" Type="http://schemas.openxmlformats.org/officeDocument/2006/relationships/hyperlink" Target="https://www.amazon.ca/Ultra-Pro-9-Pocket-Trading-Pages/dp/B00095M5DQ/" TargetMode="External"/><Relationship Id="rId325" Type="http://schemas.openxmlformats.org/officeDocument/2006/relationships/hyperlink" Target="https://gameknight.ca/collections/new-arrivals/products/gamegenic-deck-box-lair-black-orange-600ct" TargetMode="External"/><Relationship Id="rId367" Type="http://schemas.openxmlformats.org/officeDocument/2006/relationships/hyperlink" Target="https://gameknight.ca/collections/new-arrivals/products/pre-order-marvel-crisis-protocol-mcp44-crashed-sentinel-terrain-pack-releases-friday-november-26th-2021" TargetMode="External"/><Relationship Id="rId171" Type="http://schemas.openxmlformats.org/officeDocument/2006/relationships/hyperlink" Target="https://www.canadacardworld.com/pokemon-booster-packs/pokemon-sun-and-moon-rockruff-blister-pack-with-coin-and-promo.html" TargetMode="External"/><Relationship Id="rId227" Type="http://schemas.openxmlformats.org/officeDocument/2006/relationships/hyperlink" Target="https://gameknight.ca/collections/new-arrivals/products/kidrobot-plush-dungeons-and-dragons-snowy-owlbear-phunny" TargetMode="External"/><Relationship Id="rId269" Type="http://schemas.openxmlformats.org/officeDocument/2006/relationships/hyperlink" Target="https://www.amazon.ca/WizKids-Pathfinder-Battles-Omens-Booster/dp/B084M8WWTJ/" TargetMode="External"/><Relationship Id="rId434" Type="http://schemas.openxmlformats.org/officeDocument/2006/relationships/hyperlink" Target="https://www.amazon.ca/Pathfinder-RPG-Guns-Gears-Pocket/dp/1640783717/" TargetMode="External"/><Relationship Id="rId33" Type="http://schemas.openxmlformats.org/officeDocument/2006/relationships/hyperlink" Target="https://gameknight.ca/collections/sale-items-50-off/products/ffgkfs07" TargetMode="External"/><Relationship Id="rId129" Type="http://schemas.openxmlformats.org/officeDocument/2006/relationships/hyperlink" Target="https://www.amazon.ca/Ultra-Pro-15754-9-Pocket-PRO-Binder/dp/B0938YQ2T5/" TargetMode="External"/><Relationship Id="rId280" Type="http://schemas.openxmlformats.org/officeDocument/2006/relationships/hyperlink" Target="https://www.amazon.ca/Alliance-Games-Panzer-Basic-Game/dp/B00962MGN2/" TargetMode="External"/><Relationship Id="rId336" Type="http://schemas.openxmlformats.org/officeDocument/2006/relationships/hyperlink" Target="https://www.amazon.ca/Weiss-Schwarz-English-Quintessential-Quintuplets/dp/B09CV7FWHJ/" TargetMode="External"/><Relationship Id="rId75" Type="http://schemas.openxmlformats.org/officeDocument/2006/relationships/hyperlink" Target="https://www.canadacardworld.com/ultra-pro-top-loaders/ultra-pro-premium-regular-top-loaders-with-sleeves-25-count-pack.html" TargetMode="External"/><Relationship Id="rId140" Type="http://schemas.openxmlformats.org/officeDocument/2006/relationships/hyperlink" Target="https://www.amazon.ca/Charmander-9-Pocket-Portfolio-for-Pokemon/dp/B08YN9RS26/" TargetMode="External"/><Relationship Id="rId182" Type="http://schemas.openxmlformats.org/officeDocument/2006/relationships/hyperlink" Target="https://www.canadacardworld.com/2021-baseball-hobby-boxes/2021-bowman-chrome-baseball-lite-hobby-box.html" TargetMode="External"/><Relationship Id="rId378" Type="http://schemas.openxmlformats.org/officeDocument/2006/relationships/hyperlink" Target="https://www.amazon.ca/GameGenic-GGS31017ML-Prime-Album-8-Pocket/dp/B084TMKG32/" TargetMode="External"/><Relationship Id="rId403" Type="http://schemas.openxmlformats.org/officeDocument/2006/relationships/hyperlink" Target="https://www.amazon.ca/Good-Games-Publishing-010GGP-Funfair/dp/B08HCKNZK2/" TargetMode="External"/><Relationship Id="rId6" Type="http://schemas.openxmlformats.org/officeDocument/2006/relationships/hyperlink" Target="https://www.amazon.ca/Legend-Five-Rings-Elements-Unbound/dp/B07CFPSXQY/" TargetMode="External"/><Relationship Id="rId238" Type="http://schemas.openxmlformats.org/officeDocument/2006/relationships/hyperlink" Target="https://gameknight.ca/collections/new-arrivals/products/bg-commands-and-colors-ancients" TargetMode="External"/><Relationship Id="rId445" Type="http://schemas.openxmlformats.org/officeDocument/2006/relationships/hyperlink" Target="https://gameknight.ca/collections/new-arrivals/products/novel-the-chronicles-of-the-wolf-queen-1-wolf-of-oren-yaro" TargetMode="External"/><Relationship Id="rId291" Type="http://schemas.openxmlformats.org/officeDocument/2006/relationships/hyperlink" Target="https://www.amazon.ca/Games-Workshop-99120201123-Maggotkin-Vanguard/dp/B09NF14RSK/" TargetMode="External"/><Relationship Id="rId305" Type="http://schemas.openxmlformats.org/officeDocument/2006/relationships/hyperlink" Target="https://www.amazon.ca/Games-Workshop-99120103110-BATTLEFORCE-KILLDAKKA/dp/B09MZM33G4/" TargetMode="External"/><Relationship Id="rId347" Type="http://schemas.openxmlformats.org/officeDocument/2006/relationships/hyperlink" Target="https://www.amazon.ca/Warhammer-40000-Combat-Patrol-Templars/dp/B09LGDDS7X/" TargetMode="External"/></Relationships>
</file>

<file path=xl/worksheets/_rels/sheet15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amazon.ca/Botanicare-HYDROPLEX-Enhancer-Supplement-1-Gallon/dp/B002XVD916/" TargetMode="External"/><Relationship Id="rId21" Type="http://schemas.openxmlformats.org/officeDocument/2006/relationships/hyperlink" Target="https://professionalgardening.com/ProductDetail/141630_Sweet-Citrus---1l--1-Qt" TargetMode="External"/><Relationship Id="rId42" Type="http://schemas.openxmlformats.org/officeDocument/2006/relationships/hyperlink" Target="https://www.dandh.ca/v4/view?pageReq=MProductDetail&amp;item=F8B023CA" TargetMode="External"/><Relationship Id="rId47" Type="http://schemas.openxmlformats.org/officeDocument/2006/relationships/hyperlink" Target="https://www.dandh.ca/v4/view?pageReq=MProductDetail&amp;item=F7U096DQ04WHTCA" TargetMode="External"/><Relationship Id="rId63" Type="http://schemas.openxmlformats.org/officeDocument/2006/relationships/hyperlink" Target="https://www.amazon.ca/Belkin-6-Outlet-Surge-Protector-6-Feet/dp/B0090YEVSE/" TargetMode="External"/><Relationship Id="rId68" Type="http://schemas.openxmlformats.org/officeDocument/2006/relationships/hyperlink" Target="https://www.dandh.ca/v4/view?pageReq=MProductDetail&amp;item=B2B081C00CA" TargetMode="External"/><Relationship Id="rId84" Type="http://schemas.openxmlformats.org/officeDocument/2006/relationships/hyperlink" Target="https://www.dandh.ca/v4/view?pageReq=MProductDetail&amp;item=A3L980B50BLKSCN" TargetMode="External"/><Relationship Id="rId89" Type="http://schemas.openxmlformats.org/officeDocument/2006/relationships/hyperlink" Target="https://www.amazon.ca/Belkin-8-by-9-Inch-Mouse-Pad-Black/dp/B00006HTZ0/" TargetMode="External"/><Relationship Id="rId7" Type="http://schemas.openxmlformats.org/officeDocument/2006/relationships/hyperlink" Target="https://professionalgardening.com/ProductDetail/103420_Pure-Blend-Tea-05051---1l--1-Qt" TargetMode="External"/><Relationship Id="rId71" Type="http://schemas.openxmlformats.org/officeDocument/2006/relationships/hyperlink" Target="https://www.amazon.ca/Belkin-Pro-USB-Extension-Cable/dp/B0002Y6CYM/" TargetMode="External"/><Relationship Id="rId92" Type="http://schemas.openxmlformats.org/officeDocument/2006/relationships/hyperlink" Target="https://www.dandh.ca/v4/view?pageReq=MProductDetail&amp;item=F3U13016CN" TargetMode="External"/><Relationship Id="rId2" Type="http://schemas.openxmlformats.org/officeDocument/2006/relationships/hyperlink" Target="https://www.amazon.ca/Botanicare-Kind-Grow-2-2-4-Gallon/dp/B00U2CHKMM/" TargetMode="External"/><Relationship Id="rId16" Type="http://schemas.openxmlformats.org/officeDocument/2006/relationships/hyperlink" Target="https://www.amazon.ca/Botanicare-CAL-MAG-Plant-Supplement-Formula/dp/B004JKBMRW/" TargetMode="External"/><Relationship Id="rId29" Type="http://schemas.openxmlformats.org/officeDocument/2006/relationships/hyperlink" Target="https://www.amazon.ca/Hydro-Organics-Earth-Juice-1-Quart/dp/B0001YC3QO/" TargetMode="External"/><Relationship Id="rId107" Type="http://schemas.openxmlformats.org/officeDocument/2006/relationships/hyperlink" Target="https://www.amazon.ca/Belkin-SoundForm-Rise-Bluetooth-5-2-Earphones-Resistant/dp/B098VRL5B1/" TargetMode="External"/><Relationship Id="rId11" Type="http://schemas.openxmlformats.org/officeDocument/2006/relationships/hyperlink" Target="https://professionalgardening.com/ProductDetail/103510_Pure-Blend-Pro-Hydro-Bloom-2525---1l--1-Qt" TargetMode="External"/><Relationship Id="rId24" Type="http://schemas.openxmlformats.org/officeDocument/2006/relationships/hyperlink" Target="https://www.amazon.ca/Botanicare-SWEET-Mineral-Supplement-1-Gallon/dp/B003GF0U7E/" TargetMode="External"/><Relationship Id="rId32" Type="http://schemas.openxmlformats.org/officeDocument/2006/relationships/hyperlink" Target="https://professionalgardening.com/ProductDetail/323650_Thermoflo-T-Connector---4-X-4-X-4" TargetMode="External"/><Relationship Id="rId37" Type="http://schemas.openxmlformats.org/officeDocument/2006/relationships/hyperlink" Target="https://www.amazon.ca/Belkin-F8E081-GRY-Standard-Mouse-Gray/dp/B00004ZAGC/" TargetMode="External"/><Relationship Id="rId40" Type="http://schemas.openxmlformats.org/officeDocument/2006/relationships/hyperlink" Target="https://www.dandh.ca/v4/view?pageReq=MProductDetail&amp;item=F8E244BLKCA" TargetMode="External"/><Relationship Id="rId45" Type="http://schemas.openxmlformats.org/officeDocument/2006/relationships/hyperlink" Target="https://www.dandh.ca/v4/view?pageReq=MProductDetail&amp;item=F2CU058BTBLKCA" TargetMode="External"/><Relationship Id="rId53" Type="http://schemas.openxmlformats.org/officeDocument/2006/relationships/hyperlink" Target="https://www.amazon.ca/B2B075-C00-Belkin-Carrying-Sleeve-Notebook/dp/B015G7VDA2/" TargetMode="External"/><Relationship Id="rId58" Type="http://schemas.openxmlformats.org/officeDocument/2006/relationships/hyperlink" Target="https://www.amazon.ca/Belkin-AV10170bt-Adapter-Micro-USB-Compatible/dp/B078211CBL/" TargetMode="External"/><Relationship Id="rId66" Type="http://schemas.openxmlformats.org/officeDocument/2006/relationships/hyperlink" Target="https://www.dandh.ca/v4/view?pageReq=MProductDetail&amp;item=F8E081BLUCN" TargetMode="External"/><Relationship Id="rId74" Type="http://schemas.openxmlformats.org/officeDocument/2006/relationships/hyperlink" Target="https://www.dandh.ca/v4/view?pageReq=MProductDetail&amp;item=BV11223408CA" TargetMode="External"/><Relationship Id="rId79" Type="http://schemas.openxmlformats.org/officeDocument/2006/relationships/hyperlink" Target="https://www.amazon.ca/Belkin-Button-Optical-Desktop-Netbook/dp/B007CLWN5A/" TargetMode="External"/><Relationship Id="rId87" Type="http://schemas.openxmlformats.org/officeDocument/2006/relationships/hyperlink" Target="https://www.amazon.ca/BE107200-06-7-OUTLET-PROTECTOR-TELEPHONE-PROTECTION/dp/B0049ROTB6/" TargetMode="External"/><Relationship Id="rId102" Type="http://schemas.openxmlformats.org/officeDocument/2006/relationships/hyperlink" Target="https://www.dandh.ca/v4/view?pageReq=MProductDetail&amp;item=CCA003BT04BKCA" TargetMode="External"/><Relationship Id="rId5" Type="http://schemas.openxmlformats.org/officeDocument/2006/relationships/hyperlink" Target="https://professionalgardening.com/ProductDetail/121150_Rhizo-Blast---275ml" TargetMode="External"/><Relationship Id="rId61" Type="http://schemas.openxmlformats.org/officeDocument/2006/relationships/hyperlink" Target="https://www.amazon.ca/Belkin-F9P609-03-6-Outlet-3-Foot-Connecting/dp/B002HHF1HG/" TargetMode="External"/><Relationship Id="rId82" Type="http://schemas.openxmlformats.org/officeDocument/2006/relationships/hyperlink" Target="https://www.amazon.ca/Belkin-Commercial-8-Outlets-Surge-Suppressor/dp/B007SNNQ2Q/" TargetMode="External"/><Relationship Id="rId90" Type="http://schemas.openxmlformats.org/officeDocument/2006/relationships/hyperlink" Target="https://www.dandh.ca/v4/view?pageReq=MProductDetail&amp;item=BE11223410CN" TargetMode="External"/><Relationship Id="rId95" Type="http://schemas.openxmlformats.org/officeDocument/2006/relationships/hyperlink" Target="https://www.amazon.ca/Belkin-Outlet-Protector-Office-BE106000-06R/dp/B000JJI6XA/" TargetMode="External"/><Relationship Id="rId19" Type="http://schemas.openxmlformats.org/officeDocument/2006/relationships/hyperlink" Target="https://professionalgardening.com/ProductDetail/141620_Sweet-Berry---1l--1-Qt" TargetMode="External"/><Relationship Id="rId14" Type="http://schemas.openxmlformats.org/officeDocument/2006/relationships/hyperlink" Target="https://www.amazon.ca/Botanicare-BCPBPSQT-1-Quart-Blend-Plants/dp/B0002E5O7S/" TargetMode="External"/><Relationship Id="rId22" Type="http://schemas.openxmlformats.org/officeDocument/2006/relationships/hyperlink" Target="https://www.amazon.ca/Botanicare-BCNSSWCQT-1-Quart-Citrus-Supplement/dp/B000ON02QA/" TargetMode="External"/><Relationship Id="rId27" Type="http://schemas.openxmlformats.org/officeDocument/2006/relationships/hyperlink" Target="https://professionalgardening.com/ProductDetail/161100_Clearex---1l--1-Qt" TargetMode="External"/><Relationship Id="rId30" Type="http://schemas.openxmlformats.org/officeDocument/2006/relationships/hyperlink" Target="https://professionalgardening.com/ProductDetail/143199_Hygrozyme---500ml--1-Pt" TargetMode="External"/><Relationship Id="rId35" Type="http://schemas.openxmlformats.org/officeDocument/2006/relationships/hyperlink" Target="https://www.amazon.ca/Belkin-CAA001bt0MWH-6-Inch-Boost%E2%86%91Charge-Lightning/dp/B084MZYGB7/" TargetMode="External"/><Relationship Id="rId43" Type="http://schemas.openxmlformats.org/officeDocument/2006/relationships/hyperlink" Target="https://www.dandh.ca/v4/view?pageReq=MProductDetail&amp;item=B2B145BLKCA" TargetMode="External"/><Relationship Id="rId48" Type="http://schemas.openxmlformats.org/officeDocument/2006/relationships/hyperlink" Target="https://www.amazon.ca/Belkin-Charger-Lightning-10-5-inch-12-9-inch/dp/B07XW2Y8DP/" TargetMode="External"/><Relationship Id="rId56" Type="http://schemas.openxmlformats.org/officeDocument/2006/relationships/hyperlink" Target="https://www.amazon.ca/Belkin-Ultra-High-Speed-Cable/dp/B07GVQKJ9W/" TargetMode="External"/><Relationship Id="rId64" Type="http://schemas.openxmlformats.org/officeDocument/2006/relationships/hyperlink" Target="https://www.dandh.ca/v4/view?pageReq=MProductDetail&amp;item=B2B064C00CA" TargetMode="External"/><Relationship Id="rId69" Type="http://schemas.openxmlformats.org/officeDocument/2006/relationships/hyperlink" Target="https://www.amazon.ca/Belkin-11-Inch-Laptop-Chromebook-B2B081-C00/dp/B00D2CNX5W/" TargetMode="External"/><Relationship Id="rId77" Type="http://schemas.openxmlformats.org/officeDocument/2006/relationships/hyperlink" Target="https://www.amazon.ca/Belkin-USB-C-Gigabit-Ethernet-Adapter/dp/B014FBQ738/" TargetMode="External"/><Relationship Id="rId100" Type="http://schemas.openxmlformats.org/officeDocument/2006/relationships/hyperlink" Target="https://www.dandh.ca/v4/view?pageReq=MProductDetail&amp;item=WIA002TTBKCA" TargetMode="External"/><Relationship Id="rId105" Type="http://schemas.openxmlformats.org/officeDocument/2006/relationships/hyperlink" Target="https://www.amazon.ca/Belkin-MultiPort-Adapter-Pass-Through-Charging/dp/B091KKB74Y/" TargetMode="External"/><Relationship Id="rId8" Type="http://schemas.openxmlformats.org/officeDocument/2006/relationships/hyperlink" Target="https://www.amazon.ca/Botanicare-732632-Blend-Booster-1-Quart/dp/B00ATOG5D8/" TargetMode="External"/><Relationship Id="rId51" Type="http://schemas.openxmlformats.org/officeDocument/2006/relationships/hyperlink" Target="https://www.dandh.ca/v4/view?pageReq=MProductDetail&amp;item=F2N20910TCA" TargetMode="External"/><Relationship Id="rId72" Type="http://schemas.openxmlformats.org/officeDocument/2006/relationships/hyperlink" Target="https://www.dandh.ca/v4/view?pageReq=MProductDetail&amp;item=F4U020TTCA" TargetMode="External"/><Relationship Id="rId80" Type="http://schemas.openxmlformats.org/officeDocument/2006/relationships/hyperlink" Target="https://www.amazon.ca/Belkin-Gel-Filled-Cushion-Wrist-Black/dp/B00004Z5RA/" TargetMode="External"/><Relationship Id="rId85" Type="http://schemas.openxmlformats.org/officeDocument/2006/relationships/hyperlink" Target="https://www.amazon.ca/Belkin-Snagless-Patch-Cable-Black/dp/B000JJLHIQ/" TargetMode="External"/><Relationship Id="rId93" Type="http://schemas.openxmlformats.org/officeDocument/2006/relationships/hyperlink" Target="https://www.amazon.ca/Belkin-Active-Extension-Cable-F3U130-16/dp/B0001STJ6M/" TargetMode="External"/><Relationship Id="rId98" Type="http://schemas.openxmlformats.org/officeDocument/2006/relationships/hyperlink" Target="https://www.dandh.ca/v4/view?pageReq=MProductDetail&amp;item=BE11223008CN" TargetMode="External"/><Relationship Id="rId3" Type="http://schemas.openxmlformats.org/officeDocument/2006/relationships/hyperlink" Target="https://professionalgardening.com/ProductDetail/103310_Kind-Bloom-066---1l--1-Qt" TargetMode="External"/><Relationship Id="rId12" Type="http://schemas.openxmlformats.org/officeDocument/2006/relationships/hyperlink" Target="https://www.amazon.ca/qt-Stimulator-Hydroponic-Nutrient-Botanicare/dp/B007LKML0Y/" TargetMode="External"/><Relationship Id="rId17" Type="http://schemas.openxmlformats.org/officeDocument/2006/relationships/hyperlink" Target="https://professionalgardening.com/ProductDetail/141600_Liquid-Karma-010105---1l--1-Qt" TargetMode="External"/><Relationship Id="rId25" Type="http://schemas.openxmlformats.org/officeDocument/2006/relationships/hyperlink" Target="https://professionalgardening.com/ProductDetail/141792_Hydroplex-Bloom-0106---4l--1gal" TargetMode="External"/><Relationship Id="rId33" Type="http://schemas.openxmlformats.org/officeDocument/2006/relationships/hyperlink" Target="https://www.amazon.ca/Splitter-Exhaust-Dryer-Connector-Shape/dp/B084D87CZD/" TargetMode="External"/><Relationship Id="rId38" Type="http://schemas.openxmlformats.org/officeDocument/2006/relationships/hyperlink" Target="https://www.dandh.ca/v4/view?pageReq=MProductDetail&amp;item=F4U047BTCA" TargetMode="External"/><Relationship Id="rId46" Type="http://schemas.openxmlformats.org/officeDocument/2006/relationships/hyperlink" Target="https://www.amazon.ca/Belkin-Micro-USB-USB-C-Adapter/dp/B072HSR5F9/" TargetMode="External"/><Relationship Id="rId59" Type="http://schemas.openxmlformats.org/officeDocument/2006/relationships/hyperlink" Target="https://www.amazon.ca/Belkin-Travel-Charger-ChargeSync-Compatible/dp/B00BE68IYE/" TargetMode="External"/><Relationship Id="rId67" Type="http://schemas.openxmlformats.org/officeDocument/2006/relationships/hyperlink" Target="https://www.amazon.ca/Belkin-Standard-Mouse-Pad-Blue/dp/B00004Z59A/" TargetMode="External"/><Relationship Id="rId103" Type="http://schemas.openxmlformats.org/officeDocument/2006/relationships/hyperlink" Target="https://www.amazon.ca/Belkin-Delivery-Lightning-Included-Compatible/dp/B08KBDV8L5/" TargetMode="External"/><Relationship Id="rId108" Type="http://schemas.openxmlformats.org/officeDocument/2006/relationships/printerSettings" Target="../printerSettings/printerSettings15.bin"/><Relationship Id="rId20" Type="http://schemas.openxmlformats.org/officeDocument/2006/relationships/hyperlink" Target="https://www.amazon.ca/Botanicare-SWEET-Mineral-Supplement-1-Gallon/dp/B000FFD692/" TargetMode="External"/><Relationship Id="rId41" Type="http://schemas.openxmlformats.org/officeDocument/2006/relationships/hyperlink" Target="https://www.amazon.ca/Belkin-WaveRest-Gel-Wrist-Pad/dp/B00006HVNI/" TargetMode="External"/><Relationship Id="rId54" Type="http://schemas.openxmlformats.org/officeDocument/2006/relationships/hyperlink" Target="https://www.dandh.ca/v4/view?pageReq=MProductDetail&amp;item=WCH001DQ1MWHB5C" TargetMode="External"/><Relationship Id="rId62" Type="http://schemas.openxmlformats.org/officeDocument/2006/relationships/hyperlink" Target="https://www.dandh.ca/v4/view?pageReq=MProductDetail&amp;item=BE10600010CA" TargetMode="External"/><Relationship Id="rId70" Type="http://schemas.openxmlformats.org/officeDocument/2006/relationships/hyperlink" Target="https://www.dandh.ca/v4/view?pageReq=MProductDetail&amp;item=F3U134B16CA" TargetMode="External"/><Relationship Id="rId75" Type="http://schemas.openxmlformats.org/officeDocument/2006/relationships/hyperlink" Target="https://www.amazon.ca/Belkin-BV112234-08-12-Outlet-Protector-Protection/dp/B0040723AO/" TargetMode="External"/><Relationship Id="rId83" Type="http://schemas.openxmlformats.org/officeDocument/2006/relationships/hyperlink" Target="https://www.amazon.ca/Belkin-WaveRest-Gel-Mouse-Black/dp/B00000JRRD/" TargetMode="External"/><Relationship Id="rId88" Type="http://schemas.openxmlformats.org/officeDocument/2006/relationships/hyperlink" Target="https://www.dandh.ca/v4/view?pageReq=MProductDetail&amp;item=F8E089BLKCN" TargetMode="External"/><Relationship Id="rId91" Type="http://schemas.openxmlformats.org/officeDocument/2006/relationships/hyperlink" Target="https://www.amazon.ca/Belkin-BE112230-08-12-Outlet-Power-Protector/dp/B000J2EN4S/" TargetMode="External"/><Relationship Id="rId96" Type="http://schemas.openxmlformats.org/officeDocument/2006/relationships/hyperlink" Target="https://www.dandh.ca/v4/view?pageReq=MProductDetail&amp;item=BE10720006CN" TargetMode="External"/><Relationship Id="rId1" Type="http://schemas.openxmlformats.org/officeDocument/2006/relationships/hyperlink" Target="https://professionalgardening.com/ProductDetail/103302_Kind-Grow-224---10l--25-Gal" TargetMode="External"/><Relationship Id="rId6" Type="http://schemas.openxmlformats.org/officeDocument/2006/relationships/hyperlink" Target="https://www.amazon.ca/Botanicare-Rhizo-Blast-275ml/dp/B087YSZ7NS/" TargetMode="External"/><Relationship Id="rId15" Type="http://schemas.openxmlformats.org/officeDocument/2006/relationships/hyperlink" Target="https://professionalgardening.com/ProductDetail/141000_Cal-Mag-Plus-200---1l--1-Qt" TargetMode="External"/><Relationship Id="rId23" Type="http://schemas.openxmlformats.org/officeDocument/2006/relationships/hyperlink" Target="https://professionalgardening.com/ProductDetail/141651_Sweet-Raw---4l--1-Gal" TargetMode="External"/><Relationship Id="rId28" Type="http://schemas.openxmlformats.org/officeDocument/2006/relationships/hyperlink" Target="https://professionalgardening.com/ProductDetail/101210_Earth-Juice-Bloom-031---1l--1-Qt" TargetMode="External"/><Relationship Id="rId36" Type="http://schemas.openxmlformats.org/officeDocument/2006/relationships/hyperlink" Target="https://www.dandh.ca/v4/view?pageReq=MProductDetail&amp;item=F8E081GRYCA" TargetMode="External"/><Relationship Id="rId49" Type="http://schemas.openxmlformats.org/officeDocument/2006/relationships/hyperlink" Target="https://www.dandh.ca/v4/view?pageReq=MProductDetail&amp;item=F8J237TTWHTCA" TargetMode="External"/><Relationship Id="rId57" Type="http://schemas.openxmlformats.org/officeDocument/2006/relationships/hyperlink" Target="https://www.dandh.ca/v4/view?pageReq=MProductDetail&amp;item=AV10170BTCA" TargetMode="External"/><Relationship Id="rId106" Type="http://schemas.openxmlformats.org/officeDocument/2006/relationships/hyperlink" Target="https://www.dandh.ca/v4/view?pageReq=MProductDetail&amp;item=AUC004BTBL" TargetMode="External"/><Relationship Id="rId10" Type="http://schemas.openxmlformats.org/officeDocument/2006/relationships/hyperlink" Target="https://www.amazon.ca/Botanicare-BCPBPGQT-1-Quart-Blend-Plant/dp/B0002E5O6O/" TargetMode="External"/><Relationship Id="rId31" Type="http://schemas.openxmlformats.org/officeDocument/2006/relationships/hyperlink" Target="https://www.amazon.ca/Hygrozyme-Sipco-Enzyme-Cleaning-Product/dp/B00VI0KVI2/" TargetMode="External"/><Relationship Id="rId44" Type="http://schemas.openxmlformats.org/officeDocument/2006/relationships/hyperlink" Target="https://www.amazon.ca/Belkin-USB-C-Gigabit-Ethernet-Adapter/dp/B014FBQ738/" TargetMode="External"/><Relationship Id="rId52" Type="http://schemas.openxmlformats.org/officeDocument/2006/relationships/hyperlink" Target="https://www.dandh.ca/v4/view?pageReq=MProductDetail&amp;item=B2B075C00CA" TargetMode="External"/><Relationship Id="rId60" Type="http://schemas.openxmlformats.org/officeDocument/2006/relationships/hyperlink" Target="https://www.dandh.ca/v4/view?pageReq=MProductDetail&amp;item=F9P60903CA" TargetMode="External"/><Relationship Id="rId65" Type="http://schemas.openxmlformats.org/officeDocument/2006/relationships/hyperlink" Target="https://www.amazon.ca/Belkin-B2b064-c00-13-Inch-Sleeve-Chromebook/dp/B00D2CR2S6/" TargetMode="External"/><Relationship Id="rId73" Type="http://schemas.openxmlformats.org/officeDocument/2006/relationships/hyperlink" Target="https://www.amazon.ca/Belkin-F4U020tt-Powered-Desktop-4-Port/dp/B00LHR52VW/" TargetMode="External"/><Relationship Id="rId78" Type="http://schemas.openxmlformats.org/officeDocument/2006/relationships/hyperlink" Target="https://www.dandh.ca/v4/view?pageReq=MProductDetail&amp;item=F5M010QBLKCA" TargetMode="External"/><Relationship Id="rId81" Type="http://schemas.openxmlformats.org/officeDocument/2006/relationships/hyperlink" Target="https://www.dandh.ca/v4/view?pageReq=MProductDetail&amp;item=BE10800008CMCN" TargetMode="External"/><Relationship Id="rId86" Type="http://schemas.openxmlformats.org/officeDocument/2006/relationships/hyperlink" Target="https://www.dandh.ca/v4/view?pageReq=MProductDetail&amp;item=BE10720012CA" TargetMode="External"/><Relationship Id="rId94" Type="http://schemas.openxmlformats.org/officeDocument/2006/relationships/hyperlink" Target="https://www.dandh.ca/v4/view?pageReq=MProductDetail&amp;item=BE10600004CN" TargetMode="External"/><Relationship Id="rId99" Type="http://schemas.openxmlformats.org/officeDocument/2006/relationships/hyperlink" Target="https://www.amazon.ca/Belkin-BE112230-08-12-Outlet-Power-Protector/dp/B000J2EN4S/" TargetMode="External"/><Relationship Id="rId101" Type="http://schemas.openxmlformats.org/officeDocument/2006/relationships/hyperlink" Target="https://www.amazon.ca/Belkin-WIA001ttBK-Wireless-Charger-10W/dp/B086KXSSV7/" TargetMode="External"/><Relationship Id="rId4" Type="http://schemas.openxmlformats.org/officeDocument/2006/relationships/hyperlink" Target="https://www.amazon.ca/Botanicare-Kind-Bloom-Quart-12/dp/B00U2CHNPQ/" TargetMode="External"/><Relationship Id="rId9" Type="http://schemas.openxmlformats.org/officeDocument/2006/relationships/hyperlink" Target="https://professionalgardening.com/ProductDetail/103500_Pure-Blend-Pro-Grow-324---1l--1-Qt" TargetMode="External"/><Relationship Id="rId13" Type="http://schemas.openxmlformats.org/officeDocument/2006/relationships/hyperlink" Target="https://professionalgardening.com/ProductDetail/103520_Pure-Blend-Pro-Soil-Bloom-1545---1l--1-Qt" TargetMode="External"/><Relationship Id="rId18" Type="http://schemas.openxmlformats.org/officeDocument/2006/relationships/hyperlink" Target="https://www.amazon.ca/Botanicare-Bc32302-1-Quart-Stimulant-0-1-0-1-0-5/dp/B000X5Y1KM/" TargetMode="External"/><Relationship Id="rId39" Type="http://schemas.openxmlformats.org/officeDocument/2006/relationships/hyperlink" Target="https://www.amazon.ca/Belkin-Ethernet-Adapter-F4U047bt-Black/dp/B00E9655LU/" TargetMode="External"/><Relationship Id="rId34" Type="http://schemas.openxmlformats.org/officeDocument/2006/relationships/hyperlink" Target="https://www.dandh.ca/v4/view?pageReq=MProductDetail&amp;item=CAA001BT1MWHCA" TargetMode="External"/><Relationship Id="rId50" Type="http://schemas.openxmlformats.org/officeDocument/2006/relationships/hyperlink" Target="https://www.amazon.ca/Belkin-Powerhouse-Charge-iPhone-Charging/dp/B07HMBQL58/" TargetMode="External"/><Relationship Id="rId55" Type="http://schemas.openxmlformats.org/officeDocument/2006/relationships/hyperlink" Target="https://www.dandh.ca/v4/view?pageReq=MProductDetail&amp;item=AV10175BT2MBLKC" TargetMode="External"/><Relationship Id="rId76" Type="http://schemas.openxmlformats.org/officeDocument/2006/relationships/hyperlink" Target="https://www.dandh.ca/v4/view?pageReq=MProductDetail&amp;item=F2CU040BTBLKCA" TargetMode="External"/><Relationship Id="rId97" Type="http://schemas.openxmlformats.org/officeDocument/2006/relationships/hyperlink" Target="https://www.amazon.ca/Belkin-7-Outlet-Office-Surge-Protector/dp/B000HPZ904/" TargetMode="External"/><Relationship Id="rId104" Type="http://schemas.openxmlformats.org/officeDocument/2006/relationships/hyperlink" Target="https://www.dandh.ca/v4/view?pageReq=MProductDetail&amp;item=PVC003BTSGYCA" TargetMode="Externa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ca/Terro-Fruit-Fly-Trap-Pack/dp/B07HP94VCP/" TargetMode="External"/><Relationship Id="rId13" Type="http://schemas.openxmlformats.org/officeDocument/2006/relationships/hyperlink" Target="https://www.viceroydistributors.ca/product/terro-outdoor-ant-bait-stakes/" TargetMode="External"/><Relationship Id="rId18" Type="http://schemas.openxmlformats.org/officeDocument/2006/relationships/hyperlink" Target="https://www.amazon.ca/TERRO-T610CAN-Ant-Killing-Powder/dp/B071YWRHD7/" TargetMode="External"/><Relationship Id="rId3" Type="http://schemas.openxmlformats.org/officeDocument/2006/relationships/hyperlink" Target="https://www.viceroydistributors.ca/product/t516-terro-wasp-and-fly-trap/" TargetMode="External"/><Relationship Id="rId21" Type="http://schemas.openxmlformats.org/officeDocument/2006/relationships/hyperlink" Target="https://www.viceroydistributors.ca/product/victor-yellow-jacket-flying-insect-trap-shelf-display/" TargetMode="External"/><Relationship Id="rId7" Type="http://schemas.openxmlformats.org/officeDocument/2006/relationships/hyperlink" Target="https://www.viceroydistributors.ca/product/terro-fruit-fly-2pk/" TargetMode="External"/><Relationship Id="rId12" Type="http://schemas.openxmlformats.org/officeDocument/2006/relationships/hyperlink" Target="https://www.amazon.ca/TERRO-Pantry-Moth-Trap-T2900CAN/dp/B014H8NVE2/" TargetMode="External"/><Relationship Id="rId17" Type="http://schemas.openxmlformats.org/officeDocument/2006/relationships/hyperlink" Target="https://www.viceroydistributors.ca/product/terro-ant-killing-powder-200g/" TargetMode="External"/><Relationship Id="rId2" Type="http://schemas.openxmlformats.org/officeDocument/2006/relationships/hyperlink" Target="https://www.dandh.ca/v4/view?pageReq=MProductDetail&amp;item=DT100G364GBCRCA" TargetMode="External"/><Relationship Id="rId16" Type="http://schemas.openxmlformats.org/officeDocument/2006/relationships/hyperlink" Target="https://www.amazon.ca/TERRO-T3206CAN-4-Pack-Spider-Insect/dp/B07G1B58VW/" TargetMode="External"/><Relationship Id="rId20" Type="http://schemas.openxmlformats.org/officeDocument/2006/relationships/hyperlink" Target="https://www.amazon.ca/Terro-Fly-Paper-4-Pack/dp/B07F97SSGZ/" TargetMode="External"/><Relationship Id="rId1" Type="http://schemas.openxmlformats.org/officeDocument/2006/relationships/hyperlink" Target="https://www.amazon.ca/Kingston-64GB-DataTraveler-DT100G3-64GB-2PCR/dp/B086ZG1X42/" TargetMode="External"/><Relationship Id="rId6" Type="http://schemas.openxmlformats.org/officeDocument/2006/relationships/hyperlink" Target="https://www.amazon.ca/Terro-Wasp-Fly-Trap-Reusable/dp/B078WTHQS8/" TargetMode="External"/><Relationship Id="rId11" Type="http://schemas.openxmlformats.org/officeDocument/2006/relationships/hyperlink" Target="https://www.viceroydistributors.ca/product/terro-pantry-moth-trap/" TargetMode="External"/><Relationship Id="rId5" Type="http://schemas.openxmlformats.org/officeDocument/2006/relationships/hyperlink" Target="https://www.viceroydistributors.ca/product/terro-wasp-fruit-fly-trap/" TargetMode="External"/><Relationship Id="rId15" Type="http://schemas.openxmlformats.org/officeDocument/2006/relationships/hyperlink" Target="https://www.viceroydistributors.ca/product/terro-spider-and-insect-trap-t3206/" TargetMode="External"/><Relationship Id="rId23" Type="http://schemas.openxmlformats.org/officeDocument/2006/relationships/printerSettings" Target="../printerSettings/printerSettings16.bin"/><Relationship Id="rId10" Type="http://schemas.openxmlformats.org/officeDocument/2006/relationships/hyperlink" Target="https://www.amazon.ca/TERRO-Killer-Liquid-Baits-T300CAN/dp/B014H8NZ7U/" TargetMode="External"/><Relationship Id="rId19" Type="http://schemas.openxmlformats.org/officeDocument/2006/relationships/hyperlink" Target="https://www.viceroydistributors.ca/product/victor-fly-catcher-ribbon/" TargetMode="External"/><Relationship Id="rId4" Type="http://schemas.openxmlformats.org/officeDocument/2006/relationships/hyperlink" Target="https://www.amazon.ca/TERRO-T516-Wasp-Fly-Trap/dp/B07MGHPPLK/" TargetMode="External"/><Relationship Id="rId9" Type="http://schemas.openxmlformats.org/officeDocument/2006/relationships/hyperlink" Target="https://www.viceroydistributors.ca/product/j200-terrro-indoor-liquid-ant-bait/" TargetMode="External"/><Relationship Id="rId14" Type="http://schemas.openxmlformats.org/officeDocument/2006/relationships/hyperlink" Target="https://www.amazon.ca/TERRO-T1812CAN-Outdoor-Liquid-Stakes/dp/B071968L28/" TargetMode="External"/><Relationship Id="rId22" Type="http://schemas.openxmlformats.org/officeDocument/2006/relationships/hyperlink" Target="https://www.amazon.ca/Victor-Flying-Insect-Trap-M362CAN/dp/B07D3X6W13/" TargetMode="External"/></Relationships>
</file>

<file path=xl/worksheets/_rels/sheet17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dandh.ca/v4/view?pageReq=MProductDetail&amp;item=49301CA" TargetMode="External"/><Relationship Id="rId117" Type="http://schemas.openxmlformats.org/officeDocument/2006/relationships/hyperlink" Target="https://www.dandh.ca/v4/view?pageReq=MProductDetail&amp;item=WPKFT316G" TargetMode="External"/><Relationship Id="rId21" Type="http://schemas.openxmlformats.org/officeDocument/2006/relationships/hyperlink" Target="https://www.amazon.ca/Verbatim-Metal-Executive-Flash-Drive/dp/B017JIHJIG/" TargetMode="External"/><Relationship Id="rId42" Type="http://schemas.openxmlformats.org/officeDocument/2006/relationships/hyperlink" Target="https://www.dandh.ca/v4/view?pageReq=MProductDetail&amp;item=49168CA" TargetMode="External"/><Relationship Id="rId47" Type="http://schemas.openxmlformats.org/officeDocument/2006/relationships/hyperlink" Target="https://www.amazon.ca/dp/B01GNL9GKE/ref=twister_B01LYJTE9V?_encoding=UTF8&amp;psc=1" TargetMode="External"/><Relationship Id="rId63" Type="http://schemas.openxmlformats.org/officeDocument/2006/relationships/hyperlink" Target="https://www.amazon.ca/Verbatim-32GB-Ergo-Flash-Drive/dp/B08KHTT4LS/" TargetMode="External"/><Relationship Id="rId68" Type="http://schemas.openxmlformats.org/officeDocument/2006/relationships/hyperlink" Target="https://www.dandh.ca/v4/view?pageReq=MProductDetail&amp;item=KDBE3016G" TargetMode="External"/><Relationship Id="rId84" Type="http://schemas.openxmlformats.org/officeDocument/2006/relationships/hyperlink" Target="https://www.dandh.ca/v4/view?pageReq=MProductDetail&amp;item=49189CA" TargetMode="External"/><Relationship Id="rId89" Type="http://schemas.openxmlformats.org/officeDocument/2006/relationships/hyperlink" Target="https://www.amazon.ca/SanDisk-256GB-Ultra-Flash-Drive/dp/B081QSHG1K/" TargetMode="External"/><Relationship Id="rId112" Type="http://schemas.openxmlformats.org/officeDocument/2006/relationships/hyperlink" Target="https://www.amazon.ca/Kanguru-Solutions-KDF3000-8G-Defender-Secure/dp/B0111JNRSU/" TargetMode="External"/><Relationship Id="rId133" Type="http://schemas.openxmlformats.org/officeDocument/2006/relationships/hyperlink" Target="https://www.dandh.ca/v4/view?pageReq=MProductDetail&amp;item=49173CA" TargetMode="External"/><Relationship Id="rId138" Type="http://schemas.openxmlformats.org/officeDocument/2006/relationships/hyperlink" Target="https://www.amazon.ca/32g-Ss3-Flash-Drive-Write-Protect/dp/B008OGNMEI/" TargetMode="External"/><Relationship Id="rId16" Type="http://schemas.openxmlformats.org/officeDocument/2006/relationships/hyperlink" Target="https://www.amazon.ca/Verbatim-16GB-Store-Flash-Drive/dp/B06XWXP8RK/" TargetMode="External"/><Relationship Id="rId107" Type="http://schemas.openxmlformats.org/officeDocument/2006/relationships/hyperlink" Target="https://www.dandh.ca/v4/view?pageReq=MProductDetail&amp;item=KDF300064G" TargetMode="External"/><Relationship Id="rId11" Type="http://schemas.openxmlformats.org/officeDocument/2006/relationships/hyperlink" Target="https://www.dandh.ca/v4/view?pageReq=MProductDetail&amp;item=DTX128GBCRCA" TargetMode="External"/><Relationship Id="rId32" Type="http://schemas.openxmlformats.org/officeDocument/2006/relationships/hyperlink" Target="https://www.dandh.ca/v4/view?pageReq=MProductDetail&amp;item=99121CA" TargetMode="External"/><Relationship Id="rId37" Type="http://schemas.openxmlformats.org/officeDocument/2006/relationships/hyperlink" Target="https://www.amazon.ca/SanDisk-Ultra-Flash-Drive-SDCZ48-064G-GAM46/dp/B081QS63CZ/" TargetMode="External"/><Relationship Id="rId53" Type="http://schemas.openxmlformats.org/officeDocument/2006/relationships/hyperlink" Target="https://www.amazon.ca/Kanguru-Solutions-KDFE30-64G64gb-Defender-Elite30/dp/B00KH0SKC8/" TargetMode="External"/><Relationship Id="rId58" Type="http://schemas.openxmlformats.org/officeDocument/2006/relationships/hyperlink" Target="https://www.dandh.ca/v4/view?pageReq=MProductDetail&amp;item=SDIZB0N000GANCA" TargetMode="External"/><Relationship Id="rId74" Type="http://schemas.openxmlformats.org/officeDocument/2006/relationships/hyperlink" Target="https://www.dandh.ca/v4/view?pageReq=MProductDetail&amp;item=99849CA" TargetMode="External"/><Relationship Id="rId79" Type="http://schemas.openxmlformats.org/officeDocument/2006/relationships/hyperlink" Target="https://www.amazon.ca/Verbatim-240GB-Vx500-External-Graphite/dp/B079S1X18X/" TargetMode="External"/><Relationship Id="rId102" Type="http://schemas.openxmlformats.org/officeDocument/2006/relationships/hyperlink" Target="https://www.dandh.ca/v4/view?pageReq=MProductDetail&amp;item=DT4000G2DM64GCA" TargetMode="External"/><Relationship Id="rId123" Type="http://schemas.openxmlformats.org/officeDocument/2006/relationships/hyperlink" Target="https://www.dandh.ca/v4/view?pageReq=MProductDetail&amp;item=KDFE308G" TargetMode="External"/><Relationship Id="rId128" Type="http://schemas.openxmlformats.org/officeDocument/2006/relationships/hyperlink" Target="https://www.amazon.ca/FlashBlu30-Physical-Write-Protect-Switch/dp/B00JJIE95G/" TargetMode="External"/><Relationship Id="rId5" Type="http://schemas.openxmlformats.org/officeDocument/2006/relationships/hyperlink" Target="https://www.dandh.ca/v4/view?pageReq=MProductDetail&amp;item=DTX32GBCRCA" TargetMode="External"/><Relationship Id="rId90" Type="http://schemas.openxmlformats.org/officeDocument/2006/relationships/hyperlink" Target="https://www.dandh.ca/v4/view?pageReq=MProductDetail&amp;item=SDCZ73016GG46CA" TargetMode="External"/><Relationship Id="rId95" Type="http://schemas.openxmlformats.org/officeDocument/2006/relationships/hyperlink" Target="https://www.amazon.ca/Verbatim-Storen-Hardware-Encryption-98664/dp/B00Q5CZ0YI/" TargetMode="External"/><Relationship Id="rId22" Type="http://schemas.openxmlformats.org/officeDocument/2006/relationships/hyperlink" Target="https://www.dandh.ca/v4/view?pageReq=MProductDetail&amp;item=DTVP304GBCA" TargetMode="External"/><Relationship Id="rId27" Type="http://schemas.openxmlformats.org/officeDocument/2006/relationships/hyperlink" Target="https://www.amazon.ca/Verbatim-Lightning-Devices-Graphite-49301/dp/B01GNL9GE0/" TargetMode="External"/><Relationship Id="rId43" Type="http://schemas.openxmlformats.org/officeDocument/2006/relationships/hyperlink" Target="https://www.dandh.ca/v4/view?pageReq=MProductDetail&amp;item=49301CA" TargetMode="External"/><Relationship Id="rId48" Type="http://schemas.openxmlformats.org/officeDocument/2006/relationships/hyperlink" Target="https://www.dandh.ca/v4/view?pageReq=MProductDetail&amp;item=SDCZ48064GC46CA" TargetMode="External"/><Relationship Id="rId64" Type="http://schemas.openxmlformats.org/officeDocument/2006/relationships/hyperlink" Target="https://www.dandh.ca/v4/view?pageReq=MProductDetail&amp;item=70875CA" TargetMode="External"/><Relationship Id="rId69" Type="http://schemas.openxmlformats.org/officeDocument/2006/relationships/hyperlink" Target="https://www.amazon.ca/Kanguru-Solutions-KDBE30-16G-Defender-BIOELITE30/dp/B082WJ6RC8/" TargetMode="External"/><Relationship Id="rId113" Type="http://schemas.openxmlformats.org/officeDocument/2006/relationships/hyperlink" Target="https://www.dandh.ca/v4/view?pageReq=MProductDetail&amp;item=KDF300016G" TargetMode="External"/><Relationship Id="rId118" Type="http://schemas.openxmlformats.org/officeDocument/2006/relationships/hyperlink" Target="https://www.amazon.ca/Kanguru-FlashTrust-WP-KFT3-Drive-WP-KFT3-16G/dp/B00NW4NG1Q/" TargetMode="External"/><Relationship Id="rId134" Type="http://schemas.openxmlformats.org/officeDocument/2006/relationships/hyperlink" Target="https://www.amazon.ca/Verbatim-Store-Flash-Drive-49173/dp/B007LLYAB6/" TargetMode="External"/><Relationship Id="rId139" Type="http://schemas.openxmlformats.org/officeDocument/2006/relationships/printerSettings" Target="../printerSettings/printerSettings17.bin"/><Relationship Id="rId8" Type="http://schemas.openxmlformats.org/officeDocument/2006/relationships/hyperlink" Target="https://www.dandh.ca/v4/view?pageReq=MProductDetail&amp;item=DTKN32GBCRCA" TargetMode="External"/><Relationship Id="rId51" Type="http://schemas.openxmlformats.org/officeDocument/2006/relationships/hyperlink" Target="https://www.amazon.ca/SanDisk-Ultra-Flash-Drive-SDCZ48-064G-GAM46/dp/B081QSHG13/" TargetMode="External"/><Relationship Id="rId72" Type="http://schemas.openxmlformats.org/officeDocument/2006/relationships/hyperlink" Target="https://www.dandh.ca/v4/view?pageReq=MProductDetail&amp;item=DTDUO3C128GBCRC" TargetMode="External"/><Relationship Id="rId80" Type="http://schemas.openxmlformats.org/officeDocument/2006/relationships/hyperlink" Target="https://www.dandh.ca/v4/view?pageReq=MProductDetail&amp;item=47441CA" TargetMode="External"/><Relationship Id="rId85" Type="http://schemas.openxmlformats.org/officeDocument/2006/relationships/hyperlink" Target="https://www.amazon.ca/Verbatim-128GB-Store-Flash-Drive/dp/B00BXEIUQS/" TargetMode="External"/><Relationship Id="rId93" Type="http://schemas.openxmlformats.org/officeDocument/2006/relationships/hyperlink" Target="https://www.amazon.ca/Verbatim-128GB-Flash-Drive-98659/dp/B00PNKOR1K/" TargetMode="External"/><Relationship Id="rId98" Type="http://schemas.openxmlformats.org/officeDocument/2006/relationships/hyperlink" Target="https://www.dandh.ca/v4/view?pageReq=MProductDetail&amp;item=SDCZ48128GC46CA" TargetMode="External"/><Relationship Id="rId121" Type="http://schemas.openxmlformats.org/officeDocument/2006/relationships/hyperlink" Target="https://www.dandh.ca/v4/view?pageReq=MProductDetail&amp;item=KDFE3032G" TargetMode="External"/><Relationship Id="rId3" Type="http://schemas.openxmlformats.org/officeDocument/2006/relationships/hyperlink" Target="https://www.dandh.ca/v4/view?pageReq=MProductDetail&amp;item=DTX64GBCRCA" TargetMode="External"/><Relationship Id="rId12" Type="http://schemas.openxmlformats.org/officeDocument/2006/relationships/hyperlink" Target="https://www.amazon.ca/Kingston-DataTraveler-Exodia-128GB-DTX/dp/B08JD4TBM3/" TargetMode="External"/><Relationship Id="rId17" Type="http://schemas.openxmlformats.org/officeDocument/2006/relationships/hyperlink" Target="https://www.dandh.ca/v4/view?pageReq=MProductDetail&amp;item=99126CA" TargetMode="External"/><Relationship Id="rId25" Type="http://schemas.openxmlformats.org/officeDocument/2006/relationships/hyperlink" Target="https://www.amazon.ca/Verbatim-256GB-Store-Flash-Drive/dp/B00NQ4LS5I/" TargetMode="External"/><Relationship Id="rId33" Type="http://schemas.openxmlformats.org/officeDocument/2006/relationships/hyperlink" Target="https://www.amazon.ca/Verbatim-8GB-USB-Flash-Drive/dp/B00ZYP1J3S/" TargetMode="External"/><Relationship Id="rId38" Type="http://schemas.openxmlformats.org/officeDocument/2006/relationships/hyperlink" Target="https://www.amazon.ca/dp/B00G31OR18/" TargetMode="External"/><Relationship Id="rId46" Type="http://schemas.openxmlformats.org/officeDocument/2006/relationships/hyperlink" Target="https://www.dandh.ca/v4/view?pageReq=MProductDetail&amp;item=49300CA" TargetMode="External"/><Relationship Id="rId59" Type="http://schemas.openxmlformats.org/officeDocument/2006/relationships/hyperlink" Target="https://www.amazon.ca/SanDisk-Ixpand-Wireless-Charger-Adapter/dp/B08MMTF3VP/" TargetMode="External"/><Relationship Id="rId67" Type="http://schemas.openxmlformats.org/officeDocument/2006/relationships/hyperlink" Target="https://www.amazon.ca/Kanguru-Solutions-KDBE30-64G-Defender-BIOELITE30/dp/B082WJHNF3/" TargetMode="External"/><Relationship Id="rId103" Type="http://schemas.openxmlformats.org/officeDocument/2006/relationships/hyperlink" Target="https://www.amazon.ca/Kingston-Digital-64GB-Encrypted-DT4000G2DM/dp/B01E5XOB9S/" TargetMode="External"/><Relationship Id="rId108" Type="http://schemas.openxmlformats.org/officeDocument/2006/relationships/hyperlink" Target="https://www.amazon.ca/Kanguru-Solutions-KDF3000-64G-Defender-Secure/dp/B0111JNM2G/" TargetMode="External"/><Relationship Id="rId116" Type="http://schemas.openxmlformats.org/officeDocument/2006/relationships/hyperlink" Target="https://www.amazon.ca/Verbatim-256GB-Store-Flash-Drive/dp/B007LLYBRO/" TargetMode="External"/><Relationship Id="rId124" Type="http://schemas.openxmlformats.org/officeDocument/2006/relationships/hyperlink" Target="https://www.amazon.ca/Kanguru-Solutions-KDFE30-8G-Defender-Elite30/dp/B00KI1V5FK/" TargetMode="External"/><Relationship Id="rId129" Type="http://schemas.openxmlformats.org/officeDocument/2006/relationships/hyperlink" Target="https://www.dandh.ca/v4/view?pageReq=MProductDetail&amp;item=97002CA" TargetMode="External"/><Relationship Id="rId137" Type="http://schemas.openxmlformats.org/officeDocument/2006/relationships/hyperlink" Target="https://www.dandh.ca/v4/view?pageReq=MProductDetail&amp;item=KF3WP32G" TargetMode="External"/><Relationship Id="rId20" Type="http://schemas.openxmlformats.org/officeDocument/2006/relationships/hyperlink" Target="https://www.dandh.ca/v4/view?pageReq=MProductDetail&amp;item=98748CA" TargetMode="External"/><Relationship Id="rId41" Type="http://schemas.openxmlformats.org/officeDocument/2006/relationships/hyperlink" Target="https://www.amazon.ca/Verbatim-16GB-USB-Flash-Drive/dp/B071H5256K/" TargetMode="External"/><Relationship Id="rId54" Type="http://schemas.openxmlformats.org/officeDocument/2006/relationships/hyperlink" Target="https://www.amazon.ca/Kingston-32GB-Traveler-Personal-Automatic/dp/B00HQC8ZTI/" TargetMode="External"/><Relationship Id="rId62" Type="http://schemas.openxmlformats.org/officeDocument/2006/relationships/hyperlink" Target="https://www.dandh.ca/v4/view?pageReq=MProductDetail&amp;item=70876CA" TargetMode="External"/><Relationship Id="rId70" Type="http://schemas.openxmlformats.org/officeDocument/2006/relationships/hyperlink" Target="https://www.dandh.ca/v4/view?pageReq=MProductDetail&amp;item=KDBE3032G" TargetMode="External"/><Relationship Id="rId75" Type="http://schemas.openxmlformats.org/officeDocument/2006/relationships/hyperlink" Target="https://www.amazon.ca/Verbatim-32GB-ToughMAX-Flash-Drive/dp/B079MDVXNQ/" TargetMode="External"/><Relationship Id="rId83" Type="http://schemas.openxmlformats.org/officeDocument/2006/relationships/hyperlink" Target="https://www.amazon.ca/dp/B00RORBNR6/" TargetMode="External"/><Relationship Id="rId88" Type="http://schemas.openxmlformats.org/officeDocument/2006/relationships/hyperlink" Target="https://www.dandh.ca/v4/view?pageReq=MProductDetail&amp;item=SDCZ48256GU46CA" TargetMode="External"/><Relationship Id="rId91" Type="http://schemas.openxmlformats.org/officeDocument/2006/relationships/hyperlink" Target="https://www.amazon.ca/Sandisk-Ultra-Flair-Flash-Silver/dp/B01D37LE2O/" TargetMode="External"/><Relationship Id="rId96" Type="http://schemas.openxmlformats.org/officeDocument/2006/relationships/hyperlink" Target="https://www.dandh.ca/v4/view?pageReq=MProductDetail&amp;item=98665CA" TargetMode="External"/><Relationship Id="rId111" Type="http://schemas.openxmlformats.org/officeDocument/2006/relationships/hyperlink" Target="https://www.dandh.ca/v4/view?pageReq=MProductDetail&amp;item=KDF30008G" TargetMode="External"/><Relationship Id="rId132" Type="http://schemas.openxmlformats.org/officeDocument/2006/relationships/hyperlink" Target="https://www.amazon.ca/Kingston-16GB-Traveler-Personal-Automatic/dp/B00HQC8WSM/" TargetMode="External"/><Relationship Id="rId1" Type="http://schemas.openxmlformats.org/officeDocument/2006/relationships/hyperlink" Target="https://www.amazon.ca/Kingston-64GB-DataTraveler-DT100G3-64GB-2PCR/dp/B086ZG1X42/" TargetMode="External"/><Relationship Id="rId6" Type="http://schemas.openxmlformats.org/officeDocument/2006/relationships/hyperlink" Target="https://www.amazon.ca/Kingston-DataTraveler-Exodia-32GB-DTX/dp/B08JD36C6H" TargetMode="External"/><Relationship Id="rId15" Type="http://schemas.openxmlformats.org/officeDocument/2006/relationships/hyperlink" Target="https://www.dandh.ca/v4/view?pageReq=MProductDetail&amp;item=99122CA" TargetMode="External"/><Relationship Id="rId23" Type="http://schemas.openxmlformats.org/officeDocument/2006/relationships/hyperlink" Target="https://www.amazon.ca/Kingston-4GB-Traveler-Encrypted-DTVP30/dp/B00G31OS4O/" TargetMode="External"/><Relationship Id="rId28" Type="http://schemas.openxmlformats.org/officeDocument/2006/relationships/hyperlink" Target="https://www.dandh.ca/v4/view?pageReq=MProductDetail&amp;item=DT100G3256GBCRC" TargetMode="External"/><Relationship Id="rId36" Type="http://schemas.openxmlformats.org/officeDocument/2006/relationships/hyperlink" Target="https://www.dandh.ca/v4/view?pageReq=MProductDetail&amp;item=SDCZ48064GC46CA" TargetMode="External"/><Relationship Id="rId49" Type="http://schemas.openxmlformats.org/officeDocument/2006/relationships/hyperlink" Target="https://www.amazon.ca/SanDisk-Ultra-Flash-Drive-SDCZ48-064G-GAM46/dp/B081QS63CZ/" TargetMode="External"/><Relationship Id="rId57" Type="http://schemas.openxmlformats.org/officeDocument/2006/relationships/hyperlink" Target="https://www.amazon.ca/FlashBlu30-Physical-Protect-Switch-SuperSpeed/dp/B00JJIEEA6/" TargetMode="External"/><Relationship Id="rId106" Type="http://schemas.openxmlformats.org/officeDocument/2006/relationships/hyperlink" Target="https://www.amazon.ca/Kingston-64GB-DT2000-Hardware-Encrypted/dp/B01AKAE9JM/" TargetMode="External"/><Relationship Id="rId114" Type="http://schemas.openxmlformats.org/officeDocument/2006/relationships/hyperlink" Target="https://www.amazon.ca/Kanguru-Solutions-KDF3000-16G-Defender-Secure/dp/B0111JO12Q/" TargetMode="External"/><Relationship Id="rId119" Type="http://schemas.openxmlformats.org/officeDocument/2006/relationships/hyperlink" Target="https://www.dandh.ca/v4/view?pageReq=MProductDetail&amp;item=KDFE30128G" TargetMode="External"/><Relationship Id="rId127" Type="http://schemas.openxmlformats.org/officeDocument/2006/relationships/hyperlink" Target="https://www.dandh.ca/v4/view?pageReq=MProductDetail&amp;item=ALKFB3016G" TargetMode="External"/><Relationship Id="rId10" Type="http://schemas.openxmlformats.org/officeDocument/2006/relationships/hyperlink" Target="https://www.amazon.ca/Kingston-DataTraveler-Kyson-DTKN-128GBCR/dp/B0973FMPW8" TargetMode="External"/><Relationship Id="rId31" Type="http://schemas.openxmlformats.org/officeDocument/2006/relationships/hyperlink" Target="https://www.amazon.ca/Verbatim-Lightning-Devices-Graphite-49300/dp/B01GNL9GKE/" TargetMode="External"/><Relationship Id="rId44" Type="http://schemas.openxmlformats.org/officeDocument/2006/relationships/hyperlink" Target="https://www.amazon.ca/Verbatim-Lightning-Devices-Graphite-49301/dp/B01GNL9GE0/" TargetMode="External"/><Relationship Id="rId52" Type="http://schemas.openxmlformats.org/officeDocument/2006/relationships/hyperlink" Target="https://www.dandh.ca/v4/view?pageReq=MProductDetail&amp;item=KDFE3064G" TargetMode="External"/><Relationship Id="rId60" Type="http://schemas.openxmlformats.org/officeDocument/2006/relationships/hyperlink" Target="https://www.dandh.ca/v4/view?pageReq=MProductDetail&amp;item=ALKFB308GF" TargetMode="External"/><Relationship Id="rId65" Type="http://schemas.openxmlformats.org/officeDocument/2006/relationships/hyperlink" Target="https://www.amazon.ca/Verbatim-32GB-Ergo-Flash-Drive/dp/B08KHSKCQK/" TargetMode="External"/><Relationship Id="rId73" Type="http://schemas.openxmlformats.org/officeDocument/2006/relationships/hyperlink" Target="https://www.amazon.ca/Kingston-Microduo-Type-C-DTDUO3C-128GBCR/dp/B07RM7XC7F/" TargetMode="External"/><Relationship Id="rId78" Type="http://schemas.openxmlformats.org/officeDocument/2006/relationships/hyperlink" Target="https://www.dandh.ca/v4/view?pageReq=MProductDetail&amp;item=47442CA" TargetMode="External"/><Relationship Id="rId81" Type="http://schemas.openxmlformats.org/officeDocument/2006/relationships/hyperlink" Target="https://www.amazon.ca/Verbatim-120GB-Vx500-External-Graphite/dp/B079S9359X/" TargetMode="External"/><Relationship Id="rId86" Type="http://schemas.openxmlformats.org/officeDocument/2006/relationships/hyperlink" Target="https://www.dandh.ca/v4/view?pageReq=MProductDetail&amp;item=98658CA" TargetMode="External"/><Relationship Id="rId94" Type="http://schemas.openxmlformats.org/officeDocument/2006/relationships/hyperlink" Target="https://www.dandh.ca/v4/view?pageReq=MProductDetail&amp;item=98664CA" TargetMode="External"/><Relationship Id="rId99" Type="http://schemas.openxmlformats.org/officeDocument/2006/relationships/hyperlink" Target="https://www.amazon.ca/SanDisk-128GB-Ultra-Flash-Drive/dp/B081QSJNRJ/" TargetMode="External"/><Relationship Id="rId101" Type="http://schemas.openxmlformats.org/officeDocument/2006/relationships/hyperlink" Target="https://www.amazon.ca/SanDisk-Ultra-Flair-Performance-SDCZ73-032G-G46/dp/B015CH1JIW/" TargetMode="External"/><Relationship Id="rId122" Type="http://schemas.openxmlformats.org/officeDocument/2006/relationships/hyperlink" Target="https://www.amazon.ca/Defender-Hardware-Encrypted-SuperSpeed-KDFE30-32G/dp/B00KH0RF1A/" TargetMode="External"/><Relationship Id="rId130" Type="http://schemas.openxmlformats.org/officeDocument/2006/relationships/hyperlink" Target="https://www.amazon.ca/Verbatim-97002-4GB-Flash-Drive/dp/B00I00LYJI/" TargetMode="External"/><Relationship Id="rId135" Type="http://schemas.openxmlformats.org/officeDocument/2006/relationships/hyperlink" Target="https://www.dandh.ca/v4/view?pageReq=MProductDetail&amp;item=49172CA" TargetMode="External"/><Relationship Id="rId4" Type="http://schemas.openxmlformats.org/officeDocument/2006/relationships/hyperlink" Target="https://www.amazon.ca/Kingston-DataTraveler-Exodia-64GB-DTX/dp/B08JD5PV9F/" TargetMode="External"/><Relationship Id="rId9" Type="http://schemas.openxmlformats.org/officeDocument/2006/relationships/hyperlink" Target="https://www.dandh.ca/v4/view?pageReq=MProductDetail&amp;item=DTKN64GBCRCA" TargetMode="External"/><Relationship Id="rId13" Type="http://schemas.openxmlformats.org/officeDocument/2006/relationships/hyperlink" Target="https://www.amazon.ca/Kingston-Digital-256GBCR-256GB-Kyson/dp/B08XTYKBBK/" TargetMode="External"/><Relationship Id="rId18" Type="http://schemas.openxmlformats.org/officeDocument/2006/relationships/hyperlink" Target="https://www.amazon.ca/Verbatim-16GB-USB-Flash-Drive/dp/B07L972ZZL/" TargetMode="External"/><Relationship Id="rId39" Type="http://schemas.openxmlformats.org/officeDocument/2006/relationships/hyperlink" Target="https://www.dandh.ca/v4/view?pageReq=MProductDetail&amp;item=DTVP3016GBCA" TargetMode="External"/><Relationship Id="rId109" Type="http://schemas.openxmlformats.org/officeDocument/2006/relationships/hyperlink" Target="https://www.dandh.ca/v4/view?pageReq=MProductDetail&amp;item=KDF300032G" TargetMode="External"/><Relationship Id="rId34" Type="http://schemas.openxmlformats.org/officeDocument/2006/relationships/hyperlink" Target="https://www.dandh.ca/v4/view?pageReq=MProductDetail&amp;item=DTVP3032GBCA" TargetMode="External"/><Relationship Id="rId50" Type="http://schemas.openxmlformats.org/officeDocument/2006/relationships/hyperlink" Target="https://www.dandh.ca/v4/view?pageReq=MProductDetail&amp;item=SDCZ48032GC46CA" TargetMode="External"/><Relationship Id="rId55" Type="http://schemas.openxmlformats.org/officeDocument/2006/relationships/hyperlink" Target="https://www.dandh.ca/v4/view?pageReq=MProductDetail&amp;item=DTLPG332GBCA" TargetMode="External"/><Relationship Id="rId76" Type="http://schemas.openxmlformats.org/officeDocument/2006/relationships/hyperlink" Target="https://www.dandh.ca/v4/view?pageReq=MProductDetail&amp;item=47443CA" TargetMode="External"/><Relationship Id="rId97" Type="http://schemas.openxmlformats.org/officeDocument/2006/relationships/hyperlink" Target="https://www.amazon.ca/dp/B00R10LKK6/" TargetMode="External"/><Relationship Id="rId104" Type="http://schemas.openxmlformats.org/officeDocument/2006/relationships/hyperlink" Target="https://www.dandh.ca/v4/view?pageReq=MProductDetail&amp;item=99155CA" TargetMode="External"/><Relationship Id="rId120" Type="http://schemas.openxmlformats.org/officeDocument/2006/relationships/hyperlink" Target="https://www.amazon.ca/Kanguru-KF3WP-128G-Physical-Protect-Switch/dp/B00A98MX9E/" TargetMode="External"/><Relationship Id="rId125" Type="http://schemas.openxmlformats.org/officeDocument/2006/relationships/hyperlink" Target="https://www.dandh.ca/v4/view?pageReq=MProductDetail&amp;item=KDFE3016G" TargetMode="External"/><Relationship Id="rId7" Type="http://schemas.openxmlformats.org/officeDocument/2006/relationships/hyperlink" Target="https://www.amazon.ca/Kingston-DataTraveler-Kyson-DTKN-32GBCR/dp/B0973FNCH5/" TargetMode="External"/><Relationship Id="rId71" Type="http://schemas.openxmlformats.org/officeDocument/2006/relationships/hyperlink" Target="https://www.amazon.ca/Kanguru-Solutions-KDBE30-32G-Defender-BIOELITE30/dp/B082WHWRWN/" TargetMode="External"/><Relationship Id="rId92" Type="http://schemas.openxmlformats.org/officeDocument/2006/relationships/hyperlink" Target="https://www.dandh.ca/v4/view?pageReq=MProductDetail&amp;item=98659CA" TargetMode="External"/><Relationship Id="rId2" Type="http://schemas.openxmlformats.org/officeDocument/2006/relationships/hyperlink" Target="https://www.dandh.ca/v4/view?pageReq=MProductDetail&amp;item=DT100G364GBCRCA" TargetMode="External"/><Relationship Id="rId29" Type="http://schemas.openxmlformats.org/officeDocument/2006/relationships/hyperlink" Target="https://www.amazon.ca/Kingston-Digital-DT100G3-256GB-Traveler/dp/B07DM3S5QB/" TargetMode="External"/><Relationship Id="rId24" Type="http://schemas.openxmlformats.org/officeDocument/2006/relationships/hyperlink" Target="https://www.dandh.ca/v4/view?pageReq=MProductDetail&amp;item=49168CA" TargetMode="External"/><Relationship Id="rId40" Type="http://schemas.openxmlformats.org/officeDocument/2006/relationships/hyperlink" Target="https://www.dandh.ca/v4/view?pageReq=MProductDetail&amp;item=97275CA" TargetMode="External"/><Relationship Id="rId45" Type="http://schemas.openxmlformats.org/officeDocument/2006/relationships/hyperlink" Target="https://www.amazon.ca/Verbatim-256GB-Store-Flash-Drive/dp/B00NQ4LS5I/" TargetMode="External"/><Relationship Id="rId66" Type="http://schemas.openxmlformats.org/officeDocument/2006/relationships/hyperlink" Target="https://www.dandh.ca/v4/view?pageReq=MProductDetail&amp;item=KDBE3064G" TargetMode="External"/><Relationship Id="rId87" Type="http://schemas.openxmlformats.org/officeDocument/2006/relationships/hyperlink" Target="https://www.amazon.ca/Verbatim-64GB-USB-Flash-Drive/dp/B00PNKOQIE/" TargetMode="External"/><Relationship Id="rId110" Type="http://schemas.openxmlformats.org/officeDocument/2006/relationships/hyperlink" Target="https://www.amazon.ca/Kanguru-Solutions-KDF3000-32G-Defender-Secure/dp/B0111JNJ9W/" TargetMode="External"/><Relationship Id="rId115" Type="http://schemas.openxmlformats.org/officeDocument/2006/relationships/hyperlink" Target="https://www.dandh.ca/v4/view?pageReq=MProductDetail&amp;item=49171CA" TargetMode="External"/><Relationship Id="rId131" Type="http://schemas.openxmlformats.org/officeDocument/2006/relationships/hyperlink" Target="https://www.dandh.ca/v4/view?pageReq=MProductDetail&amp;item=DTLPG316GBCA" TargetMode="External"/><Relationship Id="rId136" Type="http://schemas.openxmlformats.org/officeDocument/2006/relationships/hyperlink" Target="https://www.amazon.ca/Verbatim-8GB-Store-Flash-Drive/dp/B007LLYCW8/" TargetMode="External"/><Relationship Id="rId61" Type="http://schemas.openxmlformats.org/officeDocument/2006/relationships/hyperlink" Target="https://www.amazon.ca/Kanguru-ALK-FB30-8G-FlashBlu30-Physical-SuperSpeed/dp/B00V4PDXFO/" TargetMode="External"/><Relationship Id="rId82" Type="http://schemas.openxmlformats.org/officeDocument/2006/relationships/hyperlink" Target="https://www.dandh.ca/v4/view?pageReq=MProductDetail&amp;item=98711CA" TargetMode="External"/><Relationship Id="rId19" Type="http://schemas.openxmlformats.org/officeDocument/2006/relationships/hyperlink" Target="https://www.dandh.ca/v4/view?pageReq=searchResults&amp;Val=1b613192-8f22-3a88-acac-a8cf8e2dbd57&amp;currentSearchId=cf1a737e-c67b-49d2-98db-1f251838bafa&amp;expandedDivs=&amp;globalCSP=e6c7f9ec-0582-3d2c-a54c-0049526f5554" TargetMode="External"/><Relationship Id="rId14" Type="http://schemas.openxmlformats.org/officeDocument/2006/relationships/hyperlink" Target="https://www.dandh.ca/v4/view?pageReq=MProductDetail&amp;item=DTKN256GBCRCA" TargetMode="External"/><Relationship Id="rId30" Type="http://schemas.openxmlformats.org/officeDocument/2006/relationships/hyperlink" Target="https://www.dandh.ca/v4/view?pageReq=MProductDetail&amp;item=49300CA" TargetMode="External"/><Relationship Id="rId35" Type="http://schemas.openxmlformats.org/officeDocument/2006/relationships/hyperlink" Target="https://www.amazon.ca/dp/B00G31OP56/" TargetMode="External"/><Relationship Id="rId56" Type="http://schemas.openxmlformats.org/officeDocument/2006/relationships/hyperlink" Target="https://www.dandh.ca/v4/view?pageReq=MProductDetail&amp;item=ALKFB3064G" TargetMode="External"/><Relationship Id="rId77" Type="http://schemas.openxmlformats.org/officeDocument/2006/relationships/hyperlink" Target="https://www.amazon.ca/Verbatim-480GB-Vx500-External-Graphite/dp/B079S6MRRG/" TargetMode="External"/><Relationship Id="rId100" Type="http://schemas.openxmlformats.org/officeDocument/2006/relationships/hyperlink" Target="https://www.dandh.ca/v4/view?pageReq=MProductDetail&amp;item=SDCZ73032GG46CA" TargetMode="External"/><Relationship Id="rId105" Type="http://schemas.openxmlformats.org/officeDocument/2006/relationships/hyperlink" Target="https://www.dandh.ca/v4/view?pageReq=MProductDetail&amp;item=DT200032GBCA" TargetMode="External"/><Relationship Id="rId126" Type="http://schemas.openxmlformats.org/officeDocument/2006/relationships/hyperlink" Target="https://www.amazon.ca/Kanguru-Solutions-KDFE30-16G-Defender-Elite30/dp/B00U38H5XE/" TargetMode="External"/></Relationships>
</file>

<file path=xl/worksheets/_rels/sheet18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amazon.ca/Dechra-Dent-Acetic-Tooth-2-Ounce/dp/B07YQGZNZC/" TargetMode="External"/><Relationship Id="rId21" Type="http://schemas.openxmlformats.org/officeDocument/2006/relationships/hyperlink" Target="https://www.amazon.ca/Bitter-Apple-Liquid-8oz-Pump/dp/B00NLEQXHQ" TargetMode="External"/><Relationship Id="rId42" Type="http://schemas.openxmlformats.org/officeDocument/2006/relationships/hyperlink" Target="https://www.medi-vet.com/CoproBan-Chewable-Anti-Coprophagic-Tablets-p/17151.htm" TargetMode="External"/><Relationship Id="rId63" Type="http://schemas.openxmlformats.org/officeDocument/2006/relationships/hyperlink" Target="https://www.medi-vet.com/GlycoFlex-Plus-Chews-For-Small-Dogs-Under-30-lbs-p/19466.htm" TargetMode="External"/><Relationship Id="rId84" Type="http://schemas.openxmlformats.org/officeDocument/2006/relationships/hyperlink" Target="https://www.amazon.ca/Flexadin-Advanced-Chews-UCII-60/dp/B015WSNKV0/" TargetMode="External"/><Relationship Id="rId138" Type="http://schemas.openxmlformats.org/officeDocument/2006/relationships/hyperlink" Target="https://www.medi-vet.com/Probios-Intelliflora-For-Dogs-1-gram-Sachets-p/19681.htm" TargetMode="External"/><Relationship Id="rId159" Type="http://schemas.openxmlformats.org/officeDocument/2006/relationships/hyperlink" Target="https://www.medi-vet.com/dog-ear-cleaner-s/1830.htm" TargetMode="External"/><Relationship Id="rId170" Type="http://schemas.openxmlformats.org/officeDocument/2006/relationships/hyperlink" Target="https://www.medi-vet.com/MalAcetic-Otic-Cleanser-8-oz-p/16114.htm" TargetMode="External"/><Relationship Id="rId191" Type="http://schemas.openxmlformats.org/officeDocument/2006/relationships/hyperlink" Target="https://www.medi-vet.com/PhyCox-Soft-Chews-For-Dogs-p/16474.htm" TargetMode="External"/><Relationship Id="rId205" Type="http://schemas.openxmlformats.org/officeDocument/2006/relationships/hyperlink" Target="https://www.amazon.ca/Dechra-DentAcetic-Count-Dental-Wipes/dp/B07YQGT4WJ/" TargetMode="External"/><Relationship Id="rId107" Type="http://schemas.openxmlformats.org/officeDocument/2006/relationships/hyperlink" Target="https://www.medi-vet.com/dog-dental-care-s/1828.htm" TargetMode="External"/><Relationship Id="rId11" Type="http://schemas.openxmlformats.org/officeDocument/2006/relationships/hyperlink" Target="https://www.amazon.ca/PetSafe-Treat-Remote-Reward-Trainer/dp/B0010B8CHG/" TargetMode="External"/><Relationship Id="rId32" Type="http://schemas.openxmlformats.org/officeDocument/2006/relationships/hyperlink" Target="https://www.medi-vet.com/NurtureCALM-24-7-Pheromone-Collar-Dogs-p/17794.htm" TargetMode="External"/><Relationship Id="rId37" Type="http://schemas.openxmlformats.org/officeDocument/2006/relationships/hyperlink" Target="https://www.amazon.ca/NATURVET-978250-Limits-Natural-32-Ounce/dp/B000GZ39HU/" TargetMode="External"/><Relationship Id="rId53" Type="http://schemas.openxmlformats.org/officeDocument/2006/relationships/hyperlink" Target="https://www.medi-vet.com/Anxitane-M-L-L-Theanine-Chewable-Tablets-p/16944.htm" TargetMode="External"/><Relationship Id="rId58" Type="http://schemas.openxmlformats.org/officeDocument/2006/relationships/hyperlink" Target="https://www.medi-vet.com/NaturVet-Glucosamine-DS-With-Chondroitin-p/16137.htm" TargetMode="External"/><Relationship Id="rId74" Type="http://schemas.openxmlformats.org/officeDocument/2006/relationships/hyperlink" Target="https://www.medi-vet.com/VetClassics-ArthriEase-Gold-Hip-Joint-Support-p/19183.htm" TargetMode="External"/><Relationship Id="rId79" Type="http://schemas.openxmlformats.org/officeDocument/2006/relationships/hyperlink" Target="https://www.amazon.ca/Promotion-Omegas-Chews-Medium-Large/dp/B007FPNK9G/" TargetMode="External"/><Relationship Id="rId102" Type="http://schemas.openxmlformats.org/officeDocument/2006/relationships/hyperlink" Target="https://www.medi-vet.com/Petrodex-Dental-Water-Additive-For-Dogs-Cats-p/18337.htm" TargetMode="External"/><Relationship Id="rId123" Type="http://schemas.openxmlformats.org/officeDocument/2006/relationships/hyperlink" Target="https://www.medi-vet.com/Pet-Ema-p/11894.htm" TargetMode="External"/><Relationship Id="rId128" Type="http://schemas.openxmlformats.org/officeDocument/2006/relationships/hyperlink" Target="https://www.amazon.ca/Homeopet-Digestive-Upsets-15-HomeoPet/dp/B002Z8LFJA/" TargetMode="External"/><Relationship Id="rId144" Type="http://schemas.openxmlformats.org/officeDocument/2006/relationships/hyperlink" Target="https://www.medi-vet.com/Vetoquinol-Pro-Pectalin-Gel-p/16001.htm" TargetMode="External"/><Relationship Id="rId149" Type="http://schemas.openxmlformats.org/officeDocument/2006/relationships/hyperlink" Target="https://www.amazon.ca/Lactoquil-Soft-Chews-Dogs-count/dp/B00A4JGL1E/" TargetMode="External"/><Relationship Id="rId5" Type="http://schemas.openxmlformats.org/officeDocument/2006/relationships/hyperlink" Target="https://www.amazon.ca/dp/B084NV187S" TargetMode="External"/><Relationship Id="rId90" Type="http://schemas.openxmlformats.org/officeDocument/2006/relationships/hyperlink" Target="https://www.medi-vet.com/Vet-Classics-ArthriEase-Gold-Hip-Joint-Formula-p/19664.htm" TargetMode="External"/><Relationship Id="rId95" Type="http://schemas.openxmlformats.org/officeDocument/2006/relationships/hyperlink" Target="https://www.amazon.ca/Duralactin-Canine-Joint-Triple-Strength/dp/B013TKPF5M/" TargetMode="External"/><Relationship Id="rId160" Type="http://schemas.openxmlformats.org/officeDocument/2006/relationships/hyperlink" Target="https://www.amazon.ca/Redonyl-Ultra-Chews-200mg-120ct/dp/B07YFFC456/" TargetMode="External"/><Relationship Id="rId165" Type="http://schemas.openxmlformats.org/officeDocument/2006/relationships/hyperlink" Target="https://www.amazon.ca/Dechra-Hypoallergenic-1810117-Cream-Rinse/dp/B07YQGT4XY/" TargetMode="External"/><Relationship Id="rId181" Type="http://schemas.openxmlformats.org/officeDocument/2006/relationships/hyperlink" Target="https://www.amazon.ca/EicosaDerm-Liquid-Dogs-Cats-32oz/dp/B002KD9Y84/" TargetMode="External"/><Relationship Id="rId186" Type="http://schemas.openxmlformats.org/officeDocument/2006/relationships/hyperlink" Target="https://www.amazon.ca/DECHRA-MalAcetic-Otic-Cleanser-oz/dp/B001FTXPO8/" TargetMode="External"/><Relationship Id="rId216" Type="http://schemas.openxmlformats.org/officeDocument/2006/relationships/printerSettings" Target="../printerSettings/printerSettings18.bin"/><Relationship Id="rId211" Type="http://schemas.openxmlformats.org/officeDocument/2006/relationships/hyperlink" Target="https://www.amazon.ca/Dechra-Dentees-Chews-12-oz/dp/B07N1KM48J/" TargetMode="External"/><Relationship Id="rId22" Type="http://schemas.openxmlformats.org/officeDocument/2006/relationships/hyperlink" Target="https://www.medi-vet.com/Nutri-Vet-Nasty-Habit-Chewables-For-Dogs-p/19376.htm" TargetMode="External"/><Relationship Id="rId27" Type="http://schemas.openxmlformats.org/officeDocument/2006/relationships/hyperlink" Target="https://www.amazon.ca/Davis-Here-Potty-Training-Aid/dp/B00FMX61I0/" TargetMode="External"/><Relationship Id="rId43" Type="http://schemas.openxmlformats.org/officeDocument/2006/relationships/hyperlink" Target="https://www.amazon.ca/20-Piece-CoproBan-Anti-Coprophagia-Roast-Flavor/dp/B00377B7BO/" TargetMode="External"/><Relationship Id="rId48" Type="http://schemas.openxmlformats.org/officeDocument/2006/relationships/hyperlink" Target="https://www.medi-vet.com/Cease-Coprophagia-Soft-Chews-90-Count-p/18453.htm" TargetMode="External"/><Relationship Id="rId64" Type="http://schemas.openxmlformats.org/officeDocument/2006/relationships/hyperlink" Target="https://www.amazon.ca/VetriScience-Laboratories-GlycoFlex-Supplement-Bite-Sized/dp/B0116E4DVU/" TargetMode="External"/><Relationship Id="rId69" Type="http://schemas.openxmlformats.org/officeDocument/2006/relationships/hyperlink" Target="https://www.amazon.ca/PL360-Arthogen-Advanced-Formula-Chewable/dp/B0015QTB3A/" TargetMode="External"/><Relationship Id="rId113" Type="http://schemas.openxmlformats.org/officeDocument/2006/relationships/hyperlink" Target="https://www.amazon.ca/Vedco-Fresh-Mouth-Oral-Spray/dp/B000CQWV5E/" TargetMode="External"/><Relationship Id="rId118" Type="http://schemas.openxmlformats.org/officeDocument/2006/relationships/hyperlink" Target="https://www.medi-vet.com/MaxiGuard-Orazn-Pet-Oral-Care-p/16187.htm" TargetMode="External"/><Relationship Id="rId134" Type="http://schemas.openxmlformats.org/officeDocument/2006/relationships/hyperlink" Target="https://www.medi-vet.com/Nutri-Vet-Probiotics-For-Dogs-p/19378.htm" TargetMode="External"/><Relationship Id="rId139" Type="http://schemas.openxmlformats.org/officeDocument/2006/relationships/hyperlink" Target="https://www.amazon.ca/Vets-Plus-CHR-800-Intelliflora-Nutritional/dp/B0719QFH14/" TargetMode="External"/><Relationship Id="rId80" Type="http://schemas.openxmlformats.org/officeDocument/2006/relationships/hyperlink" Target="https://www.medi-vet.com/GlycoFlex-Plus-Chewable-Tablets-For-Dogs-p/19465.htm" TargetMode="External"/><Relationship Id="rId85" Type="http://schemas.openxmlformats.org/officeDocument/2006/relationships/hyperlink" Target="https://www.medi-vet.com/Vetoquinol-Flexadin-Advanced-Chews-With-UCII-p/19545.htm" TargetMode="External"/><Relationship Id="rId150" Type="http://schemas.openxmlformats.org/officeDocument/2006/relationships/hyperlink" Target="https://www.medivet.com/dog-digestive-health-s/1829.htm" TargetMode="External"/><Relationship Id="rId155" Type="http://schemas.openxmlformats.org/officeDocument/2006/relationships/hyperlink" Target="https://www.medi-vet.com/FortiFlora-Canine-Nutritional-Supplement-3-Pack-p/16857.htm" TargetMode="External"/><Relationship Id="rId171" Type="http://schemas.openxmlformats.org/officeDocument/2006/relationships/hyperlink" Target="https://www.amazon.ca/DECHRA-MalAcetic-Otic-Cleanser-oz/dp/B001FTXPO8/" TargetMode="External"/><Relationship Id="rId176" Type="http://schemas.openxmlformats.org/officeDocument/2006/relationships/hyperlink" Target="https://www.medi-vet.com/Vetradent-Dental-Wipes-For-Dogs-Cats-p/19612.htm" TargetMode="External"/><Relationship Id="rId192" Type="http://schemas.openxmlformats.org/officeDocument/2006/relationships/hyperlink" Target="https://www.amazon.ca/Phycox-Canine-Joint-Support-Chews/dp/B07YFF577X/" TargetMode="External"/><Relationship Id="rId197" Type="http://schemas.openxmlformats.org/officeDocument/2006/relationships/hyperlink" Target="https://www.medi-vet.com/EpiTreats-Health-Canine-Snacks-8-oz-p/18448.htm" TargetMode="External"/><Relationship Id="rId206" Type="http://schemas.openxmlformats.org/officeDocument/2006/relationships/hyperlink" Target="https://www.medi-vet.com/KlearOtic-Ear-Cleanser-p/17796.htm" TargetMode="External"/><Relationship Id="rId201" Type="http://schemas.openxmlformats.org/officeDocument/2006/relationships/hyperlink" Target="https://www.amazon.ca/EpiKlean-Ear-Cleanser-oz-VINV-DPET-0078/dp/B008158XP0/" TargetMode="External"/><Relationship Id="rId12" Type="http://schemas.openxmlformats.org/officeDocument/2006/relationships/hyperlink" Target="https://www.medi-vet.com/Nutri-Vet-Anti-Itch-Spray-For-Dogs-p/19559.htm" TargetMode="External"/><Relationship Id="rId17" Type="http://schemas.openxmlformats.org/officeDocument/2006/relationships/hyperlink" Target="https://www.amazon.ca/HomeoPet-Skin-Itch-Relief-15ml/dp/B001EO6G8Q/" TargetMode="External"/><Relationship Id="rId33" Type="http://schemas.openxmlformats.org/officeDocument/2006/relationships/hyperlink" Target="https://www.amazon.ca/NurtureCALM-24-Pheromone-Collar-Dogs/dp/B007EH42WY/" TargetMode="External"/><Relationship Id="rId38" Type="http://schemas.openxmlformats.org/officeDocument/2006/relationships/hyperlink" Target="https://www.medi-vet.com/Adaptil-Collar-For-Small-Dog-p/14128.htm" TargetMode="External"/><Relationship Id="rId59" Type="http://schemas.openxmlformats.org/officeDocument/2006/relationships/hyperlink" Target="https://www.amazon.ca/Maintenance-Supplement-Glucosamine-Chondroitin-NaturVet/dp/B000G18WSU/" TargetMode="External"/><Relationship Id="rId103" Type="http://schemas.openxmlformats.org/officeDocument/2006/relationships/hyperlink" Target="https://www.amazon.ca/SENTRY-Petrodex-Dental-Water-Additive/dp/B00990EN3W/" TargetMode="External"/><Relationship Id="rId108" Type="http://schemas.openxmlformats.org/officeDocument/2006/relationships/hyperlink" Target="https://www.medi-vet.com/C-E-T-Mini-Toothbrush-p/10063.htm" TargetMode="External"/><Relationship Id="rId124" Type="http://schemas.openxmlformats.org/officeDocument/2006/relationships/hyperlink" Target="https://www.amazon.ca/PET-EMA-DISPOSABLE-SINGLE-ENEMA-250MG/dp/B076WK2TG4/" TargetMode="External"/><Relationship Id="rId129" Type="http://schemas.openxmlformats.org/officeDocument/2006/relationships/hyperlink" Target="https://www.medi-vet.com/LaxAire-Laxative-Lubricant-Dogs-Cats-p/17901.htm" TargetMode="External"/><Relationship Id="rId54" Type="http://schemas.openxmlformats.org/officeDocument/2006/relationships/hyperlink" Target="https://www.amazon.ca/Anxitane-L-Theanine-Chewable-Tablets-Count/dp/B002SZUPQY/" TargetMode="External"/><Relationship Id="rId70" Type="http://schemas.openxmlformats.org/officeDocument/2006/relationships/hyperlink" Target="https://www.amazon.ca/Curaflex-2-Bonelets-120-Chewables/dp/B0021WXV4M/" TargetMode="External"/><Relationship Id="rId75" Type="http://schemas.openxmlformats.org/officeDocument/2006/relationships/hyperlink" Target="https://www.amazon.ca/Arthriease-Gold-Soft-Chews-120-count/dp/B00A55M60M" TargetMode="External"/><Relationship Id="rId91" Type="http://schemas.openxmlformats.org/officeDocument/2006/relationships/hyperlink" Target="https://www.amazon.ca/Vet-Classics-ArthriEase-Gold-tablets/dp/B0076T8WOE" TargetMode="External"/><Relationship Id="rId96" Type="http://schemas.openxmlformats.org/officeDocument/2006/relationships/hyperlink" Target="https://www.medi-vet.com/PhyCox-Soft-Chews-For-Dogs-p/16474.htm" TargetMode="External"/><Relationship Id="rId140" Type="http://schemas.openxmlformats.org/officeDocument/2006/relationships/hyperlink" Target="https://www.medi-vet.com/DiaGel-Diarrhea-Control-Gel-Dogs-31-60-p/16901.htm" TargetMode="External"/><Relationship Id="rId145" Type="http://schemas.openxmlformats.org/officeDocument/2006/relationships/hyperlink" Target="https://www.amazon.ca/Vetoquinol-410816-Pro-PectalinTM-30-cc/dp/B00AMEBAXK/" TargetMode="External"/><Relationship Id="rId161" Type="http://schemas.openxmlformats.org/officeDocument/2006/relationships/hyperlink" Target="https://www.medi-vet.com/Dechra-Redonyl-Ultra-Soft-Chews-200mg-p/19861.htm" TargetMode="External"/><Relationship Id="rId166" Type="http://schemas.openxmlformats.org/officeDocument/2006/relationships/hyperlink" Target="https://www.medi-vet.com/EicosaCaps-For-Dogs-Cats-Up-To-40-lbs-60-Count-p/18439.htm" TargetMode="External"/><Relationship Id="rId182" Type="http://schemas.openxmlformats.org/officeDocument/2006/relationships/hyperlink" Target="https://www.medi-vet.com/searchresults.asp?searching=Y&amp;sort=13&amp;search=Dechra&amp;show=30&amp;page=3" TargetMode="External"/><Relationship Id="rId187" Type="http://schemas.openxmlformats.org/officeDocument/2006/relationships/hyperlink" Target="https://www.medi-vet.com/MalAcetic-Otic-Cleanser-For-Pets-p/16119.htm" TargetMode="External"/><Relationship Id="rId1" Type="http://schemas.openxmlformats.org/officeDocument/2006/relationships/hyperlink" Target="https://www.junglescout.com/estimator/" TargetMode="External"/><Relationship Id="rId6" Type="http://schemas.openxmlformats.org/officeDocument/2006/relationships/hyperlink" Target="https://www.medi-vet.com/FurEver-Brite-Safety-Collar-For-Dogs-p/19407.htm" TargetMode="External"/><Relationship Id="rId212" Type="http://schemas.openxmlformats.org/officeDocument/2006/relationships/hyperlink" Target="https://www.medi-vet.com/DermaLyte-Shampoo-Gallon-p/16277.htm" TargetMode="External"/><Relationship Id="rId23" Type="http://schemas.openxmlformats.org/officeDocument/2006/relationships/hyperlink" Target="https://www.amazon.ca/Nutri-Vet-Nasty-Habit-Chewables-60-Count/dp/B0015GQ0U2/" TargetMode="External"/><Relationship Id="rId28" Type="http://schemas.openxmlformats.org/officeDocument/2006/relationships/hyperlink" Target="https://www.medi-vet.com/HomeoPet-Pro-Storm-Stress-Dogs-Up-To-20-lbs-p/16766.htm" TargetMode="External"/><Relationship Id="rId49" Type="http://schemas.openxmlformats.org/officeDocument/2006/relationships/hyperlink" Target="https://www.medi-vet.com/Anxitane-S-L-Theanine-Chewable-Tablets-p/16943.htm" TargetMode="External"/><Relationship Id="rId114" Type="http://schemas.openxmlformats.org/officeDocument/2006/relationships/hyperlink" Target="https://www.medi-vet.com/Petrodex-Dental-Spray-For-Dogs-Cats-p/18333.htm" TargetMode="External"/><Relationship Id="rId119" Type="http://schemas.openxmlformats.org/officeDocument/2006/relationships/hyperlink" Target="https://www.amazon.ca/MaxiGuard-OraZn-Pet-Oral-Care/dp/B08G8GF6GN/" TargetMode="External"/><Relationship Id="rId44" Type="http://schemas.openxmlformats.org/officeDocument/2006/relationships/hyperlink" Target="https://www.amazon.ca/Stress-Away-Dogs-Cats-Chews/dp/B004ZMTSJI/" TargetMode="External"/><Relationship Id="rId60" Type="http://schemas.openxmlformats.org/officeDocument/2006/relationships/hyperlink" Target="https://www.amazon.ca/NaturVet-VitaPet-Vitamins-Glucosamine-Chewable/dp/B000P75M56/" TargetMode="External"/><Relationship Id="rId65" Type="http://schemas.openxmlformats.org/officeDocument/2006/relationships/hyperlink" Target="https://www.medi-vet.com/NaturVet-Arthrisoothe-GOLD-Advanced-Care-p/16031.htm" TargetMode="External"/><Relationship Id="rId81" Type="http://schemas.openxmlformats.org/officeDocument/2006/relationships/hyperlink" Target="https://www.amazon.ca/VetriScience-Laboratories-GlycoFlex-Chewable-Supplement/dp/B01DOO1XR2/" TargetMode="External"/><Relationship Id="rId86" Type="http://schemas.openxmlformats.org/officeDocument/2006/relationships/hyperlink" Target="https://www.amazon.ca/TriCOX-Soft-Chews-120-chews/dp/B00BQMIIQ4/r" TargetMode="External"/><Relationship Id="rId130" Type="http://schemas.openxmlformats.org/officeDocument/2006/relationships/hyperlink" Target="https://www.amazon.ca/Pfizer-11691500-Laxaire-3oz/dp/B00029JL0E/" TargetMode="External"/><Relationship Id="rId135" Type="http://schemas.openxmlformats.org/officeDocument/2006/relationships/hyperlink" Target="https://www.amazon.ca/Nutri-Vet-Probiotics-Dogs-60-Capsules/dp/B000OV4VBO/" TargetMode="External"/><Relationship Id="rId151" Type="http://schemas.openxmlformats.org/officeDocument/2006/relationships/hyperlink" Target="https://www.medi-vet.com/Synacore-Digestive-Support-Dogs-p/18034.htm" TargetMode="External"/><Relationship Id="rId156" Type="http://schemas.openxmlformats.org/officeDocument/2006/relationships/hyperlink" Target="https://www.amazon.ca/Purina-UPDATE-Fortiflora-Nutritional-Supplement/dp/B00B2T0XSW/" TargetMode="External"/><Relationship Id="rId177" Type="http://schemas.openxmlformats.org/officeDocument/2006/relationships/hyperlink" Target="https://www.amazon.ca/Vetradent-Dental-Wipes-Cats-Count/dp/B07N1KJDG7/" TargetMode="External"/><Relationship Id="rId198" Type="http://schemas.openxmlformats.org/officeDocument/2006/relationships/hyperlink" Target="https://www.amazon.ca/Dechra-Treats-Healthy-Canine-Snacks/dp/B00DBFPS58/" TargetMode="External"/><Relationship Id="rId172" Type="http://schemas.openxmlformats.org/officeDocument/2006/relationships/hyperlink" Target="https://www.medi-vet.com/MalAcetic-Ultra-Spray-Conditioner-p/16834.htm" TargetMode="External"/><Relationship Id="rId193" Type="http://schemas.openxmlformats.org/officeDocument/2006/relationships/hyperlink" Target="https://www.medi-vet.com/Cat-Lax-p/17187.htm" TargetMode="External"/><Relationship Id="rId202" Type="http://schemas.openxmlformats.org/officeDocument/2006/relationships/hyperlink" Target="https://www.medi-vet.com/Dentacetic-Dentees-Stars-p/16117.htm" TargetMode="External"/><Relationship Id="rId207" Type="http://schemas.openxmlformats.org/officeDocument/2006/relationships/hyperlink" Target="https://www.amazon.ca/DECHRA-KlearOtic-Ear-Cleanser-4-Ounce/dp/B07YQHSBG9/" TargetMode="External"/><Relationship Id="rId13" Type="http://schemas.openxmlformats.org/officeDocument/2006/relationships/hyperlink" Target="https://www.amazon.ca/Nutri-Vet-Scratch-Spray-Cats-8-Ounce/dp/B0058QQVXQ/" TargetMode="External"/><Relationship Id="rId18" Type="http://schemas.openxmlformats.org/officeDocument/2006/relationships/hyperlink" Target="https://www.medi-vet.com/HomeoPet-Nose-Relief-p/15092.htm" TargetMode="External"/><Relationship Id="rId39" Type="http://schemas.openxmlformats.org/officeDocument/2006/relationships/hyperlink" Target="https://www.amazon.ca/ADAPTIL-Collar-Puppies-Appeasing-Pheromone/dp/B07B1RYTTS" TargetMode="External"/><Relationship Id="rId109" Type="http://schemas.openxmlformats.org/officeDocument/2006/relationships/hyperlink" Target="https://www.amazon.ca/CET-Toothbrush-12gm-Poultry-Toothpaste/dp/B007GB9WKK/" TargetMode="External"/><Relationship Id="rId34" Type="http://schemas.openxmlformats.org/officeDocument/2006/relationships/hyperlink" Target="https://www.medi-vet.com/dog-behavior-aids-s/1826.htm?searching=Y&amp;sort=13&amp;cat=1826&amp;show=30&amp;page=2" TargetMode="External"/><Relationship Id="rId50" Type="http://schemas.openxmlformats.org/officeDocument/2006/relationships/hyperlink" Target="https://www.amazon.ca/Virbac-Anxitane-30-Tabs/dp/B00AS0B0QU/" TargetMode="External"/><Relationship Id="rId55" Type="http://schemas.openxmlformats.org/officeDocument/2006/relationships/hyperlink" Target="https://www.amazon.ca/Vetoquinol-Zylkene-Nutritional-Supplement-Relaxation/dp/B00GSWIKOC/" TargetMode="External"/><Relationship Id="rId76" Type="http://schemas.openxmlformats.org/officeDocument/2006/relationships/hyperlink" Target="https://www.medi-vet.com/Missing-Link-Plus-Professional-Strength-p/10915.htm" TargetMode="External"/><Relationship Id="rId97" Type="http://schemas.openxmlformats.org/officeDocument/2006/relationships/hyperlink" Target="https://www.amazon.ca/Phycox-Canine-Joint-Support-Chews/dp/B07YFF577X/" TargetMode="External"/><Relationship Id="rId104" Type="http://schemas.openxmlformats.org/officeDocument/2006/relationships/hyperlink" Target="https://www.medi-vet.com/C-E-T-Dual-Ended-Toothbrush-p/16169.htm" TargetMode="External"/><Relationship Id="rId120" Type="http://schemas.openxmlformats.org/officeDocument/2006/relationships/hyperlink" Target="https://www.medi-vet.com/dog-dental-care-s/1828.htm" TargetMode="External"/><Relationship Id="rId125" Type="http://schemas.openxmlformats.org/officeDocument/2006/relationships/hyperlink" Target="https://www.medi-vet.com/NaturVet-Anti-Diarrhea-p/17162.htm" TargetMode="External"/><Relationship Id="rId141" Type="http://schemas.openxmlformats.org/officeDocument/2006/relationships/hyperlink" Target="https://www.amazon.ca/DiaGel-Medium-Dogs-31-60-lbs/dp/B002EAAOOQ/" TargetMode="External"/><Relationship Id="rId146" Type="http://schemas.openxmlformats.org/officeDocument/2006/relationships/hyperlink" Target="https://www.medi-vet.com/ProZyme-Powder-200-gm-p/11371.htm" TargetMode="External"/><Relationship Id="rId167" Type="http://schemas.openxmlformats.org/officeDocument/2006/relationships/hyperlink" Target="https://www.amazon.ca/Dechra-Capsules-EicosaCaps-Nutritional-Supplements/dp/B00K4X8TEW/" TargetMode="External"/><Relationship Id="rId188" Type="http://schemas.openxmlformats.org/officeDocument/2006/relationships/hyperlink" Target="https://www.amazon.ca/Dechra-MalAcetic-Scented-Cleanser-4-Ounce/dp/B001F1MM2W/" TargetMode="External"/><Relationship Id="rId7" Type="http://schemas.openxmlformats.org/officeDocument/2006/relationships/hyperlink" Target="https://www.amazon.ca/Davis-FurEver-Safety-Collar-Medium/dp/B00865LI52/" TargetMode="External"/><Relationship Id="rId71" Type="http://schemas.openxmlformats.org/officeDocument/2006/relationships/hyperlink" Target="https://www.medi-vet.com/Curaflex-2-Bonelets-For-Dogs-p/10322.htm" TargetMode="External"/><Relationship Id="rId92" Type="http://schemas.openxmlformats.org/officeDocument/2006/relationships/hyperlink" Target="https://www.medi-vet.com/Movoflex-Soft-Chews-Joint-Support-For-Medium-Dogs-p/19233.htm" TargetMode="External"/><Relationship Id="rId162" Type="http://schemas.openxmlformats.org/officeDocument/2006/relationships/hyperlink" Target="https://www.medi-vet.com/Dechra-MalAcetic-Wet-Wipes-25-Count-p/14079.htm" TargetMode="External"/><Relationship Id="rId183" Type="http://schemas.openxmlformats.org/officeDocument/2006/relationships/hyperlink" Target="https://www.medi-vet.com/Mal-A-Ket-Shampoo-p/16501.htm" TargetMode="External"/><Relationship Id="rId213" Type="http://schemas.openxmlformats.org/officeDocument/2006/relationships/hyperlink" Target="https://www.amazon.ca/DermaPet-DermaLyte-Shampoo-ONE-Gallon/dp/B000RHZI1W/" TargetMode="External"/><Relationship Id="rId2" Type="http://schemas.openxmlformats.org/officeDocument/2006/relationships/hyperlink" Target="https://sellercentral.amazon.com/gp/help/help.html?itemID=201003400" TargetMode="External"/><Relationship Id="rId29" Type="http://schemas.openxmlformats.org/officeDocument/2006/relationships/hyperlink" Target="https://www.amazon.ca/HomeoPet-Pro-Storm-Stress-Dogs/dp/B001M5D14Y/" TargetMode="External"/><Relationship Id="rId24" Type="http://schemas.openxmlformats.org/officeDocument/2006/relationships/hyperlink" Target="https://www.medi-vet.com/VetriScience-Composure-Small-Canine-Mini-Chews-p/16740.htm" TargetMode="External"/><Relationship Id="rId40" Type="http://schemas.openxmlformats.org/officeDocument/2006/relationships/hyperlink" Target="https://www.amazon.ca/ADAPTIL-Diffuser-Refill-Appeasing-Pheromone/dp/B07B4HHTST/" TargetMode="External"/><Relationship Id="rId45" Type="http://schemas.openxmlformats.org/officeDocument/2006/relationships/hyperlink" Target="https://www.medi-vet.com/Cease-Coprophagia-Granules-450gm-p/18450.htm" TargetMode="External"/><Relationship Id="rId66" Type="http://schemas.openxmlformats.org/officeDocument/2006/relationships/hyperlink" Target="https://www.amazon.ca/NaturVet-ArthriSoothe-GOLD-Liquid-8-Ounce/dp/B000EHVEP4/" TargetMode="External"/><Relationship Id="rId87" Type="http://schemas.openxmlformats.org/officeDocument/2006/relationships/hyperlink" Target="https://www.medi-vet.com/TRP-TriCOX-Soft-Chews-Joint-Support-For-Dogs-p/18446.htm" TargetMode="External"/><Relationship Id="rId110" Type="http://schemas.openxmlformats.org/officeDocument/2006/relationships/hyperlink" Target="https://www.medi-vet.com/C-E-T-Fingerbrush-p/10125.htm" TargetMode="External"/><Relationship Id="rId115" Type="http://schemas.openxmlformats.org/officeDocument/2006/relationships/hyperlink" Target="https://www.amazon.ca/Petrodex-Dental-Spray-Dog-4-Ounce/dp/B00063KGEQ/" TargetMode="External"/><Relationship Id="rId131" Type="http://schemas.openxmlformats.org/officeDocument/2006/relationships/hyperlink" Target="https://www.medi-vet.com/Rebound-Recuperation-Formula-For-Dogs-p/13908.htm" TargetMode="External"/><Relationship Id="rId136" Type="http://schemas.openxmlformats.org/officeDocument/2006/relationships/hyperlink" Target="https://www.medi-vet.com/PetLabs360-DigestAbles-For-Dogs-p/15051.htm" TargetMode="External"/><Relationship Id="rId157" Type="http://schemas.openxmlformats.org/officeDocument/2006/relationships/hyperlink" Target="https://www.amazon.ca/Vedco-Clean-Aloe-Vera-Pets/dp/B0030F1FMO/" TargetMode="External"/><Relationship Id="rId178" Type="http://schemas.openxmlformats.org/officeDocument/2006/relationships/hyperlink" Target="https://www.medi-vet.com/Dechra-DermAllay-Oatmeal-Shampoo-p/17057.htm" TargetMode="External"/><Relationship Id="rId61" Type="http://schemas.openxmlformats.org/officeDocument/2006/relationships/hyperlink" Target="https://www.amazon.ca/Glyco-Flex-Mini-Bite-Sized-Chews-60-Count/dp/B005CBU4PI/r" TargetMode="External"/><Relationship Id="rId82" Type="http://schemas.openxmlformats.org/officeDocument/2006/relationships/hyperlink" Target="https://www.amazon.ca/Nupro-Joint-Support-Immunity-lbs/dp/B01IO8WMCS/" TargetMode="External"/><Relationship Id="rId152" Type="http://schemas.openxmlformats.org/officeDocument/2006/relationships/hyperlink" Target="https://www.amazon.ca/BEEK-Synacore-Digestive-Support-30-Pack/dp/B004Y5AXGS/" TargetMode="External"/><Relationship Id="rId173" Type="http://schemas.openxmlformats.org/officeDocument/2006/relationships/hyperlink" Target="https://www.amazon.ca/DermaPet-Malacetic-Spray-Conditioner-8oz/dp/B07YQHJJS8/" TargetMode="External"/><Relationship Id="rId194" Type="http://schemas.openxmlformats.org/officeDocument/2006/relationships/hyperlink" Target="https://www.amazon.ca/Pharmaderm-Cat-Lax-2oz-tube/dp/B00061MR1S/" TargetMode="External"/><Relationship Id="rId199" Type="http://schemas.openxmlformats.org/officeDocument/2006/relationships/hyperlink" Target="https://www.medi-vet.com/searchresults.asp?searching=Y&amp;sort=13&amp;search=Dechra&amp;show=30&amp;page=4" TargetMode="External"/><Relationship Id="rId203" Type="http://schemas.openxmlformats.org/officeDocument/2006/relationships/hyperlink" Target="https://www.amazon.ca/DermaPet-Dentees-Stars-DentAcetic-Treats/dp/B0007D319C/" TargetMode="External"/><Relationship Id="rId208" Type="http://schemas.openxmlformats.org/officeDocument/2006/relationships/hyperlink" Target="https://www.medi-vet.com/DermAllay-Oatmeal-Spray-Conditioner-p/10250.htm" TargetMode="External"/><Relationship Id="rId19" Type="http://schemas.openxmlformats.org/officeDocument/2006/relationships/hyperlink" Target="https://www.amazon.ca/HomeoPet-14702-Homeopet-14813-Sinus/dp/B00014FI34/" TargetMode="External"/><Relationship Id="rId14" Type="http://schemas.openxmlformats.org/officeDocument/2006/relationships/hyperlink" Target="https://www.medi-vet.com/Chlorpheniramine-Maleate-4mg-p/17591.htm" TargetMode="External"/><Relationship Id="rId30" Type="http://schemas.openxmlformats.org/officeDocument/2006/relationships/hyperlink" Target="https://www.medi-vet.com/NaturVet-Coprophagia-Deterrent-p/16720.htm" TargetMode="External"/><Relationship Id="rId35" Type="http://schemas.openxmlformats.org/officeDocument/2006/relationships/hyperlink" Target="https://www.medi-vet.com/VetClassics-Stress-Away-Soft-Chews-p/19667.htm" TargetMode="External"/><Relationship Id="rId56" Type="http://schemas.openxmlformats.org/officeDocument/2006/relationships/hyperlink" Target="https://www.medi-vet.com/Zylkene-450mg-Capsules-p/18525.htm" TargetMode="External"/><Relationship Id="rId77" Type="http://schemas.openxmlformats.org/officeDocument/2006/relationships/hyperlink" Target="https://www.amazon.ca/Missing-Link-Canine-Veterinary-Formula/dp/B00552JZ0Y/" TargetMode="External"/><Relationship Id="rId100" Type="http://schemas.openxmlformats.org/officeDocument/2006/relationships/hyperlink" Target="https://www.medi-vet.com/Petrodex-Natural-Dog-Toothpaste-Peanut-p/18331.htm" TargetMode="External"/><Relationship Id="rId105" Type="http://schemas.openxmlformats.org/officeDocument/2006/relationships/hyperlink" Target="https://www.amazon.ca/CET-CET305-Dual-End-Toothbrush/dp/B00076HSKM/" TargetMode="External"/><Relationship Id="rId126" Type="http://schemas.openxmlformats.org/officeDocument/2006/relationships/hyperlink" Target="https://www.amazon.ca/NaturVet-Anti-Diarrhea-Plus-Kaolin-Liquid/dp/B0029D7IBU/" TargetMode="External"/><Relationship Id="rId147" Type="http://schemas.openxmlformats.org/officeDocument/2006/relationships/hyperlink" Target="https://www.amazon.ca/Prozyme-All-Natural-Enzyme-Dietary-Supplement/dp/B00063KI9E/" TargetMode="External"/><Relationship Id="rId168" Type="http://schemas.openxmlformats.org/officeDocument/2006/relationships/hyperlink" Target="https://www.medi-vet.com/EicosaCaps-For-Dogs-41-70-lbs-60-Capsules-p/18441.htm" TargetMode="External"/><Relationship Id="rId8" Type="http://schemas.openxmlformats.org/officeDocument/2006/relationships/hyperlink" Target="https://www.medi-vet.com/BUSTER-DogMaze-Food-Dish-Grey-p/18381.htm" TargetMode="External"/><Relationship Id="rId51" Type="http://schemas.openxmlformats.org/officeDocument/2006/relationships/hyperlink" Target="https://www.medi-vet.com/Adaptil-Dog-Appeasing-Pheromone-Plug-in-Diffuser-p/10346.htm" TargetMode="External"/><Relationship Id="rId72" Type="http://schemas.openxmlformats.org/officeDocument/2006/relationships/hyperlink" Target="https://www.medi-vet.com/VetClassics-Pain-Plus-For-Dogs-Soft-Chews-p/19663.htm" TargetMode="External"/><Relationship Id="rId93" Type="http://schemas.openxmlformats.org/officeDocument/2006/relationships/hyperlink" Target="https://www.amazon.ca/MoVo-Flex-Joint-Support-Large-60/dp/B01E44ZX9U/r" TargetMode="External"/><Relationship Id="rId98" Type="http://schemas.openxmlformats.org/officeDocument/2006/relationships/hyperlink" Target="https://www.medi-vet.com/Petrodex-Toothbrush-Dog-Dual-Ended-Soft-Bristle-p/18318.htm" TargetMode="External"/><Relationship Id="rId121" Type="http://schemas.openxmlformats.org/officeDocument/2006/relationships/hyperlink" Target="https://www.medi-vet.com/Bene-Bac-Plus-FOS-Probiotic-Pet-Gel-p/19583.htm" TargetMode="External"/><Relationship Id="rId142" Type="http://schemas.openxmlformats.org/officeDocument/2006/relationships/hyperlink" Target="https://www.medi-vet.com/VetriScience-Probiotic-Everyday-For-Dogs-p/19404.htm" TargetMode="External"/><Relationship Id="rId163" Type="http://schemas.openxmlformats.org/officeDocument/2006/relationships/hyperlink" Target="https://www.amazon.ca/Dechra-Count-MalAcetic-Wipes-5-Inch/dp/B0050JL5UU/" TargetMode="External"/><Relationship Id="rId184" Type="http://schemas.openxmlformats.org/officeDocument/2006/relationships/hyperlink" Target="https://www.amazon.ca/Dechra-Formulated-Antibacterial-Antifungal-Shampoo/dp/B01AT4CVLC/" TargetMode="External"/><Relationship Id="rId189" Type="http://schemas.openxmlformats.org/officeDocument/2006/relationships/hyperlink" Target="https://www.medi-vet.com/MalAcetic-Otic-Cleanser-16-oz-p/18173.htm" TargetMode="External"/><Relationship Id="rId3" Type="http://schemas.openxmlformats.org/officeDocument/2006/relationships/hyperlink" Target="https://sellercentral.amazon.com/fba/revenuecalculator/index?lang=en_CA&amp;" TargetMode="External"/><Relationship Id="rId214" Type="http://schemas.openxmlformats.org/officeDocument/2006/relationships/hyperlink" Target="https://www.medi-vet.com/DermaPet-DermAllay-Oatmeal-Conditioner-p/10251.htm" TargetMode="External"/><Relationship Id="rId25" Type="http://schemas.openxmlformats.org/officeDocument/2006/relationships/hyperlink" Target="https://www.amazon.ca/VetriScience-Laboratories-Composure-Calming-Support/dp/B013JDM8KO/" TargetMode="External"/><Relationship Id="rId46" Type="http://schemas.openxmlformats.org/officeDocument/2006/relationships/hyperlink" Target="https://www.amazon.ca/Cease-Coprophagia-Granules-450-gm/dp/B00BQ1WEGU/" TargetMode="External"/><Relationship Id="rId67" Type="http://schemas.openxmlformats.org/officeDocument/2006/relationships/hyperlink" Target="https://www.medi-vet.com/dog-bone-joint-supplements-s/1827.htm?searching=Y&amp;sort=13&amp;cat=1827&amp;show=30&amp;page=2" TargetMode="External"/><Relationship Id="rId116" Type="http://schemas.openxmlformats.org/officeDocument/2006/relationships/hyperlink" Target="https://www.medi-vet.com/DentaAcetic-Dental-Gel-p/16922.htm" TargetMode="External"/><Relationship Id="rId137" Type="http://schemas.openxmlformats.org/officeDocument/2006/relationships/hyperlink" Target="https://www.amazon.ca/PL360-Digestive-Support-Dogs-DigestAbles/dp/B0015QX19A/" TargetMode="External"/><Relationship Id="rId158" Type="http://schemas.openxmlformats.org/officeDocument/2006/relationships/hyperlink" Target="https://www.medi-vet.com/Vedco-Clean-Ear-With-Aloe-Vera-8-oz-p/17205.htm" TargetMode="External"/><Relationship Id="rId20" Type="http://schemas.openxmlformats.org/officeDocument/2006/relationships/hyperlink" Target="https://www.medi-vet.com/Grannicks-Bitter-Apple-For-Dogs-8-oz-p/19874.htm" TargetMode="External"/><Relationship Id="rId41" Type="http://schemas.openxmlformats.org/officeDocument/2006/relationships/hyperlink" Target="https://www.medi-vet.com/Adaptil-Diffuser-Refill-Dog-Appeasing-Pheromone-p/10347.htm" TargetMode="External"/><Relationship Id="rId62" Type="http://schemas.openxmlformats.org/officeDocument/2006/relationships/hyperlink" Target="https://www.medi-vet.com/GlycoFlex-3-Small-Canine-Bite-Sized-Chews-p/17571.htm" TargetMode="External"/><Relationship Id="rId83" Type="http://schemas.openxmlformats.org/officeDocument/2006/relationships/hyperlink" Target="https://www.medi-vet.com/Nupro-Joint-Support-Dogs-p/14095.htm" TargetMode="External"/><Relationship Id="rId88" Type="http://schemas.openxmlformats.org/officeDocument/2006/relationships/hyperlink" Target="https://www.amazon.ca/HealthyPets-TRP-Chondro-Flex-120-Soft-Chews/dp/B01NBWEKQO" TargetMode="External"/><Relationship Id="rId111" Type="http://schemas.openxmlformats.org/officeDocument/2006/relationships/hyperlink" Target="https://www.amazon.ca/CET-Fingerbrush-Poultry-Flavor-12/dp/B00DP3SEES/" TargetMode="External"/><Relationship Id="rId132" Type="http://schemas.openxmlformats.org/officeDocument/2006/relationships/hyperlink" Target="https://www.amazon.ca/Rebound-Recuperation-Formula-Canine-150/dp/B06XWBMG6S" TargetMode="External"/><Relationship Id="rId153" Type="http://schemas.openxmlformats.org/officeDocument/2006/relationships/hyperlink" Target="https://www.medi-vet.com/FortiFlora-Canine-Nutritional-Supplement-p/16777.htm" TargetMode="External"/><Relationship Id="rId174" Type="http://schemas.openxmlformats.org/officeDocument/2006/relationships/hyperlink" Target="https://www.medi-vet.com/TrizEDTA-Aqueous-Flush-16-oz-p/18566.htm" TargetMode="External"/><Relationship Id="rId179" Type="http://schemas.openxmlformats.org/officeDocument/2006/relationships/hyperlink" Target="https://www.amazon.ca/Dechra-DermAllay-Oatmeal-Shampoo-12-Ounce/dp/B07YQH94JF/" TargetMode="External"/><Relationship Id="rId195" Type="http://schemas.openxmlformats.org/officeDocument/2006/relationships/hyperlink" Target="https://www.medi-vet.com/DentaAcetic-Dental-Gel-p/16922.htm" TargetMode="External"/><Relationship Id="rId209" Type="http://schemas.openxmlformats.org/officeDocument/2006/relationships/hyperlink" Target="https://www.amazon.ca/Dechra-DermAllay-Oatmeal-Conditioner-12-Ounce/dp/B07YQH86L4/" TargetMode="External"/><Relationship Id="rId190" Type="http://schemas.openxmlformats.org/officeDocument/2006/relationships/hyperlink" Target="https://www.amazon.ca/DermaPet-Malacetic-Otic-AP-16/dp/B0002YFQXU/" TargetMode="External"/><Relationship Id="rId204" Type="http://schemas.openxmlformats.org/officeDocument/2006/relationships/hyperlink" Target="https://www.medi-vet.com/DentAcetic-Dental-Wipes-p/10715.htm" TargetMode="External"/><Relationship Id="rId15" Type="http://schemas.openxmlformats.org/officeDocument/2006/relationships/hyperlink" Target="https://www.amazon.ca/ALLER-CHLOR-WATS-100Tablets-WATSON-LABS/dp/B001V9UVSA/" TargetMode="External"/><Relationship Id="rId36" Type="http://schemas.openxmlformats.org/officeDocument/2006/relationships/hyperlink" Target="https://www.medi-vet.com/NaturVet-Off-Limits-p/16082.htm" TargetMode="External"/><Relationship Id="rId57" Type="http://schemas.openxmlformats.org/officeDocument/2006/relationships/hyperlink" Target="https://www.medi-vet.com/NaturVet-VitaPet-Senior-With-Glucosamine-p/16086.htm" TargetMode="External"/><Relationship Id="rId106" Type="http://schemas.openxmlformats.org/officeDocument/2006/relationships/hyperlink" Target="https://www.amazon.ca/Breakables-Clenz-dent-Rawhide-Dental/dp/B07G1DMQ28/" TargetMode="External"/><Relationship Id="rId127" Type="http://schemas.openxmlformats.org/officeDocument/2006/relationships/hyperlink" Target="https://www.medi-vet.com/HomeoPet-Digestive-Upsets-p/16611.htm" TargetMode="External"/><Relationship Id="rId10" Type="http://schemas.openxmlformats.org/officeDocument/2006/relationships/hyperlink" Target="https://www.medi-vet.com/Treat-Train-Remote-Reward-Dog-Trainer-p/17587.htm" TargetMode="External"/><Relationship Id="rId31" Type="http://schemas.openxmlformats.org/officeDocument/2006/relationships/hyperlink" Target="https://www.amazon.ca/NaturVet-Coprophagia-Deterrent-Release-ChewableTablets/dp/B000P75KBM/" TargetMode="External"/><Relationship Id="rId52" Type="http://schemas.openxmlformats.org/officeDocument/2006/relationships/hyperlink" Target="https://www.amazon.ca/dp/B07B4KNXG7/" TargetMode="External"/><Relationship Id="rId73" Type="http://schemas.openxmlformats.org/officeDocument/2006/relationships/hyperlink" Target="https://www.amazon.ca/Classics-Pain-Plus-Soft-Chews/dp/B06XBYG48F/" TargetMode="External"/><Relationship Id="rId78" Type="http://schemas.openxmlformats.org/officeDocument/2006/relationships/hyperlink" Target="https://www.medi-vet.com/ProMotion-Plus-Omegas-For-Medium-Large-Dogs-p/19087.htm" TargetMode="External"/><Relationship Id="rId94" Type="http://schemas.openxmlformats.org/officeDocument/2006/relationships/hyperlink" Target="https://www.medi-vet.com/Duralactin-Canine-Joint-Plus-Soft-Chews-p/19048.htm" TargetMode="External"/><Relationship Id="rId99" Type="http://schemas.openxmlformats.org/officeDocument/2006/relationships/hyperlink" Target="https://www.amazon.ca/Petrodex-Dual-Ended-Toothbrush-Small/dp/B00E0I9G1W/" TargetMode="External"/><Relationship Id="rId101" Type="http://schemas.openxmlformats.org/officeDocument/2006/relationships/hyperlink" Target="https://www.amazon.ca/Petrodex-Natural-Toothpaste-Dog-Peanut/dp/B007BU73PC/" TargetMode="External"/><Relationship Id="rId122" Type="http://schemas.openxmlformats.org/officeDocument/2006/relationships/hyperlink" Target="https://www.amazon.ca/PetAg-Products-99522-Bene-Bac-Shot/dp/B0041KMXZU/" TargetMode="External"/><Relationship Id="rId143" Type="http://schemas.openxmlformats.org/officeDocument/2006/relationships/hyperlink" Target="https://www.amazon.ca/VetriScience-Laboratories-Probiotic-Everyday-Digestive-Supplement-60/dp/B06ZZXN64D/" TargetMode="External"/><Relationship Id="rId148" Type="http://schemas.openxmlformats.org/officeDocument/2006/relationships/hyperlink" Target="https://www.medi-vet.com/Lactoquil-Soft-Chews-For-Dogs-p/17924.htm" TargetMode="External"/><Relationship Id="rId164" Type="http://schemas.openxmlformats.org/officeDocument/2006/relationships/hyperlink" Target="https://www.medi-vet.com/Dechra-Hypoallergenic-Cream-Rinse-p/19227.htm" TargetMode="External"/><Relationship Id="rId169" Type="http://schemas.openxmlformats.org/officeDocument/2006/relationships/hyperlink" Target="https://www.amazon.ca/Dechra-Eicosa-Capsules-Dogs-41lbs-70lbs/dp/B0050JL5D2/" TargetMode="External"/><Relationship Id="rId185" Type="http://schemas.openxmlformats.org/officeDocument/2006/relationships/hyperlink" Target="https://www.medi-vet.com/MalAcetic-Ultra-Otic-Cleanser-8-oz-p/16832.htm" TargetMode="External"/><Relationship Id="rId4" Type="http://schemas.openxmlformats.org/officeDocument/2006/relationships/hyperlink" Target="https://www.toysrus.ca/en/Heroes-Of-Goo-Jit-Zu-Licensed-Marvel---Supagoo-Thanos---R-Exclusive/849A6A75.html" TargetMode="External"/><Relationship Id="rId9" Type="http://schemas.openxmlformats.org/officeDocument/2006/relationships/hyperlink" Target="https://www.amazon.ca/Kruuse-KR274162-Buster-Maze-Mini/dp/B00PJBYMO0/" TargetMode="External"/><Relationship Id="rId180" Type="http://schemas.openxmlformats.org/officeDocument/2006/relationships/hyperlink" Target="https://www.medi-vet.com/Dechra-EicosaDerm-Omega-3-Liquid-32-oz-p/16926.htm" TargetMode="External"/><Relationship Id="rId210" Type="http://schemas.openxmlformats.org/officeDocument/2006/relationships/hyperlink" Target="https://www.medi-vet.com/Dentees-DentAcetic-Dog-Chews-p/16116.htm" TargetMode="External"/><Relationship Id="rId215" Type="http://schemas.openxmlformats.org/officeDocument/2006/relationships/hyperlink" Target="https://www.amazon.ca/DermAllay-Oatmeal-Spray-Conditioner-Gallon/dp/B0002YFQVW/" TargetMode="External"/><Relationship Id="rId26" Type="http://schemas.openxmlformats.org/officeDocument/2006/relationships/hyperlink" Target="https://www.medi-vet.com/Go-Here-For-Dogs-Puppies-p/18499.htm" TargetMode="External"/><Relationship Id="rId47" Type="http://schemas.openxmlformats.org/officeDocument/2006/relationships/hyperlink" Target="https://www.amazon.ca/Cease-Coprophagia-Soft-Chews-Count/dp/B00A4JLEOI/" TargetMode="External"/><Relationship Id="rId68" Type="http://schemas.openxmlformats.org/officeDocument/2006/relationships/hyperlink" Target="https://www.medi-vet.com/PL360-Hip-Joint-Supplement-For-Dogs-Chew-Tablets-p/16334.htm" TargetMode="External"/><Relationship Id="rId89" Type="http://schemas.openxmlformats.org/officeDocument/2006/relationships/hyperlink" Target="https://www.medi-vet.com/Chondro-Flex-Soft-Chews-TRP-For-Dogs-p/17683.htm" TargetMode="External"/><Relationship Id="rId112" Type="http://schemas.openxmlformats.org/officeDocument/2006/relationships/hyperlink" Target="https://www.medi-vet.com/Vedco-Fresh-Mouth-Oral-Spray-p/14032.htm" TargetMode="External"/><Relationship Id="rId133" Type="http://schemas.openxmlformats.org/officeDocument/2006/relationships/hyperlink" Target="https://www.medi-vet.com/dog-digestive-health-s/1829.htm?searching=Y&amp;sort=13&amp;cat=1829&amp;show=30&amp;page=2" TargetMode="External"/><Relationship Id="rId154" Type="http://schemas.openxmlformats.org/officeDocument/2006/relationships/hyperlink" Target="https://www.amazon.ca/PURINA-Veterinary-Fortiflora-Canine-Sachets/dp/B001650NNW/" TargetMode="External"/><Relationship Id="rId175" Type="http://schemas.openxmlformats.org/officeDocument/2006/relationships/hyperlink" Target="https://www.amazon.ca/DECHRA-TrizEDTA-Aqueous-Flush-16-Ounce/dp/B0007D31CO/" TargetMode="External"/><Relationship Id="rId196" Type="http://schemas.openxmlformats.org/officeDocument/2006/relationships/hyperlink" Target="https://www.amazon.ca/Dechra-Dent-Acetic-Tooth-2-Ounce/dp/B07YQGZNZC/" TargetMode="External"/><Relationship Id="rId200" Type="http://schemas.openxmlformats.org/officeDocument/2006/relationships/hyperlink" Target="https://www.medi-vet.com/EpiKlean-Ear-Cleanser-p/18206.htm" TargetMode="External"/><Relationship Id="rId16" Type="http://schemas.openxmlformats.org/officeDocument/2006/relationships/hyperlink" Target="https://www.medi-vet.com/HomeoPet-Skin-Itch-Relief-p/15093.htm" TargetMode="External"/></Relationships>
</file>

<file path=xl/worksheets/_rels/sheet19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ca/KONK-499-CRAWLING-INSECT-KILLER/dp/B07C636CDV/" TargetMode="External"/><Relationship Id="rId13" Type="http://schemas.openxmlformats.org/officeDocument/2006/relationships/hyperlink" Target="https://www.amazon.ca/KONK-COMPLETE-RELEASE-FOGGER/dp/B079JX78JS/" TargetMode="External"/><Relationship Id="rId18" Type="http://schemas.openxmlformats.org/officeDocument/2006/relationships/hyperlink" Target="https://www.amazon.ca/Bug-Zapper-Rechargeable-Racket-Charging/dp/B07GMZZNKQ/q" TargetMode="External"/><Relationship Id="rId26" Type="http://schemas.openxmlformats.org/officeDocument/2006/relationships/hyperlink" Target="https://www.amazon.ca/KNOCK-DOWN-SENTINELTM-AUTOMATIC-DISPENSER/dp/B01FV3O452/" TargetMode="External"/><Relationship Id="rId3" Type="http://schemas.openxmlformats.org/officeDocument/2006/relationships/hyperlink" Target="https://www.amazon.ca/Davis-FurEver-Safety-Collar-Medium/dp/B00865LI52/" TargetMode="External"/><Relationship Id="rId21" Type="http://schemas.openxmlformats.org/officeDocument/2006/relationships/hyperlink" Target="https://www.amazon.ca/Wasp-Bee-Gone-Inflatable-Deterrent/dp/B078T33PN8/" TargetMode="External"/><Relationship Id="rId7" Type="http://schemas.openxmlformats.org/officeDocument/2006/relationships/hyperlink" Target="https://www.amazon.ca/KONK-418D-30-DAY-REFILL/dp/B079Y6T8RF/" TargetMode="External"/><Relationship Id="rId12" Type="http://schemas.openxmlformats.org/officeDocument/2006/relationships/hyperlink" Target="https://www.amazon.ca/KONK-Animal-Repellent-Farm-Rural/dp/B07CTZYCBX/" TargetMode="External"/><Relationship Id="rId17" Type="http://schemas.openxmlformats.org/officeDocument/2006/relationships/hyperlink" Target="https://www.amazon.ca/Vintage-Mosquito-Incense-Sandalwood-Repellent/dp/B08RNK7PZG/" TargetMode="External"/><Relationship Id="rId25" Type="http://schemas.openxmlformats.org/officeDocument/2006/relationships/hyperlink" Target="https://www.amazon.ca/KNOCK-DOWN-SENTINELTM-AUTOMATIC-DISPENSER/dp/B01FV3O452/" TargetMode="External"/><Relationship Id="rId2" Type="http://schemas.openxmlformats.org/officeDocument/2006/relationships/hyperlink" Target="https://www.medi-vet.com/FurEver-Brite-Safety-Collar-For-Dogs-p/19407.htm" TargetMode="External"/><Relationship Id="rId16" Type="http://schemas.openxmlformats.org/officeDocument/2006/relationships/hyperlink" Target="https://www.amazon.ca/MEISO-Portable-Mosquito-Sandalwood-Hanging/dp/B095WGMF2C/" TargetMode="External"/><Relationship Id="rId20" Type="http://schemas.openxmlformats.org/officeDocument/2006/relationships/hyperlink" Target="https://www.amazon.ca/Eco-Friendly-Effective-Natural-Deterrent-Outdoors/dp/B09D92ZDK1/" TargetMode="External"/><Relationship Id="rId29" Type="http://schemas.openxmlformats.org/officeDocument/2006/relationships/hyperlink" Target="https://www.amazon.ca/KNOCK-DOWN-GONE-HARD-SHELL/dp/B01FWIGXDW/" TargetMode="External"/><Relationship Id="rId1" Type="http://schemas.openxmlformats.org/officeDocument/2006/relationships/hyperlink" Target="https://www.junglescout.com/estimator/" TargetMode="External"/><Relationship Id="rId6" Type="http://schemas.openxmlformats.org/officeDocument/2006/relationships/hyperlink" Target="https://www.amazon.ca/KONK-418-30-DAY-REFILL/dp/B079Y69JVL/" TargetMode="External"/><Relationship Id="rId11" Type="http://schemas.openxmlformats.org/officeDocument/2006/relationships/hyperlink" Target="https://www.amazon.ca/KONK-BED-BUG-KILLER/dp/B07CGRLRNV/" TargetMode="External"/><Relationship Id="rId24" Type="http://schemas.openxmlformats.org/officeDocument/2006/relationships/hyperlink" Target="https://www.amazon.ca/KNOCK-DOWN-HORNET-WASP-BLASTER/dp/B01FV3O1Z0/" TargetMode="External"/><Relationship Id="rId5" Type="http://schemas.openxmlformats.org/officeDocument/2006/relationships/hyperlink" Target="https://www.amazon.ca/KONK-409-REFILL-AUTOMATIC-DISPENSER/dp/B079Y8YD9G/" TargetMode="External"/><Relationship Id="rId15" Type="http://schemas.openxmlformats.org/officeDocument/2006/relationships/hyperlink" Target="https://www.amazon.ca/PIACTIVETM-Entire-Family-airosol-equiv/dp/B079K65BN6" TargetMode="External"/><Relationship Id="rId23" Type="http://schemas.openxmlformats.org/officeDocument/2006/relationships/hyperlink" Target="https://www.amazon.ca/KNOCK-DOWN-Attack-Eliminator-Spray/dp/B08W5HSLZW/" TargetMode="External"/><Relationship Id="rId28" Type="http://schemas.openxmlformats.org/officeDocument/2006/relationships/hyperlink" Target="https://www.amazon.ca/KNOCK-DOWN-Cattle-Residual-CONTROLL/dp/B07W6R99G3/" TargetMode="External"/><Relationship Id="rId10" Type="http://schemas.openxmlformats.org/officeDocument/2006/relationships/hyperlink" Target="https://www.amazon.ca/KONK-HORNET-WASP/dp/B079TD7FWG/" TargetMode="External"/><Relationship Id="rId19" Type="http://schemas.openxmlformats.org/officeDocument/2006/relationships/hyperlink" Target="https://www.amazon.ca/NextClimb-Fly-Swatters-Heavy-Duty/dp/B086WCNCSS/" TargetMode="External"/><Relationship Id="rId4" Type="http://schemas.openxmlformats.org/officeDocument/2006/relationships/hyperlink" Target="https://www.amazon.ca/KONK-COMPLETE-RELEASE-FOGGER/dp/B079JX78JS" TargetMode="External"/><Relationship Id="rId9" Type="http://schemas.openxmlformats.org/officeDocument/2006/relationships/hyperlink" Target="https://www.amazon.ca/KONK-INSECTICIDE-ABS-SPRAY-HORSES/dp/B07C5QMM1R/" TargetMode="External"/><Relationship Id="rId14" Type="http://schemas.openxmlformats.org/officeDocument/2006/relationships/hyperlink" Target="https://www.amazon.ca/MOSQUITO-SHIELD-COMBAT-FORMULA-AEROSOL/dp/B01FWOC7W2" TargetMode="External"/><Relationship Id="rId22" Type="http://schemas.openxmlformats.org/officeDocument/2006/relationships/hyperlink" Target="https://www.amazon.ca/Knockdown-KILSOL-Solution-Insect-Killer/dp/B07FQWDMCM/" TargetMode="External"/><Relationship Id="rId27" Type="http://schemas.openxmlformats.org/officeDocument/2006/relationships/hyperlink" Target="https://www.amazon.ca/KNOCK-DOWN-Flying-INSECY-Killer/dp/B07F8ZY6K9/" TargetMode="External"/><Relationship Id="rId30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ca/Crayola-Stamper-Coloring-Stocking-Stuffers/dp/B00Y27AFHK/" TargetMode="External"/><Relationship Id="rId13" Type="http://schemas.openxmlformats.org/officeDocument/2006/relationships/hyperlink" Target="https://www.amazon.ca/Lil-Woodzeez-Canberras-Family-Storybook/dp/B01F98A2X2/" TargetMode="External"/><Relationship Id="rId18" Type="http://schemas.openxmlformats.org/officeDocument/2006/relationships/hyperlink" Target="https://www.toysrus.ca/en/Li-l-Woodzeez%2C-Snipadoodles-Sheeps/24E3487F.html" TargetMode="External"/><Relationship Id="rId26" Type="http://schemas.openxmlformats.org/officeDocument/2006/relationships/hyperlink" Target="https://www.toysrus.ca/en/VTech-Workout-Buddies-Bag---English-Edition/94048871.html" TargetMode="External"/><Relationship Id="rId3" Type="http://schemas.openxmlformats.org/officeDocument/2006/relationships/hyperlink" Target="https://www.toysrus.ca/en/Nintendo-Switch---Pokemon-Shining-Pearl/1413880B.html" TargetMode="External"/><Relationship Id="rId21" Type="http://schemas.openxmlformats.org/officeDocument/2006/relationships/hyperlink" Target="https://www.amazon.ca/Tulio-Dream-Lights-Silhouette-Dino/dp/B07CKXS3T4/" TargetMode="External"/><Relationship Id="rId7" Type="http://schemas.openxmlformats.org/officeDocument/2006/relationships/hyperlink" Target="https://www.toysrus.ca/en/Crayola---Color-Wonder-Mess-Free-Light-Up-Stamper/D2331A18.html" TargetMode="External"/><Relationship Id="rId12" Type="http://schemas.openxmlformats.org/officeDocument/2006/relationships/hyperlink" Target="https://www.toysrus.ca/en/Li-l-Woodzeez%2C-Canberra-Koalas/44511BB8.html" TargetMode="External"/><Relationship Id="rId17" Type="http://schemas.openxmlformats.org/officeDocument/2006/relationships/hyperlink" Target="https://www.amazon.ca/Hatchimals-Fashion-Playset-1-5-inch-Collectible/dp/B084KPJ5CX/" TargetMode="External"/><Relationship Id="rId25" Type="http://schemas.openxmlformats.org/officeDocument/2006/relationships/hyperlink" Target="https://www.amazon.ca/Lil-Woodzeez-Patio-Outdoor-Fireplace/dp/B01F98ABBK/" TargetMode="External"/><Relationship Id="rId2" Type="http://schemas.openxmlformats.org/officeDocument/2006/relationships/hyperlink" Target="https://www.amazon.ca/Pikmin-Deluxe-Nintendo-Switch-Game/dp/B08FCXFHV3/" TargetMode="External"/><Relationship Id="rId16" Type="http://schemas.openxmlformats.org/officeDocument/2006/relationships/hyperlink" Target="https://www.toysrus.ca/en/Hatchimals-Mini-Pixies%2C-Fashion-Show-8-Pack-Playset-of-1.5-inch-Collectible-Dolls-with-Mix-and-Match-Wings-%28Styles-May-Vary%29/D4CFF890.html" TargetMode="External"/><Relationship Id="rId20" Type="http://schemas.openxmlformats.org/officeDocument/2006/relationships/hyperlink" Target="https://www.toysrus.ca/en/Tulio-Dream-Lights---Dino/F98E4E75.html" TargetMode="External"/><Relationship Id="rId29" Type="http://schemas.openxmlformats.org/officeDocument/2006/relationships/hyperlink" Target="https://www.amazon.ca/Nerf-Elite-Hovering-Target-Color/dp/B07BC4WJCJ/" TargetMode="External"/><Relationship Id="rId1" Type="http://schemas.openxmlformats.org/officeDocument/2006/relationships/hyperlink" Target="https://www.toysrus.ca/en/Nintendo-Switch---Pikmin-3-Deluxe/6486497C.html" TargetMode="External"/><Relationship Id="rId6" Type="http://schemas.openxmlformats.org/officeDocument/2006/relationships/hyperlink" Target="https://www.amazon.ca/Transformers-Collaborative-Ghostbusters-Ectotron-Exclusive/dp/B07S747Z9X/" TargetMode="External"/><Relationship Id="rId11" Type="http://schemas.openxmlformats.org/officeDocument/2006/relationships/hyperlink" Target="https://www.amazon.ca/Fashion-Angels-Awesome-Stickers-Sticker/dp/B07XZXVRCB/" TargetMode="External"/><Relationship Id="rId24" Type="http://schemas.openxmlformats.org/officeDocument/2006/relationships/hyperlink" Target="https://www.toysrus.ca/en/Li-l-Woodzeez%2C-Outdoor-Patio-Set-with-Fireplace/B452E804.html" TargetMode="External"/><Relationship Id="rId5" Type="http://schemas.openxmlformats.org/officeDocument/2006/relationships/hyperlink" Target="https://www.toysrus.ca/en/Transformers-Collaborative-Ghostbusters--Afterlife%2C-Ecto-1-Ectotron-Converting-Figure-with-Comic-Book---R-Exclusive/04E33863.html" TargetMode="External"/><Relationship Id="rId15" Type="http://schemas.openxmlformats.org/officeDocument/2006/relationships/hyperlink" Target="https://www.amazon.ca/Hasbro-Disney-Frozen-Surprise-Characters/dp/B07MQB8W1X/" TargetMode="External"/><Relationship Id="rId23" Type="http://schemas.openxmlformats.org/officeDocument/2006/relationships/hyperlink" Target="https://www.amazon.ca/Lil-Woodzeez-Laundry-Bathroom-Set/dp/B07Z5JXL6F/" TargetMode="External"/><Relationship Id="rId28" Type="http://schemas.openxmlformats.org/officeDocument/2006/relationships/hyperlink" Target="https://www.toysrus.ca/en/Nerf-Elite-Hovering-Target/04B83933.html" TargetMode="External"/><Relationship Id="rId10" Type="http://schemas.openxmlformats.org/officeDocument/2006/relationships/hyperlink" Target="https://www.toysrus.ca/en/1000--Totes-Adorbs-Super-Awesome-Stickers---English-Edition/04AE49A9.html" TargetMode="External"/><Relationship Id="rId19" Type="http://schemas.openxmlformats.org/officeDocument/2006/relationships/hyperlink" Target="https://www.amazon.ca/Lil-Woodzeez-Snipadoodles-Family-Storybook/dp/B01F98A58E/" TargetMode="External"/><Relationship Id="rId4" Type="http://schemas.openxmlformats.org/officeDocument/2006/relationships/hyperlink" Target="https://www.amazon.ca/Pok%C3%A9mon-Shining-Pearl-Nintendo-Software/dp/B095Y18WKX/" TargetMode="External"/><Relationship Id="rId9" Type="http://schemas.openxmlformats.org/officeDocument/2006/relationships/hyperlink" Target="https://www.toysrus.ca/en/VTech-Go--Go--Cory-Carson%C2%AE-DJ-Train-Trax-and-the-Roll-Train---English-Version/24B3F941.html" TargetMode="External"/><Relationship Id="rId14" Type="http://schemas.openxmlformats.org/officeDocument/2006/relationships/hyperlink" Target="https://www.toysrus.ca/en/Disney-Frozen-II-Pop-Adventures-Series-1-Surprise-Blind-Box/E80CB130.html" TargetMode="External"/><Relationship Id="rId22" Type="http://schemas.openxmlformats.org/officeDocument/2006/relationships/hyperlink" Target="https://www.toysrus.ca/en/Li-l-Woodzeez%2C-Bathroom-and-Laundry-Playset/B4D97AE9.html" TargetMode="External"/><Relationship Id="rId27" Type="http://schemas.openxmlformats.org/officeDocument/2006/relationships/hyperlink" Target="https://www.amazon.ca/VTech-Workout-Buddies-English-Version/dp/B08V8W2W9B" TargetMode="External"/><Relationship Id="rId30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ca/Miracle-Gro-2671106-Shake-Purpose-12-4-8/dp/B07D7CVM53/" TargetMode="External"/><Relationship Id="rId3" Type="http://schemas.openxmlformats.org/officeDocument/2006/relationships/hyperlink" Target="https://www.oscseeds.com/product/miracle-gro-15-30-15-water-soluble-bloom-booster-plant-fertilizer-500g-item-no-566/" TargetMode="External"/><Relationship Id="rId7" Type="http://schemas.openxmlformats.org/officeDocument/2006/relationships/hyperlink" Target="https://www.oscseeds.com/product/miracle-gro-12-4-8-shake-n-feed-all-purpose-plant-fertilizer-453-g-item-no-562/" TargetMode="External"/><Relationship Id="rId2" Type="http://schemas.openxmlformats.org/officeDocument/2006/relationships/hyperlink" Target="https://www.amazon.ca/Miracle-Gro-2756810-Soluble-Purpose-24-8-16/dp/B07NLSDSNX/" TargetMode="External"/><Relationship Id="rId1" Type="http://schemas.openxmlformats.org/officeDocument/2006/relationships/hyperlink" Target="https://www.oscseeds.com/product/miracle-gro-24-8-16-water-soluble-all-purpose-plant-fertilizer-500g-item-no-568/" TargetMode="External"/><Relationship Id="rId6" Type="http://schemas.openxmlformats.org/officeDocument/2006/relationships/hyperlink" Target="https://www.amazon.ca/Miracle-Gro-2671306-Tomato-Vegetables-10-5-15/dp/B07NLR26PL/" TargetMode="External"/><Relationship Id="rId11" Type="http://schemas.openxmlformats.org/officeDocument/2006/relationships/printerSettings" Target="../printerSettings/printerSettings3.bin"/><Relationship Id="rId5" Type="http://schemas.openxmlformats.org/officeDocument/2006/relationships/hyperlink" Target="https://www.oscseeds.com/product/miracle-gro-shake-n-feed-flowering-fruits-and-vegetables-plant-9-4-12-fertilizer-453g-item-no-564/" TargetMode="External"/><Relationship Id="rId10" Type="http://schemas.openxmlformats.org/officeDocument/2006/relationships/hyperlink" Target="https://www.oscseeds.com/product/miracle-gro-tree-shrub-fertilizer-spikes-12-pack/" TargetMode="External"/><Relationship Id="rId4" Type="http://schemas.openxmlformats.org/officeDocument/2006/relationships/hyperlink" Target="https://www.amazon.ca/Miracle-Gro-2756210-Soluble-Booster-15-30-15/dp/B07NLWJ7RS/" TargetMode="External"/><Relationship Id="rId9" Type="http://schemas.openxmlformats.org/officeDocument/2006/relationships/hyperlink" Target="https://www.amazon.ca/Miracle-Gro-Fertilizer-Spikes-Shrubs-Pinellas/dp/B00AA5OYKM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s://www.amazon.ca/Graco-TrioGrow-SnugLock-Featuring-Anti-Rebound/dp/B08S8WLP79/" TargetMode="External"/><Relationship Id="rId1" Type="http://schemas.openxmlformats.org/officeDocument/2006/relationships/hyperlink" Target="https://www.bedbathandbeyond.ca/store/product/graco-triogrow-snuglock-3-in-1-convertible-car-seat-in-black/5517999?categoryId=25843&amp;skuId=" TargetMode="External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chapters.indigo.ca/en-ca/toys/learning-resources-snap-n-learn/765023067156-item.html?ikwsec=KidsAndToys&amp;ikwidx=41" TargetMode="External"/><Relationship Id="rId21" Type="http://schemas.openxmlformats.org/officeDocument/2006/relationships/hyperlink" Target="https://www.amazon.ca/Barbie-Transforming-2-Seater-Concert-Themed-Accessories/dp/B08V1PRVZF/" TargetMode="External"/><Relationship Id="rId42" Type="http://schemas.openxmlformats.org/officeDocument/2006/relationships/hyperlink" Target="https://www.amazon.ca/Na-Surprise-Fashion-Metallic-Purse/dp/B08WZCLHJN/" TargetMode="External"/><Relationship Id="rId47" Type="http://schemas.openxmlformats.org/officeDocument/2006/relationships/hyperlink" Target="https://www.amazon.ca/Marbles-MAR-FGM-Tipsy-UPCX/dp/B07M5TQ514/" TargetMode="External"/><Relationship Id="rId63" Type="http://schemas.openxmlformats.org/officeDocument/2006/relationships/hyperlink" Target="https://www.amazon.ca/Clementoni-PZ500-MORDILLO-March-Marche/dp/B083MN8F5Z/" TargetMode="External"/><Relationship Id="rId68" Type="http://schemas.openxmlformats.org/officeDocument/2006/relationships/hyperlink" Target="https://www.chapters.indigo.ca/en-ca/toys/squeakee-minis-heelie-the-puppy/630996123027-item.html?ikwsec=KidsAndToys&amp;ikwidx=104" TargetMode="External"/><Relationship Id="rId84" Type="http://schemas.openxmlformats.org/officeDocument/2006/relationships/hyperlink" Target="https://www.chapters.indigo.ca/en-ca/toys/deluxe-double-6-dominoes-classic/778988271759-item.html?ikwsec=KidsAndToys&amp;ikwidx=127" TargetMode="External"/><Relationship Id="rId89" Type="http://schemas.openxmlformats.org/officeDocument/2006/relationships/hyperlink" Target="https://www.chapters.indigo.ca/en-ca/toys/mighty-express-farm-station-adventure/778988359778-item.html?ikwsec=KidsAndToys&amp;ikwidx=140" TargetMode="External"/><Relationship Id="rId7" Type="http://schemas.openxmlformats.org/officeDocument/2006/relationships/hyperlink" Target="https://www.chapters.indigo.ca/en-ca/toys/pelican-explore-fit-cycle-fun/050743657917-item.html?ikwsec=KidsAndToys&amp;ikwidx=8" TargetMode="External"/><Relationship Id="rId71" Type="http://schemas.openxmlformats.org/officeDocument/2006/relationships/hyperlink" Target="https://www.amazon.ca/Folkmanis-Puppets-Jumping-Puppet-Green/dp/B01H70MBES/" TargetMode="External"/><Relationship Id="rId92" Type="http://schemas.openxmlformats.org/officeDocument/2006/relationships/hyperlink" Target="https://www.amazon.ca/Star-Black-Jannah-6-inch-Scale/dp/B07TTLWPR6/" TargetMode="External"/><Relationship Id="rId2" Type="http://schemas.openxmlformats.org/officeDocument/2006/relationships/hyperlink" Target="https://www.amazon.ca/little-tikes-Directors-High-Definition-Backgrounds/dp/B08W183TL4/" TargetMode="External"/><Relationship Id="rId16" Type="http://schemas.openxmlformats.org/officeDocument/2006/relationships/hyperlink" Target="https://www.amazon.ca/Barbie-Fashionistas-Doll-Kids-Years/dp/B08R5XY5LX/" TargetMode="External"/><Relationship Id="rId29" Type="http://schemas.openxmlformats.org/officeDocument/2006/relationships/hyperlink" Target="https://www.amazon.ca/Sky-Rocket-Moji-Interactive-Labradoodle/dp/B086PHXVFD/" TargetMode="External"/><Relationship Id="rId107" Type="http://schemas.openxmlformats.org/officeDocument/2006/relationships/printerSettings" Target="../printerSettings/printerSettings5.bin"/><Relationship Id="rId11" Type="http://schemas.openxmlformats.org/officeDocument/2006/relationships/hyperlink" Target="https://www.chapters.indigo.ca/en-ca/toys/massive-loop-mayhem-track-set/887961921021-item.html?ikwsec=KidsAndToys&amp;ikwidx=13" TargetMode="External"/><Relationship Id="rId24" Type="http://schemas.openxmlformats.org/officeDocument/2006/relationships/hyperlink" Target="https://www.chapters.indigo.ca/en-ca/toys/pok%c3%a9mon-tcg-first-partner-pack/820650809651-item.html?ikwsec=KidsAndToys&amp;ikwidx=38" TargetMode="External"/><Relationship Id="rId32" Type="http://schemas.openxmlformats.org/officeDocument/2006/relationships/hyperlink" Target="https://www.amazon.ca/Barbie-Fashionistas-Blonde-Malibu-Leggings/dp/B08HG13HQN/" TargetMode="External"/><Relationship Id="rId37" Type="http://schemas.openxmlformats.org/officeDocument/2006/relationships/hyperlink" Target="https://www.chapters.indigo.ca/en-ca/toys/barbie-fashionistas-doll-159-tie/887961900309-item.html?ikwsec=KidsAndToys&amp;ikwidx=55" TargetMode="External"/><Relationship Id="rId40" Type="http://schemas.openxmlformats.org/officeDocument/2006/relationships/hyperlink" Target="https://www.amazon.ca/Melissa-Doug-Double-Sided-Easel-Dry-Erase-Chalkboard/dp/B01KO0RDO6/" TargetMode="External"/><Relationship Id="rId45" Type="http://schemas.openxmlformats.org/officeDocument/2006/relationships/hyperlink" Target="https://www.chapters.indigo.ca/en-ca/toys/melissa-doug-catch-count-fishing/000772151498-item.html?ikwsec=KidsAndToys&amp;ikwidx=76" TargetMode="External"/><Relationship Id="rId53" Type="http://schemas.openxmlformats.org/officeDocument/2006/relationships/hyperlink" Target="https://www.chapters.indigo.ca/en-ca/toys/furreal-dazzlin-dimples-my-playful/5010993860463-item.html?ikwsec=KidsAndToys&amp;ikwidx=88" TargetMode="External"/><Relationship Id="rId58" Type="http://schemas.openxmlformats.org/officeDocument/2006/relationships/hyperlink" Target="https://www.amazon.ca/Squeakee-Minis-S1-Single-Pack/dp/B08GCZVDVK/" TargetMode="External"/><Relationship Id="rId66" Type="http://schemas.openxmlformats.org/officeDocument/2006/relationships/hyperlink" Target="https://www.chapters.indigo.ca/en-ca/toys/mighty-express-build-it-brock/778988374825-item.html?ikwsec=KidsAndToys&amp;ikwidx=103" TargetMode="External"/><Relationship Id="rId74" Type="http://schemas.openxmlformats.org/officeDocument/2006/relationships/hyperlink" Target="https://www.chapters.indigo.ca/en-ca/toys/folkmanis-amazon-parrot-puppet/638348025920-item.html?ikwsec=KidsAndToys&amp;ikwidx=110" TargetMode="External"/><Relationship Id="rId79" Type="http://schemas.openxmlformats.org/officeDocument/2006/relationships/hyperlink" Target="https://www.amazon.ca/Mighty-Express-Mission-Station-Exclusive/dp/B08TT2ZWZ6/" TargetMode="External"/><Relationship Id="rId87" Type="http://schemas.openxmlformats.org/officeDocument/2006/relationships/hyperlink" Target="https://www.chapters.indigo.ca/en-ca/toys/funko-pop-masters-of-the/889698562027-item.html?ikwsec=KidsAndToys&amp;ikwidx=135" TargetMode="External"/><Relationship Id="rId102" Type="http://schemas.openxmlformats.org/officeDocument/2006/relationships/hyperlink" Target="https://www.amazon.ca/Mighty-Express-Rescue-Motorized-Working/dp/B08T5J3Z8N/" TargetMode="External"/><Relationship Id="rId5" Type="http://schemas.openxmlformats.org/officeDocument/2006/relationships/hyperlink" Target="https://www.chapters.indigo.ca/en-ca/toys/mermaid-with-sea-snail-gondola/4008789700988-item.html?ikwsec=KidsAndToys&amp;ikwidx=9" TargetMode="External"/><Relationship Id="rId61" Type="http://schemas.openxmlformats.org/officeDocument/2006/relationships/hyperlink" Target="https://www.amazon.ca/Disney-Pixar-Story-Inch-Plush/dp/B08VNSRCBW/" TargetMode="External"/><Relationship Id="rId82" Type="http://schemas.openxmlformats.org/officeDocument/2006/relationships/hyperlink" Target="https://www.chapters.indigo.ca/en-ca/house-and-home/raptors-child-3-pack-non/195558157488-item.html?ikwsec=KidsAndToys&amp;ikwidx=128" TargetMode="External"/><Relationship Id="rId90" Type="http://schemas.openxmlformats.org/officeDocument/2006/relationships/hyperlink" Target="https://www.amazon.ca/Mighty-Express-Adventure-11-Piece-Exclusive/dp/B08TT7LQ6Z/" TargetMode="External"/><Relationship Id="rId95" Type="http://schemas.openxmlformats.org/officeDocument/2006/relationships/hyperlink" Target="https://www.chapters.indigo.ca/en-ca/toys/learning-resources-social-distance-discs/765023043600-item.html?ikwidx=146&amp;ikwsec=KidsAndToys" TargetMode="External"/><Relationship Id="rId19" Type="http://schemas.openxmlformats.org/officeDocument/2006/relationships/hyperlink" Target="https://www.amazon.ca/Barbie-Fashionistas-Blond-Skirt-Years/dp/B08HFFH1QN/" TargetMode="External"/><Relationship Id="rId14" Type="http://schemas.openxmlformats.org/officeDocument/2006/relationships/hyperlink" Target="https://www.amazon.ca/Cardinal-Games-Office-Downsizing-Adults/dp/B07S3L6P6V/" TargetMode="External"/><Relationship Id="rId22" Type="http://schemas.openxmlformats.org/officeDocument/2006/relationships/hyperlink" Target="https://www.chapters.indigo.ca/en-ca/toys/barbie-doll-and-accessory-165/887961900439-item.html?ikwsec=KidsAndToys&amp;ikwidx=33" TargetMode="External"/><Relationship Id="rId27" Type="http://schemas.openxmlformats.org/officeDocument/2006/relationships/hyperlink" Target="https://www.amazon.ca/Learning-Resources-Snap-n-Learn-Shapers-Toddlers/dp/B08PCD218H/" TargetMode="External"/><Relationship Id="rId30" Type="http://schemas.openxmlformats.org/officeDocument/2006/relationships/hyperlink" Target="https://www.amazon.ca/Hot-Wheels-Motorized-Booster-Multiple/dp/B084QBXTF6/" TargetMode="External"/><Relationship Id="rId35" Type="http://schemas.openxmlformats.org/officeDocument/2006/relationships/hyperlink" Target="https://www.chapters.indigo.ca/en-ca/toys/barbie-fashionistas-doll-156-letterman/887961900255-item.html?ikwsec=KidsAndToys&amp;ikwidx=52" TargetMode="External"/><Relationship Id="rId43" Type="http://schemas.openxmlformats.org/officeDocument/2006/relationships/hyperlink" Target="https://www.chapters.indigo.ca/en-ca/toys/2-in-1-fashion-doll/035051575375-item.html?ikwsec=KidsAndToys&amp;ikwidx=66" TargetMode="External"/><Relationship Id="rId48" Type="http://schemas.openxmlformats.org/officeDocument/2006/relationships/hyperlink" Target="https://www.amazon.ca/Melissa-Doug-Love-Your-Pretend/dp/B08KFNKHRD/" TargetMode="External"/><Relationship Id="rId56" Type="http://schemas.openxmlformats.org/officeDocument/2006/relationships/hyperlink" Target="https://www.amazon.ca/Koala-Interactive-Hugging-Companion-Plush/dp/B0921XDSZQ/" TargetMode="External"/><Relationship Id="rId64" Type="http://schemas.openxmlformats.org/officeDocument/2006/relationships/hyperlink" Target="https://www.chapters.indigo.ca/en-ca/toys/deluxe-chinese-checkers-classic-original/778988271773-item.html?ikwsec=KidsAndToys&amp;ikwidx=107" TargetMode="External"/><Relationship Id="rId69" Type="http://schemas.openxmlformats.org/officeDocument/2006/relationships/hyperlink" Target="https://www.amazon.ca/Squeakee-Minis-S1-Single-Pack/dp/B08GCXM3BD/" TargetMode="External"/><Relationship Id="rId77" Type="http://schemas.openxmlformats.org/officeDocument/2006/relationships/hyperlink" Target="https://www.amazon.ca/Squeakee-Minis-Billo-The-Monkey/dp/B08GD2Z1R4/" TargetMode="External"/><Relationship Id="rId100" Type="http://schemas.openxmlformats.org/officeDocument/2006/relationships/hyperlink" Target="https://www.amazon.ca/World-Nintendo-Deluxe-Feature-Playset/dp/B06XPD86D6/" TargetMode="External"/><Relationship Id="rId105" Type="http://schemas.openxmlformats.org/officeDocument/2006/relationships/hyperlink" Target="https://www.chapters.indigo.ca/en-ca/toys/beanie-boos-camilla/008421363834-item.html?ikwsec=KidsAndToys&amp;ikwidx=152" TargetMode="External"/><Relationship Id="rId8" Type="http://schemas.openxmlformats.org/officeDocument/2006/relationships/hyperlink" Target="https://www.amazon.ca/little-tikes-Adjustable-Stationary-Multicolor/dp/B08VZDZ3R2/" TargetMode="External"/><Relationship Id="rId51" Type="http://schemas.openxmlformats.org/officeDocument/2006/relationships/hyperlink" Target="https://www.chapters.indigo.ca/en-ca/toys/peealots-big-wags-kitty/5010993775149-item.html?ikwsec=KidsAndToys&amp;ikwidx=84" TargetMode="External"/><Relationship Id="rId72" Type="http://schemas.openxmlformats.org/officeDocument/2006/relationships/hyperlink" Target="https://www.chapters.indigo.ca/en-ca/toys/funko-pop-masters-of-the/889698562041-item.html?ikwsec=KidsAndToys&amp;ikwidx=113" TargetMode="External"/><Relationship Id="rId80" Type="http://schemas.openxmlformats.org/officeDocument/2006/relationships/hyperlink" Target="https://www.chapters.indigo.ca/en-ca/toys/furreal-flitter-the-kitten/5010993794454-item.html?ikwsec=KidsAndToys&amp;ikwidx=123" TargetMode="External"/><Relationship Id="rId85" Type="http://schemas.openxmlformats.org/officeDocument/2006/relationships/hyperlink" Target="https://www.amazon.ca/Cardinal-Legacy-Double-6-Dominoes-Storage/dp/B08FCRW89W/" TargetMode="External"/><Relationship Id="rId93" Type="http://schemas.openxmlformats.org/officeDocument/2006/relationships/hyperlink" Target="https://www.chapters.indigo.ca/en-ca/toys/ravnica-inquisition-board-game/634482731390-item.html?ikwsec=KidsAndToys&amp;ikwidx=136" TargetMode="External"/><Relationship Id="rId98" Type="http://schemas.openxmlformats.org/officeDocument/2006/relationships/hyperlink" Target="https://www.amazon.ca/Barbie-Signature-Ballet-approx-Wearing/dp/B07X8Z1ZM9/" TargetMode="External"/><Relationship Id="rId3" Type="http://schemas.openxmlformats.org/officeDocument/2006/relationships/hyperlink" Target="https://www.chapters.indigo.ca/en-ca/toys/official-mega-el-toro-loco/778988366387-item.html?ikwsec=KidsAndToys&amp;ikwidx=5" TargetMode="External"/><Relationship Id="rId12" Type="http://schemas.openxmlformats.org/officeDocument/2006/relationships/hyperlink" Target="https://www.amazon.ca/Hot-Wheels-Massive-28-Inch-Launcher/dp/B08V4T2YKJ/" TargetMode="External"/><Relationship Id="rId17" Type="http://schemas.openxmlformats.org/officeDocument/2006/relationships/hyperlink" Target="https://www.chapters.indigo.ca/en-ca/toys/deluxe-fashion-closet-playset-create/035051574323-item.html?ikwsec=KidsAndToys&amp;ikwidx=23" TargetMode="External"/><Relationship Id="rId25" Type="http://schemas.openxmlformats.org/officeDocument/2006/relationships/hyperlink" Target="https://www.amazon.ca/Pok%C3%A9mon-TCG-First-Partner-Sinnoh/dp/B08TX51NR8/" TargetMode="External"/><Relationship Id="rId33" Type="http://schemas.openxmlformats.org/officeDocument/2006/relationships/hyperlink" Target="https://www.chapters.indigo.ca/en-ca/toys/barbie-fashionistas-doll-malibu-top/887961900224-item.html?ikwsec=KidsAndToys&amp;ikwidx=51" TargetMode="External"/><Relationship Id="rId38" Type="http://schemas.openxmlformats.org/officeDocument/2006/relationships/hyperlink" Target="https://www.amazon.ca/Surprise-Machine-Exclusive-Multicolor-Blacklight/dp/B08STLKYSP/" TargetMode="External"/><Relationship Id="rId46" Type="http://schemas.openxmlformats.org/officeDocument/2006/relationships/hyperlink" Target="https://www.chapters.indigo.ca/en-ca/toys/tipsy-strategic-and-challenging-3d/778988259443-item.html?ikwsec=KidsAndToys&amp;ikwidx=82" TargetMode="External"/><Relationship Id="rId59" Type="http://schemas.openxmlformats.org/officeDocument/2006/relationships/hyperlink" Target="https://www.chapters.indigo.ca/en-ca/toys/squeakee-minis-poppy-the-bunny/630996123041-item.html?ikwsec=KidsAndToys&amp;ikwidx=94" TargetMode="External"/><Relationship Id="rId67" Type="http://schemas.openxmlformats.org/officeDocument/2006/relationships/hyperlink" Target="https://www.amazon.ca/Mighty-Express-Build-Motorized-Working/dp/B08T6FGJNC/q" TargetMode="External"/><Relationship Id="rId103" Type="http://schemas.openxmlformats.org/officeDocument/2006/relationships/hyperlink" Target="https://www.chapters.indigo.ca/en-ca/toys/beanie-boos-ramsey/008421362523-item.html?ikwsec=KidsAndToys&amp;ikwidx=151" TargetMode="External"/><Relationship Id="rId20" Type="http://schemas.openxmlformats.org/officeDocument/2006/relationships/hyperlink" Target="https://www.chapters.indigo.ca/en-ca/toys/barbie-big-city-big-dreams/887961972856-item.html?ikwsec=KidsAndToys&amp;ikwidx=26" TargetMode="External"/><Relationship Id="rId41" Type="http://schemas.openxmlformats.org/officeDocument/2006/relationships/hyperlink" Target="https://www.chapters.indigo.ca/en-ca/toys/melissa-doug-wooden-double-sided/000772127905-item.html?ikwsec=KidsAndToys&amp;ikwidx=63" TargetMode="External"/><Relationship Id="rId54" Type="http://schemas.openxmlformats.org/officeDocument/2006/relationships/hyperlink" Target="https://www.amazon.ca/Playmobil-70448-Princess-Castle/dp/B089SXJGB9" TargetMode="External"/><Relationship Id="rId62" Type="http://schemas.openxmlformats.org/officeDocument/2006/relationships/hyperlink" Target="https://www.chapters.indigo.ca/en-ca/toys/mordillo-the-march-500pc-puzzle/8005125350780-item.html?ikwsec=KidsAndToys&amp;ikwidx=97" TargetMode="External"/><Relationship Id="rId70" Type="http://schemas.openxmlformats.org/officeDocument/2006/relationships/hyperlink" Target="https://www.chapters.indigo.ca/en-ca/toys/folkmanis-jumping-frog/638348030825-item.html?ikwsec=KidsAndToys&amp;ikwidx=116" TargetMode="External"/><Relationship Id="rId75" Type="http://schemas.openxmlformats.org/officeDocument/2006/relationships/hyperlink" Target="https://www.amazon.ca/Folkmanis-Puppets-Amazon-Parrot-Puppet/dp/B0012KDH8O/" TargetMode="External"/><Relationship Id="rId83" Type="http://schemas.openxmlformats.org/officeDocument/2006/relationships/hyperlink" Target="https://www.amazon.ca/Toronto-Raptors-Child-Basketball-Covering/dp/B08P6VLHXB/" TargetMode="External"/><Relationship Id="rId88" Type="http://schemas.openxmlformats.org/officeDocument/2006/relationships/hyperlink" Target="https://www.amazon.ca/Funko-Pop-Masters-Universe-Multicolor/dp/B08P5Y89P4/" TargetMode="External"/><Relationship Id="rId91" Type="http://schemas.openxmlformats.org/officeDocument/2006/relationships/hyperlink" Target="https://www.chapters.indigo.ca/en-ca/toys/the-black-series-jannah-toy/630509876549-item.html?ikwsec=KidsAndToys&amp;ikwidx=138" TargetMode="External"/><Relationship Id="rId96" Type="http://schemas.openxmlformats.org/officeDocument/2006/relationships/hyperlink" Target="https://www.amazon.ca/Learning-Resources-Distancing-Classroom-Multi-Color/dp/B08DJSMJF6/" TargetMode="External"/><Relationship Id="rId1" Type="http://schemas.openxmlformats.org/officeDocument/2006/relationships/hyperlink" Target="https://www.chapters.indigo.ca/en-ca/toys/tobi-2-director-s-camera/050743658693-item.html?ikwsec=KidsAndToys&amp;ikwidx=0" TargetMode="External"/><Relationship Id="rId6" Type="http://schemas.openxmlformats.org/officeDocument/2006/relationships/hyperlink" Target="https://www.amazon.ca/PLAYMOBIL-Mermaid-Sea-Snail-Gondola/dp/B07JMCC8R4/" TargetMode="External"/><Relationship Id="rId15" Type="http://schemas.openxmlformats.org/officeDocument/2006/relationships/hyperlink" Target="https://www.chapters.indigo.ca/en-ca/toys/barbie-doll-173/887961900033-item.html?ikwsec=KidsAndToys&amp;ikwidx=25" TargetMode="External"/><Relationship Id="rId23" Type="http://schemas.openxmlformats.org/officeDocument/2006/relationships/hyperlink" Target="https://www.amazon.ca/Barbie-Fashionistas-Wheelchair-Wearing-Tropical/dp/B08HFD54R2/" TargetMode="External"/><Relationship Id="rId28" Type="http://schemas.openxmlformats.org/officeDocument/2006/relationships/hyperlink" Target="https://www.chapters.indigo.ca/en-ca/toys/moji-the-lovable-labradoodle/810017182077-item.html?ikwsec=KidsAndToys&amp;ikwidx=48" TargetMode="External"/><Relationship Id="rId36" Type="http://schemas.openxmlformats.org/officeDocument/2006/relationships/hyperlink" Target="https://www.amazon.ca/Barbie-Fashionistas-Wearing-Tie-Dye-T-Shirt/dp/B08HFSF49D/" TargetMode="External"/><Relationship Id="rId49" Type="http://schemas.openxmlformats.org/officeDocument/2006/relationships/hyperlink" Target="https://www.chapters.indigo.ca/en-ca/toys/melissa-doug-love-your-look/000772318044-item.html?ikwsec=KidsAndToys&amp;ikwidx=83" TargetMode="External"/><Relationship Id="rId57" Type="http://schemas.openxmlformats.org/officeDocument/2006/relationships/hyperlink" Target="https://www.chapters.indigo.ca/en-ca/toys/my-fuzzy-friend-koala/810017182961-item.html?ikwsec=KidsAndToys&amp;ikwidx=91" TargetMode="External"/><Relationship Id="rId106" Type="http://schemas.openxmlformats.org/officeDocument/2006/relationships/hyperlink" Target="https://www.amazon.ca/Ty-Beanie-Camilla-Poodle-Perfect/dp/B0855J3HL6/" TargetMode="External"/><Relationship Id="rId10" Type="http://schemas.openxmlformats.org/officeDocument/2006/relationships/hyperlink" Target="https://www.amazon.ca/Barbie-Color-Reveal-Friend-Surprises/dp/B08V151XM7/" TargetMode="External"/><Relationship Id="rId31" Type="http://schemas.openxmlformats.org/officeDocument/2006/relationships/hyperlink" Target="https://www.chapters.indigo.ca/en-ca/toys/hot-wheels-sky-crash-tower/887961813968-item.html?ikwsec=KidsAndToys&amp;ikwidx=1" TargetMode="External"/><Relationship Id="rId44" Type="http://schemas.openxmlformats.org/officeDocument/2006/relationships/hyperlink" Target="https://www.amazon.ca/Melissa-Doug-Wooden-Fishing-Magnetic/dp/B00TSL000C/" TargetMode="External"/><Relationship Id="rId52" Type="http://schemas.openxmlformats.org/officeDocument/2006/relationships/hyperlink" Target="https://www.amazon.ca/furReal-Reactions-Interactive-Electronic-Animatronic/dp/B08P4GYNKY" TargetMode="External"/><Relationship Id="rId60" Type="http://schemas.openxmlformats.org/officeDocument/2006/relationships/hyperlink" Target="https://www.chapters.indigo.ca/en-ca/toys/pixar-toy-story-medium-plush/672781012185-item.html?ikwsec=KidsAndToys&amp;ikwidx=101" TargetMode="External"/><Relationship Id="rId65" Type="http://schemas.openxmlformats.org/officeDocument/2006/relationships/hyperlink" Target="https://www.amazon.ca/Cardinal-Legacy-Deluxe-Chinese-Checkers/dp/B08FCR19KW/" TargetMode="External"/><Relationship Id="rId73" Type="http://schemas.openxmlformats.org/officeDocument/2006/relationships/hyperlink" Target="https://www.amazon.ca/Funko-Pop-Masters-Universe-Multicolor/dp/B08T61GHB5/" TargetMode="External"/><Relationship Id="rId78" Type="http://schemas.openxmlformats.org/officeDocument/2006/relationships/hyperlink" Target="https://www.chapters.indigo.ca/en-ca/toys/mighty-express-mission-station-playset/778988359792-item.html?ikwsec=KidsAndToys&amp;ikwidx=121" TargetMode="External"/><Relationship Id="rId81" Type="http://schemas.openxmlformats.org/officeDocument/2006/relationships/hyperlink" Target="https://www.amazon.ca/Hasbro-F1827-Frr-Flitter-Kitten/dp/B08GQ79LHX/" TargetMode="External"/><Relationship Id="rId86" Type="http://schemas.openxmlformats.org/officeDocument/2006/relationships/hyperlink" Target="https://www.chapters.indigo.ca/en-ca/toys/pets-alive-fifi-the-flossing/193052004420-item.html?ikwsec=KidsAndToys&amp;ikwidx=132" TargetMode="External"/><Relationship Id="rId94" Type="http://schemas.openxmlformats.org/officeDocument/2006/relationships/hyperlink" Target="https://www.amazon.ca/Magic-The-Gathering-Ravnica-Inquisition/dp/B07NZ6WQKF/" TargetMode="External"/><Relationship Id="rId99" Type="http://schemas.openxmlformats.org/officeDocument/2006/relationships/hyperlink" Target="https://www.chapters.indigo.ca/en-ca/toys/nintendo-deluxe-mushroom-kingdom-castle/039897585413-item.html?ikwsec=KidsAndToys&amp;ikwidx=148" TargetMode="External"/><Relationship Id="rId101" Type="http://schemas.openxmlformats.org/officeDocument/2006/relationships/hyperlink" Target="https://www.chapters.indigo.ca/en-ca/toys/mighty-express-rescue-red-motorized/778988374832-item.html?ikwsec=KidsAndToys&amp;ikwidx=147" TargetMode="External"/><Relationship Id="rId4" Type="http://schemas.openxmlformats.org/officeDocument/2006/relationships/hyperlink" Target="https://www.amazon.ca/Monster-Jam-Official-All-Terrain-Control/dp/B08SSXB85R/" TargetMode="External"/><Relationship Id="rId9" Type="http://schemas.openxmlformats.org/officeDocument/2006/relationships/hyperlink" Target="https://www.chapters.indigo.ca/en-ca/toys/barbie-color-reveal-foam-doll/887961952193-item.html?ikwsec=KidsAndToys&amp;ikwidx=12" TargetMode="External"/><Relationship Id="rId13" Type="http://schemas.openxmlformats.org/officeDocument/2006/relationships/hyperlink" Target="https://www.chapters.indigo.ca/en-ca/toys/the-office-tv-show-downsizing/778988277805-item.html?ikwsec=KidsAndToys&amp;ikwidx=16" TargetMode="External"/><Relationship Id="rId18" Type="http://schemas.openxmlformats.org/officeDocument/2006/relationships/hyperlink" Target="https://www.chapters.indigo.ca/en-ca/toys/barbie-fashionistas-doll-rock-tee/887961899986-item.html?ikwsec=KidsAndToys&amp;ikwidx=18" TargetMode="External"/><Relationship Id="rId39" Type="http://schemas.openxmlformats.org/officeDocument/2006/relationships/hyperlink" Target="https://www.chapters.indigo.ca/en-ca/toys/lol-surprise-dance-machine-car/035051117933-item.html?ikwsec=KidsAndToys&amp;ikwidx=58" TargetMode="External"/><Relationship Id="rId34" Type="http://schemas.openxmlformats.org/officeDocument/2006/relationships/hyperlink" Target="https://www.amazon.ca/Barbie-Fashionistas-Brunette-Letterman-Jacket/dp/B08HFXGQ8R/" TargetMode="External"/><Relationship Id="rId50" Type="http://schemas.openxmlformats.org/officeDocument/2006/relationships/hyperlink" Target="https://www.amazon.ca/Frr-Peealots-Big-Wags-Cat/dp/B088XX8YJ9/" TargetMode="External"/><Relationship Id="rId55" Type="http://schemas.openxmlformats.org/officeDocument/2006/relationships/hyperlink" Target="https://www.chapters.indigo.ca/en-ca/toys/princess-castle/4008789704481-item.html?ikwsec=KidsAndToys&amp;ikwidx=90" TargetMode="External"/><Relationship Id="rId76" Type="http://schemas.openxmlformats.org/officeDocument/2006/relationships/hyperlink" Target="https://www.chapters.indigo.ca/en-ca/toys/squeakee-minis-billo-the-monkey/630996123034-item.html?ikwsec=KidsAndToys&amp;ikwidx=122" TargetMode="External"/><Relationship Id="rId97" Type="http://schemas.openxmlformats.org/officeDocument/2006/relationships/hyperlink" Target="https://www.chapters.indigo.ca/en-ca/toys/ballet-wishes/887961801408-item.html?ikwsec=KidsAndToys&amp;ikwidx=149" TargetMode="External"/><Relationship Id="rId104" Type="http://schemas.openxmlformats.org/officeDocument/2006/relationships/hyperlink" Target="https://www.amazon.ca/Eyes-Plush-Ramsey-Lion-Doll/dp/B081Q8H3X8/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ca/Monster-Jam-Megalodon-Color-Changing-Interactive/dp/B08T65NJ7L/" TargetMode="External"/><Relationship Id="rId13" Type="http://schemas.openxmlformats.org/officeDocument/2006/relationships/hyperlink" Target="https://www.kohls.com/product/prd-5065554/nerf-mega-xl-boom-dozer-blaster-toy.jsp?isClearance=true&amp;prdPV=20" TargetMode="External"/><Relationship Id="rId18" Type="http://schemas.openxmlformats.org/officeDocument/2006/relationships/hyperlink" Target="https://www.amazon.ca/Kenny-G-Keepin-Saxy-Game/dp/B07W3XPP4W/" TargetMode="External"/><Relationship Id="rId3" Type="http://schemas.openxmlformats.org/officeDocument/2006/relationships/hyperlink" Target="https://www.kohls.com/product/prd-5166399/black-series-night-glow-soccer-set.jsp?isClearance=true&amp;prdPV=9" TargetMode="External"/><Relationship Id="rId21" Type="http://schemas.openxmlformats.org/officeDocument/2006/relationships/hyperlink" Target="https://www.amazon.ca/Inflatable-Reindeer-Christmas-Practical-Processed/dp/B09MNKMHGG/" TargetMode="External"/><Relationship Id="rId7" Type="http://schemas.openxmlformats.org/officeDocument/2006/relationships/hyperlink" Target="https://www.kohls.com/product/prd-5073498/monster-jam-164-megalodon-monster-wash-playset.jsp?isClearance=true&amp;prdPV=13" TargetMode="External"/><Relationship Id="rId12" Type="http://schemas.openxmlformats.org/officeDocument/2006/relationships/hyperlink" Target="https://www.amazon.ca/BLACK-Night-Basketball-Light-Up-Wristbands/dp/B094542R9G/" TargetMode="External"/><Relationship Id="rId17" Type="http://schemas.openxmlformats.org/officeDocument/2006/relationships/hyperlink" Target="https://www.kohls.com/product/prd-4936032/kenny-g-keepin-it-saxy-board-game-by-big-g-creative.jsp?isClearance=true&amp;prdPV=25" TargetMode="External"/><Relationship Id="rId2" Type="http://schemas.openxmlformats.org/officeDocument/2006/relationships/hyperlink" Target="https://www.amazon.ca/SolidRoots-77411-Trapped-The-Bank/dp/B08G3J1ZT6/" TargetMode="External"/><Relationship Id="rId16" Type="http://schemas.openxmlformats.org/officeDocument/2006/relationships/hyperlink" Target="https://www.amazon.ca/Mandalorian-6-5-Inch-Posable-Action-Figure/dp/B082JJ5VM8/" TargetMode="External"/><Relationship Id="rId20" Type="http://schemas.openxmlformats.org/officeDocument/2006/relationships/hyperlink" Target="https://www.kohls.com/product/prd-4551544/antler-ring-toss-inflatable-hat.jsp?isClearance=true&amp;prdPV=33" TargetMode="External"/><Relationship Id="rId1" Type="http://schemas.openxmlformats.org/officeDocument/2006/relationships/hyperlink" Target="https://www.kohls.com/product/prd-5012685/trapped-escape-room-game-pack-the-bank-job-by-solidroots-llc.jsp?isClearance=true&amp;prdPV=2" TargetMode="External"/><Relationship Id="rId6" Type="http://schemas.openxmlformats.org/officeDocument/2006/relationships/hyperlink" Target="https://www.amazon.ca/Hasbro-E9216-Ner-Ultra-Four/dp/B07XLCSWLH/" TargetMode="External"/><Relationship Id="rId11" Type="http://schemas.openxmlformats.org/officeDocument/2006/relationships/hyperlink" Target="https://www.kohls.com/product/prd-5166398/black-series-night-glow-basketball-set.jsp?isClearance=true&amp;prdPV=16" TargetMode="External"/><Relationship Id="rId24" Type="http://schemas.openxmlformats.org/officeDocument/2006/relationships/printerSettings" Target="../printerSettings/printerSettings6.bin"/><Relationship Id="rId5" Type="http://schemas.openxmlformats.org/officeDocument/2006/relationships/hyperlink" Target="https://www.kohls.com/product/prd-4397121/nerf-ultra-four-blaster.jsp?isClearance=true&amp;prdPV=10" TargetMode="External"/><Relationship Id="rId15" Type="http://schemas.openxmlformats.org/officeDocument/2006/relationships/hyperlink" Target="https://www.kohls.com/product/prd-4434167/star-wars-the-child-talking-plush-toy-by-hasbro.jsp?isClearance=true&amp;prdPV=27" TargetMode="External"/><Relationship Id="rId23" Type="http://schemas.openxmlformats.org/officeDocument/2006/relationships/hyperlink" Target="https://www.amazon.ca/RYANS-WORLD-Airplane-Assembly-Engineer/dp/B09HL6259K/" TargetMode="External"/><Relationship Id="rId10" Type="http://schemas.openxmlformats.org/officeDocument/2006/relationships/hyperlink" Target="https://www.amazon.ca/BLACK-Tabletop-Shuffleboard-Bowling-Roll-Up/dp/B096G7P6WM/" TargetMode="External"/><Relationship Id="rId19" Type="http://schemas.openxmlformats.org/officeDocument/2006/relationships/hyperlink" Target="https://www.amazon.ca/Hammer-Axe-Football-Playmaker-Strategic/dp/B09DN1WJ6P/" TargetMode="External"/><Relationship Id="rId4" Type="http://schemas.openxmlformats.org/officeDocument/2006/relationships/hyperlink" Target="https://www.amazon.ca/BLACK-Night-Soccer-Light-Up-Wristbands/dp/B0944XRQJK/" TargetMode="External"/><Relationship Id="rId9" Type="http://schemas.openxmlformats.org/officeDocument/2006/relationships/hyperlink" Target="https://www.kohls.com/product/prd-5280161/black-series-tabletop-shuffleboard-bowling-2-in-1-set.jsp?isClearance=true&amp;prdPV=18" TargetMode="External"/><Relationship Id="rId14" Type="http://schemas.openxmlformats.org/officeDocument/2006/relationships/hyperlink" Target="https://www.amazon.ca/Hasbro-F1591-Ner-Mega-XL/dp/B08SYQK745/" TargetMode="External"/><Relationship Id="rId22" Type="http://schemas.openxmlformats.org/officeDocument/2006/relationships/hyperlink" Target="https://www.kohls.com/product/prd-5086292/ryans-world-red-titan-diy-assembly-toy-airplane.jsp?isClearance=true&amp;prdPV=34" TargetMode="External"/></Relationships>
</file>

<file path=xl/worksheets/_rels/sheet7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amazon.ca/Sukin-Hydrating-Body-Lotion-500ml/dp/B003VJVSPS/" TargetMode="External"/><Relationship Id="rId21" Type="http://schemas.openxmlformats.org/officeDocument/2006/relationships/hyperlink" Target="https://www.healthyplanetcanada.com/sukin-hydra-eye-gel-15ml.html" TargetMode="External"/><Relationship Id="rId42" Type="http://schemas.openxmlformats.org/officeDocument/2006/relationships/hyperlink" Target="https://www.amazon.ca/Teeccino-Mushroom-Adaptogen-Tea-Wild-Harvested/dp/B08BJFX8J8/" TargetMode="External"/><Relationship Id="rId47" Type="http://schemas.openxmlformats.org/officeDocument/2006/relationships/hyperlink" Target="https://www.amazon.ca/Organika-Effervescent-Collagen-Tablets-convenience/dp/B08FC2NB4Z/" TargetMode="External"/><Relationship Id="rId63" Type="http://schemas.openxmlformats.org/officeDocument/2006/relationships/hyperlink" Target="https://www.amazon.ca/PRANA-FUJI-Premium-Salty-Mix-150/dp/B00PN21VSU/" TargetMode="External"/><Relationship Id="rId68" Type="http://schemas.openxmlformats.org/officeDocument/2006/relationships/hyperlink" Target="https://www.healthyplanetcanada.com/prana-flax-seeds-whole-320g.html" TargetMode="External"/><Relationship Id="rId84" Type="http://schemas.openxmlformats.org/officeDocument/2006/relationships/hyperlink" Target="https://www.amazon.ca/Bragg-Live-Food-Liquid-Seasoning/dp/B00DII07OU/" TargetMode="External"/><Relationship Id="rId89" Type="http://schemas.openxmlformats.org/officeDocument/2006/relationships/hyperlink" Target="https://www.healthyplanetcanada.com/prana-organic-proactivchia-whole-black-seeds-284g.html" TargetMode="External"/><Relationship Id="rId7" Type="http://schemas.openxmlformats.org/officeDocument/2006/relationships/hyperlink" Target="https://www.amazon.ca/Sukin-Purely-Ageless-Botanical-Hydration/dp/B07G3DHP1J/" TargetMode="External"/><Relationship Id="rId71" Type="http://schemas.openxmlformats.org/officeDocument/2006/relationships/hyperlink" Target="https://www.healthyplanetcanada.com/biosteel-shaker-cup.html" TargetMode="External"/><Relationship Id="rId92" Type="http://schemas.openxmlformats.org/officeDocument/2006/relationships/hyperlink" Target="https://www.amazon.ca/NOW-Apricot-Kernel-Refined-118ml/dp/B078WV9226/" TargetMode="External"/><Relationship Id="rId2" Type="http://schemas.openxmlformats.org/officeDocument/2006/relationships/hyperlink" Target="https://www.healthyplanetcanada.com/iron-vegan-athlete-s-blend-unflavoured-1kg.html" TargetMode="External"/><Relationship Id="rId16" Type="http://schemas.openxmlformats.org/officeDocument/2006/relationships/hyperlink" Target="https://www.amazon.ca/Sukin-Moisturiser-Brightening-Rejuvenates-Complexion/dp/B08PD7VML6/" TargetMode="External"/><Relationship Id="rId29" Type="http://schemas.openxmlformats.org/officeDocument/2006/relationships/hyperlink" Target="https://www.healthyplanetcanada.com/sukin-conditioner-natural-balance-500ml.html" TargetMode="External"/><Relationship Id="rId11" Type="http://schemas.openxmlformats.org/officeDocument/2006/relationships/hyperlink" Target="https://www.amazon.ca/Sukin-Purely-Ageless-Reviving-Cream/dp/B07G3DBP1S/" TargetMode="External"/><Relationship Id="rId24" Type="http://schemas.openxmlformats.org/officeDocument/2006/relationships/hyperlink" Target="https://www.amazon.ca/SUKIN-Rosehip-Cream-Cleanser-125ml/dp/B07TTK44R8/" TargetMode="External"/><Relationship Id="rId32" Type="http://schemas.openxmlformats.org/officeDocument/2006/relationships/hyperlink" Target="https://www.amazon.ca/Sukin-Balancing-Shampoo-Citrus-Spearmint/dp/B0772KN9XP/" TargetMode="External"/><Relationship Id="rId37" Type="http://schemas.openxmlformats.org/officeDocument/2006/relationships/hyperlink" Target="https://www.healthyplanetcanada.com/sukin-conditioner-volumising-500ml.html" TargetMode="External"/><Relationship Id="rId40" Type="http://schemas.openxmlformats.org/officeDocument/2006/relationships/hyperlink" Target="https://www.amazon.ca/Sukin-Hand-Nail-Cream-125ml/dp/B003VJXVLC/" TargetMode="External"/><Relationship Id="rId45" Type="http://schemas.openxmlformats.org/officeDocument/2006/relationships/hyperlink" Target="https://www.amazon.ca/Organika-Effervescent-Collagen-Lavender-convenience/dp/B08FC3LCP1/" TargetMode="External"/><Relationship Id="rId53" Type="http://schemas.openxmlformats.org/officeDocument/2006/relationships/hyperlink" Target="https://www.amazon.ca/Pure-Lab-Vitamins-N-acetyl-cysteine-sulfur-containing/dp/B09KFFMKW7/" TargetMode="External"/><Relationship Id="rId58" Type="http://schemas.openxmlformats.org/officeDocument/2006/relationships/hyperlink" Target="https://www.healthyplanetcanada.com/prana-organic-granolove-granola-cereal-maple-spice-crunch-300g.html" TargetMode="External"/><Relationship Id="rId66" Type="http://schemas.openxmlformats.org/officeDocument/2006/relationships/hyperlink" Target="https://www.healthyplanetcanada.com/prana-organic-chocolate-bark-no-mylk-n-95g.html" TargetMode="External"/><Relationship Id="rId74" Type="http://schemas.openxmlformats.org/officeDocument/2006/relationships/hyperlink" Target="https://www.amazon.ca/Sisu-Essential-absorption-preventing-Unflavored/dp/B07JVBXB9R/" TargetMode="External"/><Relationship Id="rId79" Type="http://schemas.openxmlformats.org/officeDocument/2006/relationships/hyperlink" Target="https://www.healthyplanetcanada.com/now-orange-oil-30ml.html" TargetMode="External"/><Relationship Id="rId87" Type="http://schemas.openxmlformats.org/officeDocument/2006/relationships/hyperlink" Target="https://www.healthyplanetcanada.com/everyone-2-in-1-lotion-lavender-aloe-177ml.html" TargetMode="External"/><Relationship Id="rId102" Type="http://schemas.openxmlformats.org/officeDocument/2006/relationships/hyperlink" Target="https://www.amazon.ca/Bamboo-Baby-Body-Lotion-1x10-14/dp/B01MXL6YD9/" TargetMode="External"/><Relationship Id="rId5" Type="http://schemas.openxmlformats.org/officeDocument/2006/relationships/hyperlink" Target="https://www.amazon.ca/Progressive-Collagen-Protein-Chocolate-Flavour/dp/B08MRJJ8GD/" TargetMode="External"/><Relationship Id="rId61" Type="http://schemas.openxmlformats.org/officeDocument/2006/relationships/hyperlink" Target="https://www.amazon.ca/PRANA-MACHU-PICHU-Fruit-Nut-Mix/dp/B00PN21SZQ/r" TargetMode="External"/><Relationship Id="rId82" Type="http://schemas.openxmlformats.org/officeDocument/2006/relationships/hyperlink" Target="https://www.amazon.ca/Prana-Organic-Black-Seeds-Ground/dp/B077HTCMQ3/" TargetMode="External"/><Relationship Id="rId90" Type="http://schemas.openxmlformats.org/officeDocument/2006/relationships/hyperlink" Target="https://www.amazon.ca/PRANA-Organic-Proactivchia-Whole-Black/dp/B077HR5BWW/" TargetMode="External"/><Relationship Id="rId95" Type="http://schemas.openxmlformats.org/officeDocument/2006/relationships/hyperlink" Target="https://www.healthyplanetcanada.com/now-grapeseed-oil-118ml.html" TargetMode="External"/><Relationship Id="rId19" Type="http://schemas.openxmlformats.org/officeDocument/2006/relationships/hyperlink" Target="https://www.healthyplanetcanada.com/sukin-rose-hip-oil-organic-25ml.html" TargetMode="External"/><Relationship Id="rId14" Type="http://schemas.openxmlformats.org/officeDocument/2006/relationships/hyperlink" Target="https://www.amazon.ca/Sukin-Rosehip-Hydrating-Cream-4-06oz/dp/B00I5NGKNK/" TargetMode="External"/><Relationship Id="rId22" Type="http://schemas.openxmlformats.org/officeDocument/2006/relationships/hyperlink" Target="https://www.amazon.ca/Hydra-Eye-Gel-15ml/dp/B08PD7VML3/" TargetMode="External"/><Relationship Id="rId27" Type="http://schemas.openxmlformats.org/officeDocument/2006/relationships/hyperlink" Target="https://www.healthyplanetcanada.com/sukin-shampoo-volumising-500ml.html" TargetMode="External"/><Relationship Id="rId30" Type="http://schemas.openxmlformats.org/officeDocument/2006/relationships/hyperlink" Target="https://www.amazon.ca/Sukin-Natural-Balance-Conditioner-16-9/dp/B07CCH1QFV/" TargetMode="External"/><Relationship Id="rId35" Type="http://schemas.openxmlformats.org/officeDocument/2006/relationships/hyperlink" Target="https://www.healthyplanetcanada.com/sukin-facial-cleanser-foaming-pump-125ml.html" TargetMode="External"/><Relationship Id="rId43" Type="http://schemas.openxmlformats.org/officeDocument/2006/relationships/hyperlink" Target="https://www.amazon.ca/Organika-Effervescent-Collagen-Cranberry-convenience/dp/B08FC74RFJ/" TargetMode="External"/><Relationship Id="rId48" Type="http://schemas.openxmlformats.org/officeDocument/2006/relationships/hyperlink" Target="https://www.healthyplanetcanada.com/organika-effervess-marine-collagen-kiwi-14-tablets.html" TargetMode="External"/><Relationship Id="rId56" Type="http://schemas.openxmlformats.org/officeDocument/2006/relationships/hyperlink" Target="https://www.healthyplanetcanada.com/oneroot-100-natural-honey-comb-200g.html" TargetMode="External"/><Relationship Id="rId64" Type="http://schemas.openxmlformats.org/officeDocument/2006/relationships/hyperlink" Target="https://www.healthyplanetcanada.com/prana-organic-fuji-salty-mix-150g.html" TargetMode="External"/><Relationship Id="rId69" Type="http://schemas.openxmlformats.org/officeDocument/2006/relationships/hyperlink" Target="https://www.amazon.ca/Prana-Chic-Choc-Combination-Superseeds/dp/B098K15KYK" TargetMode="External"/><Relationship Id="rId77" Type="http://schemas.openxmlformats.org/officeDocument/2006/relationships/hyperlink" Target="https://www.healthyplanetcanada.com/prana-organic-proactivchia-ground-black-seeds-200g.html" TargetMode="External"/><Relationship Id="rId100" Type="http://schemas.openxmlformats.org/officeDocument/2006/relationships/hyperlink" Target="https://www.amazon.ca/PRANA-Organic-Whole-White-Seeds/dp/B077HKH9VM/" TargetMode="External"/><Relationship Id="rId8" Type="http://schemas.openxmlformats.org/officeDocument/2006/relationships/hyperlink" Target="https://www.healthyplanetcanada.com/sukin-hydration-elixir-purely-ageless-25ml.html" TargetMode="External"/><Relationship Id="rId51" Type="http://schemas.openxmlformats.org/officeDocument/2006/relationships/hyperlink" Target="https://www.amazon.ca/Pack-Ener-C-Vitamin-Drink-Mix/dp/B00I5MZJ6K/" TargetMode="External"/><Relationship Id="rId72" Type="http://schemas.openxmlformats.org/officeDocument/2006/relationships/hyperlink" Target="https://www.amazon.ca/BioSteel-Shaker-Cup-28-oz/dp/B00U0LMRNC/" TargetMode="External"/><Relationship Id="rId80" Type="http://schemas.openxmlformats.org/officeDocument/2006/relationships/hyperlink" Target="https://www.amazon.ca/Now-Orange-Oil-Liquid-30ml/dp/B00J350U80/" TargetMode="External"/><Relationship Id="rId85" Type="http://schemas.openxmlformats.org/officeDocument/2006/relationships/hyperlink" Target="https://www.healthyplanetcanada.com/now-tangerine-oil-30ml.html" TargetMode="External"/><Relationship Id="rId93" Type="http://schemas.openxmlformats.org/officeDocument/2006/relationships/hyperlink" Target="https://www.healthyplanetcanada.com/now-lemon-oil-30ml.html" TargetMode="External"/><Relationship Id="rId98" Type="http://schemas.openxmlformats.org/officeDocument/2006/relationships/hyperlink" Target="https://www.amazon.ca/EO-Products-Everyone-Lotion-Unscented/dp/B01MSAB0YA/" TargetMode="External"/><Relationship Id="rId3" Type="http://schemas.openxmlformats.org/officeDocument/2006/relationships/hyperlink" Target="https://www.amazon.ca/Progressive-Vegessential-vanilla-chai-Supplement/dp/B01N66MSP2/" TargetMode="External"/><Relationship Id="rId12" Type="http://schemas.openxmlformats.org/officeDocument/2006/relationships/hyperlink" Target="https://www.healthyplanetcanada.com/sukin-reviving-eye-cream-purely-ageless-25ml.html" TargetMode="External"/><Relationship Id="rId17" Type="http://schemas.openxmlformats.org/officeDocument/2006/relationships/hyperlink" Target="https://www.healthyplanetcanada.com/sukin-glow-night-moisturizer-brightening-50ml.html" TargetMode="External"/><Relationship Id="rId25" Type="http://schemas.openxmlformats.org/officeDocument/2006/relationships/hyperlink" Target="https://www.healthyplanetcanada.com/sukin-body-lotion-hydrating-lime-coconut-500ml.html" TargetMode="External"/><Relationship Id="rId33" Type="http://schemas.openxmlformats.org/officeDocument/2006/relationships/hyperlink" Target="https://www.healthyplanetcanada.com/sukin-signature-revitalising-facial-scrub-125ml.html" TargetMode="External"/><Relationship Id="rId38" Type="http://schemas.openxmlformats.org/officeDocument/2006/relationships/hyperlink" Target="https://www.amazon.ca/Sukin-Volumising-Conditioner-500-ml/dp/B07L1C1LP7/" TargetMode="External"/><Relationship Id="rId46" Type="http://schemas.openxmlformats.org/officeDocument/2006/relationships/hyperlink" Target="https://www.healthyplanetcanada.com/organika-effervess-marine-collagen-lavender-14-tablets.html" TargetMode="External"/><Relationship Id="rId59" Type="http://schemas.openxmlformats.org/officeDocument/2006/relationships/hyperlink" Target="https://www.amazon.ca/PRANA-Algarve-Almonds-Salt-Chocolate/dp/B077HJTF8V" TargetMode="External"/><Relationship Id="rId67" Type="http://schemas.openxmlformats.org/officeDocument/2006/relationships/hyperlink" Target="https://www.amazon.ca/Prana-Flax-Organic-Non-GMO-Magnesium/dp/B094ZDCBXN/" TargetMode="External"/><Relationship Id="rId103" Type="http://schemas.openxmlformats.org/officeDocument/2006/relationships/printerSettings" Target="../printerSettings/printerSettings7.bin"/><Relationship Id="rId20" Type="http://schemas.openxmlformats.org/officeDocument/2006/relationships/hyperlink" Target="https://www.amazon.ca/Sukin-Rose-Fluid-Ounce-Misc/dp/B003VJVS4O/" TargetMode="External"/><Relationship Id="rId41" Type="http://schemas.openxmlformats.org/officeDocument/2006/relationships/hyperlink" Target="https://www.healthyplanetcanada.com/teeccino-mushroom-herbal-tea-chaga-ashwagandha-10-tea-bags.html" TargetMode="External"/><Relationship Id="rId54" Type="http://schemas.openxmlformats.org/officeDocument/2006/relationships/hyperlink" Target="https://www.healthyplanetcanada.com/pure-lab-vitamins-nac-600mg-120-veggie-caps.html" TargetMode="External"/><Relationship Id="rId62" Type="http://schemas.openxmlformats.org/officeDocument/2006/relationships/hyperlink" Target="https://www.healthyplanetcanada.com/prana-organic-nuts-and-fruit-mix-machu-pichu-150g.html" TargetMode="External"/><Relationship Id="rId70" Type="http://schemas.openxmlformats.org/officeDocument/2006/relationships/hyperlink" Target="https://www.healthyplanetcanada.com/prana-organic-chic-choc-crunchy-bites-double-chocolate-125g.html" TargetMode="External"/><Relationship Id="rId75" Type="http://schemas.openxmlformats.org/officeDocument/2006/relationships/hyperlink" Target="https://www.healthyplanetcanada.com/now-sweet-almond-oil-118ml.html" TargetMode="External"/><Relationship Id="rId83" Type="http://schemas.openxmlformats.org/officeDocument/2006/relationships/hyperlink" Target="https://www.healthyplanetcanada.com/bragg-all-purpose-soy-seasoning-liquid-473ml.html" TargetMode="External"/><Relationship Id="rId88" Type="http://schemas.openxmlformats.org/officeDocument/2006/relationships/hyperlink" Target="https://www.amazon.ca/EO-PRODUCTS-LOTION-LAVENDER-ALOE/dp/B01N5S6ODU/" TargetMode="External"/><Relationship Id="rId91" Type="http://schemas.openxmlformats.org/officeDocument/2006/relationships/hyperlink" Target="https://www.healthyplanetcanada.com/now-apricot-oil-118ml.html" TargetMode="External"/><Relationship Id="rId96" Type="http://schemas.openxmlformats.org/officeDocument/2006/relationships/hyperlink" Target="https://www.amazon.ca/NOW-Grape-Seed-Oil-118ml/dp/B00PUX5TUS/" TargetMode="External"/><Relationship Id="rId1" Type="http://schemas.openxmlformats.org/officeDocument/2006/relationships/hyperlink" Target="https://www.amazon.ca/Iron-Vegan-Unflavoured-Plant-based-Gluten-Free/dp/B07Z9Z4N16" TargetMode="External"/><Relationship Id="rId6" Type="http://schemas.openxmlformats.org/officeDocument/2006/relationships/hyperlink" Target="https://www.healthyplanetcanada.com/progressive-grass-fed-whey-collagen-mct-natural-chocolate-700g.html" TargetMode="External"/><Relationship Id="rId15" Type="http://schemas.openxmlformats.org/officeDocument/2006/relationships/hyperlink" Target="https://www.healthyplanetcanada.com/sukin-rehydrating-gel-cream-60ml.html" TargetMode="External"/><Relationship Id="rId23" Type="http://schemas.openxmlformats.org/officeDocument/2006/relationships/hyperlink" Target="https://www.healthyplanetcanada.com/sukin-nourishing-cream-cleanser-rosehip-125ml.html" TargetMode="External"/><Relationship Id="rId28" Type="http://schemas.openxmlformats.org/officeDocument/2006/relationships/hyperlink" Target="https://www.amazon.ca/Sukin-Volumising-Shampoo-500-ml/dp/B07L19T6GN/" TargetMode="External"/><Relationship Id="rId36" Type="http://schemas.openxmlformats.org/officeDocument/2006/relationships/hyperlink" Target="https://www.amazon.ca/Sukin-Foaming-Facial-Cleanser-125ml/dp/B003VJQKY2/" TargetMode="External"/><Relationship Id="rId49" Type="http://schemas.openxmlformats.org/officeDocument/2006/relationships/hyperlink" Target="https://www.amazon.ca/Organika-Effervescent-Collagen-Tablets-convenience/dp/B08FC2NBNB" TargetMode="External"/><Relationship Id="rId57" Type="http://schemas.openxmlformats.org/officeDocument/2006/relationships/hyperlink" Target="https://www.amazon.ca/Prana-Granolove-Organic-Granola-Non-GMO/dp/B09KS9YXGQ" TargetMode="External"/><Relationship Id="rId10" Type="http://schemas.openxmlformats.org/officeDocument/2006/relationships/hyperlink" Target="https://www.healthyplanetcanada.com/sukin-enriching-night-cream-rosehip-120ml.html" TargetMode="External"/><Relationship Id="rId31" Type="http://schemas.openxmlformats.org/officeDocument/2006/relationships/hyperlink" Target="https://www.healthyplanetcanada.com/sukin-shampoo-oil-balancing-500ml.html" TargetMode="External"/><Relationship Id="rId44" Type="http://schemas.openxmlformats.org/officeDocument/2006/relationships/hyperlink" Target="https://www.healthyplanetcanada.com/organika-effervess-marine-collagen-cranberry-14-tablets.html" TargetMode="External"/><Relationship Id="rId52" Type="http://schemas.openxmlformats.org/officeDocument/2006/relationships/hyperlink" Target="https://www.healthyplanetcanada.com/ener-c-vitamin-c-1000mg-lemon-lime-30-packs.html" TargetMode="External"/><Relationship Id="rId60" Type="http://schemas.openxmlformats.org/officeDocument/2006/relationships/hyperlink" Target="https://www.healthyplanetcanada.com/prana-organic-chocolate-bark-algarve-100g.html" TargetMode="External"/><Relationship Id="rId65" Type="http://schemas.openxmlformats.org/officeDocument/2006/relationships/hyperlink" Target="https://www.amazon.ca/PRANA-Hazelnut-Crispy-Creamy-Chocolate/dp/B077HDT93Z" TargetMode="External"/><Relationship Id="rId73" Type="http://schemas.openxmlformats.org/officeDocument/2006/relationships/hyperlink" Target="https://www.healthyplanetcanada.com/sisu-vitamin-d-1000-iu-90-tablets.html" TargetMode="External"/><Relationship Id="rId78" Type="http://schemas.openxmlformats.org/officeDocument/2006/relationships/hyperlink" Target="https://www.amazon.ca/PRANA-Organic-Proactivchia-Ground-Black/dp/B077HYS3MX/" TargetMode="External"/><Relationship Id="rId81" Type="http://schemas.openxmlformats.org/officeDocument/2006/relationships/hyperlink" Target="https://www.healthyplanetcanada.com/prana-organic-chia-seeds-ground-black-200g.html" TargetMode="External"/><Relationship Id="rId86" Type="http://schemas.openxmlformats.org/officeDocument/2006/relationships/hyperlink" Target="https://www.amazon.ca/Now-Tangerine-Oil-Liquid-30ml/dp/B07GSX3G6B/" TargetMode="External"/><Relationship Id="rId94" Type="http://schemas.openxmlformats.org/officeDocument/2006/relationships/hyperlink" Target="https://www.amazon.ca/Now-Lemon-Oil-Liquid-30ml/dp/B00PUX5MQO/" TargetMode="External"/><Relationship Id="rId99" Type="http://schemas.openxmlformats.org/officeDocument/2006/relationships/hyperlink" Target="https://www.healthyplanetcanada.com/prana-organic-chia-seeds-whole-white-300g.html" TargetMode="External"/><Relationship Id="rId101" Type="http://schemas.openxmlformats.org/officeDocument/2006/relationships/hyperlink" Target="https://www.healthyplanetcanada.com/boo-bamboo-natural-baby-lotion-300ml.html" TargetMode="External"/><Relationship Id="rId4" Type="http://schemas.openxmlformats.org/officeDocument/2006/relationships/hyperlink" Target="https://www.healthyplanetcanada.com/progressive-vegessential-all-in-one-vanilla-chai-latte-840g.html" TargetMode="External"/><Relationship Id="rId9" Type="http://schemas.openxmlformats.org/officeDocument/2006/relationships/hyperlink" Target="https://www.amazon.ca/Sukin-Rosehip-Enriching-Night-Cream/dp/B01M1SZP73" TargetMode="External"/><Relationship Id="rId13" Type="http://schemas.openxmlformats.org/officeDocument/2006/relationships/hyperlink" Target="https://www.healthyplanetcanada.com/sukin-hydrating-day-cream-rose-hip-120ml.html" TargetMode="External"/><Relationship Id="rId18" Type="http://schemas.openxmlformats.org/officeDocument/2006/relationships/hyperlink" Target="https://www.amazon.ca/Sukin-Moisturiser-Brightening-Rejuvenates-Complexion/dp/B09H3L1QM5/" TargetMode="External"/><Relationship Id="rId39" Type="http://schemas.openxmlformats.org/officeDocument/2006/relationships/hyperlink" Target="https://www.healthyplanetcanada.com/sukin-hand-nail-cream-signature-tube-125ml.html" TargetMode="External"/><Relationship Id="rId34" Type="http://schemas.openxmlformats.org/officeDocument/2006/relationships/hyperlink" Target="https://www.amazon.ca/Sukin-Revitalising-Facial-Scrub-125ml/dp/B003VJXUHW/" TargetMode="External"/><Relationship Id="rId50" Type="http://schemas.openxmlformats.org/officeDocument/2006/relationships/hyperlink" Target="https://www.healthyplanetcanada.com/organika-effervess-marine-collagen-rose-14-tablets.html" TargetMode="External"/><Relationship Id="rId55" Type="http://schemas.openxmlformats.org/officeDocument/2006/relationships/hyperlink" Target="https://www.amazon.ca/OneRoot-100-Natural-Comb-Honey/dp/B079THQ943/" TargetMode="External"/><Relationship Id="rId76" Type="http://schemas.openxmlformats.org/officeDocument/2006/relationships/hyperlink" Target="https://www.amazon.ca/Almond-Sweet-Expeller-Pressed-118ml/dp/B00PUX5Q6K/" TargetMode="External"/><Relationship Id="rId97" Type="http://schemas.openxmlformats.org/officeDocument/2006/relationships/hyperlink" Target="https://www.healthyplanetcanada.com/everyone-3-in-1-lotion-unscented-177ml.html" TargetMode="External"/></Relationships>
</file>

<file path=xl/worksheets/_rels/sheet8.xml.rels><?xml version="1.0" encoding="UTF-8" standalone="yes"?>
<Relationships xmlns="http://schemas.openxmlformats.org/package/2006/relationships"><Relationship Id="rId26" Type="http://schemas.openxmlformats.org/officeDocument/2006/relationships/hyperlink" Target="https://wholesale.canadianprotein.com/products/economy-whey" TargetMode="External"/><Relationship Id="rId21" Type="http://schemas.openxmlformats.org/officeDocument/2006/relationships/hyperlink" Target="https://www.amazon.ca/Canadian-Protein-Grass-Fed-Concentrate-Undenatured/dp/B08BX1777Q/" TargetMode="External"/><Relationship Id="rId34" Type="http://schemas.openxmlformats.org/officeDocument/2006/relationships/hyperlink" Target="https://www.amazon.ca/Canadian-Protein-Grass-Fed-Chocolate-Undenatured/dp/B07RYNTPKG/" TargetMode="External"/><Relationship Id="rId42" Type="http://schemas.openxmlformats.org/officeDocument/2006/relationships/hyperlink" Target="https://wholesale.canadianprotein.com/products/grass-fed-new-zealand-whey-protein-isolate" TargetMode="External"/><Relationship Id="rId47" Type="http://schemas.openxmlformats.org/officeDocument/2006/relationships/hyperlink" Target="https://www.amazon.ca/Canadian-Protein-Grass-Fed-Strawberry-Undenatured/dp/B08BWZ3G57/" TargetMode="External"/><Relationship Id="rId50" Type="http://schemas.openxmlformats.org/officeDocument/2006/relationships/hyperlink" Target="https://wholesale.canadianprotein.com/products/grass-fed-new-zealand-whey-protein-isolate" TargetMode="External"/><Relationship Id="rId55" Type="http://schemas.openxmlformats.org/officeDocument/2006/relationships/hyperlink" Target="https://www.amazon.ca/Canadian-Protein-Birthday-Flavoured-Friendly/dp/B07S3XK93Q" TargetMode="External"/><Relationship Id="rId63" Type="http://schemas.openxmlformats.org/officeDocument/2006/relationships/hyperlink" Target="https://www.amazon.ca/Canadian-Protein-Flavoured-Friendly-Recovery/dp/B07RYNVHF1/" TargetMode="External"/><Relationship Id="rId68" Type="http://schemas.openxmlformats.org/officeDocument/2006/relationships/hyperlink" Target="https://wholesale.canadianprotein.com/products/mass-gainer" TargetMode="External"/><Relationship Id="rId76" Type="http://schemas.openxmlformats.org/officeDocument/2006/relationships/hyperlink" Target="https://www.amazon.ca/Canadian-Protein-Unflavoured-Building-Concentrate/dp/B07S41N6WN/" TargetMode="External"/><Relationship Id="rId84" Type="http://schemas.openxmlformats.org/officeDocument/2006/relationships/hyperlink" Target="https://www.amazon.ca/Canadian-Protein-Flavoured-Overnight-Absorbing/dp/B07S31WYB6/" TargetMode="External"/><Relationship Id="rId89" Type="http://schemas.openxmlformats.org/officeDocument/2006/relationships/hyperlink" Target="https://wholesale.canadianprotein.com/products/premium-whey-protein-blend" TargetMode="External"/><Relationship Id="rId97" Type="http://schemas.openxmlformats.org/officeDocument/2006/relationships/printerSettings" Target="../printerSettings/printerSettings8.bin"/><Relationship Id="rId7" Type="http://schemas.openxmlformats.org/officeDocument/2006/relationships/hyperlink" Target="https://wholesale.canadianprotein.com/products/economy-whey" TargetMode="External"/><Relationship Id="rId71" Type="http://schemas.openxmlformats.org/officeDocument/2006/relationships/hyperlink" Target="https://wholesale.canadianprotein.com/products/mass-gainer" TargetMode="External"/><Relationship Id="rId92" Type="http://schemas.openxmlformats.org/officeDocument/2006/relationships/hyperlink" Target="https://www.amazon.ca/Canadian-Protein-Chocolate-Flavoured-Friendly/dp/B08BX1RPZD/" TargetMode="External"/><Relationship Id="rId2" Type="http://schemas.openxmlformats.org/officeDocument/2006/relationships/hyperlink" Target="https://www.amazon.ca/Canadian-Protein-Colostrum-Digestive-Supplement/dp/B07WZPYMBB/" TargetMode="External"/><Relationship Id="rId16" Type="http://schemas.openxmlformats.org/officeDocument/2006/relationships/hyperlink" Target="https://www.amazon.ca/Canadian-Protein-Concentrate-Flavored-Friendly/dp/B07SDL65W9/" TargetMode="External"/><Relationship Id="rId29" Type="http://schemas.openxmlformats.org/officeDocument/2006/relationships/hyperlink" Target="https://wholesale.canadianprotein.com/products/egg-white-protein-powder" TargetMode="External"/><Relationship Id="rId11" Type="http://schemas.openxmlformats.org/officeDocument/2006/relationships/hyperlink" Target="https://wholesale.canadianprotein.com/products/economy-whey" TargetMode="External"/><Relationship Id="rId24" Type="http://schemas.openxmlformats.org/officeDocument/2006/relationships/hyperlink" Target="https://www.amazon.ca/Canadian-Protein-Grass-Fed-Concentrate-Undenatured/dp/B08BX1XDJP/" TargetMode="External"/><Relationship Id="rId32" Type="http://schemas.openxmlformats.org/officeDocument/2006/relationships/hyperlink" Target="https://www.amazon.ca/Canadian-Protein-Grass-Fed-Chocolate-Undenatured/dp/B07RZMMK5C/" TargetMode="External"/><Relationship Id="rId37" Type="http://schemas.openxmlformats.org/officeDocument/2006/relationships/hyperlink" Target="https://wholesale.canadianprotein.com/products/grass-fed-new-zealand-whey-protein-isolate" TargetMode="External"/><Relationship Id="rId40" Type="http://schemas.openxmlformats.org/officeDocument/2006/relationships/hyperlink" Target="https://www.amazon.ca/Canadian-Protein-Grass-Fed-Chocolate-Undenatured/dp/B07RYNP8M5/" TargetMode="External"/><Relationship Id="rId45" Type="http://schemas.openxmlformats.org/officeDocument/2006/relationships/hyperlink" Target="https://www.amazon.ca/Canadian-Protein-Grass-Fed-Strawberry-Undenatured/dp/B099GNT5BW/" TargetMode="External"/><Relationship Id="rId53" Type="http://schemas.openxmlformats.org/officeDocument/2006/relationships/hyperlink" Target="https://www.amazon.ca/Canadian-Protein-Chocolate-Milkshake-Flavoured/dp/B07S4NCHFZ/" TargetMode="External"/><Relationship Id="rId58" Type="http://schemas.openxmlformats.org/officeDocument/2006/relationships/hyperlink" Target="https://wholesale.canadianprotein.com/products/100-whey-protein-isolate" TargetMode="External"/><Relationship Id="rId66" Type="http://schemas.openxmlformats.org/officeDocument/2006/relationships/hyperlink" Target="https://wholesale.canadianprotein.com/products/100-whey-protein-isolate" TargetMode="External"/><Relationship Id="rId74" Type="http://schemas.openxmlformats.org/officeDocument/2006/relationships/hyperlink" Target="https://www.amazon.ca/Canadian-Protein-Unflavoured-Building-Concentrate/dp/B07S2Z7TQQ/" TargetMode="External"/><Relationship Id="rId79" Type="http://schemas.openxmlformats.org/officeDocument/2006/relationships/hyperlink" Target="https://wholesale.canadianprotein.com/products/micellar-casein" TargetMode="External"/><Relationship Id="rId87" Type="http://schemas.openxmlformats.org/officeDocument/2006/relationships/hyperlink" Target="https://wholesale.canadianprotein.com/products/premium-hemp-protein-powder" TargetMode="External"/><Relationship Id="rId5" Type="http://schemas.openxmlformats.org/officeDocument/2006/relationships/hyperlink" Target="https://wholesale.canadianprotein.com/products/economy-whey" TargetMode="External"/><Relationship Id="rId61" Type="http://schemas.openxmlformats.org/officeDocument/2006/relationships/hyperlink" Target="https://www.amazon.ca/Canadian-Protein-Strawberry-Milkshake-Flavoured/dp/B07S2TB9WH/" TargetMode="External"/><Relationship Id="rId82" Type="http://schemas.openxmlformats.org/officeDocument/2006/relationships/hyperlink" Target="https://www.amazon.ca/Canadian-Protein-Micellar-Overnight-Absorbing/dp/B07RZVJKDH/" TargetMode="External"/><Relationship Id="rId90" Type="http://schemas.openxmlformats.org/officeDocument/2006/relationships/hyperlink" Target="https://wholesale.canadianprotein.com/products/premium-whey-protein-blend" TargetMode="External"/><Relationship Id="rId95" Type="http://schemas.openxmlformats.org/officeDocument/2006/relationships/hyperlink" Target="https://www.amazon.ca/Canadian-Protein-Chocolate-Flavoured-Friendly/dp/B07RXM5R6R/" TargetMode="External"/><Relationship Id="rId19" Type="http://schemas.openxmlformats.org/officeDocument/2006/relationships/hyperlink" Target="https://wholesale.canadianprotein.com/products/economy-whey" TargetMode="External"/><Relationship Id="rId14" Type="http://schemas.openxmlformats.org/officeDocument/2006/relationships/hyperlink" Target="https://www.amazon.ca/Canadian-Protein-Concentrate-Chocolate-Flavoured/dp/B07SBDVWFP/" TargetMode="External"/><Relationship Id="rId22" Type="http://schemas.openxmlformats.org/officeDocument/2006/relationships/hyperlink" Target="https://wholesale.canadianprotein.com/products/economy-whey" TargetMode="External"/><Relationship Id="rId27" Type="http://schemas.openxmlformats.org/officeDocument/2006/relationships/hyperlink" Target="https://www.amazon.ca/Canadian-Protein-Grass-Fed-Concentrate-Undenatured/dp/B07RXM55PT/" TargetMode="External"/><Relationship Id="rId30" Type="http://schemas.openxmlformats.org/officeDocument/2006/relationships/hyperlink" Target="https://www.amazon.ca/Canadian-Protein-Unflavoured-Friendly-Recovery/dp/B07S31YXJ9/" TargetMode="External"/><Relationship Id="rId35" Type="http://schemas.openxmlformats.org/officeDocument/2006/relationships/hyperlink" Target="https://wholesale.canadianprotein.com/products/grass-fed-new-zealand-whey-protein-isolate" TargetMode="External"/><Relationship Id="rId43" Type="http://schemas.openxmlformats.org/officeDocument/2006/relationships/hyperlink" Target="https://www.amazon.ca/Canadian-Protein-Grass-Fed-Strawberry-Undenatured/dp/B07S3XSW8F/" TargetMode="External"/><Relationship Id="rId48" Type="http://schemas.openxmlformats.org/officeDocument/2006/relationships/hyperlink" Target="https://www.amazon.ca/Canadian-Protein-Grass-Fed-Strawberry-Undenatured/dp/B07RYNVL41/" TargetMode="External"/><Relationship Id="rId56" Type="http://schemas.openxmlformats.org/officeDocument/2006/relationships/hyperlink" Target="https://wholesale.canadianprotein.com/products/100-whey-protein-isolate" TargetMode="External"/><Relationship Id="rId64" Type="http://schemas.openxmlformats.org/officeDocument/2006/relationships/hyperlink" Target="https://wholesale.canadianprotein.com/products/100-whey-protein-isolate" TargetMode="External"/><Relationship Id="rId69" Type="http://schemas.openxmlformats.org/officeDocument/2006/relationships/hyperlink" Target="https://wholesale.canadianprotein.com/products/hydrolyzed-casein" TargetMode="External"/><Relationship Id="rId77" Type="http://schemas.openxmlformats.org/officeDocument/2006/relationships/hyperlink" Target="https://wholesale.canadianprotein.com/products/mass-gainer" TargetMode="External"/><Relationship Id="rId8" Type="http://schemas.openxmlformats.org/officeDocument/2006/relationships/hyperlink" Target="https://www.amazon.ca/Canadian-Protein-Concentrate-Chocolate-Milkshake/dp/B07SBF585J/" TargetMode="External"/><Relationship Id="rId51" Type="http://schemas.openxmlformats.org/officeDocument/2006/relationships/hyperlink" Target="https://www.amazon.ca/Canadian-Protein-Grass-Fed-Strawberry-Undenatured/dp/B07S1Q8MW9/" TargetMode="External"/><Relationship Id="rId72" Type="http://schemas.openxmlformats.org/officeDocument/2006/relationships/hyperlink" Target="https://www.amazon.ca/Canadian-Protein-Unflavoured-Building-Concentrate/dp/B07S1Y1SK8/" TargetMode="External"/><Relationship Id="rId80" Type="http://schemas.openxmlformats.org/officeDocument/2006/relationships/hyperlink" Target="https://www.amazon.ca/Canadian-Protein-Chocolate-Milkshake-Flavoured/dp/B07S4381L1/" TargetMode="External"/><Relationship Id="rId85" Type="http://schemas.openxmlformats.org/officeDocument/2006/relationships/hyperlink" Target="https://wholesale.canadianprotein.com/products/premium-hemp-protein-powder" TargetMode="External"/><Relationship Id="rId93" Type="http://schemas.openxmlformats.org/officeDocument/2006/relationships/hyperlink" Target="https://www.amazon.ca/Canadian-Protein-Chocolate-Flavoured-Friendly/dp/B07S2T6PB4/" TargetMode="External"/><Relationship Id="rId3" Type="http://schemas.openxmlformats.org/officeDocument/2006/relationships/hyperlink" Target="https://wholesale.canadianprotein.com/products/colostrum-powder" TargetMode="External"/><Relationship Id="rId12" Type="http://schemas.openxmlformats.org/officeDocument/2006/relationships/hyperlink" Target="https://www.amazon.ca/Canadian-Protein-Concentrate-Chocolate-Flavoured/dp/B07SDM4JHN/" TargetMode="External"/><Relationship Id="rId17" Type="http://schemas.openxmlformats.org/officeDocument/2006/relationships/hyperlink" Target="https://wholesale.canadianprotein.com/products/economy-whey" TargetMode="External"/><Relationship Id="rId25" Type="http://schemas.openxmlformats.org/officeDocument/2006/relationships/hyperlink" Target="https://www.amazon.ca/Canadian-Protein-Grass-Fed-Concentrate-Undenatured/dp/B08BX1KM2Y/" TargetMode="External"/><Relationship Id="rId33" Type="http://schemas.openxmlformats.org/officeDocument/2006/relationships/hyperlink" Target="https://wholesale.canadianprotein.com/products/grass-fed-new-zealand-whey-protein-isolate" TargetMode="External"/><Relationship Id="rId38" Type="http://schemas.openxmlformats.org/officeDocument/2006/relationships/hyperlink" Target="https://www.amazon.ca/Canadian-Protein-Grass-Fed-Chocolate-Undenatured/dp/B07RZMN5KM/" TargetMode="External"/><Relationship Id="rId46" Type="http://schemas.openxmlformats.org/officeDocument/2006/relationships/hyperlink" Target="https://wholesale.canadianprotein.com/products/grass-fed-new-zealand-whey-protein-isolate" TargetMode="External"/><Relationship Id="rId59" Type="http://schemas.openxmlformats.org/officeDocument/2006/relationships/hyperlink" Target="https://www.amazon.ca/Canadian-Protein-Chocolate-Flavoured-Friendly/dp/B07S1Q9C3X" TargetMode="External"/><Relationship Id="rId67" Type="http://schemas.openxmlformats.org/officeDocument/2006/relationships/hyperlink" Target="https://www.amazon.ca/Canadian-Protein-Unflavoured-Building-Concentrate/dp/B07S1Y1SK8" TargetMode="External"/><Relationship Id="rId20" Type="http://schemas.openxmlformats.org/officeDocument/2006/relationships/hyperlink" Target="https://www.amazon.ca/Canadian-Protein-Grass-Fed-Concentrate-Undenatured/dp/B07RZMNH5Y/" TargetMode="External"/><Relationship Id="rId41" Type="http://schemas.openxmlformats.org/officeDocument/2006/relationships/hyperlink" Target="https://www.amazon.ca/Canadian-Protein-Grass-Fed-Chocolate-Undenatured/dp/B08BWZ45DJ/" TargetMode="External"/><Relationship Id="rId54" Type="http://schemas.openxmlformats.org/officeDocument/2006/relationships/hyperlink" Target="https://wholesale.canadianprotein.com/products/100-whey-protein-isolate" TargetMode="External"/><Relationship Id="rId62" Type="http://schemas.openxmlformats.org/officeDocument/2006/relationships/hyperlink" Target="https://wholesale.canadianprotein.com/products/100-whey-protein-isolate" TargetMode="External"/><Relationship Id="rId70" Type="http://schemas.openxmlformats.org/officeDocument/2006/relationships/hyperlink" Target="https://www.amazon.ca/Canadian-Protein-Hydrolyzed-Unflavoured-Absorbing/dp/B07S3XSL9J/" TargetMode="External"/><Relationship Id="rId75" Type="http://schemas.openxmlformats.org/officeDocument/2006/relationships/hyperlink" Target="https://wholesale.canadianprotein.com/products/mass-gainer" TargetMode="External"/><Relationship Id="rId83" Type="http://schemas.openxmlformats.org/officeDocument/2006/relationships/hyperlink" Target="https://wholesale.canadianprotein.com/products/micellar-casein" TargetMode="External"/><Relationship Id="rId88" Type="http://schemas.openxmlformats.org/officeDocument/2006/relationships/hyperlink" Target="https://www.amazon.ca/Canadian-Protein-Premium-Unflavoured-Recovery/dp/B08BX1CLX8/" TargetMode="External"/><Relationship Id="rId91" Type="http://schemas.openxmlformats.org/officeDocument/2006/relationships/hyperlink" Target="https://www.amazon.ca/Canadian-Protein-Chocolate-Flavoured-Friendly/dp/B07RZMMMQB/" TargetMode="External"/><Relationship Id="rId96" Type="http://schemas.openxmlformats.org/officeDocument/2006/relationships/hyperlink" Target="https://www.amazon.ca/Canadian-Protein-Chocolate-Flavoured-Friendly/dp/B07S1Q91D6/" TargetMode="External"/><Relationship Id="rId1" Type="http://schemas.openxmlformats.org/officeDocument/2006/relationships/hyperlink" Target="https://wholesale.canadianprotein.com/products/colostrum-powder" TargetMode="External"/><Relationship Id="rId6" Type="http://schemas.openxmlformats.org/officeDocument/2006/relationships/hyperlink" Target="https://www.amazon.ca/Canadian-Protein-Concentrate-Chocolate-Milkshake/dp/B07SBD3G5X/" TargetMode="External"/><Relationship Id="rId15" Type="http://schemas.openxmlformats.org/officeDocument/2006/relationships/hyperlink" Target="https://wholesale.canadianprotein.com/products/economy-whey" TargetMode="External"/><Relationship Id="rId23" Type="http://schemas.openxmlformats.org/officeDocument/2006/relationships/hyperlink" Target="https://wholesale.canadianprotein.com/products/economy-whey" TargetMode="External"/><Relationship Id="rId28" Type="http://schemas.openxmlformats.org/officeDocument/2006/relationships/hyperlink" Target="https://wholesale.canadianprotein.com/products/economy-whey" TargetMode="External"/><Relationship Id="rId36" Type="http://schemas.openxmlformats.org/officeDocument/2006/relationships/hyperlink" Target="https://www.amazon.ca/Canadian-Protein-Grass-Fed-Chocolate-Undenatured/dp/B08BX1KJWM/" TargetMode="External"/><Relationship Id="rId49" Type="http://schemas.openxmlformats.org/officeDocument/2006/relationships/hyperlink" Target="https://www.amazon.ca/Canadian-Protein-Grass-Fed-Strawberry-Undenatured/dp/B07RYNVNMC/" TargetMode="External"/><Relationship Id="rId57" Type="http://schemas.openxmlformats.org/officeDocument/2006/relationships/hyperlink" Target="https://www.amazon.ca/Canadian-Protein-Flavored-Friendly-Recovery/dp/B07S3XQTRJ/" TargetMode="External"/><Relationship Id="rId10" Type="http://schemas.openxmlformats.org/officeDocument/2006/relationships/hyperlink" Target="https://www.amazon.ca/Canadian-Protein-Concentrate-Chocolate-Milkshake/dp/B07SCKD4LV/" TargetMode="External"/><Relationship Id="rId31" Type="http://schemas.openxmlformats.org/officeDocument/2006/relationships/hyperlink" Target="https://wholesale.canadianprotein.com/products/grass-fed-new-zealand-whey-protein-isolate" TargetMode="External"/><Relationship Id="rId44" Type="http://schemas.openxmlformats.org/officeDocument/2006/relationships/hyperlink" Target="https://www.amazon.ca/Canadian-Protein-Grass-Fed-Strawberry-Undenatured/dp/B07S2T9L7L/" TargetMode="External"/><Relationship Id="rId52" Type="http://schemas.openxmlformats.org/officeDocument/2006/relationships/hyperlink" Target="https://www.amazon.ca/Canadian-Protein-Grass-Fed-Strawberry-Undenatured/dp/B08BX2RCRB/" TargetMode="External"/><Relationship Id="rId60" Type="http://schemas.openxmlformats.org/officeDocument/2006/relationships/hyperlink" Target="https://wholesale.canadianprotein.com/products/100-whey-protein-isolate" TargetMode="External"/><Relationship Id="rId65" Type="http://schemas.openxmlformats.org/officeDocument/2006/relationships/hyperlink" Target="https://www.amazon.ca/Canadian-Protein-Unflavoured-Friendly-Recovery/dp/B08BX1BP8N" TargetMode="External"/><Relationship Id="rId73" Type="http://schemas.openxmlformats.org/officeDocument/2006/relationships/hyperlink" Target="https://wholesale.canadianprotein.com/products/mass-gainer" TargetMode="External"/><Relationship Id="rId78" Type="http://schemas.openxmlformats.org/officeDocument/2006/relationships/hyperlink" Target="https://www.amazon.ca/Canadian-Protein-Unflavoured-Building-Concentrate/dp/B07RZVK1NV/" TargetMode="External"/><Relationship Id="rId81" Type="http://schemas.openxmlformats.org/officeDocument/2006/relationships/hyperlink" Target="https://wholesale.canadianprotein.com/products/micellar-casein" TargetMode="External"/><Relationship Id="rId86" Type="http://schemas.openxmlformats.org/officeDocument/2006/relationships/hyperlink" Target="https://www.amazon.ca/Canadian-Protein-Premium-Unflavoured-Recovery/dp/B07S31NY8H/" TargetMode="External"/><Relationship Id="rId94" Type="http://schemas.openxmlformats.org/officeDocument/2006/relationships/hyperlink" Target="https://wholesale.canadianprotein.com/products/premium-whey-protein-blend" TargetMode="External"/><Relationship Id="rId4" Type="http://schemas.openxmlformats.org/officeDocument/2006/relationships/hyperlink" Target="https://www.amazon.ca/Canadian-Protein-Colostrum-Digestive-Supplement/dp/B07X4ZXLK4/" TargetMode="External"/><Relationship Id="rId9" Type="http://schemas.openxmlformats.org/officeDocument/2006/relationships/hyperlink" Target="https://wholesale.canadianprotein.com/products/economy-whey" TargetMode="External"/><Relationship Id="rId13" Type="http://schemas.openxmlformats.org/officeDocument/2006/relationships/hyperlink" Target="https://wholesale.canadianprotein.com/products/economy-whey" TargetMode="External"/><Relationship Id="rId18" Type="http://schemas.openxmlformats.org/officeDocument/2006/relationships/hyperlink" Target="https://www.amazon.ca/Canadian-Protein-Grass-Fed-Concentrate-Undenatured/dp/B07S1Q972Z/" TargetMode="External"/><Relationship Id="rId39" Type="http://schemas.openxmlformats.org/officeDocument/2006/relationships/hyperlink" Target="https://wholesale.canadianprotein.com/products/grass-fed-new-zealand-whey-protein-isolate" TargetMode="External"/></Relationships>
</file>

<file path=xl/worksheets/_rels/sheet9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renspets.com/products/science-diet-adult-sensitive-stomach-skin?via=Z2lkOi8vcmVucy1wZXRzL1dvcmthcmVhOjpDYXRhbG9nOjpDYXRlZ29yeS81YmNmYjI5MzY0ZjU5ZTJhOTljOWQ1NDM&amp;size=13.6%20kg&amp;quantity=1" TargetMode="External"/><Relationship Id="rId299" Type="http://schemas.openxmlformats.org/officeDocument/2006/relationships/hyperlink" Target="https://www.renspets.com/products/zeal-adult-air-dried-turkey?via=Z2lkOi8vcmVucy1wZXRzL1dvcmthcmVhOjpDYXRhbG9nOjpDYXRlZ29yeS81YmNmYjI5MzY0ZjU5ZTJhOTljOWQ1NDM&amp;size=2.2%20lb&amp;quantity=1" TargetMode="External"/><Relationship Id="rId21" Type="http://schemas.openxmlformats.org/officeDocument/2006/relationships/hyperlink" Target="https://www.renspets.com/products/pro-plan-adult-specialized-sensskinstomachsalmonrice?via=Z2lkOi8vcmVucy1wZXRzL1dvcmthcmVhOjpDYXRhbG9nOjpDYXRlZ29yeS81YmNmYjI5MzY0ZjU5ZTJhOTljOWQ1NDM&amp;size=13.6%20kg&amp;quantity=1" TargetMode="External"/><Relationship Id="rId63" Type="http://schemas.openxmlformats.org/officeDocument/2006/relationships/hyperlink" Target="https://www.renspets.com/products/kong-original-extreme-black?via=Z2lkOi8vcmVucy1wZXRzL1dvcmthcmVhOjpDYXRhbG9nOjpDYXRlZ29yeS81YmNmYjI5MzY0ZjU5ZTJhOTljOWQ1NDM&amp;size=Medium&amp;quantity=1" TargetMode="External"/><Relationship Id="rId159" Type="http://schemas.openxmlformats.org/officeDocument/2006/relationships/hyperlink" Target="https://www.amazon.ca/KONG-WBZX2-Extra-Large-Wubba/dp/B07BFVBY7G/" TargetMode="External"/><Relationship Id="rId324" Type="http://schemas.openxmlformats.org/officeDocument/2006/relationships/hyperlink" Target="https://www.amazon.ca/Kelco-50-Puppy-Shampoo-Gallon/dp/B001U8KJPM" TargetMode="External"/><Relationship Id="rId366" Type="http://schemas.openxmlformats.org/officeDocument/2006/relationships/hyperlink" Target="https://www.amazon.ca/Catit-43742W-Flower-Fountain-3L/dp/B0146QXOB0/" TargetMode="External"/><Relationship Id="rId170" Type="http://schemas.openxmlformats.org/officeDocument/2006/relationships/hyperlink" Target="https://www.renspets.com/products/bocces-bakery-birthday-cake-biscuits-141-g?via=Z2lkOi8vcmVucy1wZXRzL1dvcmthcmVhOjpDYXRhbG9nOjpDYXRlZ29yeS81YmNmYjI5MzY0ZjU5ZTJhOTljOWQ1NDM" TargetMode="External"/><Relationship Id="rId226" Type="http://schemas.openxmlformats.org/officeDocument/2006/relationships/hyperlink" Target="https://www.amazon.ca/Chuckit-Large-Kick-Fetch-Ball/dp/B0084DRJKO/" TargetMode="External"/><Relationship Id="rId433" Type="http://schemas.openxmlformats.org/officeDocument/2006/relationships/hyperlink" Target="https://www.amazon.ca/Black-Sheep-Organics-Natural-Off-Leash/dp/B082DRN9YQ/" TargetMode="External"/><Relationship Id="rId268" Type="http://schemas.openxmlformats.org/officeDocument/2006/relationships/hyperlink" Target="https://www.amazon.ca/RC-Pet-Products-Primary-Collection/dp/B00UW0N6FO/" TargetMode="External"/><Relationship Id="rId32" Type="http://schemas.openxmlformats.org/officeDocument/2006/relationships/hyperlink" Target="https://www.amazon.ca/Solutions-Skin-Coat-Care-3-5lb/dp/B07RHC8XDD/" TargetMode="External"/><Relationship Id="rId74" Type="http://schemas.openxmlformats.org/officeDocument/2006/relationships/hyperlink" Target="https://www.renspets.com/products/science-diet-feline-oral-care?via=Z2lkOi8vcmVucy1wZXRzL1dvcmthcmVhOjpDYXRhbG9nOjpDYXRlZ29yeS81YmNmYjI5MzY0ZjU5ZTJhOTljOWQ1NDM&amp;size=1.58%20kg&amp;quantity=1" TargetMode="External"/><Relationship Id="rId128" Type="http://schemas.openxmlformats.org/officeDocument/2006/relationships/hyperlink" Target="https://www.amazon.ca/Jays-Tasty-Adventures-Bacon-Jerky/dp/B083F7BQQH/" TargetMode="External"/><Relationship Id="rId335" Type="http://schemas.openxmlformats.org/officeDocument/2006/relationships/hyperlink" Target="https://www.renspets.com/products/kelco-ultra-blue-shampoo-gal?via=Z2lkOi8vcmVucy1wZXRzL1dvcmthcmVhOjpDYXRhbG9nOjpDYXRlZ29yeS81YmNmYjI5MzY0ZjU5ZTJhOTljOWQ1NDM" TargetMode="External"/><Relationship Id="rId377" Type="http://schemas.openxmlformats.org/officeDocument/2006/relationships/hyperlink" Target="https://www.renspets.com/products/sunseed-vita-prima-parrot-1-81-kg?via=Z2lkOi8vcmVucy1wZXRzL1dvcmthcmVhOjpDYXRhbG9nOjpDYXRlZ29yeS81YmNmYjI5MzY0ZjU5ZTJhOTljOWQ1NDM" TargetMode="External"/><Relationship Id="rId5" Type="http://schemas.openxmlformats.org/officeDocument/2006/relationships/hyperlink" Target="https://www.renspets.com/products/benny-bullys-liver-chops?via=Z2lkOi8vcmVucy1wZXRzL1dvcmthcmVhOjpDYXRhbG9nOjpDYXRlZ29yeS81YmNmYjI5MzY0ZjU5ZTJhOTljOWQ1NDM&amp;size=80%20g&amp;quantity=1" TargetMode="External"/><Relationship Id="rId181" Type="http://schemas.openxmlformats.org/officeDocument/2006/relationships/hyperlink" Target="https://www.amazon.ca/K9-Advantix-II-Treatment-weighing/dp/B0862TCMDW/" TargetMode="External"/><Relationship Id="rId237" Type="http://schemas.openxmlformats.org/officeDocument/2006/relationships/hyperlink" Target="https://www.renspets.com/products/purebites-plus-squeezeables-skin-coat-71-g?via=Z2lkOi8vcmVucy1wZXRzL1dvcmthcmVhOjpDYXRhbG9nOjpDYXRlZ29yeS81YmNmYjI5MzY0ZjU5ZTJhOTljOWQ1NDM" TargetMode="External"/><Relationship Id="rId402" Type="http://schemas.openxmlformats.org/officeDocument/2006/relationships/hyperlink" Target="https://www.amazon.ca/Pet-Zone-Rubber-Treat-Football/dp/B00LUNPNS0/" TargetMode="External"/><Relationship Id="rId279" Type="http://schemas.openxmlformats.org/officeDocument/2006/relationships/hyperlink" Target="https://www.renspets.com/categories/sale?page=12" TargetMode="External"/><Relationship Id="rId444" Type="http://schemas.openxmlformats.org/officeDocument/2006/relationships/hyperlink" Target="https://www.amazon.ca/Starmark-Swing-Fling-Durafoam-Yellow/dp/B01MTERO4B/" TargetMode="External"/><Relationship Id="rId43" Type="http://schemas.openxmlformats.org/officeDocument/2006/relationships/hyperlink" Target="https://www.renspets.com/products/tri-acta-maximum-strength?via=Z2lkOi8vcmVucy1wZXRzL1dvcmthcmVhOjpDYXRhbG9nOjpDYXRlZ29yeS81YmNmYjI5MzY0ZjU5ZTJhOTljOWQ1NDM&amp;size=60%20g&amp;quantity=1" TargetMode="External"/><Relationship Id="rId139" Type="http://schemas.openxmlformats.org/officeDocument/2006/relationships/hyperlink" Target="https://www.renspets.com/products/chuckit-ultra-ball-2-pk?via=Z2lkOi8vcmVucy1wZXRzL1dvcmthcmVhOjpDYXRhbG9nOjpDYXRlZ29yeS81YmNmYjI5MzY0ZjU5ZTJhOTljOWQ1NDM&amp;size=Small&amp;quantity=1" TargetMode="External"/><Relationship Id="rId290" Type="http://schemas.openxmlformats.org/officeDocument/2006/relationships/hyperlink" Target="https://www.amazon.ca/Miracle-Coat-3261-Slicker-Brush/dp/B000QFQFTY" TargetMode="External"/><Relationship Id="rId304" Type="http://schemas.openxmlformats.org/officeDocument/2006/relationships/hyperlink" Target="https://www.amazon.ca/Open-Farm-Farmers-Market-Vegetable/dp/B00WS1ECXU/" TargetMode="External"/><Relationship Id="rId346" Type="http://schemas.openxmlformats.org/officeDocument/2006/relationships/hyperlink" Target="https://www.amazon.ca/Outward-Hound-Sillyz-Rubber-Squeaky/dp/B0969GC5YZ/" TargetMode="External"/><Relationship Id="rId388" Type="http://schemas.openxmlformats.org/officeDocument/2006/relationships/hyperlink" Target="https://www.amazon.ca/Catit-Senses-2-0-Grass-pack/dp/B015J4I51M/" TargetMode="External"/><Relationship Id="rId85" Type="http://schemas.openxmlformats.org/officeDocument/2006/relationships/hyperlink" Target="https://www.amazon.ca/Fresh-Kisses-Breath-Strips-Extra/dp/B072HP6HHS/" TargetMode="External"/><Relationship Id="rId150" Type="http://schemas.openxmlformats.org/officeDocument/2006/relationships/hyperlink" Target="https://www.renspets.com/products/pumpkin-powder-225-g?via=Z2lkOi8vcmVucy1wZXRzL1dvcmthcmVhOjpDYXRhbG9nOjpDYXRlZ29yeS81YmNmYjI5MzY0ZjU5ZTJhOTljOWQ1NDM" TargetMode="External"/><Relationship Id="rId192" Type="http://schemas.openxmlformats.org/officeDocument/2006/relationships/hyperlink" Target="https://www.renspets.com/products/purebites-entry-size-cat-treats-chicken-1?via=Z2lkOi8vcmVucy1wZXRzL1dvcmthcmVhOjpDYXRhbG9nOjpDYXRlZ29yeS81YmNmYjI5MzY0ZjU5ZTJhOTljOWQ1NDM" TargetMode="External"/><Relationship Id="rId206" Type="http://schemas.openxmlformats.org/officeDocument/2006/relationships/hyperlink" Target="https://www.amazon.ca/Nylabone-Textured-Souper-Flavor-Natural/dp/B003SN5YKC/" TargetMode="External"/><Relationship Id="rId413" Type="http://schemas.openxmlformats.org/officeDocument/2006/relationships/hyperlink" Target="https://www.amazon.ca/Pets-Mouse-Sheeps-Clothing-Catnip/dp/B005EYV83A/" TargetMode="External"/><Relationship Id="rId248" Type="http://schemas.openxmlformats.org/officeDocument/2006/relationships/hyperlink" Target="https://www.amazon.ca/Solutions-Carnivore-Grain-Free-Chicken-Turkey/dp/B07Q632NGW/" TargetMode="External"/><Relationship Id="rId12" Type="http://schemas.openxmlformats.org/officeDocument/2006/relationships/hyperlink" Target="https://www.amazon.ca/Oxbow-Western-Timothy-Hay-425g/dp/B016KVAHM8/" TargetMode="External"/><Relationship Id="rId108" Type="http://schemas.openxmlformats.org/officeDocument/2006/relationships/hyperlink" Target="https://www.renspets.com/products/science-diet-feline-adult-perfect-weight?via=Z2lkOi8vcmVucy1wZXRzL1dvcmthcmVhOjpDYXRhbG9nOjpDYXRlZ29yeS81YmNmYjI5MzY0ZjU5ZTJhOTljOWQ1NDM&amp;size=1.36%20kg&amp;quantity=1" TargetMode="External"/><Relationship Id="rId315" Type="http://schemas.openxmlformats.org/officeDocument/2006/relationships/hyperlink" Target="https://www.amazon.ca/Hills-Science-Diet-Chicken-Management/dp/B07L52PTQP/" TargetMode="External"/><Relationship Id="rId357" Type="http://schemas.openxmlformats.org/officeDocument/2006/relationships/hyperlink" Target="https://www.renspets.com/products/litterlocker-design-plus-pail-sleeve-bark?via=Z2lkOi8vcmVucy1wZXRzL1dvcmthcmVhOjpDYXRhbG9nOjpDYXRlZ29yeS81YmNmYjI5MzY0ZjU5ZTJhOTljOWQ1NDM" TargetMode="External"/><Relationship Id="rId54" Type="http://schemas.openxmlformats.org/officeDocument/2006/relationships/hyperlink" Target="https://www.amazon.ca/Ethical-Plush-Skinneeez-24-Inch-Stuffingless/dp/B0018CIDTE/" TargetMode="External"/><Relationship Id="rId75" Type="http://schemas.openxmlformats.org/officeDocument/2006/relationships/hyperlink" Target="https://www.amazon.ca/Hills-Science-Diet-Chicken-Recipe/dp/B00DCMQ5N4/" TargetMode="External"/><Relationship Id="rId96" Type="http://schemas.openxmlformats.org/officeDocument/2006/relationships/hyperlink" Target="https://www.renspets.com/products/science-diet-adult-perfect-weight?via=Z2lkOi8vcmVucy1wZXRzL1dvcmthcmVhOjpDYXRhbG9nOjpDYXRlZ29yeS81YmNmYjI5MzY0ZjU5ZTJhOTljOWQ1NDM&amp;size=12.9%20kg&amp;quantity=1" TargetMode="External"/><Relationship Id="rId140" Type="http://schemas.openxmlformats.org/officeDocument/2006/relationships/hyperlink" Target="https://www.amazon.ca/Chuckit-Small-Ultra-Ball-2-Pack/dp/B00280MUVC/" TargetMode="External"/><Relationship Id="rId161" Type="http://schemas.openxmlformats.org/officeDocument/2006/relationships/hyperlink" Target="https://www.renspets.com/products/science-diet-feline-adult-urinary-hairball-control?via=Z2lkOi8vcmVucy1wZXRzL1dvcmthcmVhOjpDYXRhbG9nOjpDYXRlZ29yeS81YmNmYjI5MzY0ZjU5ZTJhOTljOWQ1NDM&amp;size=7.03%20kg&amp;quantity=1" TargetMode="External"/><Relationship Id="rId182" Type="http://schemas.openxmlformats.org/officeDocument/2006/relationships/hyperlink" Target="https://www.renspets.com/products/k9-advantix-ii-4-ml-4-pk?via=Z2lkOi8vcmVucy1wZXRzL1dvcmthcmVhOjpDYXRhbG9nOjpDYXRlZ29yeS81YmNmYjI5MzY0ZjU5ZTJhOTljOWQ1NDM&amp;size=25kg%2B&amp;quantity=1" TargetMode="External"/><Relationship Id="rId217" Type="http://schemas.openxmlformats.org/officeDocument/2006/relationships/hyperlink" Target="https://www.renspets.com/products/canadian-naturals-adult-gf-red-meat-2-27-kg?via=Z2lkOi8vcmVucy1wZXRzL1dvcmthcmVhOjpDYXRhbG9nOjpDYXRlZ29yeS81YmNmYjI5MzY0ZjU5ZTJhOTljOWQ1NDM&amp;size=2.27%20kg&amp;quantity=1" TargetMode="External"/><Relationship Id="rId378" Type="http://schemas.openxmlformats.org/officeDocument/2006/relationships/hyperlink" Target="https://www.amazon.ca/Tiny-Friends-Farm-Sweetcorn-Yippees/dp/B01E8XPRVG/" TargetMode="External"/><Relationship Id="rId399" Type="http://schemas.openxmlformats.org/officeDocument/2006/relationships/hyperlink" Target="https://www.renspets.com/products/nylabone-durachew-alternative-marrow-beef-large?via=Z2lkOi8vcmVucy1wZXRzL1dvcmthcmVhOjpDYXRhbG9nOjpDYXRlZ29yeS81YmNmYjI5MzY0ZjU5ZTJhOTljOWQ1NDM" TargetMode="External"/><Relationship Id="rId403" Type="http://schemas.openxmlformats.org/officeDocument/2006/relationships/hyperlink" Target="https://www.renspets.com/products/play-strong-rubber-ball-3-25?via=Z2lkOi8vcmVucy1wZXRzL1dvcmthcmVhOjpDYXRhbG9nOjpDYXRlZ29yeS81YmNmYjI5MzY0ZjU5ZTJhOTljOWQ1NDM" TargetMode="External"/><Relationship Id="rId6" Type="http://schemas.openxmlformats.org/officeDocument/2006/relationships/hyperlink" Target="https://www.amazon.ca/Benny-Bullys-776310042176-Feeding-Palatability/dp/B00534O5QS/" TargetMode="External"/><Relationship Id="rId238" Type="http://schemas.openxmlformats.org/officeDocument/2006/relationships/hyperlink" Target="https://www.renspets.com/products/science-diet-adult-lb-perfect-weight-12-9-kg?via=Z2lkOi8vcmVucy1wZXRzL1dvcmthcmVhOjpDYXRhbG9nOjpDYXRlZ29yeS81YmNmYjI5MzY0ZjU5ZTJhOTljOWQ1NDM" TargetMode="External"/><Relationship Id="rId259" Type="http://schemas.openxmlformats.org/officeDocument/2006/relationships/hyperlink" Target="https://www.renspets.com/products/millers-forge-unbreakable-slicker-brush?via=Z2lkOi8vcmVucy1wZXRzL1dvcmthcmVhOjpDYXRhbG9nOjpDYXRlZ29yeS81YmNmYjI5MzY0ZjU5ZTJhOTljOWQ1NDM&amp;size=Medium&amp;quantity=1" TargetMode="External"/><Relationship Id="rId424" Type="http://schemas.openxmlformats.org/officeDocument/2006/relationships/hyperlink" Target="https://www.renspets.com/products/jw-lucky-bamboo-dog-stick?via=Z2lkOi8vcmVucy1wZXRzL1dvcmthcmVhOjpDYXRhbG9nOjpDYXRlZ29yeS81YmNmYjI5MzY0ZjU5ZTJhOTljOWQ1NDM" TargetMode="External"/><Relationship Id="rId445" Type="http://schemas.openxmlformats.org/officeDocument/2006/relationships/hyperlink" Target="https://www.amazon.ca/Nerf-Dog-VP6852-2-Ring-Tug-Medium-13/dp/B012WSXYT6/" TargetMode="External"/><Relationship Id="rId23" Type="http://schemas.openxmlformats.org/officeDocument/2006/relationships/hyperlink" Target="https://www.renspets.com/products/pro-plan-adult-specialized-sensskinstomachsalmonrice?via=Z2lkOi8vcmVucy1wZXRzL1dvcmthcmVhOjpDYXRhbG9nOjpDYXRlZ29yeS81YmNmYjI5MzY0ZjU5ZTJhOTljOWQ1NDM&amp;size=7.26%20kg&amp;quantity=1" TargetMode="External"/><Relationship Id="rId119" Type="http://schemas.openxmlformats.org/officeDocument/2006/relationships/hyperlink" Target="https://www.amazon.ca/dp/B003MW7790/" TargetMode="External"/><Relationship Id="rId270" Type="http://schemas.openxmlformats.org/officeDocument/2006/relationships/hyperlink" Target="https://www.amazon.ca/RC-Pet-Products-Primary-Collection/dp/B00UW0MNGW/" TargetMode="External"/><Relationship Id="rId291" Type="http://schemas.openxmlformats.org/officeDocument/2006/relationships/hyperlink" Target="https://www.renspets.com/products/slicker-brush-large?via=Z2lkOi8vcmVucy1wZXRzL1dvcmthcmVhOjpDYXRhbG9nOjpDYXRlZ29yeS81YmNmYjI5MzY0ZjU5ZTJhOTljOWQ1NDM" TargetMode="External"/><Relationship Id="rId305" Type="http://schemas.openxmlformats.org/officeDocument/2006/relationships/hyperlink" Target="https://www.renspets.com/products/open-farm-adult-farmers-table-pork-root-vegetable?via=Z2lkOi8vcmVucy1wZXRzL1dvcmthcmVhOjpDYXRhbG9nOjpDYXRlZ29yeS81YmNmYjI5MzY0ZjU5ZTJhOTljOWQ1NDM&amp;size=10.9%20kg&amp;quantity=1" TargetMode="External"/><Relationship Id="rId326" Type="http://schemas.openxmlformats.org/officeDocument/2006/relationships/hyperlink" Target="https://www.amazon.ca/Hagen-Parakeet-Budgie-Staple-6-Pound/dp/B0002ARUOW/" TargetMode="External"/><Relationship Id="rId347" Type="http://schemas.openxmlformats.org/officeDocument/2006/relationships/hyperlink" Target="https://www.renspets.com/products/geib-entree-shears-3-piece-kit-8-5?via=Z2lkOi8vcmVucy1wZXRzL1dvcmthcmVhOjpDYXRhbG9nOjpDYXRlZ29yeS81YmNmYjI5MzY0ZjU5ZTJhOTljOWQ1NDM" TargetMode="External"/><Relationship Id="rId44" Type="http://schemas.openxmlformats.org/officeDocument/2006/relationships/hyperlink" Target="https://www.amazon.ca/Tri-Acta-H-A-Maximum-Strength-160g/dp/B00GIP2OM8/" TargetMode="External"/><Relationship Id="rId65" Type="http://schemas.openxmlformats.org/officeDocument/2006/relationships/hyperlink" Target="https://www.amazon.ca/Fresh-Kisses-Coconut-Botanicals-Medium/dp/B072HP98ZJ/" TargetMode="External"/><Relationship Id="rId86" Type="http://schemas.openxmlformats.org/officeDocument/2006/relationships/hyperlink" Target="https://www.renspets.com/products/merrick-fk-brush-mint?via=Z2lkOi8vcmVucy1wZXRzL1dvcmthcmVhOjpDYXRhbG9nOjpDYXRlZ29yeS81YmNmYjI5MzY0ZjU5ZTJhOTljOWQ1NDM&amp;size=X-Small&amp;quantity=1" TargetMode="External"/><Relationship Id="rId130" Type="http://schemas.openxmlformats.org/officeDocument/2006/relationships/hyperlink" Target="https://www.amazon.ca/Jays-Tasty-Adventures-Bacon-Jerky/dp/B083F7TBRT/" TargetMode="External"/><Relationship Id="rId151" Type="http://schemas.openxmlformats.org/officeDocument/2006/relationships/hyperlink" Target="https://www.amazon.ca/thrive-Thrive-Pumpkin-Powder-225g/dp/B08PW1XW2G/" TargetMode="External"/><Relationship Id="rId368" Type="http://schemas.openxmlformats.org/officeDocument/2006/relationships/hyperlink" Target="https://www.amazon.ca/Natural-Balance-Limited-Ingredient-4-5-Pound/dp/B00JR99EDY/" TargetMode="External"/><Relationship Id="rId389" Type="http://schemas.openxmlformats.org/officeDocument/2006/relationships/hyperlink" Target="https://www.renspets.com/products/catit-cat-grass-kit-3-pk?via=Z2lkOi8vcmVucy1wZXRzL1dvcmthcmVhOjpDYXRhbG9nOjpDYXRlZ29yeS81YmNmYjI5MzY0ZjU5ZTJhOTljOWQ1NDM" TargetMode="External"/><Relationship Id="rId172" Type="http://schemas.openxmlformats.org/officeDocument/2006/relationships/hyperlink" Target="https://www.renspets.com/products/wellness-canned-cat-food-complete-health-turkey?via=Z2lkOi8vcmVucy1wZXRzL1dvcmthcmVhOjpDYXRhbG9nOjpDYXRlZ29yeS81YmNmYjI5MzY0ZjU5ZTJhOTljOWQ1NDM&amp;size=85%20g&amp;quantity=1" TargetMode="External"/><Relationship Id="rId193" Type="http://schemas.openxmlformats.org/officeDocument/2006/relationships/hyperlink" Target="https://www.renspets.com/products/old-mother-hubbard-p-nuttier-biscuits-mini?via=Z2lkOi8vcmVucy1wZXRzL1dvcmthcmVhOjpDYXRhbG9nOjpDYXRlZ29yeS81YmNmYjI5MzY0ZjU5ZTJhOTljOWQ1NDM" TargetMode="External"/><Relationship Id="rId207" Type="http://schemas.openxmlformats.org/officeDocument/2006/relationships/hyperlink" Target="https://www.renspets.com/categories/sale?page=8" TargetMode="External"/><Relationship Id="rId228" Type="http://schemas.openxmlformats.org/officeDocument/2006/relationships/hyperlink" Target="https://www.amazon.ca/KONG-SoftSeas-Turtle-Large-Plush/dp/B07YZQQJMF/" TargetMode="External"/><Relationship Id="rId249" Type="http://schemas.openxmlformats.org/officeDocument/2006/relationships/hyperlink" Target="https://www.amazon.ca/Solutions-Carnivore-Grain-Free-Chicken-Turkey/dp/B07Q78BZH2/" TargetMode="External"/><Relationship Id="rId414" Type="http://schemas.openxmlformats.org/officeDocument/2006/relationships/hyperlink" Target="https://www.renspets.com/categories/sale?page=26" TargetMode="External"/><Relationship Id="rId435" Type="http://schemas.openxmlformats.org/officeDocument/2006/relationships/hyperlink" Target="https://www.renspets.com/products/kong-better-buzz-gecko?via=Z2lkOi8vcmVucy1wZXRzL1dvcmthcmVhOjpDYXRhbG9nOjpDYXRlZ29yeS81YmNmYjI5MzY0ZjU5ZTJhOTljOWQ1NDM" TargetMode="External"/><Relationship Id="rId13" Type="http://schemas.openxmlformats.org/officeDocument/2006/relationships/hyperlink" Target="https://www.renspets.com/products/oxbow-western-timothy-hay?via=Z2lkOi8vcmVucy1wZXRzL1dvcmthcmVhOjpDYXRhbG9nOjpDYXRlZ29yeS81YmNmYjI5MzY0ZjU5ZTJhOTljOWQ1NDM&amp;size=40%20oz&amp;quantity=1" TargetMode="External"/><Relationship Id="rId109" Type="http://schemas.openxmlformats.org/officeDocument/2006/relationships/hyperlink" Target="https://www.amazon.ca/dp/B00HPZEMR0/" TargetMode="External"/><Relationship Id="rId260" Type="http://schemas.openxmlformats.org/officeDocument/2006/relationships/hyperlink" Target="https://www.amazon.ca/Slicker-Brushes-Grooming-Professionals-Plastic/dp/B077P85KZS/" TargetMode="External"/><Relationship Id="rId281" Type="http://schemas.openxmlformats.org/officeDocument/2006/relationships/hyperlink" Target="https://www.renspets.com/products/crumps-sweet-potato-strips-with-cranberry-160-g?via=Z2lkOi8vcmVucy1wZXRzL1dvcmthcmVhOjpDYXRhbG9nOjpDYXRlZ29yeS81YmNmYjI5MzY0ZjU5ZTJhOTljOWQ1NDM" TargetMode="External"/><Relationship Id="rId316" Type="http://schemas.openxmlformats.org/officeDocument/2006/relationships/hyperlink" Target="https://www.renspets.com/products/science-diet-canine-light-original-bites?via=Z2lkOi8vcmVucy1wZXRzL1dvcmthcmVhOjpDYXRhbG9nOjpDYXRlZ29yeS81YmNmYjI5MzY0ZjU5ZTJhOTljOWQ1NDM&amp;size=13.6%20kg&amp;quantity=1" TargetMode="External"/><Relationship Id="rId337" Type="http://schemas.openxmlformats.org/officeDocument/2006/relationships/hyperlink" Target="https://www.renspets.com/products/little-stinker-poop-scoop-rake-large?via=Z2lkOi8vcmVucy1wZXRzL1dvcmthcmVhOjpDYXRhbG9nOjpDYXRlZ29yeS81YmNmYjI5MzY0ZjU5ZTJhOTljOWQ1NDM" TargetMode="External"/><Relationship Id="rId34" Type="http://schemas.openxmlformats.org/officeDocument/2006/relationships/hyperlink" Target="https://www.amazon.ca/Solutions-Skin-Coat-Salmon-12lbs/dp/B07S9P31Y5/" TargetMode="External"/><Relationship Id="rId55" Type="http://schemas.openxmlformats.org/officeDocument/2006/relationships/hyperlink" Target="https://www.renspets.com/products/ethical-plush-plush-skinneeez-fox-24?via=Z2lkOi8vcmVucy1wZXRzL1dvcmthcmVhOjpDYXRhbG9nOjpDYXRlZ29yeS81YmNmYjI5MzY0ZjU5ZTJhOTljOWQ1NDM" TargetMode="External"/><Relationship Id="rId76" Type="http://schemas.openxmlformats.org/officeDocument/2006/relationships/hyperlink" Target="https://www.renspets.com/products/science-diet-feline-oral-care?via=Z2lkOi8vcmVucy1wZXRzL1dvcmthcmVhOjpDYXRhbG9nOjpDYXRlZ29yeS81YmNmYjI5MzY0ZjU5ZTJhOTljOWQ1NDM&amp;size=7.03%20kg&amp;quantity=1" TargetMode="External"/><Relationship Id="rId97" Type="http://schemas.openxmlformats.org/officeDocument/2006/relationships/hyperlink" Target="https://www.amazon.ca/dp/B015ZMI0XQ" TargetMode="External"/><Relationship Id="rId120" Type="http://schemas.openxmlformats.org/officeDocument/2006/relationships/hyperlink" Target="https://www.renspets.com/products/science-diet-adult-sensitive-stomach-skin?via=Z2lkOi8vcmVucy1wZXRzL1dvcmthcmVhOjpDYXRhbG9nOjpDYXRlZ29yeS81YmNmYjI5MzY0ZjU5ZTJhOTljOWQ1NDM&amp;size=7.03%20kg&amp;quantity=1" TargetMode="External"/><Relationship Id="rId141" Type="http://schemas.openxmlformats.org/officeDocument/2006/relationships/hyperlink" Target="https://www.renspets.com/products/kong-dog-jumbler-ball-large-x-large?via=Z2lkOi8vcmVucy1wZXRzL1dvcmthcmVhOjpDYXRhbG9nOjpDYXRlZ29yeS81YmNmYjI5MzY0ZjU5ZTJhOTljOWQ1NDM" TargetMode="External"/><Relationship Id="rId358" Type="http://schemas.openxmlformats.org/officeDocument/2006/relationships/hyperlink" Target="https://www.amazon.ca/LitterLocker-Fashion-10454-Fabric-Cover/dp/B07FF2LGWR/" TargetMode="External"/><Relationship Id="rId379" Type="http://schemas.openxmlformats.org/officeDocument/2006/relationships/hyperlink" Target="https://www.renspets.com/products/tiny-friends-farm-harry-hamster-yippees-119-g?via=Z2lkOi8vcmVucy1wZXRzL1dvcmthcmVhOjpDYXRhbG9nOjpDYXRlZ29yeS81YmNmYjI5MzY0ZjU5ZTJhOTljOWQ1NDM" TargetMode="External"/><Relationship Id="rId7" Type="http://schemas.openxmlformats.org/officeDocument/2006/relationships/hyperlink" Target="https://www.renspets.com/products/crumps-sweet-potato-rawhide?via=Z2lkOi8vcmVucy1wZXRzL1dvcmthcmVhOjpDYXRhbG9nOjpDYXRlZ29yeS81YmNmYjI5MzY0ZjU5ZTJhOTljOWQ1NDM&amp;size=160%20g&amp;quantity=1" TargetMode="External"/><Relationship Id="rId162" Type="http://schemas.openxmlformats.org/officeDocument/2006/relationships/hyperlink" Target="https://www.amazon.ca/Kong-Puppy-Goodie-X-Small-Colors/dp/B0009VF05A/" TargetMode="External"/><Relationship Id="rId183" Type="http://schemas.openxmlformats.org/officeDocument/2006/relationships/hyperlink" Target="https://www.amazon.ca/Old-Mother-Hubbard-Natural-Training/dp/B0002HBN0M/" TargetMode="External"/><Relationship Id="rId218" Type="http://schemas.openxmlformats.org/officeDocument/2006/relationships/hyperlink" Target="https://www.amazon.ca/Canadian-Naturals-Meat-Food-25lb/dp/B07MXRK5NP/" TargetMode="External"/><Relationship Id="rId239" Type="http://schemas.openxmlformats.org/officeDocument/2006/relationships/hyperlink" Target="https://www.amazon.ca/Hills-Science-Diet-Perfect-Management/dp/B083FHJX4F/" TargetMode="External"/><Relationship Id="rId390" Type="http://schemas.openxmlformats.org/officeDocument/2006/relationships/hyperlink" Target="https://www.renspets.com/categories/sale?page=25" TargetMode="External"/><Relationship Id="rId404" Type="http://schemas.openxmlformats.org/officeDocument/2006/relationships/hyperlink" Target="https://www.amazon.ca/Ethical-Strong-Virtually-Indestructible-3-25-Inch/dp/B00OG6WNK4/" TargetMode="External"/><Relationship Id="rId425" Type="http://schemas.openxmlformats.org/officeDocument/2006/relationships/hyperlink" Target="https://www.amazon.ca/Chuckit-31930-Rugged-Flyer-Small/dp/B06XJ4HLX9/" TargetMode="External"/><Relationship Id="rId446" Type="http://schemas.openxmlformats.org/officeDocument/2006/relationships/hyperlink" Target="https://www.renspets.com/products/nerf-dog-2-ring-strap-tug-medium?via=Z2lkOi8vcmVucy1wZXRzL1dvcmthcmVhOjpDYXRhbG9nOjpDYXRlZ29yeS81YmNmYjI5MzY0ZjU5ZTJhOTljOWQ1NDM" TargetMode="External"/><Relationship Id="rId250" Type="http://schemas.openxmlformats.org/officeDocument/2006/relationships/hyperlink" Target="https://www.renspets.com/products/go-senior-carnivore-gf-chicken-turkey-duck?via=Z2lkOi8vcmVucy1wZXRzL1dvcmthcmVhOjpDYXRhbG9nOjpDYXRlZ29yeS81YmNmYjI5MzY0ZjU5ZTJhOTljOWQ1NDM&amp;size=10%20kg&amp;quantity=1" TargetMode="External"/><Relationship Id="rId271" Type="http://schemas.openxmlformats.org/officeDocument/2006/relationships/hyperlink" Target="https://www.renspets.com/products/rc-pets-primary-leash-black-3-4-width-6?via=Z2lkOi8vcmVucy1wZXRzL1dvcmthcmVhOjpDYXRhbG9nOjpDYXRlZ29yeS81YmNmYjI5MzY0ZjU5ZTJhOTljOWQ1NDM&amp;size=1%22%20Width&amp;quantity=1" TargetMode="External"/><Relationship Id="rId292" Type="http://schemas.openxmlformats.org/officeDocument/2006/relationships/hyperlink" Target="https://www.amazon.ca/OurPets-100-Percent-American-Catnip-Pepper/dp/B005BP8NB2/" TargetMode="External"/><Relationship Id="rId306" Type="http://schemas.openxmlformats.org/officeDocument/2006/relationships/hyperlink" Target="https://www.amazon.ca/Zeal-Canada-air-Dried-Food-Recipe/dp/B07YD4QQP1" TargetMode="External"/><Relationship Id="rId24" Type="http://schemas.openxmlformats.org/officeDocument/2006/relationships/hyperlink" Target="https://www.amazon.ca/Pro-Plan-Sensitive-Stomach-Salmon/dp/B01EY9KPZM/" TargetMode="External"/><Relationship Id="rId45" Type="http://schemas.openxmlformats.org/officeDocument/2006/relationships/hyperlink" Target="https://www.renspets.com/products/tri-acta-maximum-strength?via=Z2lkOi8vcmVucy1wZXRzL1dvcmthcmVhOjpDYXRhbG9nOjpDYXRlZ29yeS81YmNmYjI5MzY0ZjU5ZTJhOTljOWQ1NDM&amp;size=300%20g&amp;quantity=1" TargetMode="External"/><Relationship Id="rId66" Type="http://schemas.openxmlformats.org/officeDocument/2006/relationships/hyperlink" Target="https://www.renspets.com/products/merrick-fk-brush-coconut-2?via=Z2lkOi8vcmVucy1wZXRzL1dvcmthcmVhOjpDYXRhbG9nOjpDYXRlZ29yeS81YmNmYjI5MzY0ZjU5ZTJhOTljOWQ1NDM&amp;size=Medium&amp;quantity=1" TargetMode="External"/><Relationship Id="rId87" Type="http://schemas.openxmlformats.org/officeDocument/2006/relationships/hyperlink" Target="https://www.amazon.ca/Fun-Sloth-Plush-Assorted-Colors/dp/B07RYB63D5/" TargetMode="External"/><Relationship Id="rId110" Type="http://schemas.openxmlformats.org/officeDocument/2006/relationships/hyperlink" Target="https://www.renspets.com/products/science-diet-feline-adult-perfect-weight?via=Z2lkOi8vcmVucy1wZXRzL1dvcmthcmVhOjpDYXRhbG9nOjpDYXRlZ29yeS81YmNmYjI5MzY0ZjU5ZTJhOTljOWQ1NDM&amp;size=3.18%20kg&amp;quantity=1" TargetMode="External"/><Relationship Id="rId131" Type="http://schemas.openxmlformats.org/officeDocument/2006/relationships/hyperlink" Target="https://www.renspets.com/products/go-adult-sensitivities-gf-lid-duck?via=Z2lkOi8vcmVucy1wZXRzL1dvcmthcmVhOjpDYXRhbG9nOjpDYXRlZ29yeS81YmNmYjI5MzY0ZjU5ZTJhOTljOWQ1NDM&amp;size=5.44%20kg&amp;quantity=1" TargetMode="External"/><Relationship Id="rId327" Type="http://schemas.openxmlformats.org/officeDocument/2006/relationships/hyperlink" Target="https://www.renspets.com/products/hagen-parakeet-budgie-staple-vme-seed?via=Z2lkOi8vcmVucy1wZXRzL1dvcmthcmVhOjpDYXRhbG9nOjpDYXRlZ29yeS81YmNmYjI5MzY0ZjU5ZTJhOTljOWQ1NDM&amp;size=2.72%20kg&amp;quantity=1" TargetMode="External"/><Relationship Id="rId348" Type="http://schemas.openxmlformats.org/officeDocument/2006/relationships/hyperlink" Target="https://www.amazon.ca/Geib-GE4252-03-Piece-Entree/dp/B01JZD3OXM/" TargetMode="External"/><Relationship Id="rId369" Type="http://schemas.openxmlformats.org/officeDocument/2006/relationships/hyperlink" Target="https://www.renspets.com/products/natural-balance-adult-lid-sweet-potato-venison?via=Z2lkOi8vcmVucy1wZXRzL1dvcmthcmVhOjpDYXRhbG9nOjpDYXRlZ29yeS81YmNmYjI5MzY0ZjU5ZTJhOTljOWQ1NDM" TargetMode="External"/><Relationship Id="rId152" Type="http://schemas.openxmlformats.org/officeDocument/2006/relationships/hyperlink" Target="https://www.renspets.com/products/kong-wubba-comet?via=Z2lkOi8vcmVucy1wZXRzL1dvcmthcmVhOjpDYXRhbG9nOjpDYXRlZ29yeS81YmNmYjI5MzY0ZjU5ZTJhOTljOWQ1NDM&amp;size=Small&amp;quantity=1" TargetMode="External"/><Relationship Id="rId173" Type="http://schemas.openxmlformats.org/officeDocument/2006/relationships/hyperlink" Target="https://www.amazon.ca/Tri-Acta-Regular-Strength-60-g/dp/B00GHU17UO/" TargetMode="External"/><Relationship Id="rId194" Type="http://schemas.openxmlformats.org/officeDocument/2006/relationships/hyperlink" Target="https://www.amazon.ca/Old-Mother-Hubbard-P-Nuttier-3-3-Pound/dp/B01M31FKRN/" TargetMode="External"/><Relationship Id="rId208" Type="http://schemas.openxmlformats.org/officeDocument/2006/relationships/hyperlink" Target="https://www.amazon.ca/Wellness-Complete-Health-Natural-30-Pound/dp/B0002I0GWM/" TargetMode="External"/><Relationship Id="rId229" Type="http://schemas.openxmlformats.org/officeDocument/2006/relationships/hyperlink" Target="https://www.renspets.com/products/kong-softseas-turtle-1?via=Z2lkOi8vcmVucy1wZXRzL1dvcmthcmVhOjpDYXRhbG9nOjpDYXRlZ29yeS81YmNmYjI5MzY0ZjU5ZTJhOTljOWQ1NDM&amp;size=Large&amp;quantity=1" TargetMode="External"/><Relationship Id="rId380" Type="http://schemas.openxmlformats.org/officeDocument/2006/relationships/hyperlink" Target="https://www.amazon.ca/Missing-Link-Ultimate-Glucosamine-Supplement/dp/B01M08DQJ3/" TargetMode="External"/><Relationship Id="rId415" Type="http://schemas.openxmlformats.org/officeDocument/2006/relationships/hyperlink" Target="https://www.renspets.com/products/jolly-pets-hard-plastic-toy-jolly-egg-red-8?via=Z2lkOi8vcmVucy1wZXRzL1dvcmthcmVhOjpDYXRhbG9nOjpDYXRlZ29yeS81YmNmYjI5MzY0ZjU5ZTJhOTljOWQ1NDM" TargetMode="External"/><Relationship Id="rId436" Type="http://schemas.openxmlformats.org/officeDocument/2006/relationships/hyperlink" Target="https://www.amazon.ca/KONG-Better-Buzz-Gecko-Cat/dp/B08FCQK2KP/" TargetMode="External"/><Relationship Id="rId240" Type="http://schemas.openxmlformats.org/officeDocument/2006/relationships/hyperlink" Target="https://www.renspets.com/products/science-diet-feline-adult-sensitive-stomach-skin?via=Z2lkOi8vcmVucy1wZXRzL1dvcmthcmVhOjpDYXRhbG9nOjpDYXRlZ29yeS81YmNmYjI5MzY0ZjU5ZTJhOTljOWQ1NDM&amp;size=7.03%20kg&amp;quantity=1" TargetMode="External"/><Relationship Id="rId261" Type="http://schemas.openxmlformats.org/officeDocument/2006/relationships/hyperlink" Target="https://www.renspets.com/products/millers-forge-unbreakable-slicker-brush?via=Z2lkOi8vcmVucy1wZXRzL1dvcmthcmVhOjpDYXRhbG9nOjpDYXRlZ29yeS81YmNmYjI5MzY0ZjU5ZTJhOTljOWQ1NDM&amp;size=Large&amp;quantity=1" TargetMode="External"/><Relationship Id="rId14" Type="http://schemas.openxmlformats.org/officeDocument/2006/relationships/hyperlink" Target="https://www.amazon.ca/OXBOW-Western-Timothy-Hay-Ounce/dp/B000WFKF9O/" TargetMode="External"/><Relationship Id="rId35" Type="http://schemas.openxmlformats.org/officeDocument/2006/relationships/hyperlink" Target="https://www.renspets.com/products/go-adult-skin-coat-salmon-1-58-kg?via=Z2lkOi8vcmVucy1wZXRzL1dvcmthcmVhOjpDYXRhbG9nOjpDYXRlZ29yeS81YmNmYjI5MzY0ZjU5ZTJhOTljOWQ1NDM&amp;size=5.44%20kg&amp;quantity=1" TargetMode="External"/><Relationship Id="rId56" Type="http://schemas.openxmlformats.org/officeDocument/2006/relationships/hyperlink" Target="https://www.amazon.ca/Solutions-Sensitivities-Limited-Ingredient-Grain-Free/dp/B07ZL2742R/" TargetMode="External"/><Relationship Id="rId77" Type="http://schemas.openxmlformats.org/officeDocument/2006/relationships/hyperlink" Target="https://www.amazon.ca/Solutions-Sensitivities-Limited-Ingredient-Grain-Free/dp/B07Z8GFSGQ/" TargetMode="External"/><Relationship Id="rId100" Type="http://schemas.openxmlformats.org/officeDocument/2006/relationships/hyperlink" Target="https://www.renspets.com/products/open-farm-fd-topper-surf-turf?via=Z2lkOi8vcmVucy1wZXRzL1dvcmthcmVhOjpDYXRhbG9nOjpDYXRlZ29yeS81YmNmYjI5MzY0ZjU5ZTJhOTljOWQ1NDM&amp;size=624%20g&amp;quantity=1" TargetMode="External"/><Relationship Id="rId282" Type="http://schemas.openxmlformats.org/officeDocument/2006/relationships/hyperlink" Target="https://www.amazon.ca/PureBites-1PBJK156PO24-Chicken-Jerky-Treats/dp/B01E6VZ1HK/" TargetMode="External"/><Relationship Id="rId317" Type="http://schemas.openxmlformats.org/officeDocument/2006/relationships/hyperlink" Target="https://www.amazon.ca/Natures-Choice-Aloe-Hypo-Shampoo/dp/B00G6454TQ/" TargetMode="External"/><Relationship Id="rId338" Type="http://schemas.openxmlformats.org/officeDocument/2006/relationships/hyperlink" Target="https://www.amazon.ca/Precision-Little-Stinker-Heavy-Scoop/dp/B000BHWMFI/" TargetMode="External"/><Relationship Id="rId359" Type="http://schemas.openxmlformats.org/officeDocument/2006/relationships/hyperlink" Target="https://www.renspets.com/categories/sale?page=21" TargetMode="External"/><Relationship Id="rId8" Type="http://schemas.openxmlformats.org/officeDocument/2006/relationships/hyperlink" Target="https://www.amazon.ca/Crumps-Naturals-Sweet-Potato-5-6-Ounce/dp/B0043WC6CG/" TargetMode="External"/><Relationship Id="rId98" Type="http://schemas.openxmlformats.org/officeDocument/2006/relationships/hyperlink" Target="https://www.renspets.com/products/open-farm-fd-topper-surf-turf?via=Z2lkOi8vcmVucy1wZXRzL1dvcmthcmVhOjpDYXRhbG9nOjpDYXRlZ29yeS81YmNmYjI5MzY0ZjU5ZTJhOTljOWQ1NDM&amp;size=383%20g&amp;quantity=1" TargetMode="External"/><Relationship Id="rId121" Type="http://schemas.openxmlformats.org/officeDocument/2006/relationships/hyperlink" Target="https://www.renspets.com/categories/sale?page=3" TargetMode="External"/><Relationship Id="rId142" Type="http://schemas.openxmlformats.org/officeDocument/2006/relationships/hyperlink" Target="https://www.amazon.ca/Kong-Jumbler-Large-X-Large-Misc/dp/B011059EQO/" TargetMode="External"/><Relationship Id="rId163" Type="http://schemas.openxmlformats.org/officeDocument/2006/relationships/hyperlink" Target="https://www.renspets.com/products/kong-puppy-goodie-bone-with-rope-x-small?via=Z2lkOi8vcmVucy1wZXRzL1dvcmthcmVhOjpDYXRhbG9nOjpDYXRlZ29yeS81YmNmYjI5MzY0ZjU5ZTJhOTljOWQ1NDM" TargetMode="External"/><Relationship Id="rId184" Type="http://schemas.openxmlformats.org/officeDocument/2006/relationships/hyperlink" Target="https://www.renspets.com/products/training-bitz-assorted-227-g?via=Z2lkOi8vcmVucy1wZXRzL1dvcmthcmVhOjpDYXRhbG9nOjpDYXRlZ29yeS81YmNmYjI5MzY0ZjU5ZTJhOTljOWQ1NDM" TargetMode="External"/><Relationship Id="rId219" Type="http://schemas.openxmlformats.org/officeDocument/2006/relationships/hyperlink" Target="https://www.renspets.com/products/canadian-naturals-adult-gf-red-meat-2-27-kg?via=Z2lkOi8vcmVucy1wZXRzL1dvcmthcmVhOjpDYXRhbG9nOjpDYXRlZ29yeS81YmNmYjI5MzY0ZjU5ZTJhOTljOWQ1NDM&amp;size=11.3%20kg&amp;quantity=1" TargetMode="External"/><Relationship Id="rId370" Type="http://schemas.openxmlformats.org/officeDocument/2006/relationships/hyperlink" Target="https://www.amazon.ca/Natures-Miracle-Destroyer-Enzyme-Cleaner/dp/B07L1XFXDY/" TargetMode="External"/><Relationship Id="rId391" Type="http://schemas.openxmlformats.org/officeDocument/2006/relationships/hyperlink" Target="https://www.amazon.ca/Wahl-Professional-Animal-Shedding-efficiently/dp/B08DFFP3KX/" TargetMode="External"/><Relationship Id="rId405" Type="http://schemas.openxmlformats.org/officeDocument/2006/relationships/hyperlink" Target="https://www.renspets.com/products/metro-air-force-quick-draw-dryer-1-3-hp?via=Z2lkOi8vcmVucy1wZXRzL1dvcmthcmVhOjpDYXRhbG9nOjpDYXRlZ29yeS81YmNmYjI5MzY0ZjU5ZTJhOTljOWQ1NDM" TargetMode="External"/><Relationship Id="rId426" Type="http://schemas.openxmlformats.org/officeDocument/2006/relationships/hyperlink" Target="https://www.renspets.com/products/chuckit-rugged-flyer-small?via=Z2lkOi8vcmVucy1wZXRzL1dvcmthcmVhOjpDYXRhbG9nOjpDYXRlZ29yeS81YmNmYjI5MzY0ZjU5ZTJhOTljOWQ1NDM" TargetMode="External"/><Relationship Id="rId447" Type="http://schemas.openxmlformats.org/officeDocument/2006/relationships/hyperlink" Target="https://www.amazon.ca/Blue-Buffalo-Wilderness-Protein-Natural/dp/B07DHNXS2M" TargetMode="External"/><Relationship Id="rId230" Type="http://schemas.openxmlformats.org/officeDocument/2006/relationships/hyperlink" Target="https://www.amazon.ca/Hills-Science-Diet-Healthy-Mobility/dp/B003PU2IKW" TargetMode="External"/><Relationship Id="rId251" Type="http://schemas.openxmlformats.org/officeDocument/2006/relationships/hyperlink" Target="https://www.renspets.com/products/chuckit-classic-26m-launcher?via=Z2lkOi8vcmVucy1wZXRzL1dvcmthcmVhOjpDYXRhbG9nOjpDYXRlZ29yeS81YmNmYjI5MzY0ZjU5ZTJhOTljOWQ1NDM" TargetMode="External"/><Relationship Id="rId25" Type="http://schemas.openxmlformats.org/officeDocument/2006/relationships/hyperlink" Target="https://www.renspets.com/categories/sale" TargetMode="External"/><Relationship Id="rId46" Type="http://schemas.openxmlformats.org/officeDocument/2006/relationships/hyperlink" Target="https://www.amazon.ca/Kong-Wild-Knots-Small-Medium/dp/B00FA4ICCY/" TargetMode="External"/><Relationship Id="rId67" Type="http://schemas.openxmlformats.org/officeDocument/2006/relationships/hyperlink" Target="https://www.amazon.ca/Crumps-Naturals-Traditional-Fillets-5-6-Ounce/dp/B0043WDNVY/" TargetMode="External"/><Relationship Id="rId272" Type="http://schemas.openxmlformats.org/officeDocument/2006/relationships/hyperlink" Target="https://www.amazon.ca/RC-Pet-Products-Primary-Collection/dp/B00UW0N3O8/" TargetMode="External"/><Relationship Id="rId293" Type="http://schemas.openxmlformats.org/officeDocument/2006/relationships/hyperlink" Target="https://www.renspets.com/products/cosmic-100-catnip-filled-toys-hot-stuff-large?via=Z2lkOi8vcmVucy1wZXRzL1dvcmthcmVhOjpDYXRhbG9nOjpDYXRlZ29yeS81YmNmYjI5MzY0ZjU5ZTJhOTljOWQ1NDM" TargetMode="External"/><Relationship Id="rId307" Type="http://schemas.openxmlformats.org/officeDocument/2006/relationships/hyperlink" Target="https://www.renspets.com/products/zeal-adult-air-dried-beef?via=Z2lkOi8vcmVucy1wZXRzL1dvcmthcmVhOjpDYXRhbG9nOjpDYXRlZ29yeS81YmNmYjI5MzY0ZjU5ZTJhOTljOWQ1NDM&amp;size=2.2%20lb&amp;quantity=1" TargetMode="External"/><Relationship Id="rId328" Type="http://schemas.openxmlformats.org/officeDocument/2006/relationships/hyperlink" Target="https://www.renspets.com/categories/sale?page=19" TargetMode="External"/><Relationship Id="rId349" Type="http://schemas.openxmlformats.org/officeDocument/2006/relationships/hyperlink" Target="https://www.renspets.com/products/geib-gator-shears-straight-10?via=Z2lkOi8vcmVucy1wZXRzL1dvcmthcmVhOjpDYXRhbG9nOjpDYXRlZ29yeS81YmNmYjI5MzY0ZjU5ZTJhOTljOWQ1NDM" TargetMode="External"/><Relationship Id="rId88" Type="http://schemas.openxmlformats.org/officeDocument/2006/relationships/hyperlink" Target="https://www.renspets.com/products/spot-fun-sloth-plush-7?via=Z2lkOi8vcmVucy1wZXRzL1dvcmthcmVhOjpDYXRhbG9nOjpDYXRlZ29yeS81YmNmYjI5MzY0ZjU5ZTJhOTljOWQ1NDM" TargetMode="External"/><Relationship Id="rId111" Type="http://schemas.openxmlformats.org/officeDocument/2006/relationships/hyperlink" Target="https://www.amazon.ca/dp/B00HW5LI9S/" TargetMode="External"/><Relationship Id="rId132" Type="http://schemas.openxmlformats.org/officeDocument/2006/relationships/hyperlink" Target="https://www.amazon.ca/Solutions-Sensitivities-Limited-Ingredient-Grain-Free/dp/B07ZJVP5BT/" TargetMode="External"/><Relationship Id="rId153" Type="http://schemas.openxmlformats.org/officeDocument/2006/relationships/hyperlink" Target="https://www.amazon.ca/WBTC3-Wubba-Comet-Small-Colors/dp/B06XJ5SJXF/" TargetMode="External"/><Relationship Id="rId174" Type="http://schemas.openxmlformats.org/officeDocument/2006/relationships/hyperlink" Target="https://www.renspets.com/products/tri-acta-regular-strength?via=Z2lkOi8vcmVucy1wZXRzL1dvcmthcmVhOjpDYXRhbG9nOjpDYXRlZ29yeS81YmNmYjI5MzY0ZjU5ZTJhOTljOWQ1NDM&amp;size=60%20g&amp;quantity=1" TargetMode="External"/><Relationship Id="rId195" Type="http://schemas.openxmlformats.org/officeDocument/2006/relationships/hyperlink" Target="https://www.amazon.ca/Wellness-Complete-Natural-Food-Chicken/dp/B00008GKAW" TargetMode="External"/><Relationship Id="rId209" Type="http://schemas.openxmlformats.org/officeDocument/2006/relationships/hyperlink" Target="https://www.renspets.com/products/wellness-complete-health-lamb?via=Z2lkOi8vcmVucy1wZXRzL1dvcmthcmVhOjpDYXRhbG9nOjpDYXRlZ29yeS81YmNmYjI5MzY0ZjU5ZTJhOTljOWQ1NDM" TargetMode="External"/><Relationship Id="rId360" Type="http://schemas.openxmlformats.org/officeDocument/2006/relationships/hyperlink" Target="https://www.amazon.ca/Catit-43160-Catit-43160-Senses-2-0-Fireball/dp/B01CAFYIF0/" TargetMode="External"/><Relationship Id="rId381" Type="http://schemas.openxmlformats.org/officeDocument/2006/relationships/hyperlink" Target="https://www.renspets.com/products/the-missing-link-ultimate-hip-joint-1-lb?via=Z2lkOi8vcmVucy1wZXRzL1dvcmthcmVhOjpDYXRhbG9nOjpDYXRlZ29yeS81YmNmYjI5MzY0ZjU5ZTJhOTljOWQ1NDM" TargetMode="External"/><Relationship Id="rId416" Type="http://schemas.openxmlformats.org/officeDocument/2006/relationships/hyperlink" Target="https://www.amazon.ca/Jolly-Pets-8-Inch-Egg-Red/dp/B003TTYNO8/" TargetMode="External"/><Relationship Id="rId220" Type="http://schemas.openxmlformats.org/officeDocument/2006/relationships/hyperlink" Target="https://www.amazon.ca/Packages-Whimzees-Toothbrush-Small-Value/dp/B0759VS9YN/" TargetMode="External"/><Relationship Id="rId241" Type="http://schemas.openxmlformats.org/officeDocument/2006/relationships/hyperlink" Target="https://www.amazon.ca/Hills-Science-Diet-Sensitive-Stomach/dp/B003MWBFXY/" TargetMode="External"/><Relationship Id="rId437" Type="http://schemas.openxmlformats.org/officeDocument/2006/relationships/hyperlink" Target="https://www.amazon.ca/Hills-Science-Chicken-Mini-Strips-Healthy/dp/B008OV91VQ/" TargetMode="External"/><Relationship Id="rId15" Type="http://schemas.openxmlformats.org/officeDocument/2006/relationships/hyperlink" Target="https://www.renspets.com/products/oxbow-western-timothy-hay?via=Z2lkOi8vcmVucy1wZXRzL1dvcmthcmVhOjpDYXRhbG9nOjpDYXRlZ29yeS81YmNmYjI5MzY0ZjU5ZTJhOTljOWQ1NDM&amp;size=90%20oz&amp;quantity=1" TargetMode="External"/><Relationship Id="rId36" Type="http://schemas.openxmlformats.org/officeDocument/2006/relationships/hyperlink" Target="https://www.amazon.ca/KONG-Classic-Medium-Dog-Pack/dp/B072MPKF5X/" TargetMode="External"/><Relationship Id="rId57" Type="http://schemas.openxmlformats.org/officeDocument/2006/relationships/hyperlink" Target="https://www.renspets.com/products/go-adult-sensitivities-gf-lid-lamb?via=Z2lkOi8vcmVucy1wZXRzL1dvcmthcmVhOjpDYXRhbG9nOjpDYXRlZ29yeS81YmNmYjI5MzY0ZjU5ZTJhOTljOWQ1NDM&amp;size=5.44%20kg&amp;quantity=1" TargetMode="External"/><Relationship Id="rId262" Type="http://schemas.openxmlformats.org/officeDocument/2006/relationships/hyperlink" Target="https://www.amazon.ca/Slicker-Brushes-Grooming-Professionals-Plastic/dp/B077P4QSPZ/" TargetMode="External"/><Relationship Id="rId283" Type="http://schemas.openxmlformats.org/officeDocument/2006/relationships/hyperlink" Target="https://www.renspets.com/products/purebites-mid-size-dog-treats-chicken-jerky?via=Z2lkOi8vcmVucy1wZXRzL1dvcmthcmVhOjpDYXRhbG9nOjpDYXRlZ29yeS81YmNmYjI5MzY0ZjU5ZTJhOTljOWQ1NDM&amp;size=156%20g&amp;quantity=1" TargetMode="External"/><Relationship Id="rId318" Type="http://schemas.openxmlformats.org/officeDocument/2006/relationships/hyperlink" Target="https://www.renspets.com/products/natures-choice-aloe-hypo-a-shampoo-gal?via=Z2lkOi8vcmVucy1wZXRzL1dvcmthcmVhOjpDYXRhbG9nOjpDYXRlZ29yeS81YmNmYjI5MzY0ZjU5ZTJhOTljOWQ1NDM" TargetMode="External"/><Relationship Id="rId339" Type="http://schemas.openxmlformats.org/officeDocument/2006/relationships/hyperlink" Target="https://www.renspets.com/products/outward-hound-fun-feeder-wave-pink-small?via=Z2lkOi8vcmVucy1wZXRzL1dvcmthcmVhOjpDYXRhbG9nOjpDYXRlZ29yeS81YmNmYjI5MzY0ZjU5ZTJhOTljOWQ1NDM" TargetMode="External"/><Relationship Id="rId78" Type="http://schemas.openxmlformats.org/officeDocument/2006/relationships/hyperlink" Target="https://www.renspets.com/products/go-adult-sensitivities-gf-lid-duck?via=Z2lkOi8vcmVucy1wZXRzL1dvcmthcmVhOjpDYXRhbG9nOjpDYXRlZ29yeS81YmNmYjI5MzY0ZjU5ZTJhOTljOWQ1NDM&amp;size=10%20kg&amp;quantity=1" TargetMode="External"/><Relationship Id="rId99" Type="http://schemas.openxmlformats.org/officeDocument/2006/relationships/hyperlink" Target="https://www.amazon.ca/Open-Farm-Superfoods-Artificial-Preservatives/dp/B07VNNL7TC/" TargetMode="External"/><Relationship Id="rId101" Type="http://schemas.openxmlformats.org/officeDocument/2006/relationships/hyperlink" Target="https://www.amazon.ca/OPEN-FARM-Freeze-Dried-Food/dp/B093QFSVK6/" TargetMode="External"/><Relationship Id="rId122" Type="http://schemas.openxmlformats.org/officeDocument/2006/relationships/hyperlink" Target="https://www.renspets.com/products/greenies-feline-dental-treat-salmon?via=Z2lkOi8vcmVucy1wZXRzL1dvcmthcmVhOjpDYXRhbG9nOjpDYXRlZ29yeS81YmNmYjI5MzY0ZjU5ZTJhOTljOWQ1NDM&amp;size=130%20g&amp;quantity=1" TargetMode="External"/><Relationship Id="rId143" Type="http://schemas.openxmlformats.org/officeDocument/2006/relationships/hyperlink" Target="https://www.renspets.com/products/kong-softseas-octopus?via=Z2lkOi8vcmVucy1wZXRzL1dvcmthcmVhOjpDYXRhbG9nOjpDYXRlZ29yeS81YmNmYjI5MzY0ZjU5ZTJhOTljOWQ1NDM&amp;size=Small&amp;quantity=1" TargetMode="External"/><Relationship Id="rId164" Type="http://schemas.openxmlformats.org/officeDocument/2006/relationships/hyperlink" Target="https://www.amazon.ca/Hills-Science-Chicken-Barley-Recipe/dp/B06WLQDW12/" TargetMode="External"/><Relationship Id="rId185" Type="http://schemas.openxmlformats.org/officeDocument/2006/relationships/hyperlink" Target="https://www.amazon.ca/Canadian-Naturals-Turkey-Salmon-Food/dp/B07MXRKT1Z/" TargetMode="External"/><Relationship Id="rId350" Type="http://schemas.openxmlformats.org/officeDocument/2006/relationships/hyperlink" Target="https://www.amazon.ca/Geib-Stainless-Curved-Shears-10-Inch/dp/B001VP54KE/" TargetMode="External"/><Relationship Id="rId371" Type="http://schemas.openxmlformats.org/officeDocument/2006/relationships/hyperlink" Target="https://www.renspets.com/products/natures-miracle-urine-destroyer-gallon?via=Z2lkOi8vcmVucy1wZXRzL1dvcmthcmVhOjpDYXRhbG9nOjpDYXRlZ29yeS81YmNmYjI5MzY0ZjU5ZTJhOTljOWQ1NDM" TargetMode="External"/><Relationship Id="rId406" Type="http://schemas.openxmlformats.org/officeDocument/2006/relationships/hyperlink" Target="https://www.amazon.ca/Metro-Force-Steel-Quick-Dryer/dp/B000QS8QRA/" TargetMode="External"/><Relationship Id="rId9" Type="http://schemas.openxmlformats.org/officeDocument/2006/relationships/hyperlink" Target="https://www.renspets.com/products/crumps-sweet-potato-rawhide?via=Z2lkOi8vcmVucy1wZXRzL1dvcmthcmVhOjpDYXRhbG9nOjpDYXRlZ29yeS81YmNmYjI5MzY0ZjU5ZTJhOTljOWQ1NDM&amp;size=680%20g&amp;quantity=1" TargetMode="External"/><Relationship Id="rId210" Type="http://schemas.openxmlformats.org/officeDocument/2006/relationships/hyperlink" Target="https://www.amazon.ca/Old-Mother-Hubbard-Assortment-3-8-Pound/dp/B001BG4RBK/" TargetMode="External"/><Relationship Id="rId392" Type="http://schemas.openxmlformats.org/officeDocument/2006/relationships/hyperlink" Target="https://www.renspets.com/products/kong-signature-rope-double-tug-22?via=Z2lkOi8vcmVucy1wZXRzL1dvcmthcmVhOjpDYXRhbG9nOjpDYXRlZ29yeS81YmNmYjI5MzY0ZjU5ZTJhOTljOWQ1NDM" TargetMode="External"/><Relationship Id="rId427" Type="http://schemas.openxmlformats.org/officeDocument/2006/relationships/hyperlink" Target="https://www.amazon.ca/Sojos-Simply-Freeze-Treats-4-Ounce/dp/B00K4E3G62/" TargetMode="External"/><Relationship Id="rId448" Type="http://schemas.openxmlformats.org/officeDocument/2006/relationships/hyperlink" Target="https://www.renspets.com/products/blue-buffalo-feline-adult-wilderness-denali-dinner-1-81-kg?via=Z2lkOi8vcmVucy1wZXRzL1dvcmthcmVhOjpDYXRhbG9nOjpDYXRlZ29yeS81YmNmYjI5MzY0ZjU5ZTJhOTljOWQ1NDM&amp;size=1.81%20kg&amp;quantity=1" TargetMode="External"/><Relationship Id="rId26" Type="http://schemas.openxmlformats.org/officeDocument/2006/relationships/hyperlink" Target="https://www.renspets.com/products/crumps-sweet-potato-liver-rawhide-dog-treats?via=Z2lkOi8vcmVucy1wZXRzL1dvcmthcmVhOjpDYXRhbG9nOjpDYXRlZ29yeS81YmNmYjI5MzY0ZjU5ZTJhOTljOWQ1NDM&amp;size=160%20g&amp;quantity=1" TargetMode="External"/><Relationship Id="rId231" Type="http://schemas.openxmlformats.org/officeDocument/2006/relationships/hyperlink" Target="https://www.renspets.com/products/science-diet-adult-lb-healthy-mobility-13-6-kg?via=Z2lkOi8vcmVucy1wZXRzL1dvcmthcmVhOjpDYXRhbG9nOjpDYXRlZ29yeS81YmNmYjI5MzY0ZjU5ZTJhOTljOWQ1NDM" TargetMode="External"/><Relationship Id="rId252" Type="http://schemas.openxmlformats.org/officeDocument/2006/relationships/hyperlink" Target="https://www.amazon.ca/Chuckit-Classic-Launcher-Colors-Vary/dp/B00006IX59/" TargetMode="External"/><Relationship Id="rId273" Type="http://schemas.openxmlformats.org/officeDocument/2006/relationships/hyperlink" Target="https://www.renspets.com/products/canadian-naturals-senior-turkey-salmon-2-27-kg?via=Z2lkOi8vcmVucy1wZXRzL1dvcmthcmVhOjpDYXRhbG9nOjpDYXRlZ29yeS81YmNmYjI5MzY0ZjU5ZTJhOTljOWQ1NDM&amp;size=2.27%20kg&amp;quantity=1" TargetMode="External"/><Relationship Id="rId294" Type="http://schemas.openxmlformats.org/officeDocument/2006/relationships/hyperlink" Target="https://www.amazon.ca/Hills-Science-Indoor-Chicken-Recipe/dp/B003MWERTS/" TargetMode="External"/><Relationship Id="rId308" Type="http://schemas.openxmlformats.org/officeDocument/2006/relationships/hyperlink" Target="https://www.amazon.ca/Treat-Dispensing-Exercise-Ottosson-Purple/dp/B071ZFJ2HD/r" TargetMode="External"/><Relationship Id="rId329" Type="http://schemas.openxmlformats.org/officeDocument/2006/relationships/hyperlink" Target="https://www.renspets.com/products/outward-hound-xtreme-seamz-vulture-brown-medium?via=Z2lkOi8vcmVucy1wZXRzL1dvcmthcmVhOjpDYXRhbG9nOjpDYXRlZ29yeS81YmNmYjI5MzY0ZjU5ZTJhOTljOWQ1NDM" TargetMode="External"/><Relationship Id="rId47" Type="http://schemas.openxmlformats.org/officeDocument/2006/relationships/hyperlink" Target="https://www.renspets.com/products/kong-wild-knots-bears?via=Z2lkOi8vcmVucy1wZXRzL1dvcmthcmVhOjpDYXRhbG9nOjpDYXRlZ29yeS81YmNmYjI5MzY0ZjU5ZTJhOTljOWQ1NDM&amp;size=Small%2FMed&amp;quantity=1" TargetMode="External"/><Relationship Id="rId68" Type="http://schemas.openxmlformats.org/officeDocument/2006/relationships/hyperlink" Target="https://www.renspets.com/products/crumps-traditional-liver-fillets-dog-treats?via=Z2lkOi8vcmVucy1wZXRzL1dvcmthcmVhOjpDYXRhbG9nOjpDYXRlZ29yeS81YmNmYjI5MzY0ZjU5ZTJhOTljOWQ1NDM&amp;size=160%20g&amp;quantity=1" TargetMode="External"/><Relationship Id="rId89" Type="http://schemas.openxmlformats.org/officeDocument/2006/relationships/hyperlink" Target="https://www.renspets.com/products/adult-sensi-skin-stomach-lamb-oatmeal?via=Z2lkOi8vcmVucy1wZXRzL1dvcmthcmVhOjpDYXRhbG9nOjpDYXRlZ29yeS81YmNmYjI5MzY0ZjU5ZTJhOTljOWQ1NDM&amp;size=1.81%20kg&amp;quantity=1" TargetMode="External"/><Relationship Id="rId112" Type="http://schemas.openxmlformats.org/officeDocument/2006/relationships/hyperlink" Target="https://www.renspets.com/products/science-diet-feline-adult-perfect-weight?via=Z2lkOi8vcmVucy1wZXRzL1dvcmthcmVhOjpDYXRhbG9nOjpDYXRlZ29yeS81YmNmYjI5MzY0ZjU5ZTJhOTljOWQ1NDM&amp;size=6.8%20kg&amp;quantity=1q" TargetMode="External"/><Relationship Id="rId133" Type="http://schemas.openxmlformats.org/officeDocument/2006/relationships/hyperlink" Target="https://www.renspets.com/products/hero-braided-bully-stick-12?via=Z2lkOi8vcmVucy1wZXRzL1dvcmthcmVhOjpDYXRhbG9nOjpDYXRlZ29yeS81YmNmYjI5MzY0ZjU5ZTJhOTljOWQ1NDM" TargetMode="External"/><Relationship Id="rId154" Type="http://schemas.openxmlformats.org/officeDocument/2006/relationships/hyperlink" Target="https://www.amazon.ca/KONG-WBZ32-small-Wubba-Finz/dp/B07BFTRF3R/" TargetMode="External"/><Relationship Id="rId175" Type="http://schemas.openxmlformats.org/officeDocument/2006/relationships/hyperlink" Target="https://www.amazon.ca/Stella-Chewys-Freeze-Dried-Chicken-Grain-Free/dp/B01H3WA322/" TargetMode="External"/><Relationship Id="rId340" Type="http://schemas.openxmlformats.org/officeDocument/2006/relationships/hyperlink" Target="https://www.amazon.ca/Outward-Hound-Feeder-Bowl-Small/dp/B084RZ1B25/" TargetMode="External"/><Relationship Id="rId361" Type="http://schemas.openxmlformats.org/officeDocument/2006/relationships/hyperlink" Target="https://www.renspets.com/products/catit-senses-2-0-fireball?via=Z2lkOi8vcmVucy1wZXRzL1dvcmthcmVhOjpDYXRhbG9nOjpDYXRlZ29yeS81YmNmYjI5MzY0ZjU5ZTJhOTljOWQ1NDM" TargetMode="External"/><Relationship Id="rId196" Type="http://schemas.openxmlformats.org/officeDocument/2006/relationships/hyperlink" Target="https://www.renspets.com/products/wellness-canned-cat-food-complete-health-chicken-herring?via=Z2lkOi8vcmVucy1wZXRzL1dvcmthcmVhOjpDYXRhbG9nOjpDYXRlZ29yeS81YmNmYjI5MzY0ZjU5ZTJhOTljOWQ1NDM&amp;size=85%20g&amp;quantity=1" TargetMode="External"/><Relationship Id="rId200" Type="http://schemas.openxmlformats.org/officeDocument/2006/relationships/hyperlink" Target="https://www.renspets.com/products/petstages-catnip-dental-shrimpies-2-pk?via=Z2lkOi8vcmVucy1wZXRzL1dvcmthcmVhOjpDYXRhbG9nOjpDYXRlZ29yeS81YmNmYjI5MzY0ZjU5ZTJhOTljOWQ1NDM" TargetMode="External"/><Relationship Id="rId382" Type="http://schemas.openxmlformats.org/officeDocument/2006/relationships/hyperlink" Target="https://www.amazon.ca/Coastal-Pet-04612-GRN17-Waterproof/dp/B01KSDC2DQ/" TargetMode="External"/><Relationship Id="rId417" Type="http://schemas.openxmlformats.org/officeDocument/2006/relationships/hyperlink" Target="https://www.renspets.com/products/glowstreak-led-ball-red?via=Z2lkOi8vcmVucy1wZXRzL1dvcmthcmVhOjpDYXRhbG9nOjpDYXRlZ29yeS81YmNmYjI5MzY0ZjU5ZTJhOTljOWQ1NDM" TargetMode="External"/><Relationship Id="rId438" Type="http://schemas.openxmlformats.org/officeDocument/2006/relationships/hyperlink" Target="https://www.renspets.com/products/science-diet-canine-treats-chicken-jerky-7-oz?via=Z2lkOi8vcmVucy1wZXRzL1dvcmthcmVhOjpDYXRhbG9nOjpDYXRlZ29yeS81YmNmYjI5MzY0ZjU5ZTJhOTljOWQ1NDM" TargetMode="External"/><Relationship Id="rId16" Type="http://schemas.openxmlformats.org/officeDocument/2006/relationships/hyperlink" Target="https://www.amazon.ca/OXBOW-Western-Timothy-Hay-Ounce/dp/B006AYMMRY/" TargetMode="External"/><Relationship Id="rId221" Type="http://schemas.openxmlformats.org/officeDocument/2006/relationships/hyperlink" Target="https://www.renspets.com/products/whimzees-dental-treat-alligator-value-pouch-small-24-pc?via=Z2lkOi8vcmVucy1wZXRzL1dvcmthcmVhOjpDYXRhbG9nOjpDYXRlZ29yeS81YmNmYjI5MzY0ZjU5ZTJhOTljOWQ1NDM" TargetMode="External"/><Relationship Id="rId242" Type="http://schemas.openxmlformats.org/officeDocument/2006/relationships/hyperlink" Target="https://www.amazon.ca/Best-Shot-Scentament-Cinnamon-Splash/dp/B00JAL1MKC/" TargetMode="External"/><Relationship Id="rId263" Type="http://schemas.openxmlformats.org/officeDocument/2006/relationships/hyperlink" Target="https://www.renspets.com/products/kong-air-squeaker-dumbbell?via=Z2lkOi8vcmVucy1wZXRzL1dvcmthcmVhOjpDYXRhbG9nOjpDYXRlZ29yeS81YmNmYjI5MzY0ZjU5ZTJhOTljOWQ1NDM&amp;size=Small&amp;quantity=1" TargetMode="External"/><Relationship Id="rId284" Type="http://schemas.openxmlformats.org/officeDocument/2006/relationships/hyperlink" Target="https://www.amazon.ca/KONG-Groom-Grooming-Brush-Boysenberry/dp/B015MJBAZ2/" TargetMode="External"/><Relationship Id="rId319" Type="http://schemas.openxmlformats.org/officeDocument/2006/relationships/hyperlink" Target="https://www.amazon.ca/Premium-North-American-Grown-Catnip-2-Ounce/dp/B005CGUSYK/" TargetMode="External"/><Relationship Id="rId37" Type="http://schemas.openxmlformats.org/officeDocument/2006/relationships/hyperlink" Target="https://www.renspets.com/products/kong-original-red?via=Z2lkOi8vcmVucy1wZXRzL1dvcmthcmVhOjpDYXRhbG9nOjpDYXRlZ29yeS81YmNmYjI5MzY0ZjU5ZTJhOTljOWQ1NDM&amp;size=Medium&amp;quantity=1" TargetMode="External"/><Relationship Id="rId58" Type="http://schemas.openxmlformats.org/officeDocument/2006/relationships/hyperlink" Target="https://www.amazon.ca/Worlds-Best-Cat-Litter-Clumping/dp/B004JLTJUS/" TargetMode="External"/><Relationship Id="rId79" Type="http://schemas.openxmlformats.org/officeDocument/2006/relationships/hyperlink" Target="https://www.amazon.ca/Kong-Wubba-Large-Assorted-Colors/dp/B06XXY1BWY/" TargetMode="External"/><Relationship Id="rId102" Type="http://schemas.openxmlformats.org/officeDocument/2006/relationships/hyperlink" Target="https://www.renspets.com/products/stella-chewys-chewys-chicken-meal-mixer?via=Z2lkOi8vcmVucy1wZXRzL1dvcmthcmVhOjpDYXRhbG9nOjpDYXRlZ29yeS81YmNmYjI5MzY0ZjU5ZTJhOTljOWQ1NDM&amp;size=99%20g&amp;quantity=1" TargetMode="External"/><Relationship Id="rId123" Type="http://schemas.openxmlformats.org/officeDocument/2006/relationships/hyperlink" Target="https://www.amazon.ca/Feline-GREENIES-Treats-Natural-Flavour/dp/B09LVWW3PV/" TargetMode="External"/><Relationship Id="rId144" Type="http://schemas.openxmlformats.org/officeDocument/2006/relationships/hyperlink" Target="https://www.amazon.ca/KONG-Softseas-Octopus-S-250g/dp/B08FKY9RRF/" TargetMode="External"/><Relationship Id="rId330" Type="http://schemas.openxmlformats.org/officeDocument/2006/relationships/hyperlink" Target="https://www.amazon.ca/Outward-Hound-Xtreme-Vulture-Squeaky/dp/B0882VLGLK/" TargetMode="External"/><Relationship Id="rId90" Type="http://schemas.openxmlformats.org/officeDocument/2006/relationships/hyperlink" Target="https://www.amazon.ca/Purina-FOCUS-Sensitive-Stomach-Formula/dp/B01EY9KQ42/" TargetMode="External"/><Relationship Id="rId165" Type="http://schemas.openxmlformats.org/officeDocument/2006/relationships/hyperlink" Target="https://www.amazon.ca/KONG-Wiggi-Alligator-Dog-Small/dp/B01N28JN81/" TargetMode="External"/><Relationship Id="rId186" Type="http://schemas.openxmlformats.org/officeDocument/2006/relationships/hyperlink" Target="https://www.renspets.com/products/canadian-naturals-adult-turkey-salmon-2-27-kg?via=Z2lkOi8vcmVucy1wZXRzL1dvcmthcmVhOjpDYXRhbG9nOjpDYXRlZ29yeS81YmNmYjI5MzY0ZjU5ZTJhOTljOWQ1NDM&amp;size=13.6%20kg&amp;quantity=1" TargetMode="External"/><Relationship Id="rId351" Type="http://schemas.openxmlformats.org/officeDocument/2006/relationships/hyperlink" Target="https://www.renspets.com/products/tropican-lifetime-formula-sticks-for-parrots-20-lb?via=Z2lkOi8vcmVucy1wZXRzL1dvcmthcmVhOjpDYXRhbG9nOjpDYXRlZ29yeS81YmNmYjI5MzY0ZjU5ZTJhOTljOWQ1NDM" TargetMode="External"/><Relationship Id="rId372" Type="http://schemas.openxmlformats.org/officeDocument/2006/relationships/hyperlink" Target="https://www.renspets.com/products/jw-hol-ee-roller?via=Z2lkOi8vcmVucy1wZXRzL1dvcmthcmVhOjpDYXRhbG9nOjpDYXRlZ29yeS81YmNmYjI5MzY0ZjU5ZTJhOTljOWQ1NDM" TargetMode="External"/><Relationship Id="rId393" Type="http://schemas.openxmlformats.org/officeDocument/2006/relationships/hyperlink" Target="https://www.amazon.ca/Kong-Dog-Signature-Rope-Double/dp/B08SBWT8XT/" TargetMode="External"/><Relationship Id="rId407" Type="http://schemas.openxmlformats.org/officeDocument/2006/relationships/hyperlink" Target="https://www.renspets.com/products/bass-bamboo-pin-grooming-brush-large?via=Z2lkOi8vcmVucy1wZXRzL1dvcmthcmVhOjpDYXRhbG9nOjpDYXRlZ29yeS81YmNmYjI5MzY0ZjU5ZTJhOTljOWQ1NDM" TargetMode="External"/><Relationship Id="rId428" Type="http://schemas.openxmlformats.org/officeDocument/2006/relationships/hyperlink" Target="https://www.renspets.com/products/adult-fd-treat-simply-lamb-113-g?via=Z2lkOi8vcmVucy1wZXRzL1dvcmthcmVhOjpDYXRhbG9nOjpDYXRlZ29yeS81YmNmYjI5MzY0ZjU5ZTJhOTljOWQ1NDM" TargetMode="External"/><Relationship Id="rId449" Type="http://schemas.openxmlformats.org/officeDocument/2006/relationships/hyperlink" Target="https://www.renspets.com/categories/sale?page=29" TargetMode="External"/><Relationship Id="rId211" Type="http://schemas.openxmlformats.org/officeDocument/2006/relationships/hyperlink" Target="https://www.renspets.com/products/old-mother-hubbard-assorted-biscuits-small?via=Z2lkOi8vcmVucy1wZXRzL1dvcmthcmVhOjpDYXRhbG9nOjpDYXRlZ29yeS81YmNmYjI5MzY0ZjU5ZTJhOTljOWQ1NDM&amp;size=1.7%20kg&amp;quantity=1" TargetMode="External"/><Relationship Id="rId232" Type="http://schemas.openxmlformats.org/officeDocument/2006/relationships/hyperlink" Target="https://www.amazon.ca/KONG-Cozie-Squeaky-Reinforced-Medium/dp/B07Z6DLCV2/" TargetMode="External"/><Relationship Id="rId253" Type="http://schemas.openxmlformats.org/officeDocument/2006/relationships/hyperlink" Target="https://www.renspets.com/products/nylabone-healthy-edibles-bone-bacon-flavour?via=Z2lkOi8vcmVucy1wZXRzL1dvcmthcmVhOjpDYXRhbG9nOjpDYXRlZ29yeS81YmNmYjI5MzY0ZjU5ZTJhOTljOWQ1NDM&amp;size=Wolf&amp;quantity=1" TargetMode="External"/><Relationship Id="rId274" Type="http://schemas.openxmlformats.org/officeDocument/2006/relationships/hyperlink" Target="https://www.renspets.com/products/canadian-naturals-senior-turkey-salmon-2-27-kg?via=Z2lkOi8vcmVucy1wZXRzL1dvcmthcmVhOjpDYXRhbG9nOjpDYXRlZ29yeS81YmNmYjI5MzY0ZjU5ZTJhOTljOWQ1NDM&amp;size=6.8%20kg&amp;quantity=1" TargetMode="External"/><Relationship Id="rId295" Type="http://schemas.openxmlformats.org/officeDocument/2006/relationships/hyperlink" Target="https://www.renspets.com/products/science-diet-feline-indoor-mature-7-sr?via=Z2lkOi8vcmVucy1wZXRzL1dvcmthcmVhOjpDYXRhbG9nOjpDYXRlZ29yeS81YmNmYjI5MzY0ZjU5ZTJhOTljOWQ1NDM&amp;size=7.03%20kg&amp;quantity=1" TargetMode="External"/><Relationship Id="rId309" Type="http://schemas.openxmlformats.org/officeDocument/2006/relationships/hyperlink" Target="https://www.renspets.com/products/nine-ottosson-treat-maze-treat-puzzle?via=Z2lkOi8vcmVucy1wZXRzL1dvcmthcmVhOjpDYXRhbG9nOjpDYXRlZ29yeS81YmNmYjI5MzY0ZjU5ZTJhOTljOWQ1NDM" TargetMode="External"/><Relationship Id="rId27" Type="http://schemas.openxmlformats.org/officeDocument/2006/relationships/hyperlink" Target="https://www.renspets.com/products/crumps-sweet-potato-liver-rawhide-dog-treats?via=Z2lkOi8vcmVucy1wZXRzL1dvcmthcmVhOjpDYXRhbG9nOjpDYXRlZ29yeS81YmNmYjI5MzY0ZjU5ZTJhOTljOWQ1NDM&amp;size=330%20g&amp;quantity=1" TargetMode="External"/><Relationship Id="rId48" Type="http://schemas.openxmlformats.org/officeDocument/2006/relationships/hyperlink" Target="https://www.amazon.ca/Pro-Plan-Adult-Shredded-15-9kg/dp/B0977NRNKY/" TargetMode="External"/><Relationship Id="rId69" Type="http://schemas.openxmlformats.org/officeDocument/2006/relationships/hyperlink" Target="https://www.amazon.ca/Crumps-Naturals-Traditional-Fillets-11-6-Ounce/dp/B00B2F4WM4" TargetMode="External"/><Relationship Id="rId113" Type="http://schemas.openxmlformats.org/officeDocument/2006/relationships/hyperlink" Target="https://www.amazon.ca/dp/B00HPZENCE/" TargetMode="External"/><Relationship Id="rId134" Type="http://schemas.openxmlformats.org/officeDocument/2006/relationships/hyperlink" Target="https://www.amazon.ca/Hero-Braided-12-Bully-Stick/dp/B07QBM9QFH/" TargetMode="External"/><Relationship Id="rId320" Type="http://schemas.openxmlformats.org/officeDocument/2006/relationships/hyperlink" Target="https://www.amazon.ca/Bags-Board-Scented-Poop-inches/dp/B072RRFQ4T/" TargetMode="External"/><Relationship Id="rId80" Type="http://schemas.openxmlformats.org/officeDocument/2006/relationships/hyperlink" Target="https://www.renspets.com/products/kong-wubba?via=Z2lkOi8vcmVucy1wZXRzL1dvcmthcmVhOjpDYXRhbG9nOjpDYXRlZ29yeS81YmNmYjI5MzY0ZjU5ZTJhOTljOWQ1NDM&amp;size=Large&amp;quantity=1" TargetMode="External"/><Relationship Id="rId155" Type="http://schemas.openxmlformats.org/officeDocument/2006/relationships/hyperlink" Target="https://www.renspets.com/products/kong-wubba-finz-blue?via=Z2lkOi8vcmVucy1wZXRzL1dvcmthcmVhOjpDYXRhbG9nOjpDYXRlZ29yeS81YmNmYjI5MzY0ZjU5ZTJhOTljOWQ1NDM&amp;size=Small&amp;quantity=1" TargetMode="External"/><Relationship Id="rId176" Type="http://schemas.openxmlformats.org/officeDocument/2006/relationships/hyperlink" Target="https://www.renspets.com/products/stella-chewys-chick-chick-chicken-dinner-morsels?via=Z2lkOi8vcmVucy1wZXRzL1dvcmthcmVhOjpDYXRhbG9nOjpDYXRlZ29yeS81YmNmYjI5MzY0ZjU5ZTJhOTljOWQ1NDM&amp;size=227%20g&amp;quantity=1" TargetMode="External"/><Relationship Id="rId197" Type="http://schemas.openxmlformats.org/officeDocument/2006/relationships/hyperlink" Target="https://www.amazon.ca/Old-Mother-Hubbard-Biscuits-20-Ounce/dp/B074KHFLLW/" TargetMode="External"/><Relationship Id="rId341" Type="http://schemas.openxmlformats.org/officeDocument/2006/relationships/hyperlink" Target="https://www.renspets.com/products/science-diet-soft-savouries-peanut-butter-banana-227-g?via=Z2lkOi8vcmVucy1wZXRzL1dvcmthcmVhOjpDYXRhbG9nOjpDYXRlZ29yeS81YmNmYjI5MzY0ZjU5ZTJhOTljOWQ1NDM" TargetMode="External"/><Relationship Id="rId362" Type="http://schemas.openxmlformats.org/officeDocument/2006/relationships/hyperlink" Target="https://www.amazon.ca/Living-World-Critter-Play-Time/dp/B005AYYDT0/" TargetMode="External"/><Relationship Id="rId383" Type="http://schemas.openxmlformats.org/officeDocument/2006/relationships/hyperlink" Target="https://www.renspets.com/products/coastal-c-waterproof-green?via=Z2lkOi8vcmVucy1wZXRzL1dvcmthcmVhOjpDYXRhbG9nOjpDYXRlZ29yeS81YmNmYjI5MzY0ZjU5ZTJhOTljOWQ1NDM&amp;size=17%22&amp;quantity=1" TargetMode="External"/><Relationship Id="rId418" Type="http://schemas.openxmlformats.org/officeDocument/2006/relationships/hyperlink" Target="https://www.amazon.ca/Nite-Ize-Glow-Streak-LED-Ball/dp/B01CHAU0Y6/" TargetMode="External"/><Relationship Id="rId439" Type="http://schemas.openxmlformats.org/officeDocument/2006/relationships/hyperlink" Target="https://www.amazon.ca/Pets-1400013659-Twirl-Whirl-Electronic/dp/B076BFKJNQ/r" TargetMode="External"/><Relationship Id="rId201" Type="http://schemas.openxmlformats.org/officeDocument/2006/relationships/hyperlink" Target="https://www.amazon.ca/Fun-Food-Dogritos-Chips-Dog/dp/B07RYB5VMT" TargetMode="External"/><Relationship Id="rId222" Type="http://schemas.openxmlformats.org/officeDocument/2006/relationships/hyperlink" Target="https://www.amazon.ca/Wellness-Natural-Canned-Chicken-5-5-Ounce/dp/B002ANCEI6" TargetMode="External"/><Relationship Id="rId243" Type="http://schemas.openxmlformats.org/officeDocument/2006/relationships/hyperlink" Target="https://www.renspets.com/products/best-shot-scentament-spa-cologne-warm-vanilla-sugar-8-oz?via=Z2lkOi8vcmVucy1wZXRzL1dvcmthcmVhOjpDYXRhbG9nOjpDYXRlZ29yeS81YmNmYjI5MzY0ZjU5ZTJhOTljOWQ1NDM" TargetMode="External"/><Relationship Id="rId264" Type="http://schemas.openxmlformats.org/officeDocument/2006/relationships/hyperlink" Target="https://www.amazon.ca/Kong-Squeaker-Dumbbell-Small-Yellow/dp/B000FZ7VY8/" TargetMode="External"/><Relationship Id="rId285" Type="http://schemas.openxmlformats.org/officeDocument/2006/relationships/hyperlink" Target="https://www.renspets.com/products/kong-zoom-groom-boysenberry?via=Z2lkOi8vcmVucy1wZXRzL1dvcmthcmVhOjpDYXRhbG9nOjpDYXRlZ29yeS81YmNmYjI5MzY0ZjU5ZTJhOTljOWQ1NDM" TargetMode="External"/><Relationship Id="rId450" Type="http://schemas.openxmlformats.org/officeDocument/2006/relationships/printerSettings" Target="../printerSettings/printerSettings9.bin"/><Relationship Id="rId17" Type="http://schemas.openxmlformats.org/officeDocument/2006/relationships/hyperlink" Target="https://www.renspets.com/products/oxbow-western-timothy-hay?via=Z2lkOi8vcmVucy1wZXRzL1dvcmthcmVhOjpDYXRhbG9nOjpDYXRlZ29yeS81YmNmYjI5MzY0ZjU5ZTJhOTljOWQ1NDM&amp;size=50%20lb&amp;quantity=1" TargetMode="External"/><Relationship Id="rId38" Type="http://schemas.openxmlformats.org/officeDocument/2006/relationships/hyperlink" Target="https://www.amazon.ca/Purina-Savor-Shredded-Formula-34-Pound/dp/B0040B84Y4/" TargetMode="External"/><Relationship Id="rId59" Type="http://schemas.openxmlformats.org/officeDocument/2006/relationships/hyperlink" Target="https://www.renspets.com/products/worlds-best-cat-litter-clumping?via=Z2lkOi8vcmVucy1wZXRzL1dvcmthcmVhOjpDYXRhbG9nOjpDYXRlZ29yeS81YmNmYjI5MzY0ZjU5ZTJhOTljOWQ1NDM&amp;size=3.18%20kg&amp;quantity=1" TargetMode="External"/><Relationship Id="rId103" Type="http://schemas.openxmlformats.org/officeDocument/2006/relationships/hyperlink" Target="https://www.amazon.ca/Stella-Chewys-Freeze-Dried-Chicken-Grain-Free/dp/B000NVBVD6/" TargetMode="External"/><Relationship Id="rId124" Type="http://schemas.openxmlformats.org/officeDocument/2006/relationships/hyperlink" Target="https://www.renspets.com/products/greenies-feline-dental-treat-salmon?via=Z2lkOi8vcmVucy1wZXRzL1dvcmthcmVhOjpDYXRhbG9nOjpDYXRlZ29yeS81YmNmYjI5MzY0ZjU5ZTJhOTljOWQ1NDM&amp;size=276%20g&amp;quantity=1" TargetMode="External"/><Relationship Id="rId310" Type="http://schemas.openxmlformats.org/officeDocument/2006/relationships/hyperlink" Target="https://www.amazon.ca/Zeal-Canada-air-Dried-Turkey-Freeze-Dried/dp/B07YD5T3HK/" TargetMode="External"/><Relationship Id="rId70" Type="http://schemas.openxmlformats.org/officeDocument/2006/relationships/hyperlink" Target="https://www.renspets.com/products/crumps-traditional-liver-fillets-dog-treats?via=Z2lkOi8vcmVucy1wZXRzL1dvcmthcmVhOjpDYXRhbG9nOjpDYXRlZ29yeS81YmNmYjI5MzY0ZjU5ZTJhOTljOWQ1NDM&amp;size=330%20g&amp;quantity=1" TargetMode="External"/><Relationship Id="rId91" Type="http://schemas.openxmlformats.org/officeDocument/2006/relationships/hyperlink" Target="https://www.renspets.com/categories/sale?page=3" TargetMode="External"/><Relationship Id="rId145" Type="http://schemas.openxmlformats.org/officeDocument/2006/relationships/hyperlink" Target="https://www.renspets.com/products/kong-softseas-octopus?via=Z2lkOi8vcmVucy1wZXRzL1dvcmthcmVhOjpDYXRhbG9nOjpDYXRlZ29yeS81YmNmYjI5MzY0ZjU5ZTJhOTljOWQ1NDM&amp;size=Large&amp;quantity=1" TargetMode="External"/><Relationship Id="rId166" Type="http://schemas.openxmlformats.org/officeDocument/2006/relationships/hyperlink" Target="https://www.renspets.com/products/kong-wiggi-alligator?via=Z2lkOi8vcmVucy1wZXRzL1dvcmthcmVhOjpDYXRhbG9nOjpDYXRlZ29yeS81YmNmYjI5MzY0ZjU5ZTJhOTljOWQ1NDM&amp;size=Small&amp;quantity=1" TargetMode="External"/><Relationship Id="rId187" Type="http://schemas.openxmlformats.org/officeDocument/2006/relationships/hyperlink" Target="https://www.amazon.ca/Chuck-Ultra-Squeaker-Ball-Medium/dp/B07GC2DXGB" TargetMode="External"/><Relationship Id="rId331" Type="http://schemas.openxmlformats.org/officeDocument/2006/relationships/hyperlink" Target="https://www.renspets.com/products/metro-air-force-commander-variable-speed-aftd-3v-4-hp?via=Z2lkOi8vcmVucy1wZXRzL1dvcmthcmVhOjpDYXRhbG9nOjpDYXRlZ29yeS81YmNmYjI5MzY0ZjU5ZTJhOTljOWQ1NDM" TargetMode="External"/><Relationship Id="rId352" Type="http://schemas.openxmlformats.org/officeDocument/2006/relationships/hyperlink" Target="https://www.amazon.ca/Tropican-Lifetime-Formula-Maintenance-20-Pound/dp/B0002EOJPQ/" TargetMode="External"/><Relationship Id="rId373" Type="http://schemas.openxmlformats.org/officeDocument/2006/relationships/hyperlink" Target="https://www.amazon.ca/JW-Pet-Company-42204-Assorted/dp/B00DJRFLX2/" TargetMode="External"/><Relationship Id="rId394" Type="http://schemas.openxmlformats.org/officeDocument/2006/relationships/hyperlink" Target="https://www.renspets.com/products/jolly-pets-hard-plastic-toy-teaser-ball-blue?via=Z2lkOi8vcmVucy1wZXRzL1dvcmthcmVhOjpDYXRhbG9nOjpDYXRlZ29yeS81YmNmYjI5MzY0ZjU5ZTJhOTljOWQ1NDM&amp;size=6%22&amp;quantity=1" TargetMode="External"/><Relationship Id="rId408" Type="http://schemas.openxmlformats.org/officeDocument/2006/relationships/hyperlink" Target="https://www.amazon.ca/Bass-Brushes-Cushioned-Bristle-Natural/dp/B0007V6PFQ/" TargetMode="External"/><Relationship Id="rId429" Type="http://schemas.openxmlformats.org/officeDocument/2006/relationships/hyperlink" Target="https://www.amazon.ca/JW-Pet-Company-MegaLast-Colors/dp/B002KLEHY2/r" TargetMode="External"/><Relationship Id="rId1" Type="http://schemas.openxmlformats.org/officeDocument/2006/relationships/hyperlink" Target="https://www.renspets.com/products/benny-bullys-liver-chops?via=Z2lkOi8vcmVucy1wZXRzL1dvcmthcmVhOjpDYXRhbG9nOjpDYXRlZ29yeS81YmNmYjI5MzY0ZjU5ZTJhOTljOWQ1NDM&amp;size=40%20g&amp;quantity=1" TargetMode="External"/><Relationship Id="rId212" Type="http://schemas.openxmlformats.org/officeDocument/2006/relationships/hyperlink" Target="https://www.amazon.ca/Solutions-Skin-Coat-Grain-Salmon/dp/B07N8C7Q4V/" TargetMode="External"/><Relationship Id="rId233" Type="http://schemas.openxmlformats.org/officeDocument/2006/relationships/hyperlink" Target="https://www.renspets.com/products/kong-cozie-ultra-max-moose?via=Z2lkOi8vcmVucy1wZXRzL1dvcmthcmVhOjpDYXRhbG9nOjpDYXRlZ29yeS81YmNmYjI5MzY0ZjU5ZTJhOTljOWQ1NDM&amp;size=Medium&amp;quantity=1" TargetMode="External"/><Relationship Id="rId254" Type="http://schemas.openxmlformats.org/officeDocument/2006/relationships/hyperlink" Target="https://www.amazon.ca/Nylabone-NEB103TPP-Healthy-Edibles-Bacon/dp/B0002DGJS2/" TargetMode="External"/><Relationship Id="rId440" Type="http://schemas.openxmlformats.org/officeDocument/2006/relationships/hyperlink" Target="https://www.renspets.com/products/our-pets-twirl-whirl-spin-toy?via=Z2lkOi8vcmVucy1wZXRzL1dvcmthcmVhOjpDYXRhbG9nOjpDYXRlZ29yeS81YmNmYjI5MzY0ZjU5ZTJhOTljOWQ1NDM" TargetMode="External"/><Relationship Id="rId28" Type="http://schemas.openxmlformats.org/officeDocument/2006/relationships/hyperlink" Target="https://www.renspets.com/products/crumps-sweet-potato-liver-rawhide-dog-treats?via=Z2lkOi8vcmVucy1wZXRzL1dvcmthcmVhOjpDYXRhbG9nOjpDYXRlZ29yeS81YmNmYjI5MzY0ZjU5ZTJhOTljOWQ1NDM&amp;size=680%20g&amp;quantity=1" TargetMode="External"/><Relationship Id="rId49" Type="http://schemas.openxmlformats.org/officeDocument/2006/relationships/hyperlink" Target="https://www.renspets.com/products/pro-plan-adult-dog-shredded-blend-salmon-rice-15-2-kg?via=Z2lkOi8vcmVucy1wZXRzL1dvcmthcmVhOjpDYXRhbG9nOjpDYXRlZ29yeS81YmNmYjI5MzY0ZjU5ZTJhOTljOWQ1NDM" TargetMode="External"/><Relationship Id="rId114" Type="http://schemas.openxmlformats.org/officeDocument/2006/relationships/hyperlink" Target="https://www.renspets.com/products/go-feline-adult-carnivore-gf-chickenturkeyduck?via=Z2lkOi8vcmVucy1wZXRzL1dvcmthcmVhOjpDYXRhbG9nOjpDYXRlZ29yeS81YmNmYjI5MzY0ZjU5ZTJhOTljOWQ1NDM&amp;size=1.36%20kg&amp;quantity=1" TargetMode="External"/><Relationship Id="rId275" Type="http://schemas.openxmlformats.org/officeDocument/2006/relationships/hyperlink" Target="https://www.renspets.com/products/canadian-naturals-senior-turkey-salmon-2-27-kg?via=Z2lkOi8vcmVucy1wZXRzL1dvcmthcmVhOjpDYXRhbG9nOjpDYXRlZ29yeS81YmNmYjI5MzY0ZjU5ZTJhOTljOWQ1NDM&amp;size=13.6%20kg&amp;quantity=1" TargetMode="External"/><Relationship Id="rId296" Type="http://schemas.openxmlformats.org/officeDocument/2006/relationships/hyperlink" Target="https://www.amazon.ca/Petrageous-Designs-City-9-50-Inch-Treat/dp/B003O68ZF4/" TargetMode="External"/><Relationship Id="rId300" Type="http://schemas.openxmlformats.org/officeDocument/2006/relationships/hyperlink" Target="https://www.amazon.ca/Multipet-Gorilla-Cotton-Durable-3-5-Inch/dp/B00SHDYNVY/" TargetMode="External"/><Relationship Id="rId60" Type="http://schemas.openxmlformats.org/officeDocument/2006/relationships/hyperlink" Target="https://www.renspets.com/categories/sale?page=2" TargetMode="External"/><Relationship Id="rId81" Type="http://schemas.openxmlformats.org/officeDocument/2006/relationships/hyperlink" Target="https://www.amazon.ca/Solutions-Carnivore-Grain-Free-Chicken-Turkey/dp/B07Q4Y4VLT/" TargetMode="External"/><Relationship Id="rId135" Type="http://schemas.openxmlformats.org/officeDocument/2006/relationships/hyperlink" Target="https://www.renspets.com/products/kong-floppy-knots-bunny-medium-large?via=Z2lkOi8vcmVucy1wZXRzL1dvcmthcmVhOjpDYXRhbG9nOjpDYXRlZ29yeS81YmNmYjI5MzY0ZjU5ZTJhOTljOWQ1NDM" TargetMode="External"/><Relationship Id="rId156" Type="http://schemas.openxmlformats.org/officeDocument/2006/relationships/hyperlink" Target="https://www.amazon.ca/Kong-WBZ12-Large-Wubba-Finz/dp/B07BFTDJR9/" TargetMode="External"/><Relationship Id="rId177" Type="http://schemas.openxmlformats.org/officeDocument/2006/relationships/hyperlink" Target="https://www.amazon.ca/Stella-Chewys-Freeze-Dried-Chicken-Grain-Free/dp/B01H3X6A8W" TargetMode="External"/><Relationship Id="rId198" Type="http://schemas.openxmlformats.org/officeDocument/2006/relationships/hyperlink" Target="https://www.renspets.com/products/old-mother-hubbard-classic-extra-tasty-assorted-mini?via=Z2lkOi8vcmVucy1wZXRzL1dvcmthcmVhOjpDYXRhbG9nOjpDYXRlZ29yeS81YmNmYjI5MzY0ZjU5ZTJhOTljOWQ1NDM" TargetMode="External"/><Relationship Id="rId321" Type="http://schemas.openxmlformats.org/officeDocument/2006/relationships/hyperlink" Target="https://www.renspets.com/products/bags-on-board-triple-berry-scented-refill-pack-140-bags?via=Z2lkOi8vcmVucy1wZXRzL1dvcmthcmVhOjpDYXRhbG9nOjpDYXRlZ29yeS81YmNmYjI5MzY0ZjU5ZTJhOTljOWQ1NDM" TargetMode="External"/><Relationship Id="rId342" Type="http://schemas.openxmlformats.org/officeDocument/2006/relationships/hyperlink" Target="https://www.amazon.ca/Hills-Science-Treats-Savories-Healthy/dp/B00NMMSRJE/" TargetMode="External"/><Relationship Id="rId363" Type="http://schemas.openxmlformats.org/officeDocument/2006/relationships/hyperlink" Target="https://www.renspets.com/products/living-world-critter-playtime-animal-playpen-13-5x9?via=Z2lkOi8vcmVucy1wZXRzL1dvcmthcmVhOjpDYXRhbG9nOjpDYXRlZ29yeS81YmNmYjI5MzY0ZjU5ZTJhOTljOWQ1NDM" TargetMode="External"/><Relationship Id="rId384" Type="http://schemas.openxmlformats.org/officeDocument/2006/relationships/hyperlink" Target="https://www.amazon.ca/Dogs-in-Action-DNA-Small/dp/B01CN910HC/" TargetMode="External"/><Relationship Id="rId419" Type="http://schemas.openxmlformats.org/officeDocument/2006/relationships/hyperlink" Target="https://www.amazon.ca/JW-Pet-Company-Invincible-Chains/dp/B0002DJXEE" TargetMode="External"/><Relationship Id="rId202" Type="http://schemas.openxmlformats.org/officeDocument/2006/relationships/hyperlink" Target="https://www.renspets.com/products/spot-fun-food-dogritos-chips-8?via=Z2lkOi8vcmVucy1wZXRzL1dvcmthcmVhOjpDYXRhbG9nOjpDYXRlZ29yeS81YmNmYjI5MzY0ZjU5ZTJhOTljOWQ1NDM" TargetMode="External"/><Relationship Id="rId223" Type="http://schemas.openxmlformats.org/officeDocument/2006/relationships/hyperlink" Target="https://www.renspets.com/products/wellness-canned-cat-food-core-grain-free-chicken-turkey-chicken-liver-5-5-oz?via=Z2lkOi8vcmVucy1wZXRzL1dvcmthcmVhOjpDYXRhbG9nOjpDYXRlZ29yeS81YmNmYjI5MzY0ZjU5ZTJhOTljOWQ1NDM" TargetMode="External"/><Relationship Id="rId244" Type="http://schemas.openxmlformats.org/officeDocument/2006/relationships/hyperlink" Target="https://www.renspets.com/categories/sale?page=11" TargetMode="External"/><Relationship Id="rId430" Type="http://schemas.openxmlformats.org/officeDocument/2006/relationships/hyperlink" Target="https://www.renspets.com/products/jw-i-squeak-rubber-dog-bone?via=Z2lkOi8vcmVucy1wZXRzL1dvcmthcmVhOjpDYXRhbG9nOjpDYXRlZ29yeS81YmNmYjI5MzY0ZjU5ZTJhOTljOWQ1NDM" TargetMode="External"/><Relationship Id="rId18" Type="http://schemas.openxmlformats.org/officeDocument/2006/relationships/hyperlink" Target="https://www.amazon.ca/OXBOW-Western-Timothy-Hay-Pound/dp/B000WFEKDG/" TargetMode="External"/><Relationship Id="rId39" Type="http://schemas.openxmlformats.org/officeDocument/2006/relationships/hyperlink" Target="https://www.renspets.com/products/pro-plan-puppy-large-breed-15-4-kg-1?via=Z2lkOi8vcmVucy1wZXRzL1dvcmthcmVhOjpDYXRhbG9nOjpDYXRlZ29yeS81YmNmYjI5MzY0ZjU5ZTJhOTljOWQ1NDM&amp;size=15.4%20kg&amp;quantity=1" TargetMode="External"/><Relationship Id="rId265" Type="http://schemas.openxmlformats.org/officeDocument/2006/relationships/hyperlink" Target="https://www.renspets.com/products/kong-air-squeaker-dumbbell?via=Z2lkOi8vcmVucy1wZXRzL1dvcmthcmVhOjpDYXRhbG9nOjpDYXRlZ29yeS81YmNmYjI5MzY0ZjU5ZTJhOTljOWQ1NDM&amp;size=Medium&amp;quantity=1" TargetMode="External"/><Relationship Id="rId286" Type="http://schemas.openxmlformats.org/officeDocument/2006/relationships/hyperlink" Target="https://www.amazon.ca/Zeal-Canada-air-Dried-Salmon-Recipe/dp/B07YD5N8VR/" TargetMode="External"/><Relationship Id="rId50" Type="http://schemas.openxmlformats.org/officeDocument/2006/relationships/hyperlink" Target="https://www.renspets.com/products/science-diet-adult-oral-care-chicken-rice-barley-recipe-dry-dog-food-for-dental-health-1-81-kg?via=Z2lkOi8vcmVucy1wZXRzL1dvcmthcmVhOjpDYXRhbG9nOjpDYXRlZ29yeS81YmNmYjI5MzY0ZjU5ZTJhOTljOWQ1NDM&amp;size=12.95%20kg&amp;quantity=1" TargetMode="External"/><Relationship Id="rId104" Type="http://schemas.openxmlformats.org/officeDocument/2006/relationships/hyperlink" Target="https://www.renspets.com/products/stella-chewys-chewys-chicken-meal-mixer?via=Z2lkOi8vcmVucy1wZXRzL1dvcmthcmVhOjpDYXRhbG9nOjpDYXRlZ29yeS81YmNmYjI5MzY0ZjU5ZTJhOTljOWQ1NDM&amp;size=227%20g&amp;quantity=1" TargetMode="External"/><Relationship Id="rId125" Type="http://schemas.openxmlformats.org/officeDocument/2006/relationships/hyperlink" Target="https://www.amazon.ca/Greenies-Feline-Dental-Treats-Flavour/dp/B0828W8FNS/" TargetMode="External"/><Relationship Id="rId146" Type="http://schemas.openxmlformats.org/officeDocument/2006/relationships/hyperlink" Target="https://www.renspets.com/categories/sale?page=4" TargetMode="External"/><Relationship Id="rId167" Type="http://schemas.openxmlformats.org/officeDocument/2006/relationships/hyperlink" Target="https://www.amazon.ca/Kong-Wiggi-Alligator-Dog-Large/dp/B01MYEEC2A/" TargetMode="External"/><Relationship Id="rId188" Type="http://schemas.openxmlformats.org/officeDocument/2006/relationships/hyperlink" Target="https://www.renspets.com/products/chuckit-ultra-squeaker-ball-medium-2-pk?via=Z2lkOi8vcmVucy1wZXRzL1dvcmthcmVhOjpDYXRhbG9nOjpDYXRlZ29yeS81YmNmYjI5MzY0ZjU5ZTJhOTljOWQ1NDM" TargetMode="External"/><Relationship Id="rId311" Type="http://schemas.openxmlformats.org/officeDocument/2006/relationships/hyperlink" Target="https://www.renspets.com/products/zeal-adult-air-dried-turkey?via=Z2lkOi8vcmVucy1wZXRzL1dvcmthcmVhOjpDYXRhbG9nOjpDYXRlZ29yeS81YmNmYjI5MzY0ZjU5ZTJhOTljOWQ1NDM&amp;size=1%20lb&amp;quantity=1" TargetMode="External"/><Relationship Id="rId332" Type="http://schemas.openxmlformats.org/officeDocument/2006/relationships/hyperlink" Target="https://www.amazon.ca/Force-Commander-2-Speed-Dryer-Motor/dp/B00063KHPE/" TargetMode="External"/><Relationship Id="rId353" Type="http://schemas.openxmlformats.org/officeDocument/2006/relationships/hyperlink" Target="https://www.renspets.com/products/science-diet-canine-treats-beef-jerky-7-oz?via=Z2lkOi8vcmVucy1wZXRzL1dvcmthcmVhOjpDYXRhbG9nOjpDYXRlZ29yeS81YmNmYjI5MzY0ZjU5ZTJhOTljOWQ1NDM" TargetMode="External"/><Relationship Id="rId374" Type="http://schemas.openxmlformats.org/officeDocument/2006/relationships/hyperlink" Target="https://www.amazon.ca/Hagen-B2791-Gourmet-Budgies-2-2-Pound/dp/B00L72KP0U" TargetMode="External"/><Relationship Id="rId395" Type="http://schemas.openxmlformats.org/officeDocument/2006/relationships/hyperlink" Target="https://www.amazon.ca/Jolly-2-Inch-Teaser-Ball-Blue/dp/B0006G588M/" TargetMode="External"/><Relationship Id="rId409" Type="http://schemas.openxmlformats.org/officeDocument/2006/relationships/hyperlink" Target="https://www.renspets.com/products/rc-pet-products-carry-all-treat-bag-black?via=Z2lkOi8vcmVucy1wZXRzL1dvcmthcmVhOjpDYXRhbG9nOjpDYXRlZ29yeS81YmNmYjI5MzY0ZjU5ZTJhOTljOWQ1NDM" TargetMode="External"/><Relationship Id="rId71" Type="http://schemas.openxmlformats.org/officeDocument/2006/relationships/hyperlink" Target="https://www.amazon.ca/Hills-Science-Diet-Chicken-Recipe/dp/B003MWBFMK" TargetMode="External"/><Relationship Id="rId92" Type="http://schemas.openxmlformats.org/officeDocument/2006/relationships/hyperlink" Target="https://www.amazon.ca/INABA-Chicken-Lickable-Creamy-Variety/dp/B07D323MFZ/" TargetMode="External"/><Relationship Id="rId213" Type="http://schemas.openxmlformats.org/officeDocument/2006/relationships/hyperlink" Target="https://www.renspets.com/products/go-feline-adult-skin-coat-salmon-1-36-kg?via=Z2lkOi8vcmVucy1wZXRzL1dvcmthcmVhOjpDYXRhbG9nOjpDYXRlZ29yeS81YmNmYjI5MzY0ZjU5ZTJhOTljOWQ1NDM&amp;size=1.36%20kg&amp;quantity=1" TargetMode="External"/><Relationship Id="rId234" Type="http://schemas.openxmlformats.org/officeDocument/2006/relationships/hyperlink" Target="https://www.amazon.ca/KONG-Cozie-Ultra-Squeaky-Reinforced/dp/B085864RYD/" TargetMode="External"/><Relationship Id="rId420" Type="http://schemas.openxmlformats.org/officeDocument/2006/relationships/hyperlink" Target="https://www.renspets.com/products/jw-invincible-dog-chains-single-large?via=Z2lkOi8vcmVucy1wZXRzL1dvcmthcmVhOjpDYXRhbG9nOjpDYXRlZ29yeS81YmNmYjI5MzY0ZjU5ZTJhOTljOWQ1NDM" TargetMode="External"/><Relationship Id="rId2" Type="http://schemas.openxmlformats.org/officeDocument/2006/relationships/hyperlink" Target="https://www.amazon.ca/Benny-Bullys-776310042145-Chops-Treats/dp/B00534O662/" TargetMode="External"/><Relationship Id="rId29" Type="http://schemas.openxmlformats.org/officeDocument/2006/relationships/hyperlink" Target="https://www.amazon.ca/Crumps-Naturals-Sweet-Potato-5-6-Ounce/dp/B00B2F508Y/" TargetMode="External"/><Relationship Id="rId255" Type="http://schemas.openxmlformats.org/officeDocument/2006/relationships/hyperlink" Target="https://www.renspets.com/products/nylabone-healthy-edibles-bone-bacon-flavour?via=Z2lkOi8vcmVucy1wZXRzL1dvcmthcmVhOjpDYXRhbG9nOjpDYXRlZ29yeS81YmNmYjI5MzY0ZjU5ZTJhOTljOWQ1NDM&amp;size=Souper&amp;quantity=1" TargetMode="External"/><Relationship Id="rId276" Type="http://schemas.openxmlformats.org/officeDocument/2006/relationships/hyperlink" Target="https://www.amazon.ca/Canadian-Naturals-Turkey-Salmon-Senior/dp/B07KMKZMX7/" TargetMode="External"/><Relationship Id="rId297" Type="http://schemas.openxmlformats.org/officeDocument/2006/relationships/hyperlink" Target="https://www.renspets.com/products/pet-rageous-city-pets-treat-jar-9-5?via=Z2lkOi8vcmVucy1wZXRzL1dvcmthcmVhOjpDYXRhbG9nOjpDYXRlZ29yeS81YmNmYjI5MzY0ZjU5ZTJhOTljOWQ1NDM" TargetMode="External"/><Relationship Id="rId441" Type="http://schemas.openxmlformats.org/officeDocument/2006/relationships/hyperlink" Target="https://www.amazon.ca/StarMark-SMFFBRM-Fantastic-Foam-Medium/dp/B003YHB8D4/" TargetMode="External"/><Relationship Id="rId40" Type="http://schemas.openxmlformats.org/officeDocument/2006/relationships/hyperlink" Target="https://www.amazon.ca/Tri-Acta-H-A-Maximum-Strength-160g/dp/B00GIP2OJ6/" TargetMode="External"/><Relationship Id="rId115" Type="http://schemas.openxmlformats.org/officeDocument/2006/relationships/hyperlink" Target="https://www.renspets.com/products/go-feline-adult-carnivore-gf-chickenturkeyduck?via=Z2lkOi8vcmVucy1wZXRzL1dvcmthcmVhOjpDYXRhbG9nOjpDYXRlZ29yeS81YmNmYjI5MzY0ZjU5ZTJhOTljOWQ1NDM&amp;size=3.63%20kg&amp;quantity=1" TargetMode="External"/><Relationship Id="rId136" Type="http://schemas.openxmlformats.org/officeDocument/2006/relationships/hyperlink" Target="https://www.amazon.ca/Floppy-Knots-Bunny-Medium-Large/dp/B01L0NC4JU/" TargetMode="External"/><Relationship Id="rId157" Type="http://schemas.openxmlformats.org/officeDocument/2006/relationships/hyperlink" Target="https://www.renspets.com/products/kong-wubba-finz-blue?via=Z2lkOi8vcmVucy1wZXRzL1dvcmthcmVhOjpDYXRhbG9nOjpDYXRlZ29yeS81YmNmYjI5MzY0ZjU5ZTJhOTljOWQ1NDM&amp;size=Large&amp;quantity=1" TargetMode="External"/><Relationship Id="rId178" Type="http://schemas.openxmlformats.org/officeDocument/2006/relationships/hyperlink" Target="https://www.renspets.com/products/stella-chewys-chick-chick-chicken-dinner-morsels?via=Z2lkOi8vcmVucy1wZXRzL1dvcmthcmVhOjpDYXRhbG9nOjpDYXRlZ29yeS81YmNmYjI5MzY0ZjU5ZTJhOTljOWQ1NDM&amp;size=510%20g&amp;quantity=1" TargetMode="External"/><Relationship Id="rId301" Type="http://schemas.openxmlformats.org/officeDocument/2006/relationships/hyperlink" Target="https://www.renspets.com/products/multipet-gorrrrilla-w-rope?via=Z2lkOi8vcmVucy1wZXRzL1dvcmthcmVhOjpDYXRhbG9nOjpDYXRlZ29yeS81YmNmYjI5MzY0ZjU5ZTJhOTljOWQ1NDM&amp;size=3.5%22&amp;quantity=1" TargetMode="External"/><Relationship Id="rId322" Type="http://schemas.openxmlformats.org/officeDocument/2006/relationships/hyperlink" Target="https://www.amazon.ca/Simple-Solution-Litter-Deodorizer-Bottle/dp/B072RSXR3S/" TargetMode="External"/><Relationship Id="rId343" Type="http://schemas.openxmlformats.org/officeDocument/2006/relationships/hyperlink" Target="https://www.renspets.com/products/open-farm-adult-farmer-s-table-pork-ancient-grain?via=Z2lkOi8vcmVucy1wZXRzL1dvcmthcmVhOjpDYXRhbG9nOjpDYXRlZ29yeS81YmNmYjI5MzY0ZjU5ZTJhOTljOWQ1NDM&amp;size=1.81%20kg&amp;quantity=1" TargetMode="External"/><Relationship Id="rId364" Type="http://schemas.openxmlformats.org/officeDocument/2006/relationships/hyperlink" Target="https://www.amazon.ca/Wahl-Professional-Animal-Everyday-Maintenance/dp/B07YXRFNPP" TargetMode="External"/><Relationship Id="rId61" Type="http://schemas.openxmlformats.org/officeDocument/2006/relationships/hyperlink" Target="https://www.amazon.ca/Old-Mother-Hubbard-Original-Assortment/dp/B000JLB5NG" TargetMode="External"/><Relationship Id="rId82" Type="http://schemas.openxmlformats.org/officeDocument/2006/relationships/hyperlink" Target="https://www.renspets.com/products/go-adult-carnivore-gf-chicken-turkey-duck?via=Z2lkOi8vcmVucy1wZXRzL1dvcmthcmVhOjpDYXRhbG9nOjpDYXRlZ29yeS81YmNmYjI5MzY0ZjU5ZTJhOTljOWQ1NDM&amp;size=10%20kg&amp;quantity=1" TargetMode="External"/><Relationship Id="rId199" Type="http://schemas.openxmlformats.org/officeDocument/2006/relationships/hyperlink" Target="https://www.amazon.ca/Petstages-Dental-Shrimpies-Pack-Chew/dp/B0787L37CD" TargetMode="External"/><Relationship Id="rId203" Type="http://schemas.openxmlformats.org/officeDocument/2006/relationships/hyperlink" Target="https://www.renspets.com/products/purebites-plus-squeezables-gut-digestion-71-g?via=Z2lkOi8vcmVucy1wZXRzL1dvcmthcmVhOjpDYXRhbG9nOjpDYXRlZ29yeS81YmNmYjI5MzY0ZjU5ZTJhOTljOWQ1NDM" TargetMode="External"/><Relationship Id="rId385" Type="http://schemas.openxmlformats.org/officeDocument/2006/relationships/hyperlink" Target="https://www.renspets.com/products/jw-dna-toy-dogs-in-action-small?via=Z2lkOi8vcmVucy1wZXRzL1dvcmthcmVhOjpDYXRhbG9nOjpDYXRlZ29yeS81YmNmYjI5MzY0ZjU5ZTJhOTljOWQ1NDM" TargetMode="External"/><Relationship Id="rId19" Type="http://schemas.openxmlformats.org/officeDocument/2006/relationships/hyperlink" Target="https://www.renspets.com/products/go-adult-sensitivities-gf-lid-salmon?via=Z2lkOi8vcmVucy1wZXRzL1dvcmthcmVhOjpDYXRhbG9nOjpDYXRlZ29yeS81YmNmYjI5MzY0ZjU5ZTJhOTljOWQ1NDM&amp;size=5.44%20kg&amp;quantity=1" TargetMode="External"/><Relationship Id="rId224" Type="http://schemas.openxmlformats.org/officeDocument/2006/relationships/hyperlink" Target="https://www.renspets.com/categories/sale?page=9" TargetMode="External"/><Relationship Id="rId245" Type="http://schemas.openxmlformats.org/officeDocument/2006/relationships/hyperlink" Target="https://www.renspets.com/products/go-senior-carnivore-gf-chicken-turkey-duck?via=Z2lkOi8vcmVucy1wZXRzL1dvcmthcmVhOjpDYXRhbG9nOjpDYXRlZ29yeS81YmNmYjI5MzY0ZjU5ZTJhOTljOWQ1NDM&amp;size=1.58%20kg&amp;quantity=1" TargetMode="External"/><Relationship Id="rId266" Type="http://schemas.openxmlformats.org/officeDocument/2006/relationships/hyperlink" Target="https://www.amazon.ca/Kong-Squeaker-Dumbbell-Medium-Yellow/dp/B000GAYMSA/" TargetMode="External"/><Relationship Id="rId287" Type="http://schemas.openxmlformats.org/officeDocument/2006/relationships/hyperlink" Target="https://www.renspets.com/products/zeal-adult-air-dried-salmon?via=Z2lkOi8vcmVucy1wZXRzL1dvcmthcmVhOjpDYXRhbG9nOjpDYXRlZ29yeS81YmNmYjI5MzY0ZjU5ZTJhOTljOWQ1NDM&amp;size=1%20lb&amp;quantity=1" TargetMode="External"/><Relationship Id="rId410" Type="http://schemas.openxmlformats.org/officeDocument/2006/relationships/hyperlink" Target="https://www.amazon.ca/Canine-Equipment-Carry-All-Treat-Black/dp/B007FMY2FK/" TargetMode="External"/><Relationship Id="rId431" Type="http://schemas.openxmlformats.org/officeDocument/2006/relationships/hyperlink" Target="https://www.amazon.ca/GlowStreak-LED-Ball-One-Size/dp/B0799PX523/" TargetMode="External"/><Relationship Id="rId30" Type="http://schemas.openxmlformats.org/officeDocument/2006/relationships/hyperlink" Target="https://www.amazon.ca/Crumps-Naturals-Sweet-Potato-5-6-Ounce/dp/B00B2F523W/" TargetMode="External"/><Relationship Id="rId105" Type="http://schemas.openxmlformats.org/officeDocument/2006/relationships/hyperlink" Target="https://www.amazon.ca/Stella-Chewys-Freeze-Dried-Chicken-Grain-Free/dp/B00NS1QH4G/" TargetMode="External"/><Relationship Id="rId126" Type="http://schemas.openxmlformats.org/officeDocument/2006/relationships/hyperlink" Target="https://www.amazon.ca/Jays-Tasty-Adventures-Bacon-Jerky/dp/B083F7VYR4/" TargetMode="External"/><Relationship Id="rId147" Type="http://schemas.openxmlformats.org/officeDocument/2006/relationships/hyperlink" Target="https://www.amazon.ca/KONG-SoftSeas-Octopus-Thick-Plush/dp/B088DBKKBZ/" TargetMode="External"/><Relationship Id="rId168" Type="http://schemas.openxmlformats.org/officeDocument/2006/relationships/hyperlink" Target="https://www.renspets.com/products/kong-wiggi-alligator?via=Z2lkOi8vcmVucy1wZXRzL1dvcmthcmVhOjpDYXRhbG9nOjpDYXRlZ29yeS81YmNmYjI5MzY0ZjU5ZTJhOTljOWQ1NDM&amp;size=Large&amp;quantity=1" TargetMode="External"/><Relationship Id="rId312" Type="http://schemas.openxmlformats.org/officeDocument/2006/relationships/hyperlink" Target="https://www.amazon.ca/Hills-Science-Training-Chicken-Healthy/dp/B008OV8RP2/" TargetMode="External"/><Relationship Id="rId333" Type="http://schemas.openxmlformats.org/officeDocument/2006/relationships/hyperlink" Target="https://www.renspets.com/products/nylabone-puppy-chew-teething-rings?via=Z2lkOi8vcmVucy1wZXRzL1dvcmthcmVhOjpDYXRhbG9nOjpDYXRlZ29yeS81YmNmYjI5MzY0ZjU5ZTJhOTljOWQ1NDM" TargetMode="External"/><Relationship Id="rId354" Type="http://schemas.openxmlformats.org/officeDocument/2006/relationships/hyperlink" Target="https://www.amazon.ca/Hills-Science-Treats-Mini-Strips-Healthy/dp/B008OV91HU/" TargetMode="External"/><Relationship Id="rId51" Type="http://schemas.openxmlformats.org/officeDocument/2006/relationships/hyperlink" Target="https://www.amazon.ca/Hills-Science-Diet-Chicken-Barley/dp/B00HPZEMTS/" TargetMode="External"/><Relationship Id="rId72" Type="http://schemas.openxmlformats.org/officeDocument/2006/relationships/hyperlink" Target="https://www.renspets.com/products/science-diet-feline-oral-care?via=Z2lkOi8vcmVucy1wZXRzL1dvcmthcmVhOjpDYXRhbG9nOjpDYXRlZ29yeS81YmNmYjI5MzY0ZjU5ZTJhOTljOWQ1NDM&amp;size=3.18%20kg&amp;quantity=1" TargetMode="External"/><Relationship Id="rId93" Type="http://schemas.openxmlformats.org/officeDocument/2006/relationships/hyperlink" Target="https://www.renspets.com/products/science-diet-adult-perfect-weight?via=Z2lkOi8vcmVucy1wZXRzL1dvcmthcmVhOjpDYXRhbG9nOjpDYXRlZ29yeS81YmNmYjI5MzY0ZjU5ZTJhOTljOWQ1NDM&amp;size=1.81%20kg&amp;quantity=1" TargetMode="External"/><Relationship Id="rId189" Type="http://schemas.openxmlformats.org/officeDocument/2006/relationships/hyperlink" Target="https://www.amazon.ca/Canadian-Naturals-Chicken-Rice-Food/dp/B07MXQVN57/" TargetMode="External"/><Relationship Id="rId375" Type="http://schemas.openxmlformats.org/officeDocument/2006/relationships/hyperlink" Target="https://www.renspets.com/products/hagen-gourmet-seed-mix-for-cockatiels-small-hookbills-1-36-kg?via=Z2lkOi8vcmVucy1wZXRzL1dvcmthcmVhOjpDYXRhbG9nOjpDYXRlZ29yeS81YmNmYjI5MzY0ZjU5ZTJhOTljOWQ1NDM" TargetMode="External"/><Relationship Id="rId396" Type="http://schemas.openxmlformats.org/officeDocument/2006/relationships/hyperlink" Target="https://www.amazon.ca/Jolly-Pets-8-Inch-Teaser-Ball/dp/B000P6V990/" TargetMode="External"/><Relationship Id="rId3" Type="http://schemas.openxmlformats.org/officeDocument/2006/relationships/hyperlink" Target="https://www.renspets.com/products/benny-bullys-liver-chops?via=Z2lkOi8vcmVucy1wZXRzL1dvcmthcmVhOjpDYXRhbG9nOjpDYXRlZ29yeS81YmNmYjI5MzY0ZjU5ZTJhOTljOWQ1NDM&amp;size=500%20g&amp;quantity=1" TargetMode="External"/><Relationship Id="rId214" Type="http://schemas.openxmlformats.org/officeDocument/2006/relationships/hyperlink" Target="https://www.amazon.ca/Solutions-Skin-Coat-Grain-Salmon/dp/B07N8GG3NP" TargetMode="External"/><Relationship Id="rId235" Type="http://schemas.openxmlformats.org/officeDocument/2006/relationships/hyperlink" Target="https://www.renspets.com/products/kong-cozie-ultra-max-moose?via=Z2lkOi8vcmVucy1wZXRzL1dvcmthcmVhOjpDYXRhbG9nOjpDYXRlZ29yeS81YmNmYjI5MzY0ZjU5ZTJhOTljOWQ1NDM&amp;size=Large&amp;quantity=1" TargetMode="External"/><Relationship Id="rId256" Type="http://schemas.openxmlformats.org/officeDocument/2006/relationships/hyperlink" Target="https://www.amazon.ca/Nylabone-Healthy-Edibles-Chicken-Flavored/dp/B0010OVNKQ/" TargetMode="External"/><Relationship Id="rId277" Type="http://schemas.openxmlformats.org/officeDocument/2006/relationships/hyperlink" Target="https://www.amazon.ca/Canadian-Naturals-Turkey-Salmon-Senior/dp/B07KMKJZ67/" TargetMode="External"/><Relationship Id="rId298" Type="http://schemas.openxmlformats.org/officeDocument/2006/relationships/hyperlink" Target="https://www.amazon.ca/Zeal-Canada-air-Dried-Turkey-Freeze-Dried/dp/B07YD5G4RZ" TargetMode="External"/><Relationship Id="rId400" Type="http://schemas.openxmlformats.org/officeDocument/2006/relationships/hyperlink" Target="https://www.amazon.ca/Nylabone-NMB505P-Alternative-Variety-Shapes/dp/B01H507S7A/" TargetMode="External"/><Relationship Id="rId421" Type="http://schemas.openxmlformats.org/officeDocument/2006/relationships/hyperlink" Target="https://www.amazon.ca/Supreme-Petfoods-Friends-Russel-Rabbit/dp/B01BHVDVPG/" TargetMode="External"/><Relationship Id="rId442" Type="http://schemas.openxmlformats.org/officeDocument/2006/relationships/hyperlink" Target="https://www.renspets.com/products/starmark-swing-fling-durafoam-fetch-ball?via=Z2lkOi8vcmVucy1wZXRzL1dvcmthcmVhOjpDYXRhbG9nOjpDYXRlZ29yeS81YmNmYjI5MzY0ZjU5ZTJhOTljOWQ1NDM&amp;size=Medium&amp;quantity=1" TargetMode="External"/><Relationship Id="rId116" Type="http://schemas.openxmlformats.org/officeDocument/2006/relationships/hyperlink" Target="https://www.amazon.ca/Solutions-Carnivore-Grain-Free-Chicken-Turkey/dp/B07Q4XYS2T/" TargetMode="External"/><Relationship Id="rId137" Type="http://schemas.openxmlformats.org/officeDocument/2006/relationships/hyperlink" Target="https://www.renspets.com/products/chuckit-ultra-ball-2-pk?via=Z2lkOi8vcmVucy1wZXRzL1dvcmthcmVhOjpDYXRhbG9nOjpDYXRlZ29yeS81YmNmYjI5MzY0ZjU5ZTJhOTljOWQ1NDM&amp;size=Medium&amp;quantity=1" TargetMode="External"/><Relationship Id="rId158" Type="http://schemas.openxmlformats.org/officeDocument/2006/relationships/hyperlink" Target="https://www.renspets.com/products/kong-wubba-finz-blue?via=Z2lkOi8vcmVucy1wZXRzL1dvcmthcmVhOjpDYXRhbG9nOjpDYXRlZ29yeS81YmNmYjI5MzY0ZjU5ZTJhOTljOWQ1NDM&amp;size=X-Large&amp;quantity=1" TargetMode="External"/><Relationship Id="rId302" Type="http://schemas.openxmlformats.org/officeDocument/2006/relationships/hyperlink" Target="https://www.amazon.ca/Multipet-Gorrrrilla-Tough-Rubber-Black/dp/B00QX0H8WO/" TargetMode="External"/><Relationship Id="rId323" Type="http://schemas.openxmlformats.org/officeDocument/2006/relationships/hyperlink" Target="https://www.renspets.com/products/simple-solution-cat-litter-box-deodorizer-spray-32-oz?via=Z2lkOi8vcmVucy1wZXRzL1dvcmthcmVhOjpDYXRhbG9nOjpDYXRlZ29yeS81YmNmYjI5MzY0ZjU5ZTJhOTljOWQ1NDM" TargetMode="External"/><Relationship Id="rId344" Type="http://schemas.openxmlformats.org/officeDocument/2006/relationships/hyperlink" Target="https://www.amazon.ca/Open-Farm-Farmers-Ancient-Grains/dp/B08BHWMTLC/" TargetMode="External"/><Relationship Id="rId20" Type="http://schemas.openxmlformats.org/officeDocument/2006/relationships/hyperlink" Target="https://www.amazon.ca/Solutions-Sensitivities-Limited-Ingredient-Grain-Free/dp/B07ZL3SV34/" TargetMode="External"/><Relationship Id="rId41" Type="http://schemas.openxmlformats.org/officeDocument/2006/relationships/hyperlink" Target="https://www.renspets.com/products/tri-acta-maximum-strength?via=Z2lkOi8vcmVucy1wZXRzL1dvcmthcmVhOjpDYXRhbG9nOjpDYXRlZ29yeS81YmNmYjI5MzY0ZjU5ZTJhOTljOWQ1NDM&amp;size=140%20g&amp;quantity=1" TargetMode="External"/><Relationship Id="rId62" Type="http://schemas.openxmlformats.org/officeDocument/2006/relationships/hyperlink" Target="https://www.renspets.com/products/old-mother-hubbard-assorted-biscuits-mini?via=Z2lkOi8vcmVucy1wZXRzL1dvcmthcmVhOjpDYXRhbG9nOjpDYXRlZ29yeS81YmNmYjI5MzY0ZjU5ZTJhOTljOWQ1NDM&amp;size=567%20g&amp;quantity=1" TargetMode="External"/><Relationship Id="rId83" Type="http://schemas.openxmlformats.org/officeDocument/2006/relationships/hyperlink" Target="https://www.amazon.ca/Solutions-Skin-Coat-Chicken-12lbs/dp/B07S7MPNRT/" TargetMode="External"/><Relationship Id="rId179" Type="http://schemas.openxmlformats.org/officeDocument/2006/relationships/hyperlink" Target="https://www.amazon.ca/Blue-Buffalo-Protection-Formula-Small/dp/B07S49V135" TargetMode="External"/><Relationship Id="rId365" Type="http://schemas.openxmlformats.org/officeDocument/2006/relationships/hyperlink" Target="https://www.renspets.com/products/wahl-nylon-slicker-brush-small?via=Z2lkOi8vcmVucy1wZXRzL1dvcmthcmVhOjpDYXRhbG9nOjpDYXRlZ29yeS81YmNmYjI5MzY0ZjU5ZTJhOTljOWQ1NDM" TargetMode="External"/><Relationship Id="rId386" Type="http://schemas.openxmlformats.org/officeDocument/2006/relationships/hyperlink" Target="https://www.amazon.ca/Nylabone-N204P-Dura-Original-Giant/dp/B0002ASMT4/" TargetMode="External"/><Relationship Id="rId190" Type="http://schemas.openxmlformats.org/officeDocument/2006/relationships/hyperlink" Target="https://www.renspets.com/products/canadian-naturals-adult-chicken-rice-2-27-kg?via=Z2lkOi8vcmVucy1wZXRzL1dvcmthcmVhOjpDYXRhbG9nOjpDYXRlZ29yeS81YmNmYjI5MzY0ZjU5ZTJhOTljOWQ1NDM&amp;size=13.6%20kg&amp;quantity=1" TargetMode="External"/><Relationship Id="rId204" Type="http://schemas.openxmlformats.org/officeDocument/2006/relationships/hyperlink" Target="https://www.amazon.ca/PureBites-Squeezables-Topper-Digestion-Ingredients/dp/B09H3FMX66/" TargetMode="External"/><Relationship Id="rId225" Type="http://schemas.openxmlformats.org/officeDocument/2006/relationships/hyperlink" Target="https://www.amazon.ca/Kong-Core-Strength-Small-Medium/dp/B072JFZCBN/" TargetMode="External"/><Relationship Id="rId246" Type="http://schemas.openxmlformats.org/officeDocument/2006/relationships/hyperlink" Target="https://www.amazon.ca/Solutions-Carnivore-Grain-Free-Chicken-Turkey/dp/B07Q4ZM7M2/" TargetMode="External"/><Relationship Id="rId267" Type="http://schemas.openxmlformats.org/officeDocument/2006/relationships/hyperlink" Target="https://www.renspets.com/products/rc-pets-primary-leash-black-3-4-width-6?via=Z2lkOi8vcmVucy1wZXRzL1dvcmthcmVhOjpDYXRhbG9nOjpDYXRlZ29yeS81YmNmYjI5MzY0ZjU5ZTJhOTljOWQ1NDM&amp;size=1%2F2%22%20Width&amp;quantity=1" TargetMode="External"/><Relationship Id="rId288" Type="http://schemas.openxmlformats.org/officeDocument/2006/relationships/hyperlink" Target="https://www.amazon.ca/SKOUTS-HONOR-Probiotic-Daily-Use-Deodorizer/dp/B079VSNCZH/" TargetMode="External"/><Relationship Id="rId411" Type="http://schemas.openxmlformats.org/officeDocument/2006/relationships/hyperlink" Target="https://www.amazon.ca/dp/B01BGHB0Q8/" TargetMode="External"/><Relationship Id="rId432" Type="http://schemas.openxmlformats.org/officeDocument/2006/relationships/hyperlink" Target="https://www.renspets.com/products/glowstreak-led-ball-red?via=Z2lkOi8vcmVucy1wZXRzL1dvcmthcmVhOjpDYXRhbG9nOjpDYXRlZ29yeS81YmNmYjI5MzY0ZjU5ZTJhOTljOWQ1NDM" TargetMode="External"/><Relationship Id="rId106" Type="http://schemas.openxmlformats.org/officeDocument/2006/relationships/hyperlink" Target="https://www.renspets.com/products/stella-chewys-chewys-chicken-meal-mixer?via=Z2lkOi8vcmVucy1wZXRzL1dvcmthcmVhOjpDYXRhbG9nOjpDYXRlZ29yeS81YmNmYjI5MzY0ZjU5ZTJhOTljOWQ1NDM&amp;size=510%20g&amp;quantity=1" TargetMode="External"/><Relationship Id="rId127" Type="http://schemas.openxmlformats.org/officeDocument/2006/relationships/hyperlink" Target="https://www.renspets.com/products/jays-tasty-adventures-bacon-jerky?via=Z2lkOi8vcmVucy1wZXRzL1dvcmthcmVhOjpDYXRhbG9nOjpDYXRlZ29yeS81YmNmYjI5MzY0ZjU5ZTJhOTljOWQ1NDM&amp;size=170%20g&amp;quantity=1" TargetMode="External"/><Relationship Id="rId313" Type="http://schemas.openxmlformats.org/officeDocument/2006/relationships/hyperlink" Target="https://www.renspets.com/products/science-diet-canine-treats-soft-chewy-training-treat-chicken-85-g?via=Z2lkOi8vcmVucy1wZXRzL1dvcmthcmVhOjpDYXRhbG9nOjpDYXRlZ29yeS81YmNmYjI5MzY0ZjU5ZTJhOTljOWQ1NDM" TargetMode="External"/><Relationship Id="rId10" Type="http://schemas.openxmlformats.org/officeDocument/2006/relationships/hyperlink" Target="https://www.amazon.ca/Crumps-Naturals-Sweet-Potato-24-Ounce/dp/B00B2F4ZMG/" TargetMode="External"/><Relationship Id="rId31" Type="http://schemas.openxmlformats.org/officeDocument/2006/relationships/hyperlink" Target="https://www.amazon.ca/Crumps-Naturals-Sweet-Potato-5-6-Ounce/dp/B00B2F51ME/" TargetMode="External"/><Relationship Id="rId52" Type="http://schemas.openxmlformats.org/officeDocument/2006/relationships/hyperlink" Target="https://www.amazon.ca/Millers-Forge-Clipper-Safety-Medium/dp/B08QJRDNDD/" TargetMode="External"/><Relationship Id="rId73" Type="http://schemas.openxmlformats.org/officeDocument/2006/relationships/hyperlink" Target="https://www.amazon.ca/Hills-Science-Diet-Chicken-Recipe/dp/B0006345PW/" TargetMode="External"/><Relationship Id="rId94" Type="http://schemas.openxmlformats.org/officeDocument/2006/relationships/hyperlink" Target="https://www.amazon.ca/dp/B00HPZENCO" TargetMode="External"/><Relationship Id="rId148" Type="http://schemas.openxmlformats.org/officeDocument/2006/relationships/hyperlink" Target="https://www.renspets.com/products/go-adult-sensitivities-gf-lid-turkey?via=Z2lkOi8vcmVucy1wZXRzL1dvcmthcmVhOjpDYXRhbG9nOjpDYXRlZ29yeS81YmNmYjI5MzY0ZjU5ZTJhOTljOWQ1NDM&amp;size=5.44%20kg&amp;quantity=1" TargetMode="External"/><Relationship Id="rId169" Type="http://schemas.openxmlformats.org/officeDocument/2006/relationships/hyperlink" Target="https://www.amazon.ca/Bocces-Bakery-Birthday-Cake-Biscuits/dp/B075KQ7H9G/" TargetMode="External"/><Relationship Id="rId334" Type="http://schemas.openxmlformats.org/officeDocument/2006/relationships/hyperlink" Target="https://www.amazon.ca/Nylabone-Puppy-Teething-Rings-Chew/dp/B002C7GQ0C/" TargetMode="External"/><Relationship Id="rId355" Type="http://schemas.openxmlformats.org/officeDocument/2006/relationships/hyperlink" Target="https://www.renspets.com/products/miracle-coat-double-sided-brush-large?via=Z2lkOi8vcmVucy1wZXRzL1dvcmthcmVhOjpDYXRhbG9nOjpDYXRlZ29yeS81YmNmYjI5MzY0ZjU5ZTJhOTljOWQ1NDM" TargetMode="External"/><Relationship Id="rId376" Type="http://schemas.openxmlformats.org/officeDocument/2006/relationships/hyperlink" Target="https://www.amazon.ca/Vita-Prima-Parrot-Formula-lbs/dp/B000XS4R3U/" TargetMode="External"/><Relationship Id="rId397" Type="http://schemas.openxmlformats.org/officeDocument/2006/relationships/hyperlink" Target="https://www.renspets.com/products/bass-palm-style-brush-dark-bamboo-large?via=Z2lkOi8vcmVucy1wZXRzL1dvcmthcmVhOjpDYXRhbG9nOjpDYXRlZ29yeS81YmNmYjI5MzY0ZjU5ZTJhOTljOWQ1NDM" TargetMode="External"/><Relationship Id="rId4" Type="http://schemas.openxmlformats.org/officeDocument/2006/relationships/hyperlink" Target="https://www.amazon.ca/Benny-Bullys-776310042275-Chops-Treats/dp/B00534O4W8/" TargetMode="External"/><Relationship Id="rId180" Type="http://schemas.openxmlformats.org/officeDocument/2006/relationships/hyperlink" Target="https://www.renspets.com/products/adult-lp-lb-lamb-11-7-kg?via=Z2lkOi8vcmVucy1wZXRzL1dvcmthcmVhOjpDYXRhbG9nOjpDYXRlZ29yeS81YmNmYjI5MzY0ZjU5ZTJhOTljOWQ1NDM" TargetMode="External"/><Relationship Id="rId215" Type="http://schemas.openxmlformats.org/officeDocument/2006/relationships/hyperlink" Target="https://www.renspets.com/products/go-feline-adult-skin-coat-salmon-1-36-kg?via=Z2lkOi8vcmVucy1wZXRzL1dvcmthcmVhOjpDYXRhbG9nOjpDYXRlZ29yeS81YmNmYjI5MzY0ZjU5ZTJhOTljOWQ1NDM&amp;size=3.62%20kg&amp;quantity=1" TargetMode="External"/><Relationship Id="rId236" Type="http://schemas.openxmlformats.org/officeDocument/2006/relationships/hyperlink" Target="https://www.amazon.ca/PureBites-Squeezables-Treat-Topper-Ingredients/dp/B09H3H4ZBR/" TargetMode="External"/><Relationship Id="rId257" Type="http://schemas.openxmlformats.org/officeDocument/2006/relationships/hyperlink" Target="https://www.renspets.com/products/kong-training-dummy-2?via=Z2lkOi8vcmVucy1wZXRzL1dvcmthcmVhOjpDYXRhbG9nOjpDYXRlZ29yeS81YmNmYjI5MzY0ZjU5ZTJhOTljOWQ1NDM" TargetMode="External"/><Relationship Id="rId278" Type="http://schemas.openxmlformats.org/officeDocument/2006/relationships/hyperlink" Target="https://www.amazon.ca/Canadian-Naturals-Turkey-Salmon-Senior/dp/B07MXRZGMB/" TargetMode="External"/><Relationship Id="rId401" Type="http://schemas.openxmlformats.org/officeDocument/2006/relationships/hyperlink" Target="https://www.renspets.com/products/our-pets-rubber-football?via=Z2lkOi8vcmVucy1wZXRzL1dvcmthcmVhOjpDYXRhbG9nOjpDYXRlZ29yeS81YmNmYjI5MzY0ZjU5ZTJhOTljOWQ1NDM" TargetMode="External"/><Relationship Id="rId422" Type="http://schemas.openxmlformats.org/officeDocument/2006/relationships/hyperlink" Target="https://www.renspets.com/products/tiny-friends-farm-russel-rabbit-tasty-mix-2-72-kg-1?via=Z2lkOi8vcmVucy1wZXRzL1dvcmthcmVhOjpDYXRhbG9nOjpDYXRlZ29yeS81YmNmYjI5MzY0ZjU5ZTJhOTljOWQ1NDM" TargetMode="External"/><Relationship Id="rId443" Type="http://schemas.openxmlformats.org/officeDocument/2006/relationships/hyperlink" Target="https://www.renspets.com/products/starmark-swing-fling-durafoam-fetch-ball?via=Z2lkOi8vcmVucy1wZXRzL1dvcmthcmVhOjpDYXRhbG9nOjpDYXRlZ29yeS81YmNmYjI5MzY0ZjU5ZTJhOTljOWQ1NDM&amp;size=Large&amp;quantity=1" TargetMode="External"/><Relationship Id="rId303" Type="http://schemas.openxmlformats.org/officeDocument/2006/relationships/hyperlink" Target="https://www.renspets.com/products/multipet-gorrrrilla-w-rope?via=Z2lkOi8vcmVucy1wZXRzL1dvcmthcmVhOjpDYXRhbG9nOjpDYXRlZ29yeS81YmNmYjI5MzY0ZjU5ZTJhOTljOWQ1NDM&amp;size=4.5%22&amp;quantity=1" TargetMode="External"/><Relationship Id="rId42" Type="http://schemas.openxmlformats.org/officeDocument/2006/relationships/hyperlink" Target="https://www.amazon.ca/Tri-Acta-H-A-Maximum-Strength-160g/dp/B00GIP2OO6/" TargetMode="External"/><Relationship Id="rId84" Type="http://schemas.openxmlformats.org/officeDocument/2006/relationships/hyperlink" Target="https://www.renspets.com/products/go-adult-skin-coat-chicken-1-58-kg?via=Z2lkOi8vcmVucy1wZXRzL1dvcmthcmVhOjpDYXRhbG9nOjpDYXRlZ29yeS81YmNmYjI5MzY0ZjU5ZTJhOTljOWQ1NDM&amp;size=5.44%20kg&amp;quantity=1" TargetMode="External"/><Relationship Id="rId138" Type="http://schemas.openxmlformats.org/officeDocument/2006/relationships/hyperlink" Target="https://www.amazon.ca/ChuckIt-Medium-Ultra-Balls-2-Pack/dp/B08BCSQ9Z8/" TargetMode="External"/><Relationship Id="rId345" Type="http://schemas.openxmlformats.org/officeDocument/2006/relationships/hyperlink" Target="https://www.renspets.com/products/outward-hound-sillyz-pig-latex-ball-pink?via=Z2lkOi8vcmVucy1wZXRzL1dvcmthcmVhOjpDYXRhbG9nOjpDYXRlZ29yeS81YmNmYjI5MzY0ZjU5ZTJhOTljOWQ1NDM" TargetMode="External"/><Relationship Id="rId387" Type="http://schemas.openxmlformats.org/officeDocument/2006/relationships/hyperlink" Target="https://www.renspets.com/products/nylabone-dura-chew-durable-ring-giant?via=Z2lkOi8vcmVucy1wZXRzL1dvcmthcmVhOjpDYXRhbG9nOjpDYXRlZ29yeS81YmNmYjI5MzY0ZjU5ZTJhOTljOWQ1NDM" TargetMode="External"/><Relationship Id="rId191" Type="http://schemas.openxmlformats.org/officeDocument/2006/relationships/hyperlink" Target="https://www.amazon.ca/PureBites-Chicken-Breast-Cats-2-3oz/dp/B071P7M2HG/" TargetMode="External"/><Relationship Id="rId205" Type="http://schemas.openxmlformats.org/officeDocument/2006/relationships/hyperlink" Target="https://www.renspets.com/products/nylabone-dura-chew-multi-texture-ring-bone-souper?via=Z2lkOi8vcmVucy1wZXRzL1dvcmthcmVhOjpDYXRhbG9nOjpDYXRlZ29yeS81YmNmYjI5MzY0ZjU5ZTJhOTljOWQ1NDM" TargetMode="External"/><Relationship Id="rId247" Type="http://schemas.openxmlformats.org/officeDocument/2006/relationships/hyperlink" Target="https://www.renspets.com/products/go-senior-carnivore-gf-chicken-turkey-duck?via=Z2lkOi8vcmVucy1wZXRzL1dvcmthcmVhOjpDYXRhbG9nOjpDYXRlZ29yeS81YmNmYjI5MzY0ZjU5ZTJhOTljOWQ1NDM&amp;size=5.44%20kg&amp;quantity=1" TargetMode="External"/><Relationship Id="rId412" Type="http://schemas.openxmlformats.org/officeDocument/2006/relationships/hyperlink" Target="https://www.renspets.com/products/go-cat-go-mouse-in-sheeps-clothing?via=Z2lkOi8vcmVucy1wZXRzL1dvcmthcmVhOjpDYXRhbG9nOjpDYXRlZ29yeS81YmNmYjI5MzY0ZjU5ZTJhOTljOWQ1NDM" TargetMode="External"/><Relationship Id="rId107" Type="http://schemas.openxmlformats.org/officeDocument/2006/relationships/hyperlink" Target="https://www.amazon.ca/Stella-Chewys-Freeze-Dried-Chicken-Grain-Free/dp/B019QRGDH6/" TargetMode="External"/><Relationship Id="rId289" Type="http://schemas.openxmlformats.org/officeDocument/2006/relationships/hyperlink" Target="https://www.renspets.com/products/skouts-honor-probiotic-daily-use-deodorizer-honeysuckle-8-oz?via=Z2lkOi8vcmVucy1wZXRzL1dvcmthcmVhOjpDYXRhbG9nOjpDYXRlZ29yeS81YmNmYjI5MzY0ZjU5ZTJhOTljOWQ1NDM" TargetMode="External"/><Relationship Id="rId11" Type="http://schemas.openxmlformats.org/officeDocument/2006/relationships/hyperlink" Target="https://www.renspets.com/products/oxbow-western-timothy-hay?via=Z2lkOi8vcmVucy1wZXRzL1dvcmthcmVhOjpDYXRhbG9nOjpDYXRlZ29yeS81YmNmYjI5MzY0ZjU5ZTJhOTljOWQ1NDM&amp;size=15%20oz&amp;quantity=1" TargetMode="External"/><Relationship Id="rId53" Type="http://schemas.openxmlformats.org/officeDocument/2006/relationships/hyperlink" Target="https://www.renspets.com/products/millers-forge-pet-nail-clipper?via=Z2lkOi8vcmVucy1wZXRzL1dvcmthcmVhOjpDYXRhbG9nOjpDYXRlZ29yeS81YmNmYjI5MzY0ZjU5ZTJhOTljOWQ1NDM" TargetMode="External"/><Relationship Id="rId149" Type="http://schemas.openxmlformats.org/officeDocument/2006/relationships/hyperlink" Target="https://www.amazon.ca/Solutions-Sensitivities-Limited-Ingredient-Grain-Free/dp/B07ZL3BMFW/" TargetMode="External"/><Relationship Id="rId314" Type="http://schemas.openxmlformats.org/officeDocument/2006/relationships/hyperlink" Target="https://www.renspets.com/categories/sale?page=16" TargetMode="External"/><Relationship Id="rId356" Type="http://schemas.openxmlformats.org/officeDocument/2006/relationships/hyperlink" Target="https://www.amazon.ca/Miracle-Coat-3215-Double-Sided/dp/B000QFOST8/" TargetMode="External"/><Relationship Id="rId398" Type="http://schemas.openxmlformats.org/officeDocument/2006/relationships/hyperlink" Target="https://www.amazon.ca/Bass-Brushes-Medium-Bamboo-Handle/dp/B005MIX52K/" TargetMode="External"/><Relationship Id="rId95" Type="http://schemas.openxmlformats.org/officeDocument/2006/relationships/hyperlink" Target="https://www.amazon.ca/dp/B00HPZEMUW" TargetMode="External"/><Relationship Id="rId160" Type="http://schemas.openxmlformats.org/officeDocument/2006/relationships/hyperlink" Target="https://www.amazon.ca/Hills-Science-Diet-Urinary-Hairball/dp/B00ZQYGSTM/" TargetMode="External"/><Relationship Id="rId216" Type="http://schemas.openxmlformats.org/officeDocument/2006/relationships/hyperlink" Target="https://www.amazon.ca/Canadian-Naturals-Grain-Free-Meat/dp/B07KMHZZXP/" TargetMode="External"/><Relationship Id="rId423" Type="http://schemas.openxmlformats.org/officeDocument/2006/relationships/hyperlink" Target="https://www.amazon.ca/dp/B002GJW8VC/" TargetMode="External"/><Relationship Id="rId258" Type="http://schemas.openxmlformats.org/officeDocument/2006/relationships/hyperlink" Target="https://www.amazon.ca/Kong-Training-Dummy-Toy-Large/dp/B00JN9FW3O/" TargetMode="External"/><Relationship Id="rId22" Type="http://schemas.openxmlformats.org/officeDocument/2006/relationships/hyperlink" Target="https://www.amazon.ca/Pro-Plan-Sensitive-Stomach-Salmon/dp/B08HC6TWJ3/" TargetMode="External"/><Relationship Id="rId64" Type="http://schemas.openxmlformats.org/officeDocument/2006/relationships/hyperlink" Target="https://www.amazon.ca/KONG-Extreme-Toughest-Natural-Version/dp/B09BCTY395" TargetMode="External"/><Relationship Id="rId118" Type="http://schemas.openxmlformats.org/officeDocument/2006/relationships/hyperlink" Target="https://www.amazon.ca/dp/B003MGAIDI/" TargetMode="External"/><Relationship Id="rId325" Type="http://schemas.openxmlformats.org/officeDocument/2006/relationships/hyperlink" Target="https://www.renspets.com/products/kelco-puppy-tears-shampoo-gal?via=Z2lkOi8vcmVucy1wZXRzL1dvcmthcmVhOjpDYXRhbG9nOjpDYXRlZ29yeS81YmNmYjI5MzY0ZjU5ZTJhOTljOWQ1NDM" TargetMode="External"/><Relationship Id="rId367" Type="http://schemas.openxmlformats.org/officeDocument/2006/relationships/hyperlink" Target="https://www.renspets.com/products/catit-drinking-flower-fountain?via=Z2lkOi8vcmVucy1wZXRzL1dvcmthcmVhOjpDYXRhbG9nOjpDYXRlZ29yeS81YmNmYjI5MzY0ZjU5ZTJhOTljOWQ1NDM" TargetMode="External"/><Relationship Id="rId171" Type="http://schemas.openxmlformats.org/officeDocument/2006/relationships/hyperlink" Target="https://www.amazon.ca/Wellness-Natural-Canned-Food-5-5-Ounce/dp/B007M0JFZM/" TargetMode="External"/><Relationship Id="rId227" Type="http://schemas.openxmlformats.org/officeDocument/2006/relationships/hyperlink" Target="https://www.renspets.com/products/chuckit-kick-fetch?via=Z2lkOi8vcmVucy1wZXRzL1dvcmthcmVhOjpDYXRhbG9nOjpDYXRlZ29yeS81YmNmYjI5MzY0ZjU5ZTJhOTljOWQ1NDM" TargetMode="External"/><Relationship Id="rId269" Type="http://schemas.openxmlformats.org/officeDocument/2006/relationships/hyperlink" Target="https://www.renspets.com/products/rc-pets-primary-leash-black-3-4-width-6?via=Z2lkOi8vcmVucy1wZXRzL1dvcmthcmVhOjpDYXRhbG9nOjpDYXRlZ29yeS81YmNmYjI5MzY0ZjU5ZTJhOTljOWQ1NDM&amp;size=3%2F4%22%20Width&amp;quantity=1" TargetMode="External"/><Relationship Id="rId434" Type="http://schemas.openxmlformats.org/officeDocument/2006/relationships/hyperlink" Target="https://www.renspets.com/products/black-sheep-organics-off-leash-spray-lemon-grass-mint-134-g?via=Z2lkOi8vcmVucy1wZXRzL1dvcmthcmVhOjpDYXRhbG9nOjpDYXRlZ29yeS81YmNmYjI5MzY0ZjU5ZTJhOTljOWQ1NDM" TargetMode="External"/><Relationship Id="rId33" Type="http://schemas.openxmlformats.org/officeDocument/2006/relationships/hyperlink" Target="https://www.renspets.com/products/go-adult-skin-coat-lamb-1-58-kg?via=Z2lkOi8vcmVucy1wZXRzL1dvcmthcmVhOjpDYXRhbG9nOjpDYXRlZ29yeS81YmNmYjI5MzY0ZjU5ZTJhOTljOWQ1NDM&amp;size=1.58%20kg&amp;quantity=1" TargetMode="External"/><Relationship Id="rId129" Type="http://schemas.openxmlformats.org/officeDocument/2006/relationships/hyperlink" Target="https://www.renspets.com/products/jays-tasty-adventures-bacon-jerky?via=Z2lkOi8vcmVucy1wZXRzL1dvcmthcmVhOjpDYXRhbG9nOjpDYXRlZ29yeS81YmNmYjI5MzY0ZjU5ZTJhOTljOWQ1NDM&amp;size=400%20g&amp;quantity=1" TargetMode="External"/><Relationship Id="rId280" Type="http://schemas.openxmlformats.org/officeDocument/2006/relationships/hyperlink" Target="https://www.amazon.ca/Crumps-Naturals-SPS-Cran-Cranberry-Potato/dp/B00G6PKF3U/" TargetMode="External"/><Relationship Id="rId336" Type="http://schemas.openxmlformats.org/officeDocument/2006/relationships/hyperlink" Target="https://www.amazon.ca/Kelco-50-Ultra-Shampoo-Gallon/dp/B005F5FD8Y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162"/>
  <sheetViews>
    <sheetView tabSelected="1" workbookViewId="0">
      <pane ySplit="1" topLeftCell="A20" activePane="bottomLeft" state="frozen"/>
      <selection pane="bottomLeft" activeCell="B39" sqref="B39"/>
    </sheetView>
  </sheetViews>
  <sheetFormatPr defaultRowHeight="15"/>
  <cols>
    <col min="1" max="1" width="10.42578125" style="12" customWidth="1"/>
    <col min="2" max="2" width="21.42578125" style="28" customWidth="1"/>
    <col min="3" max="3" width="14.42578125" style="6" customWidth="1"/>
    <col min="4" max="4" width="14.42578125" style="6" hidden="1" customWidth="1"/>
    <col min="5" max="5" width="10.85546875" customWidth="1"/>
    <col min="6" max="6" width="11.140625" customWidth="1"/>
    <col min="7" max="7" width="11.140625" hidden="1" customWidth="1"/>
    <col min="8" max="8" width="13.42578125" style="6" hidden="1" customWidth="1"/>
    <col min="9" max="9" width="7.42578125" style="4" customWidth="1"/>
    <col min="10" max="10" width="8.85546875" style="8" customWidth="1"/>
    <col min="11" max="11" width="7" style="6" customWidth="1"/>
    <col min="12" max="13" width="10" style="1" customWidth="1"/>
    <col min="14" max="14" width="8.42578125" style="1" customWidth="1"/>
    <col min="15" max="15" width="10.85546875" style="1" customWidth="1"/>
    <col min="16" max="16" width="10.85546875" style="6" customWidth="1"/>
    <col min="18" max="18" width="10.140625" customWidth="1"/>
  </cols>
  <sheetData>
    <row r="1" spans="1:22" s="18" customFormat="1" ht="28.5" customHeight="1" thickBot="1">
      <c r="A1" s="57" t="s">
        <v>23</v>
      </c>
      <c r="B1" s="25" t="s">
        <v>7</v>
      </c>
      <c r="C1" s="18" t="s">
        <v>19</v>
      </c>
      <c r="D1" s="18" t="s">
        <v>1959</v>
      </c>
      <c r="E1" s="18" t="s">
        <v>14</v>
      </c>
      <c r="F1" s="18" t="s">
        <v>1</v>
      </c>
      <c r="G1" s="18" t="s">
        <v>40</v>
      </c>
      <c r="H1" s="18" t="s">
        <v>8</v>
      </c>
      <c r="I1" s="19" t="s">
        <v>9</v>
      </c>
      <c r="J1" s="20" t="s">
        <v>10</v>
      </c>
      <c r="K1" s="18" t="s">
        <v>4</v>
      </c>
      <c r="L1" s="21" t="s">
        <v>3</v>
      </c>
      <c r="M1" s="21" t="s">
        <v>11</v>
      </c>
      <c r="N1" s="21" t="s">
        <v>24</v>
      </c>
      <c r="O1" s="21" t="s">
        <v>0</v>
      </c>
      <c r="P1" s="18" t="s">
        <v>2</v>
      </c>
    </row>
    <row r="2" spans="1:22" s="50" customFormat="1">
      <c r="A2" s="40">
        <v>44713</v>
      </c>
      <c r="B2" s="24" t="s">
        <v>5946</v>
      </c>
      <c r="C2" s="105" t="s">
        <v>5948</v>
      </c>
      <c r="D2" s="105"/>
      <c r="E2" s="115" t="s">
        <v>5947</v>
      </c>
      <c r="F2" s="115" t="s">
        <v>5949</v>
      </c>
      <c r="G2" s="106"/>
      <c r="H2" s="105"/>
      <c r="I2" s="136">
        <f t="shared" ref="I2:I65" si="0">J2/O2</f>
        <v>-1.3402680536107291E-2</v>
      </c>
      <c r="J2" s="137">
        <f t="shared" ref="J2:J65" si="1">L2-N2-O2-M2</f>
        <v>-0.67000000000000348</v>
      </c>
      <c r="K2" s="105" t="s">
        <v>17</v>
      </c>
      <c r="L2" s="74">
        <v>67</v>
      </c>
      <c r="M2" s="74">
        <f t="shared" ref="M2:M65" si="2">L2*15%</f>
        <v>10.049999999999999</v>
      </c>
      <c r="N2" s="74">
        <v>7.63</v>
      </c>
      <c r="O2" s="74">
        <v>49.99</v>
      </c>
      <c r="P2" s="110">
        <v>8135</v>
      </c>
      <c r="Q2" s="39"/>
    </row>
    <row r="3" spans="1:22">
      <c r="A3" s="40"/>
      <c r="B3" s="24" t="s">
        <v>5950</v>
      </c>
      <c r="C3" s="105" t="s">
        <v>5952</v>
      </c>
      <c r="D3" s="105"/>
      <c r="E3" s="115" t="s">
        <v>5951</v>
      </c>
      <c r="F3" s="115" t="s">
        <v>5953</v>
      </c>
      <c r="G3" s="106"/>
      <c r="H3" s="105"/>
      <c r="I3" s="136">
        <f t="shared" si="0"/>
        <v>0.40308163923846418</v>
      </c>
      <c r="J3" s="137">
        <f t="shared" si="1"/>
        <v>12.491500000000004</v>
      </c>
      <c r="K3" s="105" t="s">
        <v>17</v>
      </c>
      <c r="L3" s="74">
        <v>59.59</v>
      </c>
      <c r="M3" s="74">
        <f t="shared" si="2"/>
        <v>8.9384999999999994</v>
      </c>
      <c r="N3" s="74">
        <v>7.17</v>
      </c>
      <c r="O3" s="74">
        <v>30.99</v>
      </c>
      <c r="P3" s="110">
        <v>4368</v>
      </c>
      <c r="Q3" s="39"/>
      <c r="R3" s="52"/>
      <c r="S3" s="39"/>
      <c r="T3" s="39"/>
      <c r="U3" s="39"/>
      <c r="V3" s="39"/>
    </row>
    <row r="4" spans="1:22">
      <c r="A4" s="36"/>
      <c r="B4" s="24" t="s">
        <v>5954</v>
      </c>
      <c r="C4" s="105" t="s">
        <v>5956</v>
      </c>
      <c r="D4" s="105"/>
      <c r="E4" s="115" t="s">
        <v>5955</v>
      </c>
      <c r="F4" s="115" t="s">
        <v>5957</v>
      </c>
      <c r="G4" s="106"/>
      <c r="H4" s="105"/>
      <c r="I4" s="136">
        <f t="shared" si="0"/>
        <v>0.31791998518244113</v>
      </c>
      <c r="J4" s="137">
        <f t="shared" si="1"/>
        <v>17.164499999999997</v>
      </c>
      <c r="K4" s="105" t="s">
        <v>17</v>
      </c>
      <c r="L4" s="74">
        <v>93.77</v>
      </c>
      <c r="M4" s="74">
        <f t="shared" si="2"/>
        <v>14.065499999999998</v>
      </c>
      <c r="N4" s="74">
        <v>8.5500000000000007</v>
      </c>
      <c r="O4" s="74">
        <v>53.99</v>
      </c>
      <c r="P4" s="110">
        <v>20564</v>
      </c>
      <c r="Q4" s="39"/>
      <c r="R4" s="39"/>
      <c r="S4" s="39"/>
      <c r="T4" s="39"/>
      <c r="U4" s="39"/>
      <c r="V4" s="39"/>
    </row>
    <row r="5" spans="1:22" s="39" customFormat="1">
      <c r="A5" s="36"/>
      <c r="B5" s="24" t="s">
        <v>5958</v>
      </c>
      <c r="C5" s="105" t="s">
        <v>5960</v>
      </c>
      <c r="D5" s="105"/>
      <c r="E5" s="115" t="s">
        <v>5959</v>
      </c>
      <c r="F5" s="115" t="s">
        <v>5961</v>
      </c>
      <c r="G5" s="106"/>
      <c r="H5" s="105"/>
      <c r="I5" s="136">
        <f t="shared" si="0"/>
        <v>0.92047908232118747</v>
      </c>
      <c r="J5" s="137">
        <f t="shared" si="1"/>
        <v>40.924499999999995</v>
      </c>
      <c r="K5" s="105" t="s">
        <v>17</v>
      </c>
      <c r="L5" s="74">
        <v>109.97</v>
      </c>
      <c r="M5" s="74">
        <f t="shared" si="2"/>
        <v>16.4955</v>
      </c>
      <c r="N5" s="74">
        <v>8.09</v>
      </c>
      <c r="O5" s="74">
        <v>44.46</v>
      </c>
      <c r="P5" s="110">
        <v>17219</v>
      </c>
    </row>
    <row r="6" spans="1:22">
      <c r="A6" s="36"/>
      <c r="B6" s="24" t="s">
        <v>5962</v>
      </c>
      <c r="C6" s="22" t="s">
        <v>5964</v>
      </c>
      <c r="D6" s="22"/>
      <c r="E6" s="53" t="s">
        <v>5963</v>
      </c>
      <c r="F6" s="53" t="s">
        <v>5965</v>
      </c>
      <c r="G6" s="39"/>
      <c r="H6" s="22"/>
      <c r="I6" s="136">
        <f t="shared" si="0"/>
        <v>0.7022428229665072</v>
      </c>
      <c r="J6" s="137">
        <f t="shared" si="1"/>
        <v>35.224499999999999</v>
      </c>
      <c r="K6" s="22" t="s">
        <v>17</v>
      </c>
      <c r="L6" s="17">
        <v>109.97</v>
      </c>
      <c r="M6" s="74">
        <f t="shared" si="2"/>
        <v>16.4955</v>
      </c>
      <c r="N6" s="17">
        <v>8.09</v>
      </c>
      <c r="O6" s="17">
        <v>50.16</v>
      </c>
      <c r="P6" s="108">
        <v>21241</v>
      </c>
      <c r="Q6" s="39"/>
      <c r="R6" s="39"/>
      <c r="S6" s="39"/>
      <c r="T6" s="39"/>
      <c r="U6" s="39"/>
      <c r="V6" s="39"/>
    </row>
    <row r="7" spans="1:22" s="50" customFormat="1">
      <c r="A7" s="55"/>
      <c r="B7" s="43" t="s">
        <v>5966</v>
      </c>
      <c r="C7" s="47" t="s">
        <v>5968</v>
      </c>
      <c r="D7" s="47"/>
      <c r="E7" s="52" t="s">
        <v>5967</v>
      </c>
      <c r="F7" s="52" t="s">
        <v>5969</v>
      </c>
      <c r="H7" s="47"/>
      <c r="I7" s="97">
        <f t="shared" si="0"/>
        <v>0.7022428229665072</v>
      </c>
      <c r="J7" s="98">
        <f t="shared" si="1"/>
        <v>35.224499999999999</v>
      </c>
      <c r="K7" s="47" t="s">
        <v>17</v>
      </c>
      <c r="L7" s="49">
        <v>109.97</v>
      </c>
      <c r="M7" s="99">
        <f t="shared" si="2"/>
        <v>16.4955</v>
      </c>
      <c r="N7" s="49">
        <v>8.09</v>
      </c>
      <c r="O7" s="49">
        <v>50.16</v>
      </c>
      <c r="P7" s="82">
        <v>13011</v>
      </c>
      <c r="S7" s="52"/>
    </row>
    <row r="8" spans="1:22">
      <c r="A8" s="40">
        <v>44714</v>
      </c>
      <c r="B8" s="24" t="s">
        <v>5970</v>
      </c>
      <c r="C8" s="22" t="s">
        <v>5972</v>
      </c>
      <c r="D8" s="22"/>
      <c r="E8" s="53" t="s">
        <v>5971</v>
      </c>
      <c r="F8" s="53" t="s">
        <v>5973</v>
      </c>
      <c r="G8" s="39"/>
      <c r="H8" s="22"/>
      <c r="I8" s="136">
        <f t="shared" si="0"/>
        <v>-0.24823911028730292</v>
      </c>
      <c r="J8" s="137">
        <f t="shared" si="1"/>
        <v>-2.6784999999999983</v>
      </c>
      <c r="K8" s="22" t="s">
        <v>17</v>
      </c>
      <c r="L8" s="17">
        <v>13.99</v>
      </c>
      <c r="M8" s="74">
        <f t="shared" si="2"/>
        <v>2.0985</v>
      </c>
      <c r="N8" s="17">
        <v>3.78</v>
      </c>
      <c r="O8" s="17">
        <v>10.79</v>
      </c>
      <c r="P8" s="108">
        <v>143380</v>
      </c>
      <c r="Q8" s="39"/>
      <c r="R8" s="39"/>
      <c r="S8" s="39"/>
      <c r="T8" s="39"/>
      <c r="U8" s="39"/>
      <c r="V8" s="39"/>
    </row>
    <row r="9" spans="1:22">
      <c r="A9" s="36"/>
      <c r="B9" s="24" t="s">
        <v>5974</v>
      </c>
      <c r="C9" s="22" t="s">
        <v>5976</v>
      </c>
      <c r="D9" s="22"/>
      <c r="E9" s="53" t="s">
        <v>5975</v>
      </c>
      <c r="F9" s="53" t="s">
        <v>5977</v>
      </c>
      <c r="G9" s="39"/>
      <c r="H9" s="22"/>
      <c r="I9" s="136">
        <f t="shared" si="0"/>
        <v>4.7598932859048627E-2</v>
      </c>
      <c r="J9" s="137">
        <f t="shared" si="1"/>
        <v>1.0705000000000036</v>
      </c>
      <c r="K9" s="22" t="s">
        <v>17</v>
      </c>
      <c r="L9" s="54">
        <v>42.13</v>
      </c>
      <c r="M9" s="74">
        <f t="shared" si="2"/>
        <v>6.3195000000000006</v>
      </c>
      <c r="N9" s="17">
        <v>12.25</v>
      </c>
      <c r="O9" s="17">
        <v>22.49</v>
      </c>
      <c r="P9" s="108">
        <v>101288</v>
      </c>
      <c r="Q9" s="39"/>
      <c r="R9" s="39"/>
      <c r="S9" s="39"/>
      <c r="T9" s="39"/>
      <c r="U9" s="39"/>
      <c r="V9" s="39"/>
    </row>
    <row r="10" spans="1:22">
      <c r="A10" s="36"/>
      <c r="B10" s="24" t="s">
        <v>5978</v>
      </c>
      <c r="C10" s="22" t="s">
        <v>5980</v>
      </c>
      <c r="D10" s="22"/>
      <c r="E10" s="53" t="s">
        <v>5979</v>
      </c>
      <c r="F10" s="53" t="s">
        <v>5981</v>
      </c>
      <c r="G10" s="39"/>
      <c r="H10" s="22"/>
      <c r="I10" s="136">
        <f t="shared" si="0"/>
        <v>-0.55100740740740739</v>
      </c>
      <c r="J10" s="137">
        <f t="shared" si="1"/>
        <v>-18.596499999999999</v>
      </c>
      <c r="K10" s="22" t="s">
        <v>429</v>
      </c>
      <c r="L10" s="17">
        <v>24.51</v>
      </c>
      <c r="M10" s="74">
        <f t="shared" si="2"/>
        <v>3.6764999999999999</v>
      </c>
      <c r="N10" s="17">
        <v>5.68</v>
      </c>
      <c r="O10" s="17">
        <v>33.75</v>
      </c>
      <c r="P10" s="108">
        <v>593</v>
      </c>
      <c r="Q10" s="39"/>
      <c r="R10" s="39"/>
      <c r="S10" s="39"/>
      <c r="T10" s="39"/>
      <c r="U10" s="39"/>
      <c r="V10" s="39"/>
    </row>
    <row r="11" spans="1:22">
      <c r="A11" s="36"/>
      <c r="B11" s="24" t="s">
        <v>5982</v>
      </c>
      <c r="C11" s="22" t="s">
        <v>5980</v>
      </c>
      <c r="D11" s="22"/>
      <c r="E11" s="53" t="s">
        <v>5983</v>
      </c>
      <c r="F11" s="53" t="s">
        <v>5984</v>
      </c>
      <c r="G11" s="39"/>
      <c r="H11" s="22"/>
      <c r="I11" s="136">
        <f t="shared" si="0"/>
        <v>-0.51540449728612048</v>
      </c>
      <c r="J11" s="137">
        <f t="shared" si="1"/>
        <v>-19.940999999999999</v>
      </c>
      <c r="K11" s="22" t="s">
        <v>429</v>
      </c>
      <c r="L11" s="17">
        <v>28.74</v>
      </c>
      <c r="M11" s="74">
        <f t="shared" si="2"/>
        <v>4.3109999999999999</v>
      </c>
      <c r="N11" s="17">
        <v>5.68</v>
      </c>
      <c r="O11" s="17">
        <v>38.69</v>
      </c>
      <c r="P11" s="108">
        <v>606</v>
      </c>
      <c r="Q11" s="39"/>
      <c r="R11" s="39"/>
      <c r="S11" s="39"/>
      <c r="T11" s="39"/>
      <c r="U11" s="39"/>
      <c r="V11" s="39"/>
    </row>
    <row r="12" spans="1:22">
      <c r="A12" s="36"/>
      <c r="B12" s="24" t="s">
        <v>5985</v>
      </c>
      <c r="C12" s="22" t="s">
        <v>5987</v>
      </c>
      <c r="D12" s="22"/>
      <c r="E12" s="53" t="s">
        <v>5986</v>
      </c>
      <c r="F12" s="53" t="s">
        <v>5988</v>
      </c>
      <c r="G12" s="39"/>
      <c r="H12" s="22"/>
      <c r="I12" s="136">
        <f t="shared" si="0"/>
        <v>1.1353801169590643</v>
      </c>
      <c r="J12" s="137">
        <f t="shared" si="1"/>
        <v>9.7074999999999996</v>
      </c>
      <c r="K12" s="22" t="s">
        <v>17</v>
      </c>
      <c r="L12" s="17">
        <v>27.95</v>
      </c>
      <c r="M12" s="74">
        <f t="shared" si="2"/>
        <v>4.1924999999999999</v>
      </c>
      <c r="N12" s="17">
        <v>5.5</v>
      </c>
      <c r="O12" s="17">
        <v>8.5500000000000007</v>
      </c>
      <c r="P12" s="108">
        <v>786381</v>
      </c>
      <c r="Q12" s="39"/>
      <c r="R12" s="39"/>
      <c r="S12" s="39"/>
      <c r="T12" s="39"/>
      <c r="U12" s="39"/>
      <c r="V12" s="39"/>
    </row>
    <row r="13" spans="1:22">
      <c r="A13" s="36"/>
      <c r="B13" s="24" t="s">
        <v>5989</v>
      </c>
      <c r="C13" s="22" t="s">
        <v>5991</v>
      </c>
      <c r="D13" s="22"/>
      <c r="E13" s="53" t="s">
        <v>5990</v>
      </c>
      <c r="F13" s="53" t="s">
        <v>5992</v>
      </c>
      <c r="G13" s="39"/>
      <c r="H13" s="22"/>
      <c r="I13" s="136">
        <f t="shared" si="0"/>
        <v>1.7488076311605705E-2</v>
      </c>
      <c r="J13" s="137">
        <f t="shared" si="1"/>
        <v>0.10999999999999988</v>
      </c>
      <c r="K13" s="22" t="s">
        <v>17</v>
      </c>
      <c r="L13" s="17">
        <v>14</v>
      </c>
      <c r="M13" s="74">
        <f t="shared" si="2"/>
        <v>2.1</v>
      </c>
      <c r="N13" s="17">
        <v>5.5</v>
      </c>
      <c r="O13" s="54">
        <v>6.29</v>
      </c>
      <c r="P13" s="108">
        <v>112396</v>
      </c>
      <c r="Q13" s="39"/>
      <c r="R13" s="39"/>
      <c r="S13" s="39"/>
      <c r="T13" s="39"/>
      <c r="U13" s="39"/>
      <c r="V13" s="39"/>
    </row>
    <row r="14" spans="1:22" s="50" customFormat="1">
      <c r="A14" s="36"/>
      <c r="B14" s="24" t="s">
        <v>5994</v>
      </c>
      <c r="C14" s="22" t="s">
        <v>5995</v>
      </c>
      <c r="D14" s="22"/>
      <c r="E14" s="53" t="s">
        <v>5993</v>
      </c>
      <c r="F14" s="53" t="s">
        <v>5996</v>
      </c>
      <c r="G14" s="39"/>
      <c r="H14" s="22"/>
      <c r="I14" s="136">
        <f t="shared" si="0"/>
        <v>0.38794238683127563</v>
      </c>
      <c r="J14" s="137">
        <f t="shared" si="1"/>
        <v>4.7134999999999989</v>
      </c>
      <c r="K14" s="22" t="s">
        <v>17</v>
      </c>
      <c r="L14" s="17">
        <v>26.31</v>
      </c>
      <c r="M14" s="74">
        <f t="shared" si="2"/>
        <v>3.9464999999999995</v>
      </c>
      <c r="N14" s="17">
        <v>5.5</v>
      </c>
      <c r="O14" s="17">
        <v>12.15</v>
      </c>
      <c r="P14" s="108">
        <v>53641</v>
      </c>
      <c r="Q14" s="39"/>
      <c r="R14" s="52"/>
    </row>
    <row r="15" spans="1:22">
      <c r="A15" s="36"/>
      <c r="B15" s="24" t="s">
        <v>5997</v>
      </c>
      <c r="C15" s="22" t="s">
        <v>5999</v>
      </c>
      <c r="D15" s="22"/>
      <c r="E15" s="53" t="s">
        <v>5998</v>
      </c>
      <c r="F15" s="53" t="s">
        <v>6000</v>
      </c>
      <c r="G15" s="39"/>
      <c r="H15" s="22"/>
      <c r="I15" s="136">
        <f t="shared" si="0"/>
        <v>0.35970915312232682</v>
      </c>
      <c r="J15" s="137">
        <f t="shared" si="1"/>
        <v>4.2050000000000001</v>
      </c>
      <c r="K15" s="22" t="s">
        <v>17</v>
      </c>
      <c r="L15" s="17">
        <v>18.7</v>
      </c>
      <c r="M15" s="74">
        <f t="shared" si="2"/>
        <v>2.8049999999999997</v>
      </c>
      <c r="N15" s="17"/>
      <c r="O15" s="17">
        <v>11.69</v>
      </c>
      <c r="P15" s="108" t="s">
        <v>29</v>
      </c>
      <c r="Q15" s="39"/>
      <c r="R15" s="39"/>
      <c r="S15" s="39"/>
      <c r="T15" s="39"/>
      <c r="U15" s="39"/>
      <c r="V15" s="39"/>
    </row>
    <row r="16" spans="1:22">
      <c r="A16" s="36"/>
      <c r="B16" s="24" t="s">
        <v>6001</v>
      </c>
      <c r="C16" s="22" t="s">
        <v>6003</v>
      </c>
      <c r="D16" s="22"/>
      <c r="E16" s="53" t="s">
        <v>6002</v>
      </c>
      <c r="F16" s="53" t="s">
        <v>6004</v>
      </c>
      <c r="G16" s="39"/>
      <c r="H16" s="22"/>
      <c r="I16" s="136">
        <f t="shared" si="0"/>
        <v>-0.64279999999999993</v>
      </c>
      <c r="J16" s="137">
        <f t="shared" si="1"/>
        <v>-7.2314999999999996</v>
      </c>
      <c r="K16" s="22" t="s">
        <v>429</v>
      </c>
      <c r="L16" s="17">
        <v>11.41</v>
      </c>
      <c r="M16" s="74">
        <f t="shared" si="2"/>
        <v>1.7115</v>
      </c>
      <c r="N16" s="17">
        <v>5.68</v>
      </c>
      <c r="O16" s="17">
        <v>11.25</v>
      </c>
      <c r="P16" s="108">
        <v>8467</v>
      </c>
      <c r="Q16" s="39"/>
      <c r="R16" s="39"/>
      <c r="S16" s="39"/>
      <c r="T16" s="39"/>
      <c r="U16" s="39"/>
      <c r="V16" s="39"/>
    </row>
    <row r="17" spans="1:22" s="50" customFormat="1">
      <c r="A17" s="36"/>
      <c r="B17" s="24" t="s">
        <v>6005</v>
      </c>
      <c r="C17" s="22" t="s">
        <v>6007</v>
      </c>
      <c r="D17" s="22"/>
      <c r="E17" s="53" t="s">
        <v>6006</v>
      </c>
      <c r="F17" s="53" t="s">
        <v>6008</v>
      </c>
      <c r="G17" s="39"/>
      <c r="H17" s="22"/>
      <c r="I17" s="136">
        <f t="shared" si="0"/>
        <v>-0.36217982226868795</v>
      </c>
      <c r="J17" s="137">
        <f t="shared" si="1"/>
        <v>-6.9285000000000005</v>
      </c>
      <c r="K17" s="22" t="s">
        <v>429</v>
      </c>
      <c r="L17" s="17">
        <v>21.99</v>
      </c>
      <c r="M17" s="74">
        <f t="shared" si="2"/>
        <v>3.2984999999999998</v>
      </c>
      <c r="N17" s="17">
        <v>6.49</v>
      </c>
      <c r="O17" s="17">
        <v>19.13</v>
      </c>
      <c r="P17" s="108">
        <v>7679</v>
      </c>
      <c r="Q17" s="39"/>
      <c r="R17" s="39"/>
      <c r="S17" s="53"/>
      <c r="T17" s="39"/>
      <c r="U17" s="39"/>
      <c r="V17" s="39"/>
    </row>
    <row r="18" spans="1:22">
      <c r="A18" s="40"/>
      <c r="B18" s="24" t="s">
        <v>6009</v>
      </c>
      <c r="C18" s="22" t="s">
        <v>6011</v>
      </c>
      <c r="D18" s="22"/>
      <c r="E18" s="53" t="s">
        <v>6010</v>
      </c>
      <c r="F18" s="53" t="s">
        <v>6012</v>
      </c>
      <c r="G18" s="39"/>
      <c r="H18" s="22"/>
      <c r="I18" s="136">
        <f t="shared" si="0"/>
        <v>5.2733333333333352</v>
      </c>
      <c r="J18" s="137">
        <f t="shared" si="1"/>
        <v>16.611000000000004</v>
      </c>
      <c r="K18" s="22" t="s">
        <v>17</v>
      </c>
      <c r="L18" s="17">
        <v>27.26</v>
      </c>
      <c r="M18" s="74">
        <f t="shared" si="2"/>
        <v>4.0890000000000004</v>
      </c>
      <c r="N18" s="17">
        <v>3.41</v>
      </c>
      <c r="O18" s="17">
        <v>3.15</v>
      </c>
      <c r="P18" s="108" t="s">
        <v>29</v>
      </c>
      <c r="Q18" s="39"/>
      <c r="R18" s="39"/>
      <c r="S18" s="39"/>
      <c r="T18" s="39"/>
      <c r="U18" s="39"/>
      <c r="V18" s="39"/>
    </row>
    <row r="19" spans="1:22">
      <c r="A19" s="36"/>
      <c r="B19" s="24" t="s">
        <v>6013</v>
      </c>
      <c r="C19" s="22" t="s">
        <v>6015</v>
      </c>
      <c r="D19" s="22"/>
      <c r="E19" s="53" t="s">
        <v>6014</v>
      </c>
      <c r="F19" s="53" t="s">
        <v>6016</v>
      </c>
      <c r="G19" s="39"/>
      <c r="H19" s="22"/>
      <c r="I19" s="136">
        <f t="shared" si="0"/>
        <v>-0.56856745479833115</v>
      </c>
      <c r="J19" s="137">
        <f t="shared" si="1"/>
        <v>-4.088000000000001</v>
      </c>
      <c r="K19" s="22" t="s">
        <v>429</v>
      </c>
      <c r="L19" s="17">
        <v>10.119999999999999</v>
      </c>
      <c r="M19" s="74">
        <f t="shared" si="2"/>
        <v>1.5179999999999998</v>
      </c>
      <c r="N19" s="17">
        <v>5.5</v>
      </c>
      <c r="O19" s="17">
        <v>7.19</v>
      </c>
      <c r="P19" s="108">
        <v>13348</v>
      </c>
      <c r="Q19" s="39"/>
      <c r="R19" s="39"/>
      <c r="S19" s="39"/>
      <c r="T19" s="39"/>
      <c r="U19" s="39"/>
      <c r="V19" s="39"/>
    </row>
    <row r="20" spans="1:22">
      <c r="A20" s="36"/>
      <c r="B20" s="24" t="s">
        <v>6017</v>
      </c>
      <c r="C20" s="22" t="s">
        <v>6019</v>
      </c>
      <c r="D20" s="22"/>
      <c r="E20" s="53" t="s">
        <v>6018</v>
      </c>
      <c r="F20" s="53" t="s">
        <v>6020</v>
      </c>
      <c r="G20" s="39"/>
      <c r="H20" s="22"/>
      <c r="I20" s="136">
        <f t="shared" si="0"/>
        <v>-0.60071111111111108</v>
      </c>
      <c r="J20" s="137">
        <f t="shared" si="1"/>
        <v>-6.758</v>
      </c>
      <c r="K20" s="22" t="s">
        <v>17</v>
      </c>
      <c r="L20" s="17">
        <v>12.92</v>
      </c>
      <c r="M20" s="74">
        <f t="shared" si="2"/>
        <v>1.9379999999999999</v>
      </c>
      <c r="N20" s="17">
        <v>6.49</v>
      </c>
      <c r="O20" s="17">
        <v>11.25</v>
      </c>
      <c r="P20" s="108">
        <v>13031</v>
      </c>
      <c r="Q20" s="39"/>
      <c r="R20" s="39"/>
      <c r="S20" s="39"/>
      <c r="T20" s="39"/>
      <c r="U20" s="39"/>
      <c r="V20" s="39"/>
    </row>
    <row r="21" spans="1:22" s="50" customFormat="1">
      <c r="A21" s="55"/>
      <c r="B21" s="43" t="s">
        <v>6021</v>
      </c>
      <c r="C21" s="47" t="s">
        <v>6023</v>
      </c>
      <c r="D21" s="47"/>
      <c r="E21" s="52" t="s">
        <v>6022</v>
      </c>
      <c r="F21" s="52" t="s">
        <v>6024</v>
      </c>
      <c r="H21" s="47"/>
      <c r="I21" s="97">
        <f t="shared" si="0"/>
        <v>-0.27286983795086256</v>
      </c>
      <c r="J21" s="98">
        <f t="shared" si="1"/>
        <v>-5.2200000000000006</v>
      </c>
      <c r="K21" s="47" t="s">
        <v>429</v>
      </c>
      <c r="L21" s="49">
        <v>24</v>
      </c>
      <c r="M21" s="99">
        <f t="shared" si="2"/>
        <v>3.5999999999999996</v>
      </c>
      <c r="N21" s="49">
        <v>6.49</v>
      </c>
      <c r="O21" s="49">
        <v>19.13</v>
      </c>
      <c r="P21" s="82">
        <v>13267</v>
      </c>
    </row>
    <row r="22" spans="1:22">
      <c r="A22" s="40">
        <v>44715</v>
      </c>
      <c r="B22" s="24" t="s">
        <v>6025</v>
      </c>
      <c r="C22" s="22" t="s">
        <v>6027</v>
      </c>
      <c r="D22" s="22"/>
      <c r="E22" s="53" t="s">
        <v>6026</v>
      </c>
      <c r="F22" s="53" t="s">
        <v>6028</v>
      </c>
      <c r="G22" s="39"/>
      <c r="H22" s="22"/>
      <c r="I22" s="136">
        <f t="shared" si="0"/>
        <v>-0.4231571627260084</v>
      </c>
      <c r="J22" s="137">
        <f t="shared" si="1"/>
        <v>-3.0425000000000004</v>
      </c>
      <c r="K22" s="22" t="s">
        <v>429</v>
      </c>
      <c r="L22" s="17">
        <v>11.35</v>
      </c>
      <c r="M22" s="74">
        <f t="shared" si="2"/>
        <v>1.7024999999999999</v>
      </c>
      <c r="N22" s="17">
        <v>5.5</v>
      </c>
      <c r="O22" s="17">
        <v>7.19</v>
      </c>
      <c r="P22" s="108">
        <v>11.35</v>
      </c>
      <c r="Q22" s="39"/>
      <c r="R22" s="53"/>
      <c r="S22" s="39"/>
      <c r="T22" s="39"/>
      <c r="U22" s="39"/>
      <c r="V22" s="39"/>
    </row>
    <row r="23" spans="1:22">
      <c r="A23" s="36"/>
      <c r="B23" s="24" t="s">
        <v>6029</v>
      </c>
      <c r="C23" s="22" t="s">
        <v>6031</v>
      </c>
      <c r="D23" s="22"/>
      <c r="E23" s="53" t="s">
        <v>6030</v>
      </c>
      <c r="F23" s="53" t="s">
        <v>6032</v>
      </c>
      <c r="G23" s="39"/>
      <c r="H23" s="22"/>
      <c r="I23" s="136">
        <f t="shared" si="0"/>
        <v>-0.14564444444444452</v>
      </c>
      <c r="J23" s="137">
        <f t="shared" si="1"/>
        <v>-1.638500000000001</v>
      </c>
      <c r="K23" s="22" t="s">
        <v>429</v>
      </c>
      <c r="L23" s="17">
        <v>17.989999999999998</v>
      </c>
      <c r="M23" s="74">
        <f t="shared" si="2"/>
        <v>2.6984999999999997</v>
      </c>
      <c r="N23" s="17">
        <v>5.68</v>
      </c>
      <c r="O23" s="17">
        <v>11.25</v>
      </c>
      <c r="P23" s="108">
        <v>8853</v>
      </c>
      <c r="Q23" s="39"/>
      <c r="R23" s="39"/>
      <c r="S23" s="39"/>
      <c r="T23" s="39"/>
      <c r="U23" s="39"/>
      <c r="V23" s="39"/>
    </row>
    <row r="24" spans="1:22">
      <c r="A24" s="36"/>
      <c r="B24" s="24" t="s">
        <v>6033</v>
      </c>
      <c r="C24" s="22" t="s">
        <v>6035</v>
      </c>
      <c r="D24" s="22"/>
      <c r="E24" s="53" t="s">
        <v>6034</v>
      </c>
      <c r="F24" s="53" t="s">
        <v>6036</v>
      </c>
      <c r="G24" s="39"/>
      <c r="H24" s="22"/>
      <c r="I24" s="136">
        <f t="shared" si="0"/>
        <v>-0.40616832200731834</v>
      </c>
      <c r="J24" s="137">
        <f t="shared" si="1"/>
        <v>-7.77</v>
      </c>
      <c r="K24" s="22" t="s">
        <v>429</v>
      </c>
      <c r="L24" s="17">
        <v>21</v>
      </c>
      <c r="M24" s="74">
        <f t="shared" si="2"/>
        <v>3.15</v>
      </c>
      <c r="N24" s="17">
        <v>6.49</v>
      </c>
      <c r="O24" s="17">
        <v>19.13</v>
      </c>
      <c r="P24" s="108">
        <v>9052</v>
      </c>
      <c r="Q24" s="39"/>
      <c r="R24" s="39"/>
      <c r="S24" s="39"/>
      <c r="T24" s="39"/>
      <c r="U24" s="39"/>
      <c r="V24" s="39"/>
    </row>
    <row r="25" spans="1:22">
      <c r="A25" s="36"/>
      <c r="B25" s="24" t="s">
        <v>6038</v>
      </c>
      <c r="C25" s="22" t="s">
        <v>6039</v>
      </c>
      <c r="D25" s="22"/>
      <c r="E25" s="53" t="s">
        <v>6037</v>
      </c>
      <c r="F25" s="53" t="s">
        <v>6040</v>
      </c>
      <c r="G25" s="39"/>
      <c r="H25" s="22"/>
      <c r="I25" s="136">
        <f t="shared" si="0"/>
        <v>-0.179544191217343</v>
      </c>
      <c r="J25" s="137">
        <f t="shared" si="1"/>
        <v>-3.2300000000000004</v>
      </c>
      <c r="K25" s="22" t="s">
        <v>429</v>
      </c>
      <c r="L25" s="17">
        <v>25</v>
      </c>
      <c r="M25" s="74">
        <f t="shared" si="2"/>
        <v>3.75</v>
      </c>
      <c r="N25" s="17">
        <v>6.49</v>
      </c>
      <c r="O25" s="17">
        <v>17.989999999999998</v>
      </c>
      <c r="P25" s="108">
        <v>8299</v>
      </c>
      <c r="Q25" s="39"/>
      <c r="R25" s="39"/>
      <c r="S25" s="39"/>
      <c r="T25" s="39"/>
      <c r="U25" s="39"/>
      <c r="V25" s="39"/>
    </row>
    <row r="26" spans="1:22">
      <c r="A26" s="36"/>
      <c r="B26" s="24" t="s">
        <v>6041</v>
      </c>
      <c r="C26" s="22" t="s">
        <v>6043</v>
      </c>
      <c r="D26" s="22"/>
      <c r="E26" s="53" t="s">
        <v>6042</v>
      </c>
      <c r="F26" s="53" t="s">
        <v>6044</v>
      </c>
      <c r="G26" s="39"/>
      <c r="H26" s="22"/>
      <c r="I26" s="136">
        <f t="shared" si="0"/>
        <v>-0.11481223922114045</v>
      </c>
      <c r="J26" s="137">
        <f t="shared" si="1"/>
        <v>-0.8254999999999999</v>
      </c>
      <c r="K26" s="22" t="s">
        <v>429</v>
      </c>
      <c r="L26" s="17">
        <v>14.17</v>
      </c>
      <c r="M26" s="74">
        <f t="shared" si="2"/>
        <v>2.1254999999999997</v>
      </c>
      <c r="N26" s="17">
        <v>5.68</v>
      </c>
      <c r="O26" s="17">
        <v>7.19</v>
      </c>
      <c r="P26" s="108">
        <v>12883</v>
      </c>
      <c r="Q26" s="39"/>
      <c r="R26" s="39"/>
      <c r="S26" s="39"/>
      <c r="T26" s="39"/>
      <c r="U26" s="39"/>
      <c r="V26" s="39"/>
    </row>
    <row r="27" spans="1:22" s="50" customFormat="1">
      <c r="A27" s="36"/>
      <c r="B27" s="24" t="s">
        <v>6045</v>
      </c>
      <c r="C27" s="22" t="s">
        <v>6047</v>
      </c>
      <c r="D27" s="22"/>
      <c r="E27" s="53" t="s">
        <v>6046</v>
      </c>
      <c r="F27" s="53" t="s">
        <v>6048</v>
      </c>
      <c r="G27" s="39"/>
      <c r="H27" s="22"/>
      <c r="I27" s="136">
        <f t="shared" si="0"/>
        <v>0.8235111111111113</v>
      </c>
      <c r="J27" s="137">
        <f t="shared" si="1"/>
        <v>9.2645000000000017</v>
      </c>
      <c r="K27" s="22" t="s">
        <v>17</v>
      </c>
      <c r="L27" s="17">
        <v>31.77</v>
      </c>
      <c r="M27" s="74">
        <f t="shared" si="2"/>
        <v>4.7654999999999994</v>
      </c>
      <c r="N27" s="17">
        <v>6.49</v>
      </c>
      <c r="O27" s="17">
        <v>11.25</v>
      </c>
      <c r="P27" s="108">
        <v>123395</v>
      </c>
      <c r="Q27" s="39"/>
      <c r="R27" s="39"/>
      <c r="S27" s="53"/>
      <c r="T27" s="39"/>
      <c r="U27" s="39"/>
      <c r="V27" s="39"/>
    </row>
    <row r="28" spans="1:22">
      <c r="A28" s="40"/>
      <c r="B28" s="24" t="s">
        <v>6049</v>
      </c>
      <c r="C28" s="22" t="s">
        <v>6051</v>
      </c>
      <c r="D28" s="22"/>
      <c r="E28" s="53" t="s">
        <v>6050</v>
      </c>
      <c r="F28" s="53" t="s">
        <v>6052</v>
      </c>
      <c r="G28" s="39"/>
      <c r="H28" s="22"/>
      <c r="I28" s="136">
        <f t="shared" si="0"/>
        <v>-0.54238095238095241</v>
      </c>
      <c r="J28" s="137">
        <f t="shared" si="1"/>
        <v>-8.5425000000000004</v>
      </c>
      <c r="K28" s="22" t="s">
        <v>17</v>
      </c>
      <c r="L28" s="17">
        <v>14.95</v>
      </c>
      <c r="M28" s="74">
        <f t="shared" si="2"/>
        <v>2.2424999999999997</v>
      </c>
      <c r="N28" s="17">
        <v>5.5</v>
      </c>
      <c r="O28" s="17">
        <v>15.75</v>
      </c>
      <c r="P28" s="108">
        <v>717</v>
      </c>
      <c r="Q28" s="39"/>
      <c r="R28" s="39"/>
      <c r="S28" s="39"/>
      <c r="T28" s="39"/>
      <c r="U28" s="39"/>
      <c r="V28" s="39"/>
    </row>
    <row r="29" spans="1:22">
      <c r="A29" s="36"/>
      <c r="B29" s="24" t="s">
        <v>6053</v>
      </c>
      <c r="C29" s="22" t="s">
        <v>6057</v>
      </c>
      <c r="D29" s="22"/>
      <c r="E29" s="53" t="s">
        <v>6054</v>
      </c>
      <c r="F29" s="53" t="s">
        <v>6058</v>
      </c>
      <c r="G29" s="39"/>
      <c r="H29" s="22"/>
      <c r="I29" s="136">
        <f t="shared" si="0"/>
        <v>-0.44164172723386069</v>
      </c>
      <c r="J29" s="137">
        <f t="shared" si="1"/>
        <v>-10.330000000000002</v>
      </c>
      <c r="K29" s="22" t="s">
        <v>429</v>
      </c>
      <c r="L29" s="17">
        <v>23</v>
      </c>
      <c r="M29" s="74">
        <f t="shared" si="2"/>
        <v>3.4499999999999997</v>
      </c>
      <c r="N29" s="17">
        <v>6.49</v>
      </c>
      <c r="O29" s="17">
        <v>23.39</v>
      </c>
      <c r="P29" s="108">
        <v>735</v>
      </c>
      <c r="Q29" s="39"/>
      <c r="R29" s="39"/>
      <c r="S29" s="39"/>
      <c r="T29" s="39"/>
      <c r="U29" s="39"/>
      <c r="V29" s="39"/>
    </row>
    <row r="30" spans="1:22">
      <c r="A30" s="36"/>
      <c r="B30" s="24" t="s">
        <v>6059</v>
      </c>
      <c r="C30" s="22" t="s">
        <v>6055</v>
      </c>
      <c r="D30" s="22"/>
      <c r="E30" s="53" t="s">
        <v>6060</v>
      </c>
      <c r="F30" s="53" t="s">
        <v>6056</v>
      </c>
      <c r="G30" s="39"/>
      <c r="H30" s="22"/>
      <c r="I30" s="136">
        <f t="shared" si="0"/>
        <v>0.12723735408560322</v>
      </c>
      <c r="J30" s="137">
        <f t="shared" si="1"/>
        <v>2.2890000000000015</v>
      </c>
      <c r="K30" s="22" t="s">
        <v>429</v>
      </c>
      <c r="L30" s="17">
        <v>30.54</v>
      </c>
      <c r="M30" s="74">
        <f t="shared" si="2"/>
        <v>4.5809999999999995</v>
      </c>
      <c r="N30" s="17">
        <v>5.68</v>
      </c>
      <c r="O30" s="17">
        <v>17.989999999999998</v>
      </c>
      <c r="P30" s="108">
        <v>8293</v>
      </c>
      <c r="Q30" s="39"/>
      <c r="R30" s="39"/>
      <c r="S30" s="39"/>
      <c r="T30" s="39"/>
      <c r="U30" s="39"/>
      <c r="V30" s="39"/>
    </row>
    <row r="31" spans="1:22">
      <c r="A31" s="36"/>
      <c r="B31" s="24" t="s">
        <v>6061</v>
      </c>
      <c r="C31" s="22" t="s">
        <v>6063</v>
      </c>
      <c r="D31" s="22"/>
      <c r="E31" s="53" t="s">
        <v>6062</v>
      </c>
      <c r="F31" s="53" t="s">
        <v>6064</v>
      </c>
      <c r="G31" s="39"/>
      <c r="H31" s="22"/>
      <c r="I31" s="136">
        <f t="shared" si="0"/>
        <v>1.4207851851851854</v>
      </c>
      <c r="J31" s="137">
        <f t="shared" si="1"/>
        <v>47.951500000000003</v>
      </c>
      <c r="K31" s="22" t="s">
        <v>17</v>
      </c>
      <c r="L31" s="17">
        <v>112.19</v>
      </c>
      <c r="M31" s="74">
        <f t="shared" si="2"/>
        <v>16.828499999999998</v>
      </c>
      <c r="N31" s="17">
        <v>13.66</v>
      </c>
      <c r="O31" s="17">
        <v>33.75</v>
      </c>
      <c r="P31" s="108">
        <v>31835</v>
      </c>
      <c r="Q31" s="39"/>
      <c r="R31" s="39"/>
      <c r="S31" s="39"/>
      <c r="T31" s="39"/>
      <c r="U31" s="39"/>
      <c r="V31" s="39"/>
    </row>
    <row r="32" spans="1:22" s="50" customFormat="1">
      <c r="A32" s="36"/>
      <c r="B32" s="24" t="s">
        <v>6065</v>
      </c>
      <c r="C32" s="22" t="s">
        <v>6067</v>
      </c>
      <c r="D32" s="22"/>
      <c r="E32" s="53" t="s">
        <v>6066</v>
      </c>
      <c r="F32" s="53" t="s">
        <v>6068</v>
      </c>
      <c r="G32" s="39"/>
      <c r="H32" s="22"/>
      <c r="I32" s="136">
        <f t="shared" si="0"/>
        <v>1.2269090909090907</v>
      </c>
      <c r="J32" s="137">
        <f t="shared" si="1"/>
        <v>30.365999999999996</v>
      </c>
      <c r="K32" s="22" t="s">
        <v>17</v>
      </c>
      <c r="L32" s="17">
        <v>74.36</v>
      </c>
      <c r="M32" s="74">
        <f t="shared" si="2"/>
        <v>11.154</v>
      </c>
      <c r="N32" s="17">
        <v>8.09</v>
      </c>
      <c r="O32" s="17">
        <v>24.75</v>
      </c>
      <c r="P32" s="108">
        <v>31568</v>
      </c>
      <c r="Q32" s="39"/>
      <c r="R32" s="52"/>
    </row>
    <row r="33" spans="1:22">
      <c r="A33" s="40"/>
      <c r="B33" s="24" t="s">
        <v>6069</v>
      </c>
      <c r="C33" s="22" t="s">
        <v>6071</v>
      </c>
      <c r="D33" s="22"/>
      <c r="E33" s="53" t="s">
        <v>6070</v>
      </c>
      <c r="F33" s="53" t="s">
        <v>6072</v>
      </c>
      <c r="G33" s="39"/>
      <c r="H33" s="22"/>
      <c r="I33" s="136">
        <f t="shared" si="0"/>
        <v>0.96985413290113465</v>
      </c>
      <c r="J33" s="137">
        <f t="shared" si="1"/>
        <v>41.888000000000005</v>
      </c>
      <c r="K33" s="22" t="s">
        <v>17</v>
      </c>
      <c r="L33" s="17">
        <v>119.48</v>
      </c>
      <c r="M33" s="74">
        <f t="shared" si="2"/>
        <v>17.922000000000001</v>
      </c>
      <c r="N33" s="17">
        <v>16.48</v>
      </c>
      <c r="O33" s="17">
        <v>43.19</v>
      </c>
      <c r="P33" s="108">
        <v>31680</v>
      </c>
      <c r="Q33" s="39"/>
      <c r="R33" s="39"/>
      <c r="S33" s="39"/>
      <c r="T33" s="39"/>
      <c r="U33" s="39"/>
      <c r="V33" s="39"/>
    </row>
    <row r="34" spans="1:22">
      <c r="A34" s="36"/>
      <c r="B34" s="24" t="s">
        <v>6073</v>
      </c>
      <c r="C34" s="22" t="s">
        <v>6075</v>
      </c>
      <c r="D34" s="22"/>
      <c r="E34" s="53" t="s">
        <v>6074</v>
      </c>
      <c r="F34" s="53" t="s">
        <v>6076</v>
      </c>
      <c r="G34" s="39"/>
      <c r="H34" s="22"/>
      <c r="I34" s="136">
        <f t="shared" si="0"/>
        <v>2.3621245828698552</v>
      </c>
      <c r="J34" s="137">
        <f t="shared" si="1"/>
        <v>21.235499999999998</v>
      </c>
      <c r="K34" s="22" t="s">
        <v>17</v>
      </c>
      <c r="L34" s="17">
        <v>42.03</v>
      </c>
      <c r="M34" s="74">
        <f t="shared" si="2"/>
        <v>6.3045</v>
      </c>
      <c r="N34" s="17">
        <v>5.5</v>
      </c>
      <c r="O34" s="17">
        <v>8.99</v>
      </c>
      <c r="P34" s="108" t="s">
        <v>29</v>
      </c>
      <c r="Q34" s="39"/>
      <c r="R34" s="39"/>
      <c r="S34" s="39"/>
      <c r="T34" s="39"/>
      <c r="U34" s="39"/>
      <c r="V34" s="39"/>
    </row>
    <row r="35" spans="1:22">
      <c r="A35" s="36"/>
      <c r="B35" s="24" t="s">
        <v>6077</v>
      </c>
      <c r="C35" s="22" t="s">
        <v>6079</v>
      </c>
      <c r="D35" s="22"/>
      <c r="E35" s="53" t="s">
        <v>6078</v>
      </c>
      <c r="F35" s="53" t="s">
        <v>6080</v>
      </c>
      <c r="G35" s="39"/>
      <c r="H35" s="22"/>
      <c r="I35" s="136">
        <f t="shared" si="0"/>
        <v>9.9906132665832328E-2</v>
      </c>
      <c r="J35" s="137">
        <f t="shared" si="1"/>
        <v>1.5965000000000007</v>
      </c>
      <c r="K35" s="22" t="s">
        <v>17</v>
      </c>
      <c r="L35" s="17">
        <v>24.69</v>
      </c>
      <c r="M35" s="74">
        <f t="shared" si="2"/>
        <v>3.7035</v>
      </c>
      <c r="N35" s="17">
        <v>3.41</v>
      </c>
      <c r="O35" s="17">
        <v>15.98</v>
      </c>
      <c r="P35" s="108">
        <v>59996</v>
      </c>
      <c r="Q35" s="39"/>
      <c r="R35" s="39"/>
      <c r="S35" s="39"/>
      <c r="T35" s="39"/>
      <c r="U35" s="39"/>
      <c r="V35" s="39"/>
    </row>
    <row r="36" spans="1:22" s="50" customFormat="1">
      <c r="A36" s="55"/>
      <c r="B36" s="43" t="s">
        <v>6081</v>
      </c>
      <c r="C36" s="47" t="s">
        <v>6083</v>
      </c>
      <c r="D36" s="47"/>
      <c r="E36" s="52" t="s">
        <v>6082</v>
      </c>
      <c r="F36" s="52" t="s">
        <v>6084</v>
      </c>
      <c r="H36" s="47"/>
      <c r="I36" s="97">
        <f t="shared" si="0"/>
        <v>0.50065134099616859</v>
      </c>
      <c r="J36" s="98">
        <f t="shared" si="1"/>
        <v>6.533500000000001</v>
      </c>
      <c r="K36" s="47" t="s">
        <v>17</v>
      </c>
      <c r="L36" s="49">
        <v>29.51</v>
      </c>
      <c r="M36" s="99">
        <f t="shared" si="2"/>
        <v>4.4264999999999999</v>
      </c>
      <c r="N36" s="49">
        <v>5.5</v>
      </c>
      <c r="O36" s="49">
        <v>13.05</v>
      </c>
      <c r="P36" s="82">
        <v>62059</v>
      </c>
    </row>
    <row r="37" spans="1:22" s="50" customFormat="1">
      <c r="A37" s="36"/>
      <c r="B37" s="24"/>
      <c r="C37" s="22"/>
      <c r="D37" s="22"/>
      <c r="E37" s="53"/>
      <c r="F37" s="53"/>
      <c r="G37" s="39"/>
      <c r="H37" s="22"/>
      <c r="I37" s="136" t="e">
        <f t="shared" si="0"/>
        <v>#DIV/0!</v>
      </c>
      <c r="J37" s="137">
        <f t="shared" si="1"/>
        <v>0</v>
      </c>
      <c r="K37" s="22"/>
      <c r="L37" s="17"/>
      <c r="M37" s="74">
        <f t="shared" si="2"/>
        <v>0</v>
      </c>
      <c r="N37" s="17"/>
      <c r="O37" s="17"/>
      <c r="P37" s="108"/>
      <c r="Q37" s="39"/>
      <c r="R37" s="39"/>
      <c r="S37" s="39"/>
      <c r="T37" s="39"/>
      <c r="U37" s="39"/>
      <c r="V37" s="39"/>
    </row>
    <row r="38" spans="1:22">
      <c r="A38" s="40"/>
      <c r="B38" s="24"/>
      <c r="C38" s="22"/>
      <c r="D38" s="22"/>
      <c r="E38" s="53"/>
      <c r="F38" s="53"/>
      <c r="G38" s="39"/>
      <c r="H38" s="22"/>
      <c r="I38" s="136" t="e">
        <f t="shared" si="0"/>
        <v>#DIV/0!</v>
      </c>
      <c r="J38" s="137">
        <f t="shared" si="1"/>
        <v>0</v>
      </c>
      <c r="K38" s="22"/>
      <c r="L38" s="17"/>
      <c r="M38" s="74">
        <f t="shared" si="2"/>
        <v>0</v>
      </c>
      <c r="N38" s="17"/>
      <c r="O38" s="17"/>
      <c r="P38" s="108"/>
      <c r="Q38" s="39"/>
      <c r="R38" s="39"/>
      <c r="S38" s="39"/>
      <c r="T38" s="39"/>
      <c r="U38" s="39"/>
      <c r="V38" s="39"/>
    </row>
    <row r="39" spans="1:22">
      <c r="A39" s="36"/>
      <c r="B39" s="24"/>
      <c r="C39" s="22"/>
      <c r="D39" s="22"/>
      <c r="E39" s="53"/>
      <c r="F39" s="53"/>
      <c r="G39" s="39"/>
      <c r="H39" s="22"/>
      <c r="I39" s="136" t="e">
        <f t="shared" si="0"/>
        <v>#DIV/0!</v>
      </c>
      <c r="J39" s="137">
        <f t="shared" si="1"/>
        <v>0</v>
      </c>
      <c r="K39" s="22"/>
      <c r="L39" s="17"/>
      <c r="M39" s="74">
        <f t="shared" si="2"/>
        <v>0</v>
      </c>
      <c r="N39" s="17"/>
      <c r="O39" s="17"/>
      <c r="P39" s="108"/>
      <c r="Q39" s="39"/>
      <c r="R39" s="39"/>
      <c r="S39" s="39"/>
      <c r="T39" s="39"/>
      <c r="U39" s="39"/>
      <c r="V39" s="39"/>
    </row>
    <row r="40" spans="1:22">
      <c r="A40" s="36"/>
      <c r="B40" s="24"/>
      <c r="C40" s="22"/>
      <c r="D40" s="22"/>
      <c r="E40" s="53"/>
      <c r="F40" s="53"/>
      <c r="G40" s="39"/>
      <c r="H40" s="22"/>
      <c r="I40" s="136" t="e">
        <f t="shared" si="0"/>
        <v>#DIV/0!</v>
      </c>
      <c r="J40" s="137">
        <f t="shared" si="1"/>
        <v>0</v>
      </c>
      <c r="K40" s="22"/>
      <c r="L40" s="17"/>
      <c r="M40" s="74">
        <f t="shared" si="2"/>
        <v>0</v>
      </c>
      <c r="N40" s="17"/>
      <c r="O40" s="17"/>
      <c r="P40" s="108"/>
      <c r="Q40" s="39"/>
      <c r="R40" s="39"/>
      <c r="S40" s="39"/>
      <c r="T40" s="39"/>
      <c r="U40" s="39"/>
      <c r="V40" s="39"/>
    </row>
    <row r="41" spans="1:22">
      <c r="A41" s="36"/>
      <c r="B41" s="24"/>
      <c r="C41" s="22"/>
      <c r="D41" s="22"/>
      <c r="E41" s="53"/>
      <c r="F41" s="53"/>
      <c r="G41" s="39"/>
      <c r="H41" s="22"/>
      <c r="I41" s="136" t="e">
        <f t="shared" si="0"/>
        <v>#DIV/0!</v>
      </c>
      <c r="J41" s="137">
        <f t="shared" si="1"/>
        <v>0</v>
      </c>
      <c r="K41" s="22"/>
      <c r="L41" s="17"/>
      <c r="M41" s="74">
        <f t="shared" si="2"/>
        <v>0</v>
      </c>
      <c r="N41" s="17"/>
      <c r="O41" s="17"/>
      <c r="P41" s="108"/>
      <c r="Q41" s="39"/>
      <c r="R41" s="39"/>
      <c r="S41" s="39"/>
      <c r="T41" s="39"/>
      <c r="U41" s="39"/>
      <c r="V41" s="39"/>
    </row>
    <row r="42" spans="1:22">
      <c r="A42" s="36"/>
      <c r="B42" s="24"/>
      <c r="C42" s="22"/>
      <c r="D42" s="22"/>
      <c r="E42" s="53"/>
      <c r="F42" s="53"/>
      <c r="G42" s="39"/>
      <c r="H42" s="22"/>
      <c r="I42" s="136" t="e">
        <f t="shared" si="0"/>
        <v>#DIV/0!</v>
      </c>
      <c r="J42" s="137">
        <f t="shared" si="1"/>
        <v>0</v>
      </c>
      <c r="K42" s="22"/>
      <c r="L42" s="17"/>
      <c r="M42" s="74">
        <f t="shared" si="2"/>
        <v>0</v>
      </c>
      <c r="N42" s="17"/>
      <c r="O42" s="17"/>
      <c r="P42" s="108"/>
      <c r="Q42" s="39"/>
      <c r="R42" s="39"/>
      <c r="S42" s="39"/>
      <c r="T42" s="39"/>
      <c r="U42" s="39"/>
      <c r="V42" s="39"/>
    </row>
    <row r="43" spans="1:22">
      <c r="A43" s="36"/>
      <c r="B43" s="24"/>
      <c r="C43" s="22"/>
      <c r="D43" s="22"/>
      <c r="E43" s="53"/>
      <c r="F43" s="53"/>
      <c r="G43" s="39"/>
      <c r="H43" s="22"/>
      <c r="I43" s="136" t="e">
        <f t="shared" si="0"/>
        <v>#DIV/0!</v>
      </c>
      <c r="J43" s="137">
        <f t="shared" si="1"/>
        <v>0</v>
      </c>
      <c r="K43" s="22"/>
      <c r="L43" s="17"/>
      <c r="M43" s="74">
        <f t="shared" si="2"/>
        <v>0</v>
      </c>
      <c r="N43" s="17"/>
      <c r="O43" s="17"/>
      <c r="P43" s="108"/>
      <c r="Q43" s="39"/>
      <c r="R43" s="39"/>
      <c r="S43" s="39"/>
      <c r="T43" s="39"/>
      <c r="U43" s="39"/>
      <c r="V43" s="39"/>
    </row>
    <row r="44" spans="1:22">
      <c r="A44" s="36"/>
      <c r="B44" s="24"/>
      <c r="C44" s="22"/>
      <c r="D44" s="22"/>
      <c r="E44" s="53"/>
      <c r="F44" s="53"/>
      <c r="G44" s="39"/>
      <c r="H44" s="22"/>
      <c r="I44" s="136" t="e">
        <f t="shared" si="0"/>
        <v>#DIV/0!</v>
      </c>
      <c r="J44" s="137">
        <f t="shared" si="1"/>
        <v>0</v>
      </c>
      <c r="K44" s="22"/>
      <c r="L44" s="17"/>
      <c r="M44" s="74">
        <f t="shared" si="2"/>
        <v>0</v>
      </c>
      <c r="N44" s="17"/>
      <c r="O44" s="17"/>
      <c r="P44" s="108"/>
      <c r="Q44" s="39"/>
      <c r="R44" s="39"/>
      <c r="S44" s="39"/>
      <c r="T44" s="39"/>
      <c r="U44" s="39"/>
      <c r="V44" s="39"/>
    </row>
    <row r="45" spans="1:22">
      <c r="A45" s="36"/>
      <c r="B45" s="24"/>
      <c r="C45" s="22"/>
      <c r="D45" s="22"/>
      <c r="E45" s="53"/>
      <c r="F45" s="53"/>
      <c r="G45" s="39"/>
      <c r="H45" s="22"/>
      <c r="I45" s="136" t="e">
        <f t="shared" si="0"/>
        <v>#DIV/0!</v>
      </c>
      <c r="J45" s="137">
        <f t="shared" si="1"/>
        <v>0</v>
      </c>
      <c r="K45" s="22"/>
      <c r="L45" s="17"/>
      <c r="M45" s="74">
        <f t="shared" si="2"/>
        <v>0</v>
      </c>
      <c r="N45" s="17"/>
      <c r="O45" s="17"/>
      <c r="P45" s="108"/>
      <c r="Q45" s="39"/>
      <c r="R45" s="39"/>
      <c r="S45" s="39"/>
      <c r="T45" s="39"/>
      <c r="U45" s="39"/>
      <c r="V45" s="39"/>
    </row>
    <row r="46" spans="1:22">
      <c r="A46" s="36"/>
      <c r="B46" s="24"/>
      <c r="C46" s="22"/>
      <c r="D46" s="22"/>
      <c r="E46" s="53"/>
      <c r="F46" s="53"/>
      <c r="G46" s="39"/>
      <c r="H46" s="22"/>
      <c r="I46" s="136" t="e">
        <f t="shared" si="0"/>
        <v>#DIV/0!</v>
      </c>
      <c r="J46" s="137">
        <f t="shared" si="1"/>
        <v>0</v>
      </c>
      <c r="K46" s="22"/>
      <c r="L46" s="17"/>
      <c r="M46" s="74">
        <f t="shared" si="2"/>
        <v>0</v>
      </c>
      <c r="N46" s="17"/>
      <c r="O46" s="17"/>
      <c r="P46" s="108"/>
      <c r="Q46" s="39"/>
      <c r="R46" s="39"/>
      <c r="S46" s="39"/>
      <c r="T46" s="39"/>
      <c r="U46" s="39"/>
      <c r="V46" s="39"/>
    </row>
    <row r="47" spans="1:22" s="50" customFormat="1">
      <c r="A47" s="36"/>
      <c r="B47" s="106"/>
      <c r="C47" s="22"/>
      <c r="D47" s="22"/>
      <c r="E47" s="53"/>
      <c r="F47" s="53"/>
      <c r="G47" s="39"/>
      <c r="H47" s="22"/>
      <c r="I47" s="136" t="e">
        <f t="shared" si="0"/>
        <v>#DIV/0!</v>
      </c>
      <c r="J47" s="137">
        <f t="shared" si="1"/>
        <v>0</v>
      </c>
      <c r="K47" s="22"/>
      <c r="L47" s="17"/>
      <c r="M47" s="74">
        <f t="shared" si="2"/>
        <v>0</v>
      </c>
      <c r="N47" s="17"/>
      <c r="O47" s="17"/>
      <c r="P47" s="108"/>
      <c r="Q47" s="39"/>
      <c r="S47" s="52"/>
    </row>
    <row r="48" spans="1:22">
      <c r="A48" s="40"/>
      <c r="B48" s="24"/>
      <c r="C48" s="22"/>
      <c r="D48" s="22"/>
      <c r="E48" s="53"/>
      <c r="F48" s="53"/>
      <c r="G48" s="39"/>
      <c r="H48" s="22"/>
      <c r="I48" s="136" t="e">
        <f t="shared" si="0"/>
        <v>#DIV/0!</v>
      </c>
      <c r="J48" s="137">
        <f t="shared" si="1"/>
        <v>0</v>
      </c>
      <c r="K48" s="22"/>
      <c r="L48" s="17"/>
      <c r="M48" s="74">
        <f t="shared" si="2"/>
        <v>0</v>
      </c>
      <c r="N48" s="17"/>
      <c r="O48" s="17"/>
      <c r="P48" s="108"/>
      <c r="Q48" s="39"/>
      <c r="R48" s="39"/>
      <c r="S48" s="39"/>
      <c r="T48" s="39"/>
      <c r="U48" s="39"/>
      <c r="V48" s="39"/>
    </row>
    <row r="49" spans="1:22">
      <c r="A49" s="36"/>
      <c r="B49" s="24"/>
      <c r="C49" s="22"/>
      <c r="D49" s="22"/>
      <c r="E49" s="53"/>
      <c r="F49" s="53"/>
      <c r="G49" s="39"/>
      <c r="H49" s="22"/>
      <c r="I49" s="136" t="e">
        <f t="shared" si="0"/>
        <v>#DIV/0!</v>
      </c>
      <c r="J49" s="137">
        <f t="shared" si="1"/>
        <v>0</v>
      </c>
      <c r="K49" s="22"/>
      <c r="L49" s="17"/>
      <c r="M49" s="74">
        <f t="shared" si="2"/>
        <v>0</v>
      </c>
      <c r="N49" s="17"/>
      <c r="O49" s="17"/>
      <c r="P49" s="108"/>
      <c r="Q49" s="39"/>
      <c r="R49" s="53"/>
      <c r="S49" s="39"/>
      <c r="T49" s="39"/>
      <c r="U49" s="39"/>
      <c r="V49" s="39"/>
    </row>
    <row r="50" spans="1:22">
      <c r="A50" s="36"/>
      <c r="B50" s="24"/>
      <c r="C50" s="22"/>
      <c r="D50" s="22"/>
      <c r="E50" s="53"/>
      <c r="F50" s="53"/>
      <c r="G50" s="39"/>
      <c r="H50" s="22"/>
      <c r="I50" s="136" t="e">
        <f t="shared" si="0"/>
        <v>#DIV/0!</v>
      </c>
      <c r="J50" s="137">
        <f t="shared" si="1"/>
        <v>0</v>
      </c>
      <c r="K50" s="22"/>
      <c r="L50" s="17"/>
      <c r="M50" s="74">
        <f t="shared" si="2"/>
        <v>0</v>
      </c>
      <c r="N50" s="17"/>
      <c r="O50" s="17"/>
      <c r="P50" s="108"/>
      <c r="Q50" s="39"/>
      <c r="R50" s="39"/>
      <c r="S50" s="39"/>
      <c r="T50" s="39"/>
      <c r="U50" s="39"/>
      <c r="V50" s="39"/>
    </row>
    <row r="51" spans="1:22">
      <c r="A51" s="36"/>
      <c r="B51" s="24"/>
      <c r="C51" s="22"/>
      <c r="D51" s="22"/>
      <c r="E51" s="53"/>
      <c r="F51" s="53"/>
      <c r="G51" s="39"/>
      <c r="H51" s="22"/>
      <c r="I51" s="136" t="e">
        <f t="shared" si="0"/>
        <v>#DIV/0!</v>
      </c>
      <c r="J51" s="137">
        <f t="shared" si="1"/>
        <v>0</v>
      </c>
      <c r="K51" s="22"/>
      <c r="L51" s="17"/>
      <c r="M51" s="74">
        <f t="shared" si="2"/>
        <v>0</v>
      </c>
      <c r="N51" s="17"/>
      <c r="O51" s="17"/>
      <c r="P51" s="108"/>
      <c r="Q51" s="39"/>
      <c r="R51" s="39"/>
      <c r="S51" s="39"/>
      <c r="T51" s="39"/>
      <c r="U51" s="39"/>
      <c r="V51" s="39"/>
    </row>
    <row r="52" spans="1:22">
      <c r="A52" s="36"/>
      <c r="B52" s="24"/>
      <c r="C52" s="22"/>
      <c r="D52" s="22"/>
      <c r="E52" s="53"/>
      <c r="F52" s="53"/>
      <c r="G52" s="39"/>
      <c r="H52" s="22"/>
      <c r="I52" s="136" t="e">
        <f t="shared" si="0"/>
        <v>#DIV/0!</v>
      </c>
      <c r="J52" s="137">
        <f t="shared" si="1"/>
        <v>0</v>
      </c>
      <c r="K52" s="22"/>
      <c r="L52" s="17"/>
      <c r="M52" s="74">
        <f t="shared" si="2"/>
        <v>0</v>
      </c>
      <c r="N52" s="17"/>
      <c r="O52" s="17"/>
      <c r="P52" s="108"/>
      <c r="Q52" s="39"/>
      <c r="R52" s="39"/>
      <c r="S52" s="39"/>
      <c r="T52" s="39"/>
      <c r="U52" s="39"/>
      <c r="V52" s="39"/>
    </row>
    <row r="53" spans="1:22">
      <c r="A53" s="36"/>
      <c r="B53" s="24"/>
      <c r="C53" s="22"/>
      <c r="D53" s="22"/>
      <c r="E53" s="53"/>
      <c r="F53" s="53"/>
      <c r="G53" s="39"/>
      <c r="H53" s="22"/>
      <c r="I53" s="136" t="e">
        <f t="shared" si="0"/>
        <v>#DIV/0!</v>
      </c>
      <c r="J53" s="137">
        <f t="shared" si="1"/>
        <v>0</v>
      </c>
      <c r="K53" s="22"/>
      <c r="L53" s="17"/>
      <c r="M53" s="74">
        <f t="shared" si="2"/>
        <v>0</v>
      </c>
      <c r="N53" s="17"/>
      <c r="O53" s="17"/>
      <c r="P53" s="108"/>
      <c r="Q53" s="39"/>
      <c r="R53" s="39"/>
      <c r="S53" s="39"/>
      <c r="T53" s="39"/>
      <c r="U53" s="39"/>
      <c r="V53" s="39"/>
    </row>
    <row r="54" spans="1:22">
      <c r="A54" s="36"/>
      <c r="B54" s="24"/>
      <c r="C54" s="22"/>
      <c r="D54" s="22"/>
      <c r="E54" s="53"/>
      <c r="F54" s="53"/>
      <c r="G54" s="39"/>
      <c r="H54" s="22"/>
      <c r="I54" s="136" t="e">
        <f t="shared" si="0"/>
        <v>#DIV/0!</v>
      </c>
      <c r="J54" s="137">
        <f t="shared" si="1"/>
        <v>0</v>
      </c>
      <c r="K54" s="22"/>
      <c r="L54" s="17"/>
      <c r="M54" s="74">
        <f t="shared" si="2"/>
        <v>0</v>
      </c>
      <c r="N54" s="17"/>
      <c r="O54" s="17"/>
      <c r="P54" s="108"/>
      <c r="Q54" s="39"/>
      <c r="R54" s="39"/>
      <c r="S54" s="39"/>
      <c r="T54" s="39"/>
      <c r="U54" s="39"/>
      <c r="V54" s="39"/>
    </row>
    <row r="55" spans="1:22">
      <c r="A55" s="36"/>
      <c r="B55" s="24"/>
      <c r="C55" s="22"/>
      <c r="D55" s="22"/>
      <c r="E55" s="53"/>
      <c r="F55" s="53"/>
      <c r="G55" s="39"/>
      <c r="H55" s="22"/>
      <c r="I55" s="136" t="e">
        <f t="shared" si="0"/>
        <v>#DIV/0!</v>
      </c>
      <c r="J55" s="137">
        <f t="shared" si="1"/>
        <v>0</v>
      </c>
      <c r="K55" s="22"/>
      <c r="L55" s="17"/>
      <c r="M55" s="74">
        <f t="shared" si="2"/>
        <v>0</v>
      </c>
      <c r="N55" s="17"/>
      <c r="O55" s="17"/>
      <c r="P55" s="108"/>
      <c r="Q55" s="39"/>
      <c r="R55" s="39"/>
      <c r="S55" s="39"/>
      <c r="T55" s="39"/>
      <c r="U55" s="39"/>
      <c r="V55" s="39"/>
    </row>
    <row r="56" spans="1:22">
      <c r="A56" s="36"/>
      <c r="B56" s="24"/>
      <c r="C56" s="22"/>
      <c r="D56" s="22"/>
      <c r="E56" s="53"/>
      <c r="F56" s="53"/>
      <c r="G56" s="39"/>
      <c r="H56" s="22"/>
      <c r="I56" s="136" t="e">
        <f t="shared" si="0"/>
        <v>#DIV/0!</v>
      </c>
      <c r="J56" s="137">
        <f t="shared" si="1"/>
        <v>0</v>
      </c>
      <c r="K56" s="22"/>
      <c r="L56" s="17"/>
      <c r="M56" s="74">
        <f t="shared" si="2"/>
        <v>0</v>
      </c>
      <c r="N56" s="17"/>
      <c r="O56" s="17"/>
      <c r="P56" s="108"/>
      <c r="Q56" s="39"/>
      <c r="R56" s="39"/>
      <c r="S56" s="39"/>
      <c r="T56" s="39"/>
      <c r="U56" s="39"/>
      <c r="V56" s="39"/>
    </row>
    <row r="57" spans="1:22" s="50" customFormat="1">
      <c r="A57" s="36"/>
      <c r="B57" s="24"/>
      <c r="C57" s="22"/>
      <c r="D57" s="22"/>
      <c r="E57" s="53"/>
      <c r="F57" s="53"/>
      <c r="G57" s="39"/>
      <c r="H57" s="22"/>
      <c r="I57" s="136" t="e">
        <f t="shared" si="0"/>
        <v>#DIV/0!</v>
      </c>
      <c r="J57" s="137">
        <f t="shared" si="1"/>
        <v>0</v>
      </c>
      <c r="K57" s="22"/>
      <c r="L57" s="17"/>
      <c r="M57" s="74">
        <f t="shared" si="2"/>
        <v>0</v>
      </c>
      <c r="N57" s="17"/>
      <c r="O57" s="17"/>
      <c r="P57" s="108"/>
      <c r="Q57" s="39"/>
      <c r="R57" s="39"/>
      <c r="S57" s="39"/>
      <c r="T57" s="39"/>
      <c r="U57" s="39"/>
      <c r="V57" s="39"/>
    </row>
    <row r="58" spans="1:22">
      <c r="A58" s="40"/>
      <c r="B58" s="24"/>
      <c r="C58" s="22"/>
      <c r="D58" s="22"/>
      <c r="E58" s="53"/>
      <c r="F58" s="53"/>
      <c r="G58" s="39"/>
      <c r="H58" s="22"/>
      <c r="I58" s="136" t="e">
        <f t="shared" si="0"/>
        <v>#DIV/0!</v>
      </c>
      <c r="J58" s="137">
        <f t="shared" si="1"/>
        <v>0</v>
      </c>
      <c r="K58" s="22"/>
      <c r="L58" s="17"/>
      <c r="M58" s="74">
        <f t="shared" si="2"/>
        <v>0</v>
      </c>
      <c r="N58" s="17"/>
      <c r="O58" s="17"/>
      <c r="P58" s="108"/>
      <c r="Q58" s="39"/>
      <c r="R58" s="39"/>
      <c r="S58" s="39"/>
      <c r="T58" s="39"/>
      <c r="U58" s="39"/>
      <c r="V58" s="39"/>
    </row>
    <row r="59" spans="1:22">
      <c r="A59" s="36"/>
      <c r="B59" s="24"/>
      <c r="C59" s="22"/>
      <c r="D59" s="22"/>
      <c r="E59" s="53"/>
      <c r="F59" s="53"/>
      <c r="G59" s="39"/>
      <c r="H59" s="22"/>
      <c r="I59" s="136" t="e">
        <f t="shared" si="0"/>
        <v>#DIV/0!</v>
      </c>
      <c r="J59" s="137">
        <f t="shared" si="1"/>
        <v>0</v>
      </c>
      <c r="K59" s="22"/>
      <c r="L59" s="17"/>
      <c r="M59" s="74">
        <f t="shared" si="2"/>
        <v>0</v>
      </c>
      <c r="N59" s="17"/>
      <c r="O59" s="17"/>
      <c r="P59" s="108"/>
      <c r="Q59" s="39"/>
      <c r="R59" s="39"/>
      <c r="S59" s="39"/>
      <c r="T59" s="39"/>
      <c r="U59" s="39"/>
      <c r="V59" s="39"/>
    </row>
    <row r="60" spans="1:22">
      <c r="A60" s="36"/>
      <c r="B60" s="24"/>
      <c r="C60" s="22"/>
      <c r="D60" s="22"/>
      <c r="E60" s="53"/>
      <c r="F60" s="53"/>
      <c r="G60" s="39"/>
      <c r="H60" s="22"/>
      <c r="I60" s="136" t="e">
        <f t="shared" si="0"/>
        <v>#DIV/0!</v>
      </c>
      <c r="J60" s="137">
        <f t="shared" si="1"/>
        <v>0</v>
      </c>
      <c r="K60" s="22"/>
      <c r="L60" s="17"/>
      <c r="M60" s="74">
        <f t="shared" si="2"/>
        <v>0</v>
      </c>
      <c r="N60" s="17"/>
      <c r="O60" s="17"/>
      <c r="P60" s="108"/>
      <c r="Q60" s="39"/>
      <c r="R60" s="39"/>
      <c r="S60" s="39"/>
      <c r="T60" s="39"/>
      <c r="U60" s="39"/>
      <c r="V60" s="39"/>
    </row>
    <row r="61" spans="1:22">
      <c r="A61" s="36"/>
      <c r="B61" s="24"/>
      <c r="C61" s="22"/>
      <c r="D61" s="22"/>
      <c r="E61" s="53"/>
      <c r="F61" s="53"/>
      <c r="G61" s="39"/>
      <c r="H61" s="22"/>
      <c r="I61" s="136" t="e">
        <f t="shared" si="0"/>
        <v>#DIV/0!</v>
      </c>
      <c r="J61" s="137">
        <f t="shared" si="1"/>
        <v>0</v>
      </c>
      <c r="K61" s="22"/>
      <c r="L61" s="17"/>
      <c r="M61" s="74">
        <f t="shared" si="2"/>
        <v>0</v>
      </c>
      <c r="N61" s="17"/>
      <c r="O61" s="17"/>
      <c r="P61" s="108"/>
      <c r="Q61" s="39"/>
      <c r="R61" s="39"/>
      <c r="S61" s="39"/>
      <c r="T61" s="39"/>
      <c r="U61" s="39"/>
      <c r="V61" s="39"/>
    </row>
    <row r="62" spans="1:22" s="50" customFormat="1">
      <c r="A62" s="36"/>
      <c r="B62" s="24"/>
      <c r="C62" s="22"/>
      <c r="D62" s="22"/>
      <c r="E62" s="53"/>
      <c r="F62" s="53"/>
      <c r="G62" s="39"/>
      <c r="H62" s="22"/>
      <c r="I62" s="136" t="e">
        <f t="shared" si="0"/>
        <v>#DIV/0!</v>
      </c>
      <c r="J62" s="137">
        <f t="shared" si="1"/>
        <v>0</v>
      </c>
      <c r="K62" s="22"/>
      <c r="L62" s="17"/>
      <c r="M62" s="74">
        <f t="shared" si="2"/>
        <v>0</v>
      </c>
      <c r="N62" s="17"/>
      <c r="O62" s="17"/>
      <c r="P62" s="108"/>
      <c r="Q62" s="39"/>
    </row>
    <row r="63" spans="1:22">
      <c r="A63" s="40"/>
      <c r="B63" s="24"/>
      <c r="C63" s="22"/>
      <c r="D63" s="22"/>
      <c r="E63" s="53"/>
      <c r="F63" s="53"/>
      <c r="G63" s="39"/>
      <c r="H63" s="22"/>
      <c r="I63" s="136" t="e">
        <f t="shared" si="0"/>
        <v>#DIV/0!</v>
      </c>
      <c r="J63" s="137">
        <f t="shared" si="1"/>
        <v>0</v>
      </c>
      <c r="K63" s="22"/>
      <c r="L63" s="17"/>
      <c r="M63" s="74">
        <f t="shared" si="2"/>
        <v>0</v>
      </c>
      <c r="N63" s="17"/>
      <c r="O63" s="17"/>
      <c r="P63" s="108"/>
      <c r="Q63" s="39"/>
      <c r="R63" s="39"/>
      <c r="S63" s="39"/>
      <c r="T63" s="39"/>
      <c r="U63" s="39"/>
      <c r="V63" s="39"/>
    </row>
    <row r="64" spans="1:22">
      <c r="A64" s="36"/>
      <c r="B64" s="24"/>
      <c r="C64" s="22"/>
      <c r="D64" s="22"/>
      <c r="E64" s="53"/>
      <c r="F64" s="53"/>
      <c r="G64" s="39"/>
      <c r="H64" s="22"/>
      <c r="I64" s="136" t="e">
        <f t="shared" si="0"/>
        <v>#DIV/0!</v>
      </c>
      <c r="J64" s="137">
        <f t="shared" si="1"/>
        <v>0</v>
      </c>
      <c r="K64" s="22"/>
      <c r="L64" s="17"/>
      <c r="M64" s="74">
        <f t="shared" si="2"/>
        <v>0</v>
      </c>
      <c r="N64" s="17"/>
      <c r="O64" s="17"/>
      <c r="P64" s="22"/>
      <c r="Q64" s="39"/>
      <c r="R64" s="39"/>
      <c r="S64" s="39"/>
      <c r="T64" s="39"/>
      <c r="U64" s="39"/>
      <c r="V64" s="39"/>
    </row>
    <row r="65" spans="1:22">
      <c r="A65" s="36"/>
      <c r="B65" s="24"/>
      <c r="C65" s="22"/>
      <c r="D65" s="22"/>
      <c r="E65" s="53"/>
      <c r="F65" s="53"/>
      <c r="G65" s="39"/>
      <c r="H65" s="22"/>
      <c r="I65" s="136" t="e">
        <f t="shared" si="0"/>
        <v>#DIV/0!</v>
      </c>
      <c r="J65" s="137">
        <f t="shared" si="1"/>
        <v>0</v>
      </c>
      <c r="K65" s="22"/>
      <c r="L65" s="17"/>
      <c r="M65" s="74">
        <f t="shared" si="2"/>
        <v>0</v>
      </c>
      <c r="N65" s="17"/>
      <c r="O65" s="17"/>
      <c r="P65" s="108"/>
      <c r="Q65" s="39"/>
      <c r="R65" s="39"/>
      <c r="S65" s="39"/>
      <c r="T65" s="39"/>
      <c r="U65" s="39"/>
      <c r="V65" s="39"/>
    </row>
    <row r="66" spans="1:22">
      <c r="A66" s="36"/>
      <c r="B66" s="24"/>
      <c r="C66" s="22"/>
      <c r="D66" s="22"/>
      <c r="E66" s="53"/>
      <c r="F66" s="53"/>
      <c r="G66" s="39"/>
      <c r="H66" s="22"/>
      <c r="I66" s="136" t="e">
        <f t="shared" ref="I66:I129" si="3">J66/O66</f>
        <v>#DIV/0!</v>
      </c>
      <c r="J66" s="137">
        <f t="shared" ref="J66:J129" si="4">L66-N66-O66-M66</f>
        <v>0</v>
      </c>
      <c r="K66" s="22"/>
      <c r="L66" s="17"/>
      <c r="M66" s="74">
        <f t="shared" ref="M66:M129" si="5">L66*15%</f>
        <v>0</v>
      </c>
      <c r="N66" s="17"/>
      <c r="O66" s="17"/>
      <c r="P66" s="108"/>
      <c r="Q66" s="39"/>
      <c r="R66" s="53"/>
      <c r="S66" s="39"/>
      <c r="T66" s="39"/>
      <c r="U66" s="39"/>
      <c r="V66" s="39"/>
    </row>
    <row r="67" spans="1:22" s="50" customFormat="1">
      <c r="A67" s="36"/>
      <c r="B67" s="24"/>
      <c r="C67" s="22"/>
      <c r="D67" s="22"/>
      <c r="E67" s="53"/>
      <c r="F67" s="53"/>
      <c r="G67" s="39"/>
      <c r="H67" s="22"/>
      <c r="I67" s="136" t="e">
        <f t="shared" si="3"/>
        <v>#DIV/0!</v>
      </c>
      <c r="J67" s="137">
        <f t="shared" si="4"/>
        <v>0</v>
      </c>
      <c r="K67" s="22"/>
      <c r="L67" s="17"/>
      <c r="M67" s="74">
        <f t="shared" si="5"/>
        <v>0</v>
      </c>
      <c r="N67" s="17"/>
      <c r="O67" s="17"/>
      <c r="P67" s="108"/>
      <c r="Q67" s="39"/>
      <c r="R67" s="39"/>
      <c r="S67" s="53"/>
      <c r="T67" s="39"/>
      <c r="U67" s="39"/>
      <c r="V67" s="39"/>
    </row>
    <row r="68" spans="1:22">
      <c r="A68" s="40"/>
      <c r="B68" s="24"/>
      <c r="C68" s="22"/>
      <c r="D68" s="22"/>
      <c r="E68" s="53"/>
      <c r="F68" s="53"/>
      <c r="G68" s="39"/>
      <c r="H68" s="22"/>
      <c r="I68" s="136" t="e">
        <f t="shared" si="3"/>
        <v>#DIV/0!</v>
      </c>
      <c r="J68" s="137">
        <f t="shared" si="4"/>
        <v>0</v>
      </c>
      <c r="K68" s="22"/>
      <c r="L68" s="17"/>
      <c r="M68" s="74">
        <f t="shared" si="5"/>
        <v>0</v>
      </c>
      <c r="N68" s="17"/>
      <c r="O68" s="17"/>
      <c r="P68" s="108"/>
      <c r="Q68" s="39"/>
      <c r="R68" s="39"/>
      <c r="S68" s="39"/>
      <c r="T68" s="39"/>
      <c r="U68" s="39"/>
      <c r="V68" s="39"/>
    </row>
    <row r="69" spans="1:22">
      <c r="A69" s="36"/>
      <c r="B69" s="109"/>
      <c r="C69" s="22"/>
      <c r="D69" s="22"/>
      <c r="E69" s="53"/>
      <c r="F69" s="53"/>
      <c r="G69" s="39"/>
      <c r="H69" s="22"/>
      <c r="I69" s="136" t="e">
        <f t="shared" si="3"/>
        <v>#DIV/0!</v>
      </c>
      <c r="J69" s="137">
        <f t="shared" si="4"/>
        <v>0</v>
      </c>
      <c r="K69" s="22"/>
      <c r="L69" s="17"/>
      <c r="M69" s="74">
        <f t="shared" si="5"/>
        <v>0</v>
      </c>
      <c r="N69" s="17"/>
      <c r="O69" s="17"/>
      <c r="P69" s="108"/>
      <c r="Q69" s="39"/>
      <c r="R69" s="39"/>
      <c r="S69" s="39"/>
      <c r="T69" s="39"/>
      <c r="U69" s="39"/>
      <c r="V69" s="39"/>
    </row>
    <row r="70" spans="1:22">
      <c r="A70" s="36"/>
      <c r="B70" s="24"/>
      <c r="C70" s="22"/>
      <c r="D70" s="22"/>
      <c r="E70" s="53"/>
      <c r="F70" s="53"/>
      <c r="G70" s="39"/>
      <c r="H70" s="22"/>
      <c r="I70" s="136" t="e">
        <f t="shared" si="3"/>
        <v>#DIV/0!</v>
      </c>
      <c r="J70" s="137">
        <f t="shared" si="4"/>
        <v>0</v>
      </c>
      <c r="K70" s="22"/>
      <c r="L70" s="17"/>
      <c r="M70" s="74">
        <f t="shared" si="5"/>
        <v>0</v>
      </c>
      <c r="N70" s="17"/>
      <c r="O70" s="17"/>
      <c r="P70" s="108"/>
      <c r="Q70" s="39"/>
      <c r="R70" s="39"/>
      <c r="S70" s="39"/>
      <c r="T70" s="39"/>
      <c r="U70" s="39"/>
      <c r="V70" s="39"/>
    </row>
    <row r="71" spans="1:22">
      <c r="A71" s="36"/>
      <c r="B71" s="24"/>
      <c r="C71" s="22"/>
      <c r="D71" s="22"/>
      <c r="E71" s="53"/>
      <c r="F71" s="53"/>
      <c r="G71" s="39"/>
      <c r="H71" s="22"/>
      <c r="I71" s="136" t="e">
        <f t="shared" si="3"/>
        <v>#DIV/0!</v>
      </c>
      <c r="J71" s="137">
        <f t="shared" si="4"/>
        <v>0</v>
      </c>
      <c r="K71" s="22"/>
      <c r="L71" s="17"/>
      <c r="M71" s="74">
        <f t="shared" si="5"/>
        <v>0</v>
      </c>
      <c r="N71" s="17"/>
      <c r="O71" s="17"/>
      <c r="P71" s="108"/>
      <c r="Q71" s="39"/>
      <c r="R71" s="39"/>
      <c r="S71" s="39"/>
      <c r="T71" s="39"/>
      <c r="U71" s="39"/>
      <c r="V71" s="39"/>
    </row>
    <row r="72" spans="1:22">
      <c r="A72" s="36"/>
      <c r="B72" s="24"/>
      <c r="C72" s="22"/>
      <c r="D72" s="22"/>
      <c r="E72" s="53"/>
      <c r="F72" s="53"/>
      <c r="G72" s="39"/>
      <c r="H72" s="22"/>
      <c r="I72" s="136" t="e">
        <f t="shared" si="3"/>
        <v>#DIV/0!</v>
      </c>
      <c r="J72" s="137">
        <f t="shared" si="4"/>
        <v>0</v>
      </c>
      <c r="K72" s="22"/>
      <c r="L72" s="17"/>
      <c r="M72" s="74">
        <f t="shared" si="5"/>
        <v>0</v>
      </c>
      <c r="N72" s="17"/>
      <c r="O72" s="17"/>
      <c r="P72" s="108"/>
      <c r="Q72" s="39"/>
      <c r="R72" s="39"/>
      <c r="S72" s="39"/>
      <c r="T72" s="39"/>
      <c r="U72" s="39"/>
      <c r="V72" s="39"/>
    </row>
    <row r="73" spans="1:22" s="50" customFormat="1">
      <c r="A73" s="55"/>
      <c r="B73" s="43"/>
      <c r="C73" s="47"/>
      <c r="D73" s="47"/>
      <c r="E73" s="52"/>
      <c r="F73" s="52"/>
      <c r="H73" s="47"/>
      <c r="I73" s="136" t="e">
        <f t="shared" si="3"/>
        <v>#DIV/0!</v>
      </c>
      <c r="J73" s="137">
        <f t="shared" si="4"/>
        <v>0</v>
      </c>
      <c r="K73" s="47"/>
      <c r="L73" s="49"/>
      <c r="M73" s="74">
        <f t="shared" si="5"/>
        <v>0</v>
      </c>
      <c r="N73" s="49"/>
      <c r="O73" s="49"/>
      <c r="P73" s="82"/>
      <c r="R73" s="52"/>
    </row>
    <row r="74" spans="1:22">
      <c r="A74" s="40"/>
      <c r="B74" s="24"/>
      <c r="C74" s="22"/>
      <c r="D74" s="22"/>
      <c r="E74" s="53"/>
      <c r="F74" s="53"/>
      <c r="G74" s="39"/>
      <c r="H74" s="22"/>
      <c r="I74" s="136" t="e">
        <f t="shared" si="3"/>
        <v>#DIV/0!</v>
      </c>
      <c r="J74" s="137">
        <f t="shared" si="4"/>
        <v>0</v>
      </c>
      <c r="K74" s="22"/>
      <c r="L74" s="17"/>
      <c r="M74" s="74">
        <f t="shared" si="5"/>
        <v>0</v>
      </c>
      <c r="N74" s="17"/>
      <c r="O74" s="17"/>
      <c r="P74" s="108"/>
      <c r="Q74" s="39"/>
      <c r="R74" s="39"/>
      <c r="S74" s="39"/>
      <c r="T74" s="39"/>
      <c r="U74" s="39"/>
      <c r="V74" s="39"/>
    </row>
    <row r="75" spans="1:22">
      <c r="A75" s="36"/>
      <c r="B75" s="24"/>
      <c r="C75" s="22"/>
      <c r="D75" s="22"/>
      <c r="E75" s="53"/>
      <c r="F75" s="53"/>
      <c r="G75" s="39"/>
      <c r="H75" s="22"/>
      <c r="I75" s="136" t="e">
        <f t="shared" si="3"/>
        <v>#DIV/0!</v>
      </c>
      <c r="J75" s="137">
        <f t="shared" si="4"/>
        <v>0</v>
      </c>
      <c r="K75" s="22"/>
      <c r="L75" s="17"/>
      <c r="M75" s="74">
        <f t="shared" si="5"/>
        <v>0</v>
      </c>
      <c r="N75" s="17"/>
      <c r="O75" s="17"/>
      <c r="P75" s="108"/>
      <c r="Q75" s="39"/>
      <c r="R75" s="39"/>
      <c r="S75" s="39"/>
      <c r="T75" s="39"/>
      <c r="U75" s="39"/>
      <c r="V75" s="39"/>
    </row>
    <row r="76" spans="1:22">
      <c r="A76" s="36"/>
      <c r="B76" s="24"/>
      <c r="C76" s="22"/>
      <c r="D76" s="22"/>
      <c r="E76" s="53"/>
      <c r="F76" s="53"/>
      <c r="G76" s="39"/>
      <c r="H76" s="22"/>
      <c r="I76" s="136" t="e">
        <f t="shared" si="3"/>
        <v>#DIV/0!</v>
      </c>
      <c r="J76" s="137">
        <f t="shared" si="4"/>
        <v>0</v>
      </c>
      <c r="K76" s="22"/>
      <c r="L76" s="17"/>
      <c r="M76" s="74">
        <f t="shared" si="5"/>
        <v>0</v>
      </c>
      <c r="N76" s="17"/>
      <c r="O76" s="17"/>
      <c r="P76" s="108"/>
      <c r="Q76" s="39"/>
      <c r="R76" s="39"/>
      <c r="S76" s="39"/>
      <c r="T76" s="39"/>
      <c r="U76" s="39"/>
      <c r="V76" s="39"/>
    </row>
    <row r="77" spans="1:22" s="50" customFormat="1">
      <c r="A77" s="36"/>
      <c r="B77" s="24"/>
      <c r="C77" s="22"/>
      <c r="D77" s="22"/>
      <c r="E77" s="53"/>
      <c r="F77" s="53"/>
      <c r="G77" s="39"/>
      <c r="H77" s="22"/>
      <c r="I77" s="136" t="e">
        <f t="shared" si="3"/>
        <v>#DIV/0!</v>
      </c>
      <c r="J77" s="137">
        <f t="shared" si="4"/>
        <v>0</v>
      </c>
      <c r="K77" s="22"/>
      <c r="L77" s="17"/>
      <c r="M77" s="74">
        <f t="shared" si="5"/>
        <v>0</v>
      </c>
      <c r="N77" s="17"/>
      <c r="O77" s="17"/>
      <c r="P77" s="108"/>
      <c r="Q77" s="39"/>
      <c r="R77" s="39"/>
      <c r="S77" s="53"/>
      <c r="T77" s="39"/>
      <c r="U77" s="39"/>
      <c r="V77" s="39"/>
    </row>
    <row r="78" spans="1:22">
      <c r="A78" s="40"/>
      <c r="B78" s="24"/>
      <c r="C78" s="22"/>
      <c r="D78" s="22"/>
      <c r="E78" s="53"/>
      <c r="F78" s="53"/>
      <c r="G78" s="39"/>
      <c r="H78" s="22"/>
      <c r="I78" s="136" t="e">
        <f t="shared" si="3"/>
        <v>#DIV/0!</v>
      </c>
      <c r="J78" s="137">
        <f t="shared" si="4"/>
        <v>0</v>
      </c>
      <c r="K78" s="22"/>
      <c r="L78" s="17"/>
      <c r="M78" s="74">
        <f t="shared" si="5"/>
        <v>0</v>
      </c>
      <c r="N78" s="17"/>
      <c r="O78" s="17"/>
      <c r="P78" s="108"/>
      <c r="Q78" s="39"/>
      <c r="R78" s="39"/>
      <c r="S78" s="39"/>
      <c r="T78" s="39"/>
      <c r="U78" s="39"/>
      <c r="V78" s="39"/>
    </row>
    <row r="79" spans="1:22">
      <c r="A79" s="36"/>
      <c r="B79" s="24"/>
      <c r="C79" s="22"/>
      <c r="D79" s="22"/>
      <c r="E79" s="53"/>
      <c r="F79" s="53"/>
      <c r="G79" s="39"/>
      <c r="H79" s="22"/>
      <c r="I79" s="136" t="e">
        <f t="shared" si="3"/>
        <v>#DIV/0!</v>
      </c>
      <c r="J79" s="137">
        <f t="shared" si="4"/>
        <v>0</v>
      </c>
      <c r="K79" s="22"/>
      <c r="L79" s="17"/>
      <c r="M79" s="74">
        <f t="shared" si="5"/>
        <v>0</v>
      </c>
      <c r="N79" s="17"/>
      <c r="O79" s="17"/>
      <c r="P79" s="22"/>
      <c r="Q79" s="39"/>
      <c r="R79" s="39"/>
      <c r="S79" s="39"/>
      <c r="T79" s="39"/>
      <c r="U79" s="39"/>
      <c r="V79" s="39"/>
    </row>
    <row r="80" spans="1:22">
      <c r="A80" s="36"/>
      <c r="B80" s="24"/>
      <c r="C80" s="22"/>
      <c r="D80" s="22"/>
      <c r="E80" s="53"/>
      <c r="F80" s="53"/>
      <c r="G80" s="39"/>
      <c r="H80" s="22"/>
      <c r="I80" s="136" t="e">
        <f t="shared" si="3"/>
        <v>#DIV/0!</v>
      </c>
      <c r="J80" s="137">
        <f t="shared" si="4"/>
        <v>0</v>
      </c>
      <c r="K80" s="22"/>
      <c r="L80" s="17"/>
      <c r="M80" s="74">
        <f t="shared" si="5"/>
        <v>0</v>
      </c>
      <c r="N80" s="17"/>
      <c r="O80" s="17"/>
      <c r="P80" s="22"/>
      <c r="Q80" s="39"/>
      <c r="R80" s="39"/>
      <c r="S80" s="39"/>
      <c r="T80" s="39"/>
      <c r="U80" s="39"/>
      <c r="V80" s="39"/>
    </row>
    <row r="81" spans="1:22">
      <c r="A81" s="36"/>
      <c r="B81" s="24"/>
      <c r="C81" s="22"/>
      <c r="D81" s="22"/>
      <c r="E81" s="53"/>
      <c r="F81" s="53"/>
      <c r="G81" s="39"/>
      <c r="H81" s="22"/>
      <c r="I81" s="136" t="e">
        <f t="shared" si="3"/>
        <v>#DIV/0!</v>
      </c>
      <c r="J81" s="137">
        <f t="shared" si="4"/>
        <v>0</v>
      </c>
      <c r="K81" s="22"/>
      <c r="L81" s="17"/>
      <c r="M81" s="74">
        <f t="shared" si="5"/>
        <v>0</v>
      </c>
      <c r="N81" s="17"/>
      <c r="O81" s="17"/>
      <c r="P81" s="108"/>
      <c r="Q81" s="39"/>
      <c r="R81" s="39"/>
      <c r="S81" s="39"/>
      <c r="T81" s="39"/>
      <c r="U81" s="39"/>
      <c r="V81" s="39"/>
    </row>
    <row r="82" spans="1:22">
      <c r="A82" s="36"/>
      <c r="B82" s="24"/>
      <c r="C82" s="22"/>
      <c r="D82" s="22"/>
      <c r="E82" s="53"/>
      <c r="F82" s="53"/>
      <c r="G82" s="39"/>
      <c r="H82" s="22"/>
      <c r="I82" s="136" t="e">
        <f t="shared" si="3"/>
        <v>#DIV/0!</v>
      </c>
      <c r="J82" s="137">
        <f t="shared" si="4"/>
        <v>0</v>
      </c>
      <c r="K82" s="22"/>
      <c r="L82" s="17"/>
      <c r="M82" s="74">
        <f t="shared" si="5"/>
        <v>0</v>
      </c>
      <c r="N82" s="17"/>
      <c r="O82" s="17"/>
      <c r="P82" s="22"/>
      <c r="Q82" s="39"/>
      <c r="R82" s="39"/>
      <c r="S82" s="39"/>
      <c r="T82" s="39"/>
      <c r="U82" s="39"/>
      <c r="V82" s="39"/>
    </row>
    <row r="83" spans="1:22">
      <c r="A83" s="36"/>
      <c r="B83" s="24"/>
      <c r="C83" s="22"/>
      <c r="D83" s="22"/>
      <c r="E83" s="53"/>
      <c r="F83" s="53"/>
      <c r="G83" s="39"/>
      <c r="H83" s="22"/>
      <c r="I83" s="136" t="e">
        <f t="shared" si="3"/>
        <v>#DIV/0!</v>
      </c>
      <c r="J83" s="137">
        <f t="shared" si="4"/>
        <v>0</v>
      </c>
      <c r="K83" s="22"/>
      <c r="L83" s="17"/>
      <c r="M83" s="74">
        <f t="shared" si="5"/>
        <v>0</v>
      </c>
      <c r="N83" s="17"/>
      <c r="O83" s="17"/>
      <c r="P83" s="108"/>
      <c r="Q83" s="39"/>
      <c r="R83" s="39"/>
      <c r="S83" s="39"/>
      <c r="T83" s="39"/>
      <c r="U83" s="39"/>
      <c r="V83" s="39"/>
    </row>
    <row r="84" spans="1:22">
      <c r="A84" s="36"/>
      <c r="B84" s="24"/>
      <c r="C84" s="22"/>
      <c r="D84" s="22"/>
      <c r="E84" s="53"/>
      <c r="F84" s="53"/>
      <c r="G84" s="39"/>
      <c r="H84" s="22"/>
      <c r="I84" s="136" t="e">
        <f t="shared" si="3"/>
        <v>#DIV/0!</v>
      </c>
      <c r="J84" s="137">
        <f t="shared" si="4"/>
        <v>0</v>
      </c>
      <c r="K84" s="22"/>
      <c r="L84" s="17"/>
      <c r="M84" s="74">
        <f t="shared" si="5"/>
        <v>0</v>
      </c>
      <c r="N84" s="17"/>
      <c r="O84" s="17"/>
      <c r="P84" s="108"/>
      <c r="Q84" s="39"/>
      <c r="R84" s="39"/>
      <c r="S84" s="39"/>
      <c r="T84" s="39"/>
      <c r="U84" s="39"/>
      <c r="V84" s="39"/>
    </row>
    <row r="85" spans="1:22">
      <c r="A85" s="36"/>
      <c r="B85" s="24"/>
      <c r="C85" s="22"/>
      <c r="D85" s="22"/>
      <c r="E85" s="53"/>
      <c r="F85" s="53"/>
      <c r="G85" s="39"/>
      <c r="H85" s="22"/>
      <c r="I85" s="136" t="e">
        <f t="shared" si="3"/>
        <v>#DIV/0!</v>
      </c>
      <c r="J85" s="137">
        <f t="shared" si="4"/>
        <v>0</v>
      </c>
      <c r="K85" s="22"/>
      <c r="L85" s="17"/>
      <c r="M85" s="74">
        <f t="shared" si="5"/>
        <v>0</v>
      </c>
      <c r="N85" s="17"/>
      <c r="O85" s="17"/>
      <c r="P85" s="108"/>
      <c r="Q85" s="39"/>
      <c r="R85" s="39"/>
      <c r="S85" s="39"/>
      <c r="T85" s="39"/>
      <c r="U85" s="39"/>
      <c r="V85" s="39"/>
    </row>
    <row r="86" spans="1:22">
      <c r="A86" s="36"/>
      <c r="B86" s="24"/>
      <c r="C86" s="22"/>
      <c r="D86" s="22"/>
      <c r="E86" s="53"/>
      <c r="F86" s="53"/>
      <c r="G86" s="39"/>
      <c r="H86" s="22"/>
      <c r="I86" s="136" t="e">
        <f t="shared" si="3"/>
        <v>#DIV/0!</v>
      </c>
      <c r="J86" s="137">
        <f t="shared" si="4"/>
        <v>0</v>
      </c>
      <c r="K86" s="22"/>
      <c r="L86" s="17"/>
      <c r="M86" s="74">
        <f t="shared" si="5"/>
        <v>0</v>
      </c>
      <c r="N86" s="17"/>
      <c r="O86" s="17"/>
      <c r="P86" s="108"/>
      <c r="Q86" s="39"/>
      <c r="R86" s="39"/>
      <c r="S86" s="39"/>
      <c r="T86" s="39"/>
      <c r="U86" s="39"/>
      <c r="V86" s="39"/>
    </row>
    <row r="87" spans="1:22" s="50" customFormat="1">
      <c r="A87" s="36"/>
      <c r="B87" s="24"/>
      <c r="C87" s="22"/>
      <c r="D87" s="22"/>
      <c r="E87" s="53"/>
      <c r="F87" s="53"/>
      <c r="G87" s="39"/>
      <c r="H87" s="22"/>
      <c r="I87" s="136" t="e">
        <f t="shared" si="3"/>
        <v>#DIV/0!</v>
      </c>
      <c r="J87" s="137">
        <f t="shared" si="4"/>
        <v>0</v>
      </c>
      <c r="K87" s="22"/>
      <c r="L87" s="17"/>
      <c r="M87" s="74">
        <f t="shared" si="5"/>
        <v>0</v>
      </c>
      <c r="N87" s="17"/>
      <c r="O87" s="17"/>
      <c r="P87" s="108"/>
      <c r="Q87" s="39"/>
      <c r="R87" s="39"/>
      <c r="S87" s="53"/>
      <c r="T87" s="39"/>
      <c r="U87" s="39"/>
      <c r="V87" s="39"/>
    </row>
    <row r="88" spans="1:22" s="50" customFormat="1">
      <c r="A88" s="42"/>
      <c r="B88" s="43"/>
      <c r="C88" s="47"/>
      <c r="D88" s="47"/>
      <c r="E88" s="52"/>
      <c r="F88" s="52"/>
      <c r="H88" s="47"/>
      <c r="I88" s="136" t="e">
        <f t="shared" si="3"/>
        <v>#DIV/0!</v>
      </c>
      <c r="J88" s="137">
        <f t="shared" si="4"/>
        <v>0</v>
      </c>
      <c r="K88" s="47"/>
      <c r="L88" s="49"/>
      <c r="M88" s="74">
        <f t="shared" si="5"/>
        <v>0</v>
      </c>
      <c r="N88" s="17"/>
      <c r="O88" s="49"/>
      <c r="P88" s="82"/>
      <c r="S88" s="52"/>
    </row>
    <row r="89" spans="1:22">
      <c r="A89" s="36"/>
      <c r="B89" s="24"/>
      <c r="C89" s="22"/>
      <c r="D89" s="22"/>
      <c r="E89" s="53"/>
      <c r="F89" s="53"/>
      <c r="G89" s="39"/>
      <c r="H89" s="22"/>
      <c r="I89" s="136" t="e">
        <f t="shared" si="3"/>
        <v>#DIV/0!</v>
      </c>
      <c r="J89" s="137">
        <f t="shared" si="4"/>
        <v>0</v>
      </c>
      <c r="K89" s="22"/>
      <c r="L89" s="17"/>
      <c r="M89" s="74">
        <f t="shared" si="5"/>
        <v>0</v>
      </c>
      <c r="N89" s="17"/>
      <c r="O89" s="17"/>
      <c r="P89" s="108"/>
      <c r="Q89" s="39"/>
      <c r="R89" s="39"/>
      <c r="S89" s="39"/>
      <c r="T89" s="39"/>
      <c r="U89" s="39"/>
      <c r="V89" s="39"/>
    </row>
    <row r="90" spans="1:22">
      <c r="A90" s="36"/>
      <c r="B90" s="24"/>
      <c r="C90" s="22"/>
      <c r="D90" s="22"/>
      <c r="E90" s="53"/>
      <c r="F90" s="53"/>
      <c r="G90" s="39"/>
      <c r="H90" s="22"/>
      <c r="I90" s="136" t="e">
        <f t="shared" si="3"/>
        <v>#DIV/0!</v>
      </c>
      <c r="J90" s="137">
        <f t="shared" si="4"/>
        <v>0</v>
      </c>
      <c r="K90" s="22"/>
      <c r="L90" s="17"/>
      <c r="M90" s="74">
        <f t="shared" si="5"/>
        <v>0</v>
      </c>
      <c r="N90" s="17"/>
      <c r="O90" s="17"/>
      <c r="P90" s="108"/>
      <c r="Q90" s="39"/>
      <c r="R90" s="39"/>
      <c r="S90" s="39"/>
      <c r="T90" s="39"/>
      <c r="U90" s="39"/>
      <c r="V90" s="39"/>
    </row>
    <row r="91" spans="1:22">
      <c r="A91" s="36"/>
      <c r="B91" s="24"/>
      <c r="C91" s="22"/>
      <c r="D91" s="22"/>
      <c r="E91" s="53"/>
      <c r="F91" s="53"/>
      <c r="G91" s="39"/>
      <c r="H91" s="22"/>
      <c r="I91" s="136" t="e">
        <f t="shared" si="3"/>
        <v>#DIV/0!</v>
      </c>
      <c r="J91" s="137">
        <f t="shared" si="4"/>
        <v>0</v>
      </c>
      <c r="K91" s="22"/>
      <c r="L91" s="17"/>
      <c r="M91" s="74">
        <f t="shared" si="5"/>
        <v>0</v>
      </c>
      <c r="N91" s="17"/>
      <c r="O91" s="17"/>
      <c r="P91" s="108"/>
      <c r="Q91" s="39"/>
      <c r="R91" s="39"/>
      <c r="S91" s="39"/>
      <c r="T91" s="39"/>
      <c r="U91" s="39"/>
      <c r="V91" s="39"/>
    </row>
    <row r="92" spans="1:22">
      <c r="A92" s="36"/>
      <c r="B92" s="24"/>
      <c r="C92" s="22"/>
      <c r="D92" s="22"/>
      <c r="E92" s="53"/>
      <c r="F92" s="53"/>
      <c r="G92" s="39"/>
      <c r="H92" s="22"/>
      <c r="I92" s="136" t="e">
        <f t="shared" si="3"/>
        <v>#DIV/0!</v>
      </c>
      <c r="J92" s="137">
        <f t="shared" si="4"/>
        <v>0</v>
      </c>
      <c r="K92" s="22"/>
      <c r="L92" s="17"/>
      <c r="M92" s="74">
        <f t="shared" si="5"/>
        <v>0</v>
      </c>
      <c r="N92" s="17"/>
      <c r="O92" s="17"/>
      <c r="P92" s="108"/>
      <c r="Q92" s="39"/>
      <c r="R92" s="39"/>
      <c r="S92" s="39"/>
      <c r="T92" s="39"/>
      <c r="U92" s="39"/>
      <c r="V92" s="39"/>
    </row>
    <row r="93" spans="1:22">
      <c r="A93" s="36"/>
      <c r="B93" s="24"/>
      <c r="C93" s="22"/>
      <c r="D93" s="22"/>
      <c r="E93" s="53"/>
      <c r="F93" s="53"/>
      <c r="G93" s="39"/>
      <c r="H93" s="22"/>
      <c r="I93" s="136" t="e">
        <f t="shared" si="3"/>
        <v>#DIV/0!</v>
      </c>
      <c r="J93" s="137">
        <f t="shared" si="4"/>
        <v>0</v>
      </c>
      <c r="K93" s="22"/>
      <c r="L93" s="17"/>
      <c r="M93" s="74">
        <f t="shared" si="5"/>
        <v>0</v>
      </c>
      <c r="N93" s="17"/>
      <c r="O93" s="17"/>
      <c r="P93" s="108"/>
      <c r="Q93" s="39"/>
      <c r="R93" s="39"/>
      <c r="S93" s="39"/>
      <c r="T93" s="39"/>
      <c r="U93" s="39"/>
      <c r="V93" s="39"/>
    </row>
    <row r="94" spans="1:22">
      <c r="A94" s="36"/>
      <c r="B94" s="24"/>
      <c r="C94" s="22"/>
      <c r="D94" s="22"/>
      <c r="E94" s="53"/>
      <c r="F94" s="53"/>
      <c r="G94" s="39"/>
      <c r="H94" s="22"/>
      <c r="I94" s="136" t="e">
        <f t="shared" si="3"/>
        <v>#DIV/0!</v>
      </c>
      <c r="J94" s="137">
        <f t="shared" si="4"/>
        <v>0</v>
      </c>
      <c r="K94" s="22"/>
      <c r="L94" s="17"/>
      <c r="M94" s="74">
        <f t="shared" si="5"/>
        <v>0</v>
      </c>
      <c r="N94" s="17"/>
      <c r="O94" s="17"/>
      <c r="P94" s="108"/>
      <c r="Q94" s="39"/>
      <c r="R94" s="39"/>
      <c r="S94" s="39"/>
      <c r="T94" s="39"/>
      <c r="U94" s="39"/>
      <c r="V94" s="39"/>
    </row>
    <row r="95" spans="1:22">
      <c r="A95" s="36"/>
      <c r="B95" s="24"/>
      <c r="C95" s="22"/>
      <c r="D95" s="22"/>
      <c r="E95" s="53"/>
      <c r="F95" s="53"/>
      <c r="G95" s="39"/>
      <c r="H95" s="22"/>
      <c r="I95" s="136" t="e">
        <f t="shared" si="3"/>
        <v>#DIV/0!</v>
      </c>
      <c r="J95" s="137">
        <f t="shared" si="4"/>
        <v>0</v>
      </c>
      <c r="K95" s="22"/>
      <c r="L95" s="17"/>
      <c r="M95" s="74">
        <f t="shared" si="5"/>
        <v>0</v>
      </c>
      <c r="N95" s="17"/>
      <c r="O95" s="17"/>
      <c r="P95" s="108"/>
      <c r="Q95" s="39"/>
      <c r="R95" s="39"/>
      <c r="S95" s="39"/>
      <c r="T95" s="39"/>
      <c r="U95" s="39"/>
      <c r="V95" s="39"/>
    </row>
    <row r="96" spans="1:22">
      <c r="A96" s="36"/>
      <c r="B96" s="24"/>
      <c r="C96" s="22"/>
      <c r="D96" s="22"/>
      <c r="E96" s="53"/>
      <c r="F96" s="53"/>
      <c r="G96" s="39"/>
      <c r="H96" s="22"/>
      <c r="I96" s="136" t="e">
        <f t="shared" si="3"/>
        <v>#DIV/0!</v>
      </c>
      <c r="J96" s="137">
        <f t="shared" si="4"/>
        <v>0</v>
      </c>
      <c r="K96" s="22"/>
      <c r="L96" s="17"/>
      <c r="M96" s="74">
        <f t="shared" si="5"/>
        <v>0</v>
      </c>
      <c r="N96" s="17"/>
      <c r="O96" s="17"/>
      <c r="P96" s="22"/>
      <c r="Q96" s="39"/>
      <c r="R96" s="39"/>
      <c r="S96" s="39"/>
      <c r="T96" s="39"/>
      <c r="U96" s="39"/>
      <c r="V96" s="39"/>
    </row>
    <row r="97" spans="1:22" s="50" customFormat="1">
      <c r="A97" s="36"/>
      <c r="B97" s="109"/>
      <c r="C97" s="22"/>
      <c r="D97" s="22"/>
      <c r="E97" s="53"/>
      <c r="F97" s="53"/>
      <c r="G97" s="39"/>
      <c r="H97" s="22"/>
      <c r="I97" s="136" t="e">
        <f t="shared" si="3"/>
        <v>#DIV/0!</v>
      </c>
      <c r="J97" s="137">
        <f t="shared" si="4"/>
        <v>0</v>
      </c>
      <c r="K97" s="22"/>
      <c r="L97" s="17"/>
      <c r="M97" s="74">
        <f t="shared" si="5"/>
        <v>0</v>
      </c>
      <c r="N97" s="17"/>
      <c r="O97" s="17"/>
      <c r="P97" s="108"/>
      <c r="Q97" s="39"/>
      <c r="R97" s="39"/>
      <c r="S97" s="53"/>
      <c r="T97" s="39"/>
      <c r="U97" s="39"/>
      <c r="V97" s="39"/>
    </row>
    <row r="98" spans="1:22">
      <c r="A98" s="40"/>
      <c r="B98" s="24"/>
      <c r="C98" s="22"/>
      <c r="D98" s="22"/>
      <c r="E98" s="53"/>
      <c r="F98" s="53"/>
      <c r="G98" s="39"/>
      <c r="H98" s="22"/>
      <c r="I98" s="136" t="e">
        <f t="shared" si="3"/>
        <v>#DIV/0!</v>
      </c>
      <c r="J98" s="137">
        <f t="shared" si="4"/>
        <v>0</v>
      </c>
      <c r="K98" s="22"/>
      <c r="L98" s="17"/>
      <c r="M98" s="74">
        <f t="shared" si="5"/>
        <v>0</v>
      </c>
      <c r="N98" s="17"/>
      <c r="O98" s="17"/>
      <c r="P98" s="108"/>
      <c r="Q98" s="39"/>
      <c r="R98" s="39"/>
      <c r="S98" s="39"/>
      <c r="T98" s="39"/>
      <c r="U98" s="39"/>
      <c r="V98" s="39"/>
    </row>
    <row r="99" spans="1:22">
      <c r="A99" s="36"/>
      <c r="B99" s="24"/>
      <c r="C99" s="22"/>
      <c r="D99" s="22"/>
      <c r="E99" s="53"/>
      <c r="F99" s="53"/>
      <c r="G99" s="39"/>
      <c r="H99" s="22"/>
      <c r="I99" s="136" t="e">
        <f t="shared" si="3"/>
        <v>#DIV/0!</v>
      </c>
      <c r="J99" s="137">
        <f t="shared" si="4"/>
        <v>0</v>
      </c>
      <c r="K99" s="22"/>
      <c r="L99" s="17"/>
      <c r="M99" s="74">
        <f t="shared" si="5"/>
        <v>0</v>
      </c>
      <c r="N99" s="17"/>
      <c r="O99" s="17"/>
      <c r="P99" s="108"/>
      <c r="Q99" s="39"/>
      <c r="R99" s="39"/>
      <c r="S99" s="39"/>
      <c r="T99" s="39"/>
      <c r="U99" s="39"/>
      <c r="V99" s="39"/>
    </row>
    <row r="100" spans="1:22">
      <c r="A100" s="36"/>
      <c r="B100" s="24"/>
      <c r="C100" s="22"/>
      <c r="D100" s="22"/>
      <c r="E100" s="53"/>
      <c r="F100" s="53"/>
      <c r="G100" s="39"/>
      <c r="H100" s="22"/>
      <c r="I100" s="136" t="e">
        <f t="shared" si="3"/>
        <v>#DIV/0!</v>
      </c>
      <c r="J100" s="137">
        <f t="shared" si="4"/>
        <v>0</v>
      </c>
      <c r="K100" s="22"/>
      <c r="L100" s="17"/>
      <c r="M100" s="74">
        <f t="shared" si="5"/>
        <v>0</v>
      </c>
      <c r="N100" s="17"/>
      <c r="O100" s="17"/>
      <c r="P100" s="108"/>
      <c r="Q100" s="39"/>
      <c r="R100" s="39"/>
      <c r="S100" s="39"/>
      <c r="T100" s="39"/>
      <c r="U100" s="39"/>
      <c r="V100" s="39"/>
    </row>
    <row r="101" spans="1:22">
      <c r="A101" s="36"/>
      <c r="B101" s="24"/>
      <c r="C101" s="22"/>
      <c r="D101" s="22"/>
      <c r="E101" s="53"/>
      <c r="F101" s="53"/>
      <c r="G101" s="39"/>
      <c r="H101" s="22"/>
      <c r="I101" s="136" t="e">
        <f t="shared" si="3"/>
        <v>#DIV/0!</v>
      </c>
      <c r="J101" s="137">
        <f t="shared" si="4"/>
        <v>0</v>
      </c>
      <c r="K101" s="22"/>
      <c r="L101" s="17"/>
      <c r="M101" s="74">
        <f t="shared" si="5"/>
        <v>0</v>
      </c>
      <c r="N101" s="17"/>
      <c r="O101" s="17"/>
      <c r="P101" s="108"/>
      <c r="Q101" s="39"/>
      <c r="R101" s="39"/>
      <c r="S101" s="39"/>
      <c r="T101" s="39"/>
      <c r="U101" s="39"/>
      <c r="V101" s="39"/>
    </row>
    <row r="102" spans="1:22">
      <c r="A102" s="36"/>
      <c r="B102" s="24"/>
      <c r="C102" s="22"/>
      <c r="D102" s="22"/>
      <c r="E102" s="53"/>
      <c r="F102" s="53"/>
      <c r="G102" s="39"/>
      <c r="H102" s="22"/>
      <c r="I102" s="136" t="e">
        <f t="shared" si="3"/>
        <v>#DIV/0!</v>
      </c>
      <c r="J102" s="137">
        <f t="shared" si="4"/>
        <v>0</v>
      </c>
      <c r="K102" s="22"/>
      <c r="L102" s="17"/>
      <c r="M102" s="74">
        <f t="shared" si="5"/>
        <v>0</v>
      </c>
      <c r="N102" s="17"/>
      <c r="O102" s="17"/>
      <c r="P102" s="108"/>
      <c r="Q102" s="39"/>
      <c r="R102" s="39"/>
      <c r="S102" s="39"/>
      <c r="T102" s="39"/>
      <c r="U102" s="39"/>
      <c r="V102" s="39"/>
    </row>
    <row r="103" spans="1:22" s="50" customFormat="1">
      <c r="A103" s="55"/>
      <c r="B103" s="43"/>
      <c r="C103" s="47"/>
      <c r="D103" s="47"/>
      <c r="E103" s="52"/>
      <c r="F103" s="52"/>
      <c r="H103" s="47"/>
      <c r="I103" s="136" t="e">
        <f t="shared" si="3"/>
        <v>#DIV/0!</v>
      </c>
      <c r="J103" s="137">
        <f t="shared" si="4"/>
        <v>0</v>
      </c>
      <c r="K103" s="47"/>
      <c r="L103" s="49"/>
      <c r="M103" s="74">
        <f t="shared" si="5"/>
        <v>0</v>
      </c>
      <c r="N103" s="49"/>
      <c r="O103" s="49"/>
      <c r="P103" s="82"/>
      <c r="S103" s="52"/>
    </row>
    <row r="104" spans="1:22">
      <c r="A104" s="40"/>
      <c r="B104" s="24"/>
      <c r="C104" s="22"/>
      <c r="D104" s="22"/>
      <c r="E104" s="53"/>
      <c r="F104" s="53"/>
      <c r="G104" s="39"/>
      <c r="H104" s="22"/>
      <c r="I104" s="136" t="e">
        <f t="shared" si="3"/>
        <v>#DIV/0!</v>
      </c>
      <c r="J104" s="137">
        <f t="shared" si="4"/>
        <v>0</v>
      </c>
      <c r="K104" s="22"/>
      <c r="L104" s="17"/>
      <c r="M104" s="74">
        <f t="shared" si="5"/>
        <v>0</v>
      </c>
      <c r="N104" s="17"/>
      <c r="O104" s="17"/>
      <c r="P104" s="22"/>
      <c r="Q104" s="39"/>
      <c r="R104" s="39"/>
      <c r="S104" s="39"/>
      <c r="T104" s="39"/>
      <c r="U104" s="39"/>
      <c r="V104" s="39"/>
    </row>
    <row r="105" spans="1:22">
      <c r="A105" s="36"/>
      <c r="B105" s="24"/>
      <c r="C105" s="22"/>
      <c r="D105" s="22"/>
      <c r="E105" s="53"/>
      <c r="F105" s="53"/>
      <c r="G105" s="39"/>
      <c r="H105" s="22"/>
      <c r="I105" s="136" t="e">
        <f t="shared" si="3"/>
        <v>#DIV/0!</v>
      </c>
      <c r="J105" s="137">
        <f t="shared" si="4"/>
        <v>0</v>
      </c>
      <c r="K105" s="22"/>
      <c r="L105" s="17"/>
      <c r="M105" s="74">
        <f t="shared" si="5"/>
        <v>0</v>
      </c>
      <c r="N105" s="17"/>
      <c r="O105" s="17"/>
      <c r="P105" s="108"/>
      <c r="Q105" s="39"/>
      <c r="R105" s="39"/>
      <c r="S105" s="39"/>
      <c r="T105" s="39"/>
      <c r="U105" s="39"/>
      <c r="V105" s="39"/>
    </row>
    <row r="106" spans="1:22">
      <c r="A106" s="36"/>
      <c r="B106" s="24"/>
      <c r="C106" s="22"/>
      <c r="D106" s="22"/>
      <c r="E106" s="53"/>
      <c r="F106" s="53"/>
      <c r="G106" s="39"/>
      <c r="H106" s="22"/>
      <c r="I106" s="136" t="e">
        <f t="shared" si="3"/>
        <v>#DIV/0!</v>
      </c>
      <c r="J106" s="137">
        <f t="shared" si="4"/>
        <v>0</v>
      </c>
      <c r="K106" s="22"/>
      <c r="L106" s="17"/>
      <c r="M106" s="74">
        <f t="shared" si="5"/>
        <v>0</v>
      </c>
      <c r="N106" s="17"/>
      <c r="O106" s="17"/>
      <c r="P106" s="108"/>
      <c r="Q106" s="39"/>
      <c r="R106" s="39"/>
      <c r="S106" s="39"/>
      <c r="T106" s="39"/>
      <c r="U106" s="39"/>
      <c r="V106" s="39"/>
    </row>
    <row r="107" spans="1:22" s="50" customFormat="1">
      <c r="A107" s="36"/>
      <c r="B107" s="24"/>
      <c r="C107" s="22"/>
      <c r="D107" s="22"/>
      <c r="E107" s="53"/>
      <c r="F107" s="53"/>
      <c r="G107" s="39"/>
      <c r="H107" s="22"/>
      <c r="I107" s="136" t="e">
        <f t="shared" si="3"/>
        <v>#DIV/0!</v>
      </c>
      <c r="J107" s="137">
        <f t="shared" si="4"/>
        <v>0</v>
      </c>
      <c r="K107" s="22"/>
      <c r="L107" s="17"/>
      <c r="M107" s="74">
        <f t="shared" si="5"/>
        <v>0</v>
      </c>
      <c r="N107" s="17"/>
      <c r="O107" s="17"/>
      <c r="P107" s="108"/>
      <c r="Q107" s="39"/>
      <c r="R107" s="39"/>
      <c r="S107" s="39"/>
      <c r="T107" s="39"/>
      <c r="U107" s="39"/>
      <c r="V107" s="39"/>
    </row>
    <row r="108" spans="1:22">
      <c r="A108" s="40"/>
      <c r="B108" s="24"/>
      <c r="C108" s="22"/>
      <c r="D108" s="22"/>
      <c r="E108" s="53"/>
      <c r="F108" s="53"/>
      <c r="G108" s="39"/>
      <c r="H108" s="22"/>
      <c r="I108" s="136" t="e">
        <f t="shared" si="3"/>
        <v>#DIV/0!</v>
      </c>
      <c r="J108" s="137">
        <f t="shared" si="4"/>
        <v>0</v>
      </c>
      <c r="K108" s="22"/>
      <c r="L108" s="17"/>
      <c r="M108" s="74">
        <f t="shared" si="5"/>
        <v>0</v>
      </c>
      <c r="N108" s="17"/>
      <c r="O108" s="17"/>
      <c r="P108" s="108"/>
      <c r="Q108" s="39"/>
      <c r="R108" s="39"/>
      <c r="S108" s="39"/>
      <c r="T108" s="39"/>
      <c r="U108" s="39"/>
      <c r="V108" s="39"/>
    </row>
    <row r="109" spans="1:22">
      <c r="A109" s="36"/>
      <c r="B109" s="24"/>
      <c r="C109" s="22"/>
      <c r="D109" s="22"/>
      <c r="E109" s="53"/>
      <c r="F109" s="53"/>
      <c r="G109" s="39"/>
      <c r="H109" s="22"/>
      <c r="I109" s="136" t="e">
        <f t="shared" si="3"/>
        <v>#DIV/0!</v>
      </c>
      <c r="J109" s="137">
        <f t="shared" si="4"/>
        <v>0</v>
      </c>
      <c r="K109" s="22"/>
      <c r="L109" s="17"/>
      <c r="M109" s="74">
        <f t="shared" si="5"/>
        <v>0</v>
      </c>
      <c r="N109" s="17"/>
      <c r="O109" s="17"/>
      <c r="P109" s="108"/>
      <c r="Q109" s="39"/>
      <c r="R109" s="39"/>
      <c r="S109" s="39"/>
      <c r="T109" s="39"/>
      <c r="U109" s="39"/>
      <c r="V109" s="39"/>
    </row>
    <row r="110" spans="1:22">
      <c r="A110" s="36"/>
      <c r="B110" s="24"/>
      <c r="C110" s="22"/>
      <c r="D110" s="22"/>
      <c r="E110" s="53"/>
      <c r="F110" s="53"/>
      <c r="G110" s="39"/>
      <c r="H110" s="22"/>
      <c r="I110" s="136" t="e">
        <f t="shared" si="3"/>
        <v>#DIV/0!</v>
      </c>
      <c r="J110" s="137">
        <f t="shared" si="4"/>
        <v>0</v>
      </c>
      <c r="K110" s="22"/>
      <c r="L110" s="17"/>
      <c r="M110" s="74">
        <f t="shared" si="5"/>
        <v>0</v>
      </c>
      <c r="N110" s="17"/>
      <c r="O110" s="17"/>
      <c r="P110" s="108"/>
      <c r="Q110" s="39"/>
      <c r="R110" s="39"/>
      <c r="S110" s="39"/>
      <c r="T110" s="39"/>
      <c r="U110" s="39"/>
      <c r="V110" s="39"/>
    </row>
    <row r="111" spans="1:22">
      <c r="A111" s="36"/>
      <c r="B111" s="24"/>
      <c r="C111" s="22"/>
      <c r="D111" s="22"/>
      <c r="E111" s="53"/>
      <c r="F111" s="53"/>
      <c r="G111" s="39"/>
      <c r="H111" s="22"/>
      <c r="I111" s="136" t="e">
        <f t="shared" si="3"/>
        <v>#DIV/0!</v>
      </c>
      <c r="J111" s="137">
        <f t="shared" si="4"/>
        <v>0</v>
      </c>
      <c r="K111" s="22"/>
      <c r="L111" s="17"/>
      <c r="M111" s="74">
        <f t="shared" si="5"/>
        <v>0</v>
      </c>
      <c r="N111" s="17"/>
      <c r="O111" s="17"/>
      <c r="P111" s="108"/>
      <c r="Q111" s="39"/>
      <c r="R111" s="39"/>
      <c r="S111" s="39"/>
      <c r="T111" s="39"/>
      <c r="U111" s="39"/>
      <c r="V111" s="39"/>
    </row>
    <row r="112" spans="1:22">
      <c r="A112" s="36"/>
      <c r="B112" s="24"/>
      <c r="C112" s="22"/>
      <c r="D112" s="22"/>
      <c r="E112" s="53"/>
      <c r="F112" s="53"/>
      <c r="G112" s="39"/>
      <c r="H112" s="22"/>
      <c r="I112" s="136" t="e">
        <f t="shared" si="3"/>
        <v>#DIV/0!</v>
      </c>
      <c r="J112" s="137">
        <f t="shared" si="4"/>
        <v>0</v>
      </c>
      <c r="K112" s="22"/>
      <c r="L112" s="17"/>
      <c r="M112" s="74">
        <f t="shared" si="5"/>
        <v>0</v>
      </c>
      <c r="N112" s="17"/>
      <c r="O112" s="17"/>
      <c r="P112" s="108"/>
      <c r="Q112" s="39"/>
      <c r="R112" s="39"/>
      <c r="S112" s="39"/>
      <c r="T112" s="39"/>
      <c r="U112" s="39"/>
      <c r="V112" s="39"/>
    </row>
    <row r="113" spans="1:22">
      <c r="A113" s="36"/>
      <c r="B113" s="24"/>
      <c r="C113" s="22"/>
      <c r="D113" s="22"/>
      <c r="E113" s="53"/>
      <c r="F113" s="53"/>
      <c r="G113" s="39"/>
      <c r="H113" s="22"/>
      <c r="I113" s="136" t="e">
        <f t="shared" si="3"/>
        <v>#DIV/0!</v>
      </c>
      <c r="J113" s="137">
        <f t="shared" si="4"/>
        <v>0</v>
      </c>
      <c r="K113" s="22"/>
      <c r="L113" s="17"/>
      <c r="M113" s="74">
        <f t="shared" si="5"/>
        <v>0</v>
      </c>
      <c r="N113" s="17"/>
      <c r="O113" s="17"/>
      <c r="P113" s="108"/>
      <c r="Q113" s="39"/>
      <c r="R113" s="39"/>
      <c r="S113" s="39"/>
      <c r="T113" s="39"/>
      <c r="U113" s="39"/>
      <c r="V113" s="39"/>
    </row>
    <row r="114" spans="1:22">
      <c r="A114" s="36"/>
      <c r="B114" s="24"/>
      <c r="C114" s="22"/>
      <c r="D114" s="22"/>
      <c r="E114" s="53"/>
      <c r="F114" s="53"/>
      <c r="G114" s="39"/>
      <c r="H114" s="22"/>
      <c r="I114" s="136" t="e">
        <f t="shared" si="3"/>
        <v>#DIV/0!</v>
      </c>
      <c r="J114" s="137">
        <f t="shared" si="4"/>
        <v>0</v>
      </c>
      <c r="K114" s="22"/>
      <c r="L114" s="17"/>
      <c r="M114" s="74">
        <f t="shared" si="5"/>
        <v>0</v>
      </c>
      <c r="N114" s="17"/>
      <c r="O114" s="17"/>
      <c r="P114" s="108"/>
      <c r="Q114" s="39"/>
      <c r="R114" s="39"/>
      <c r="S114" s="39"/>
      <c r="T114" s="39"/>
      <c r="U114" s="39"/>
      <c r="V114" s="39"/>
    </row>
    <row r="115" spans="1:22">
      <c r="A115" s="36"/>
      <c r="B115" s="24"/>
      <c r="C115" s="22"/>
      <c r="D115" s="22"/>
      <c r="E115" s="53"/>
      <c r="F115" s="53"/>
      <c r="G115" s="39"/>
      <c r="H115" s="22"/>
      <c r="I115" s="136" t="e">
        <f t="shared" si="3"/>
        <v>#DIV/0!</v>
      </c>
      <c r="J115" s="137">
        <f t="shared" si="4"/>
        <v>0</v>
      </c>
      <c r="K115" s="22"/>
      <c r="L115" s="17"/>
      <c r="M115" s="74">
        <f t="shared" si="5"/>
        <v>0</v>
      </c>
      <c r="N115" s="17"/>
      <c r="O115" s="17"/>
      <c r="P115" s="108"/>
      <c r="Q115" s="39"/>
      <c r="R115" s="39"/>
      <c r="S115" s="39"/>
      <c r="T115" s="39"/>
      <c r="U115" s="39"/>
      <c r="V115" s="39"/>
    </row>
    <row r="116" spans="1:22">
      <c r="A116" s="36"/>
      <c r="B116" s="24"/>
      <c r="C116" s="22"/>
      <c r="D116" s="22"/>
      <c r="E116" s="53"/>
      <c r="F116" s="53"/>
      <c r="G116" s="39"/>
      <c r="H116" s="22"/>
      <c r="I116" s="136" t="e">
        <f t="shared" si="3"/>
        <v>#DIV/0!</v>
      </c>
      <c r="J116" s="137">
        <f t="shared" si="4"/>
        <v>0</v>
      </c>
      <c r="K116" s="22"/>
      <c r="L116" s="17"/>
      <c r="M116" s="74">
        <f t="shared" si="5"/>
        <v>0</v>
      </c>
      <c r="N116" s="17"/>
      <c r="O116" s="17"/>
      <c r="P116" s="108"/>
      <c r="Q116" s="39"/>
      <c r="R116" s="39"/>
      <c r="S116" s="39"/>
      <c r="T116" s="39"/>
      <c r="U116" s="39"/>
      <c r="V116" s="39"/>
    </row>
    <row r="117" spans="1:22" s="50" customFormat="1">
      <c r="A117" s="36"/>
      <c r="B117" s="24"/>
      <c r="C117" s="22"/>
      <c r="D117" s="22"/>
      <c r="E117" s="53"/>
      <c r="F117" s="53"/>
      <c r="G117" s="39"/>
      <c r="H117" s="22"/>
      <c r="I117" s="136" t="e">
        <f t="shared" si="3"/>
        <v>#DIV/0!</v>
      </c>
      <c r="J117" s="137">
        <f t="shared" si="4"/>
        <v>0</v>
      </c>
      <c r="K117" s="22"/>
      <c r="L117" s="17"/>
      <c r="M117" s="74">
        <f t="shared" si="5"/>
        <v>0</v>
      </c>
      <c r="N117" s="17"/>
      <c r="O117" s="17"/>
      <c r="P117" s="108"/>
      <c r="Q117" s="39"/>
      <c r="R117" s="53"/>
      <c r="S117" s="39"/>
      <c r="T117" s="39"/>
      <c r="U117" s="39"/>
      <c r="V117" s="39"/>
    </row>
    <row r="118" spans="1:22" s="50" customFormat="1">
      <c r="A118" s="42"/>
      <c r="B118" s="43"/>
      <c r="C118" s="47"/>
      <c r="D118" s="47"/>
      <c r="E118" s="52"/>
      <c r="F118" s="52"/>
      <c r="H118" s="47"/>
      <c r="I118" s="136" t="e">
        <f t="shared" si="3"/>
        <v>#DIV/0!</v>
      </c>
      <c r="J118" s="137">
        <f t="shared" si="4"/>
        <v>0</v>
      </c>
      <c r="K118" s="47"/>
      <c r="L118" s="49"/>
      <c r="M118" s="74">
        <f t="shared" si="5"/>
        <v>0</v>
      </c>
      <c r="N118" s="49"/>
      <c r="O118" s="49"/>
      <c r="P118" s="82"/>
      <c r="S118" s="52"/>
    </row>
    <row r="119" spans="1:22">
      <c r="A119" s="36"/>
      <c r="B119" s="24"/>
      <c r="C119" s="22"/>
      <c r="D119" s="22"/>
      <c r="E119" s="53"/>
      <c r="F119" s="53"/>
      <c r="G119" s="39"/>
      <c r="H119" s="22"/>
      <c r="I119" s="136" t="e">
        <f t="shared" si="3"/>
        <v>#DIV/0!</v>
      </c>
      <c r="J119" s="137">
        <f t="shared" si="4"/>
        <v>0</v>
      </c>
      <c r="K119" s="22"/>
      <c r="L119" s="17"/>
      <c r="M119" s="74">
        <f t="shared" si="5"/>
        <v>0</v>
      </c>
      <c r="N119" s="17"/>
      <c r="O119" s="17"/>
      <c r="P119" s="108"/>
      <c r="Q119" s="39"/>
      <c r="R119" s="39"/>
      <c r="S119" s="39"/>
      <c r="T119" s="39"/>
      <c r="U119" s="39"/>
      <c r="V119" s="39"/>
    </row>
    <row r="120" spans="1:22">
      <c r="A120" s="36"/>
      <c r="B120" s="24"/>
      <c r="C120" s="22"/>
      <c r="D120" s="22"/>
      <c r="E120" s="53"/>
      <c r="F120" s="53"/>
      <c r="G120" s="39"/>
      <c r="H120" s="22"/>
      <c r="I120" s="136" t="e">
        <f t="shared" si="3"/>
        <v>#DIV/0!</v>
      </c>
      <c r="J120" s="137">
        <f t="shared" si="4"/>
        <v>0</v>
      </c>
      <c r="K120" s="22"/>
      <c r="L120" s="17"/>
      <c r="M120" s="74">
        <f t="shared" si="5"/>
        <v>0</v>
      </c>
      <c r="N120" s="17"/>
      <c r="O120" s="17"/>
      <c r="P120" s="108"/>
      <c r="Q120" s="39"/>
      <c r="R120" s="39"/>
      <c r="S120" s="39"/>
      <c r="T120" s="39"/>
      <c r="U120" s="39"/>
      <c r="V120" s="39"/>
    </row>
    <row r="121" spans="1:22">
      <c r="A121" s="36"/>
      <c r="B121" s="24"/>
      <c r="C121" s="22"/>
      <c r="D121" s="22"/>
      <c r="E121" s="53"/>
      <c r="F121" s="53"/>
      <c r="G121" s="39"/>
      <c r="H121" s="22"/>
      <c r="I121" s="136" t="e">
        <f t="shared" si="3"/>
        <v>#DIV/0!</v>
      </c>
      <c r="J121" s="137">
        <f t="shared" si="4"/>
        <v>0</v>
      </c>
      <c r="K121" s="22"/>
      <c r="L121" s="17"/>
      <c r="M121" s="74">
        <f t="shared" si="5"/>
        <v>0</v>
      </c>
      <c r="N121" s="17"/>
      <c r="O121" s="17"/>
      <c r="P121" s="108"/>
      <c r="Q121" s="39"/>
      <c r="R121" s="39"/>
      <c r="S121" s="39"/>
      <c r="T121" s="39"/>
      <c r="U121" s="39"/>
      <c r="V121" s="39"/>
    </row>
    <row r="122" spans="1:22">
      <c r="A122" s="36"/>
      <c r="B122" s="24"/>
      <c r="C122" s="22"/>
      <c r="D122" s="22"/>
      <c r="E122" s="53"/>
      <c r="F122" s="53"/>
      <c r="G122" s="39"/>
      <c r="H122" s="22"/>
      <c r="I122" s="136" t="e">
        <f t="shared" si="3"/>
        <v>#DIV/0!</v>
      </c>
      <c r="J122" s="137">
        <f t="shared" si="4"/>
        <v>0</v>
      </c>
      <c r="K122" s="22"/>
      <c r="L122" s="17"/>
      <c r="M122" s="74">
        <f t="shared" si="5"/>
        <v>0</v>
      </c>
      <c r="N122" s="17"/>
      <c r="O122" s="17"/>
      <c r="P122" s="108"/>
      <c r="Q122" s="39"/>
      <c r="R122" s="39"/>
      <c r="S122" s="39"/>
      <c r="T122" s="39"/>
      <c r="U122" s="39"/>
      <c r="V122" s="39"/>
    </row>
    <row r="123" spans="1:22">
      <c r="A123" s="36"/>
      <c r="B123" s="24"/>
      <c r="C123" s="22"/>
      <c r="D123" s="22"/>
      <c r="E123" s="53"/>
      <c r="F123" s="53"/>
      <c r="G123" s="39"/>
      <c r="H123" s="22"/>
      <c r="I123" s="136" t="e">
        <f t="shared" si="3"/>
        <v>#DIV/0!</v>
      </c>
      <c r="J123" s="137">
        <f t="shared" si="4"/>
        <v>0</v>
      </c>
      <c r="K123" s="22"/>
      <c r="L123" s="17"/>
      <c r="M123" s="74">
        <f t="shared" si="5"/>
        <v>0</v>
      </c>
      <c r="N123" s="17"/>
      <c r="O123" s="17"/>
      <c r="P123" s="108"/>
      <c r="Q123" s="39"/>
      <c r="R123" s="39"/>
      <c r="S123" s="39"/>
      <c r="T123" s="39"/>
      <c r="U123" s="39"/>
      <c r="V123" s="39"/>
    </row>
    <row r="124" spans="1:22">
      <c r="A124" s="36"/>
      <c r="B124" s="24"/>
      <c r="C124" s="22"/>
      <c r="D124" s="22"/>
      <c r="E124" s="53"/>
      <c r="F124" s="53"/>
      <c r="G124" s="39"/>
      <c r="H124" s="22"/>
      <c r="I124" s="136" t="e">
        <f t="shared" si="3"/>
        <v>#DIV/0!</v>
      </c>
      <c r="J124" s="137">
        <f t="shared" si="4"/>
        <v>0</v>
      </c>
      <c r="K124" s="22"/>
      <c r="L124" s="17"/>
      <c r="M124" s="74">
        <f t="shared" si="5"/>
        <v>0</v>
      </c>
      <c r="N124" s="17"/>
      <c r="O124" s="17"/>
      <c r="P124" s="108"/>
      <c r="Q124" s="39"/>
      <c r="R124" s="39"/>
      <c r="S124" s="39"/>
      <c r="T124" s="39"/>
      <c r="U124" s="39"/>
      <c r="V124" s="39"/>
    </row>
    <row r="125" spans="1:22">
      <c r="A125" s="36"/>
      <c r="B125" s="102"/>
      <c r="C125" s="22"/>
      <c r="D125" s="22"/>
      <c r="E125" s="53"/>
      <c r="F125" s="53"/>
      <c r="G125" s="39"/>
      <c r="H125" s="22"/>
      <c r="I125" s="136" t="e">
        <f t="shared" si="3"/>
        <v>#DIV/0!</v>
      </c>
      <c r="J125" s="137">
        <f t="shared" si="4"/>
        <v>0</v>
      </c>
      <c r="K125" s="22"/>
      <c r="L125" s="17"/>
      <c r="M125" s="74">
        <f t="shared" si="5"/>
        <v>0</v>
      </c>
      <c r="N125" s="17"/>
      <c r="O125" s="17"/>
      <c r="P125" s="108"/>
      <c r="Q125" s="39"/>
      <c r="R125" s="39"/>
      <c r="S125" s="39"/>
      <c r="T125" s="39"/>
      <c r="U125" s="39"/>
      <c r="V125" s="39"/>
    </row>
    <row r="126" spans="1:22">
      <c r="A126" s="36"/>
      <c r="B126" s="24"/>
      <c r="C126" s="22"/>
      <c r="D126" s="22"/>
      <c r="E126" s="53"/>
      <c r="F126" s="53"/>
      <c r="G126" s="39"/>
      <c r="H126" s="22"/>
      <c r="I126" s="136" t="e">
        <f t="shared" si="3"/>
        <v>#DIV/0!</v>
      </c>
      <c r="J126" s="137">
        <f t="shared" si="4"/>
        <v>0</v>
      </c>
      <c r="K126" s="22"/>
      <c r="L126" s="17"/>
      <c r="M126" s="74">
        <f t="shared" si="5"/>
        <v>0</v>
      </c>
      <c r="N126" s="17"/>
      <c r="O126" s="17"/>
      <c r="P126" s="108"/>
      <c r="Q126" s="39"/>
      <c r="R126" s="39"/>
      <c r="S126" s="39"/>
      <c r="T126" s="39"/>
      <c r="U126" s="39"/>
      <c r="V126" s="39"/>
    </row>
    <row r="127" spans="1:22" s="50" customFormat="1">
      <c r="A127" s="36"/>
      <c r="B127" s="24"/>
      <c r="C127" s="22"/>
      <c r="D127" s="22"/>
      <c r="E127" s="53"/>
      <c r="F127" s="53"/>
      <c r="G127" s="39"/>
      <c r="H127" s="22"/>
      <c r="I127" s="136" t="e">
        <f t="shared" si="3"/>
        <v>#DIV/0!</v>
      </c>
      <c r="J127" s="137">
        <f t="shared" si="4"/>
        <v>0</v>
      </c>
      <c r="K127" s="22"/>
      <c r="L127" s="17"/>
      <c r="M127" s="74">
        <f t="shared" si="5"/>
        <v>0</v>
      </c>
      <c r="N127" s="17"/>
      <c r="O127" s="17"/>
      <c r="P127" s="108"/>
      <c r="Q127" s="39"/>
      <c r="R127" s="53"/>
      <c r="S127" s="39"/>
      <c r="T127" s="39"/>
      <c r="U127" s="39"/>
      <c r="V127" s="39"/>
    </row>
    <row r="128" spans="1:22">
      <c r="A128" s="40"/>
      <c r="B128" s="24"/>
      <c r="C128" s="22"/>
      <c r="D128" s="22"/>
      <c r="E128" s="53"/>
      <c r="F128" s="53"/>
      <c r="G128" s="39"/>
      <c r="H128" s="22"/>
      <c r="I128" s="136" t="e">
        <f t="shared" si="3"/>
        <v>#DIV/0!</v>
      </c>
      <c r="J128" s="137">
        <f t="shared" si="4"/>
        <v>0</v>
      </c>
      <c r="K128" s="22"/>
      <c r="L128" s="17"/>
      <c r="M128" s="74">
        <f t="shared" si="5"/>
        <v>0</v>
      </c>
      <c r="N128" s="17"/>
      <c r="O128" s="17"/>
      <c r="P128" s="108"/>
      <c r="Q128" s="39"/>
      <c r="R128" s="39"/>
      <c r="S128" s="39"/>
      <c r="T128" s="39"/>
      <c r="U128" s="39"/>
      <c r="V128" s="39"/>
    </row>
    <row r="129" spans="1:22">
      <c r="A129" s="36"/>
      <c r="B129" s="24"/>
      <c r="C129" s="22"/>
      <c r="D129" s="22"/>
      <c r="E129" s="53"/>
      <c r="F129" s="53"/>
      <c r="G129" s="39"/>
      <c r="H129" s="22"/>
      <c r="I129" s="136" t="e">
        <f t="shared" si="3"/>
        <v>#DIV/0!</v>
      </c>
      <c r="J129" s="137">
        <f t="shared" si="4"/>
        <v>0</v>
      </c>
      <c r="K129" s="22"/>
      <c r="L129" s="17"/>
      <c r="M129" s="74">
        <f t="shared" si="5"/>
        <v>0</v>
      </c>
      <c r="N129" s="17"/>
      <c r="O129" s="17"/>
      <c r="P129" s="108"/>
      <c r="Q129" s="39"/>
      <c r="R129" s="39"/>
      <c r="S129" s="39"/>
      <c r="T129" s="39"/>
      <c r="U129" s="39"/>
      <c r="V129" s="39"/>
    </row>
    <row r="130" spans="1:22">
      <c r="A130" s="36"/>
      <c r="B130" s="24"/>
      <c r="C130" s="22"/>
      <c r="D130" s="22"/>
      <c r="E130" s="53"/>
      <c r="F130" s="53"/>
      <c r="G130" s="39"/>
      <c r="H130" s="22"/>
      <c r="I130" s="136" t="e">
        <f t="shared" ref="I130:I162" si="6">J130/O130</f>
        <v>#DIV/0!</v>
      </c>
      <c r="J130" s="137">
        <f t="shared" ref="J130:J162" si="7">L130-N130-O130-M130</f>
        <v>0</v>
      </c>
      <c r="K130" s="22"/>
      <c r="L130" s="17"/>
      <c r="M130" s="74">
        <f t="shared" ref="M130:M162" si="8">L130*15%</f>
        <v>0</v>
      </c>
      <c r="N130" s="17"/>
      <c r="O130" s="17"/>
      <c r="P130" s="108"/>
      <c r="Q130" s="39"/>
      <c r="R130" s="39"/>
      <c r="S130" s="39"/>
      <c r="T130" s="39"/>
      <c r="U130" s="39"/>
      <c r="V130" s="39"/>
    </row>
    <row r="131" spans="1:22">
      <c r="A131" s="36"/>
      <c r="B131" s="24"/>
      <c r="C131" s="22"/>
      <c r="D131" s="22"/>
      <c r="E131" s="53"/>
      <c r="F131" s="53"/>
      <c r="G131" s="39"/>
      <c r="H131" s="22"/>
      <c r="I131" s="136" t="e">
        <f t="shared" si="6"/>
        <v>#DIV/0!</v>
      </c>
      <c r="J131" s="137">
        <f t="shared" si="7"/>
        <v>0</v>
      </c>
      <c r="K131" s="22"/>
      <c r="L131" s="17"/>
      <c r="M131" s="74">
        <f t="shared" si="8"/>
        <v>0</v>
      </c>
      <c r="N131" s="17"/>
      <c r="O131" s="54"/>
      <c r="P131" s="108"/>
      <c r="Q131" s="39"/>
      <c r="R131" s="39"/>
      <c r="S131" s="39"/>
      <c r="T131" s="39"/>
      <c r="U131" s="39"/>
      <c r="V131" s="39"/>
    </row>
    <row r="132" spans="1:22">
      <c r="A132" s="36"/>
      <c r="B132" s="24"/>
      <c r="C132" s="22"/>
      <c r="D132" s="22"/>
      <c r="E132" s="53"/>
      <c r="F132" s="53"/>
      <c r="G132" s="39"/>
      <c r="H132" s="22"/>
      <c r="I132" s="136" t="e">
        <f t="shared" si="6"/>
        <v>#DIV/0!</v>
      </c>
      <c r="J132" s="137">
        <f t="shared" si="7"/>
        <v>0</v>
      </c>
      <c r="K132" s="22"/>
      <c r="L132" s="17"/>
      <c r="M132" s="74">
        <f t="shared" si="8"/>
        <v>0</v>
      </c>
      <c r="N132" s="17"/>
      <c r="O132" s="17"/>
      <c r="P132" s="108"/>
      <c r="Q132" s="39"/>
      <c r="R132" s="39"/>
      <c r="S132" s="39"/>
      <c r="T132" s="39"/>
      <c r="U132" s="39"/>
      <c r="V132" s="39"/>
    </row>
    <row r="133" spans="1:22" s="50" customFormat="1">
      <c r="A133" s="55"/>
      <c r="B133" s="43"/>
      <c r="C133" s="47"/>
      <c r="D133" s="47"/>
      <c r="E133" s="52"/>
      <c r="F133" s="52"/>
      <c r="H133" s="47"/>
      <c r="I133" s="136" t="e">
        <f t="shared" si="6"/>
        <v>#DIV/0!</v>
      </c>
      <c r="J133" s="137">
        <f t="shared" si="7"/>
        <v>0</v>
      </c>
      <c r="K133" s="47"/>
      <c r="L133" s="49"/>
      <c r="M133" s="74">
        <f t="shared" si="8"/>
        <v>0</v>
      </c>
      <c r="N133" s="49"/>
      <c r="O133" s="49"/>
      <c r="P133" s="82"/>
      <c r="S133" s="52"/>
    </row>
    <row r="134" spans="1:22">
      <c r="A134" s="36"/>
      <c r="B134" s="24"/>
      <c r="C134" s="22"/>
      <c r="D134" s="22"/>
      <c r="E134" s="53"/>
      <c r="F134" s="53"/>
      <c r="G134" s="39"/>
      <c r="H134" s="22"/>
      <c r="I134" s="136" t="e">
        <f t="shared" si="6"/>
        <v>#DIV/0!</v>
      </c>
      <c r="J134" s="137">
        <f t="shared" si="7"/>
        <v>0</v>
      </c>
      <c r="K134" s="22"/>
      <c r="L134" s="17"/>
      <c r="M134" s="74">
        <f t="shared" si="8"/>
        <v>0</v>
      </c>
      <c r="N134" s="17"/>
      <c r="O134" s="17"/>
      <c r="P134" s="108"/>
      <c r="Q134" s="39"/>
      <c r="R134" s="39"/>
      <c r="S134" s="39"/>
      <c r="T134" s="39"/>
      <c r="U134" s="39"/>
      <c r="V134" s="39"/>
    </row>
    <row r="135" spans="1:22">
      <c r="A135" s="36"/>
      <c r="B135" s="24"/>
      <c r="C135" s="22"/>
      <c r="D135" s="22"/>
      <c r="E135" s="53"/>
      <c r="F135" s="53"/>
      <c r="G135" s="39"/>
      <c r="H135" s="22"/>
      <c r="I135" s="136" t="e">
        <f t="shared" si="6"/>
        <v>#DIV/0!</v>
      </c>
      <c r="J135" s="137">
        <f t="shared" si="7"/>
        <v>0</v>
      </c>
      <c r="K135" s="22"/>
      <c r="L135" s="17"/>
      <c r="M135" s="74">
        <f t="shared" si="8"/>
        <v>0</v>
      </c>
      <c r="N135" s="17"/>
      <c r="O135" s="17"/>
      <c r="P135" s="108"/>
      <c r="Q135" s="39"/>
      <c r="R135" s="39"/>
      <c r="S135" s="39"/>
      <c r="T135" s="39"/>
      <c r="U135" s="39"/>
      <c r="V135" s="39"/>
    </row>
    <row r="136" spans="1:22">
      <c r="A136" s="36"/>
      <c r="B136" s="24"/>
      <c r="C136" s="22"/>
      <c r="D136" s="22"/>
      <c r="E136" s="53"/>
      <c r="F136" s="53"/>
      <c r="G136" s="39"/>
      <c r="H136" s="22"/>
      <c r="I136" s="136" t="e">
        <f t="shared" si="6"/>
        <v>#DIV/0!</v>
      </c>
      <c r="J136" s="137">
        <f t="shared" si="7"/>
        <v>0</v>
      </c>
      <c r="K136" s="22"/>
      <c r="L136" s="17"/>
      <c r="M136" s="74">
        <f t="shared" si="8"/>
        <v>0</v>
      </c>
      <c r="N136" s="17"/>
      <c r="O136" s="17"/>
      <c r="P136" s="108"/>
      <c r="Q136" s="39"/>
      <c r="R136" s="39"/>
      <c r="S136" s="39"/>
      <c r="T136" s="39"/>
      <c r="U136" s="39"/>
      <c r="V136" s="39"/>
    </row>
    <row r="137" spans="1:22" s="50" customFormat="1">
      <c r="A137" s="36"/>
      <c r="B137" s="106"/>
      <c r="C137" s="22"/>
      <c r="D137" s="22"/>
      <c r="E137" s="53"/>
      <c r="F137" s="53"/>
      <c r="G137" s="39"/>
      <c r="H137" s="22"/>
      <c r="I137" s="136" t="e">
        <f t="shared" si="6"/>
        <v>#DIV/0!</v>
      </c>
      <c r="J137" s="137">
        <f t="shared" si="7"/>
        <v>0</v>
      </c>
      <c r="K137" s="22"/>
      <c r="L137" s="17"/>
      <c r="M137" s="74">
        <f t="shared" si="8"/>
        <v>0</v>
      </c>
      <c r="N137" s="17"/>
      <c r="O137" s="17"/>
      <c r="P137" s="108"/>
      <c r="Q137" s="39"/>
      <c r="R137" s="53"/>
      <c r="S137" s="39"/>
      <c r="T137" s="39"/>
      <c r="U137" s="39"/>
      <c r="V137" s="39"/>
    </row>
    <row r="138" spans="1:22">
      <c r="A138" s="36"/>
      <c r="B138" s="106"/>
      <c r="C138" s="22"/>
      <c r="D138" s="22"/>
      <c r="E138" s="39"/>
      <c r="F138" s="39"/>
      <c r="G138" s="39"/>
      <c r="H138" s="22"/>
      <c r="I138" s="136" t="e">
        <f t="shared" si="6"/>
        <v>#DIV/0!</v>
      </c>
      <c r="J138" s="137">
        <f t="shared" si="7"/>
        <v>0</v>
      </c>
      <c r="K138" s="22"/>
      <c r="L138" s="17"/>
      <c r="M138" s="74">
        <f t="shared" si="8"/>
        <v>0</v>
      </c>
      <c r="N138" s="17"/>
      <c r="O138" s="17"/>
      <c r="P138" s="22"/>
      <c r="Q138" s="39"/>
      <c r="R138" s="39"/>
      <c r="S138" s="39"/>
      <c r="T138" s="39"/>
      <c r="U138" s="39"/>
      <c r="V138" s="39"/>
    </row>
    <row r="139" spans="1:22">
      <c r="I139" s="136" t="e">
        <f t="shared" si="6"/>
        <v>#DIV/0!</v>
      </c>
      <c r="J139" s="137">
        <f t="shared" si="7"/>
        <v>0</v>
      </c>
      <c r="M139" s="74">
        <f t="shared" si="8"/>
        <v>0</v>
      </c>
    </row>
    <row r="140" spans="1:22">
      <c r="I140" s="136" t="e">
        <f t="shared" si="6"/>
        <v>#DIV/0!</v>
      </c>
      <c r="J140" s="137">
        <f t="shared" si="7"/>
        <v>0</v>
      </c>
      <c r="M140" s="74">
        <f t="shared" si="8"/>
        <v>0</v>
      </c>
    </row>
    <row r="141" spans="1:22">
      <c r="I141" s="136" t="e">
        <f t="shared" si="6"/>
        <v>#DIV/0!</v>
      </c>
      <c r="J141" s="137">
        <f t="shared" si="7"/>
        <v>0</v>
      </c>
      <c r="M141" s="74">
        <f t="shared" si="8"/>
        <v>0</v>
      </c>
    </row>
    <row r="142" spans="1:22">
      <c r="I142" s="136" t="e">
        <f t="shared" si="6"/>
        <v>#DIV/0!</v>
      </c>
      <c r="J142" s="137">
        <f t="shared" si="7"/>
        <v>0</v>
      </c>
      <c r="M142" s="74">
        <f t="shared" si="8"/>
        <v>0</v>
      </c>
    </row>
    <row r="143" spans="1:22">
      <c r="I143" s="136" t="e">
        <f t="shared" si="6"/>
        <v>#DIV/0!</v>
      </c>
      <c r="J143" s="137">
        <f t="shared" si="7"/>
        <v>0</v>
      </c>
      <c r="M143" s="74">
        <f t="shared" si="8"/>
        <v>0</v>
      </c>
    </row>
    <row r="144" spans="1:22">
      <c r="I144" s="136" t="e">
        <f t="shared" si="6"/>
        <v>#DIV/0!</v>
      </c>
      <c r="J144" s="137">
        <f t="shared" si="7"/>
        <v>0</v>
      </c>
      <c r="M144" s="74">
        <f t="shared" si="8"/>
        <v>0</v>
      </c>
    </row>
    <row r="145" spans="1:24">
      <c r="I145" s="136" t="e">
        <f t="shared" si="6"/>
        <v>#DIV/0!</v>
      </c>
      <c r="J145" s="137">
        <f t="shared" si="7"/>
        <v>0</v>
      </c>
      <c r="M145" s="74">
        <f t="shared" si="8"/>
        <v>0</v>
      </c>
    </row>
    <row r="146" spans="1:24">
      <c r="I146" s="136" t="e">
        <f t="shared" si="6"/>
        <v>#DIV/0!</v>
      </c>
      <c r="J146" s="137">
        <f t="shared" si="7"/>
        <v>0</v>
      </c>
      <c r="M146" s="74">
        <f t="shared" si="8"/>
        <v>0</v>
      </c>
    </row>
    <row r="147" spans="1:24">
      <c r="I147" s="136" t="e">
        <f t="shared" si="6"/>
        <v>#DIV/0!</v>
      </c>
      <c r="J147" s="137">
        <f t="shared" si="7"/>
        <v>0</v>
      </c>
      <c r="M147" s="74">
        <f t="shared" si="8"/>
        <v>0</v>
      </c>
    </row>
    <row r="148" spans="1:24">
      <c r="I148" s="136" t="e">
        <f t="shared" si="6"/>
        <v>#DIV/0!</v>
      </c>
      <c r="J148" s="137">
        <f t="shared" si="7"/>
        <v>0</v>
      </c>
      <c r="M148" s="74">
        <f t="shared" si="8"/>
        <v>0</v>
      </c>
    </row>
    <row r="149" spans="1:24">
      <c r="I149" s="136" t="e">
        <f t="shared" si="6"/>
        <v>#DIV/0!</v>
      </c>
      <c r="J149" s="137">
        <f t="shared" si="7"/>
        <v>0</v>
      </c>
      <c r="M149" s="74">
        <f t="shared" si="8"/>
        <v>0</v>
      </c>
    </row>
    <row r="150" spans="1:24" s="1" customFormat="1">
      <c r="A150" s="12"/>
      <c r="B150" s="28"/>
      <c r="C150" s="6"/>
      <c r="D150" s="6"/>
      <c r="E150"/>
      <c r="F150"/>
      <c r="G150"/>
      <c r="H150" s="6"/>
      <c r="I150" s="136" t="e">
        <f t="shared" si="6"/>
        <v>#DIV/0!</v>
      </c>
      <c r="J150" s="137">
        <f t="shared" si="7"/>
        <v>0</v>
      </c>
      <c r="K150" s="6"/>
      <c r="M150" s="74">
        <f t="shared" si="8"/>
        <v>0</v>
      </c>
      <c r="P150" s="6"/>
      <c r="Q150"/>
      <c r="R150"/>
      <c r="S150"/>
      <c r="T150"/>
      <c r="U150"/>
      <c r="V150"/>
      <c r="W150"/>
      <c r="X150"/>
    </row>
    <row r="151" spans="1:24" s="1" customFormat="1">
      <c r="A151" s="12"/>
      <c r="B151" s="28"/>
      <c r="C151" s="6"/>
      <c r="D151" s="6"/>
      <c r="E151"/>
      <c r="F151"/>
      <c r="G151"/>
      <c r="H151" s="6"/>
      <c r="I151" s="136" t="e">
        <f t="shared" si="6"/>
        <v>#DIV/0!</v>
      </c>
      <c r="J151" s="137">
        <f t="shared" si="7"/>
        <v>0</v>
      </c>
      <c r="K151" s="6"/>
      <c r="M151" s="74">
        <f t="shared" si="8"/>
        <v>0</v>
      </c>
      <c r="P151" s="6"/>
      <c r="Q151"/>
      <c r="R151"/>
      <c r="S151"/>
      <c r="T151"/>
      <c r="U151"/>
      <c r="V151"/>
      <c r="W151"/>
      <c r="X151"/>
    </row>
    <row r="152" spans="1:24">
      <c r="I152" s="136" t="e">
        <f t="shared" si="6"/>
        <v>#DIV/0!</v>
      </c>
      <c r="J152" s="137">
        <f t="shared" si="7"/>
        <v>0</v>
      </c>
      <c r="M152" s="74">
        <f t="shared" si="8"/>
        <v>0</v>
      </c>
    </row>
    <row r="153" spans="1:24">
      <c r="I153" s="136" t="e">
        <f t="shared" si="6"/>
        <v>#DIV/0!</v>
      </c>
      <c r="J153" s="137">
        <f t="shared" si="7"/>
        <v>0</v>
      </c>
      <c r="M153" s="74">
        <f t="shared" si="8"/>
        <v>0</v>
      </c>
    </row>
    <row r="154" spans="1:24">
      <c r="I154" s="136" t="e">
        <f t="shared" si="6"/>
        <v>#DIV/0!</v>
      </c>
      <c r="J154" s="137">
        <f t="shared" si="7"/>
        <v>0</v>
      </c>
      <c r="M154" s="74">
        <f t="shared" si="8"/>
        <v>0</v>
      </c>
    </row>
    <row r="155" spans="1:24">
      <c r="I155" s="136" t="e">
        <f t="shared" si="6"/>
        <v>#DIV/0!</v>
      </c>
      <c r="J155" s="137">
        <f t="shared" si="7"/>
        <v>0</v>
      </c>
      <c r="M155" s="74">
        <f t="shared" si="8"/>
        <v>0</v>
      </c>
    </row>
    <row r="156" spans="1:24">
      <c r="I156" s="136" t="e">
        <f t="shared" si="6"/>
        <v>#DIV/0!</v>
      </c>
      <c r="J156" s="137">
        <f t="shared" si="7"/>
        <v>0</v>
      </c>
      <c r="M156" s="74">
        <f t="shared" si="8"/>
        <v>0</v>
      </c>
    </row>
    <row r="157" spans="1:24">
      <c r="I157" s="136" t="e">
        <f t="shared" si="6"/>
        <v>#DIV/0!</v>
      </c>
      <c r="J157" s="137">
        <f t="shared" si="7"/>
        <v>0</v>
      </c>
      <c r="M157" s="74">
        <f t="shared" si="8"/>
        <v>0</v>
      </c>
    </row>
    <row r="158" spans="1:24">
      <c r="I158" s="136" t="e">
        <f t="shared" si="6"/>
        <v>#DIV/0!</v>
      </c>
      <c r="J158" s="137">
        <f t="shared" si="7"/>
        <v>0</v>
      </c>
      <c r="M158" s="74">
        <f t="shared" si="8"/>
        <v>0</v>
      </c>
    </row>
    <row r="159" spans="1:24">
      <c r="I159" s="136" t="e">
        <f t="shared" si="6"/>
        <v>#DIV/0!</v>
      </c>
      <c r="J159" s="137">
        <f t="shared" si="7"/>
        <v>0</v>
      </c>
      <c r="M159" s="74">
        <f t="shared" si="8"/>
        <v>0</v>
      </c>
    </row>
    <row r="160" spans="1:24">
      <c r="I160" s="136" t="e">
        <f t="shared" si="6"/>
        <v>#DIV/0!</v>
      </c>
      <c r="J160" s="137">
        <f t="shared" si="7"/>
        <v>0</v>
      </c>
      <c r="M160" s="74">
        <f t="shared" si="8"/>
        <v>0</v>
      </c>
    </row>
    <row r="161" spans="9:13">
      <c r="I161" s="136" t="e">
        <f t="shared" si="6"/>
        <v>#DIV/0!</v>
      </c>
      <c r="J161" s="137">
        <f t="shared" si="7"/>
        <v>0</v>
      </c>
      <c r="M161" s="74">
        <f t="shared" si="8"/>
        <v>0</v>
      </c>
    </row>
    <row r="162" spans="9:13">
      <c r="I162" s="136" t="e">
        <f t="shared" si="6"/>
        <v>#DIV/0!</v>
      </c>
      <c r="J162" s="137">
        <f t="shared" si="7"/>
        <v>0</v>
      </c>
      <c r="M162" s="74">
        <f t="shared" si="8"/>
        <v>0</v>
      </c>
    </row>
  </sheetData>
  <conditionalFormatting sqref="K125:K1048576 K1:K118">
    <cfRule type="cellIs" dxfId="525" priority="42" operator="equal">
      <formula>"Yes"</formula>
    </cfRule>
  </conditionalFormatting>
  <conditionalFormatting sqref="H125:H1048576 H1:H118">
    <cfRule type="cellIs" dxfId="524" priority="41" operator="equal">
      <formula>"None"</formula>
    </cfRule>
  </conditionalFormatting>
  <conditionalFormatting sqref="P125:P1048576 P1:P118">
    <cfRule type="cellIs" dxfId="523" priority="40" operator="lessThan">
      <formula>10000</formula>
    </cfRule>
  </conditionalFormatting>
  <conditionalFormatting sqref="I1:I1048576">
    <cfRule type="cellIs" dxfId="522" priority="39" operator="greaterThan">
      <formula>0.25</formula>
    </cfRule>
  </conditionalFormatting>
  <conditionalFormatting sqref="I2:I162">
    <cfRule type="cellIs" dxfId="521" priority="38" operator="greaterThan">
      <formula>0.15</formula>
    </cfRule>
  </conditionalFormatting>
  <conditionalFormatting sqref="J1:J1048576">
    <cfRule type="cellIs" dxfId="520" priority="37" operator="lessThan">
      <formula>4.99</formula>
    </cfRule>
  </conditionalFormatting>
  <conditionalFormatting sqref="K119">
    <cfRule type="cellIs" dxfId="519" priority="36" operator="equal">
      <formula>"Yes"</formula>
    </cfRule>
  </conditionalFormatting>
  <conditionalFormatting sqref="H119">
    <cfRule type="cellIs" dxfId="518" priority="35" operator="equal">
      <formula>"None"</formula>
    </cfRule>
  </conditionalFormatting>
  <conditionalFormatting sqref="P119">
    <cfRule type="cellIs" dxfId="517" priority="34" operator="lessThan">
      <formula>10000</formula>
    </cfRule>
  </conditionalFormatting>
  <conditionalFormatting sqref="I119">
    <cfRule type="cellIs" dxfId="516" priority="33" operator="greaterThan">
      <formula>0.25</formula>
    </cfRule>
  </conditionalFormatting>
  <conditionalFormatting sqref="I119">
    <cfRule type="cellIs" dxfId="515" priority="32" operator="greaterThan">
      <formula>0.15</formula>
    </cfRule>
  </conditionalFormatting>
  <conditionalFormatting sqref="J119">
    <cfRule type="cellIs" dxfId="514" priority="31" operator="lessThan">
      <formula>4.99</formula>
    </cfRule>
  </conditionalFormatting>
  <conditionalFormatting sqref="K120">
    <cfRule type="cellIs" dxfId="513" priority="30" operator="equal">
      <formula>"Yes"</formula>
    </cfRule>
  </conditionalFormatting>
  <conditionalFormatting sqref="H120">
    <cfRule type="cellIs" dxfId="512" priority="29" operator="equal">
      <formula>"None"</formula>
    </cfRule>
  </conditionalFormatting>
  <conditionalFormatting sqref="P120">
    <cfRule type="cellIs" dxfId="511" priority="28" operator="lessThan">
      <formula>10000</formula>
    </cfRule>
  </conditionalFormatting>
  <conditionalFormatting sqref="I120">
    <cfRule type="cellIs" dxfId="510" priority="27" operator="greaterThan">
      <formula>0.25</formula>
    </cfRule>
  </conditionalFormatting>
  <conditionalFormatting sqref="I120">
    <cfRule type="cellIs" dxfId="509" priority="26" operator="greaterThan">
      <formula>0.15</formula>
    </cfRule>
  </conditionalFormatting>
  <conditionalFormatting sqref="J120">
    <cfRule type="cellIs" dxfId="508" priority="25" operator="lessThan">
      <formula>4.99</formula>
    </cfRule>
  </conditionalFormatting>
  <conditionalFormatting sqref="K121">
    <cfRule type="cellIs" dxfId="507" priority="24" operator="equal">
      <formula>"Yes"</formula>
    </cfRule>
  </conditionalFormatting>
  <conditionalFormatting sqref="H121">
    <cfRule type="cellIs" dxfId="506" priority="23" operator="equal">
      <formula>"None"</formula>
    </cfRule>
  </conditionalFormatting>
  <conditionalFormatting sqref="P121">
    <cfRule type="cellIs" dxfId="505" priority="22" operator="lessThan">
      <formula>10000</formula>
    </cfRule>
  </conditionalFormatting>
  <conditionalFormatting sqref="I121">
    <cfRule type="cellIs" dxfId="504" priority="21" operator="greaterThan">
      <formula>0.25</formula>
    </cfRule>
  </conditionalFormatting>
  <conditionalFormatting sqref="I121">
    <cfRule type="cellIs" dxfId="503" priority="20" operator="greaterThan">
      <formula>0.15</formula>
    </cfRule>
  </conditionalFormatting>
  <conditionalFormatting sqref="J121">
    <cfRule type="cellIs" dxfId="502" priority="19" operator="lessThan">
      <formula>4.99</formula>
    </cfRule>
  </conditionalFormatting>
  <conditionalFormatting sqref="K122">
    <cfRule type="cellIs" dxfId="501" priority="18" operator="equal">
      <formula>"Yes"</formula>
    </cfRule>
  </conditionalFormatting>
  <conditionalFormatting sqref="H122">
    <cfRule type="cellIs" dxfId="500" priority="17" operator="equal">
      <formula>"None"</formula>
    </cfRule>
  </conditionalFormatting>
  <conditionalFormatting sqref="P122">
    <cfRule type="cellIs" dxfId="499" priority="16" operator="lessThan">
      <formula>10000</formula>
    </cfRule>
  </conditionalFormatting>
  <conditionalFormatting sqref="I122">
    <cfRule type="cellIs" dxfId="498" priority="15" operator="greaterThan">
      <formula>0.25</formula>
    </cfRule>
  </conditionalFormatting>
  <conditionalFormatting sqref="I122">
    <cfRule type="cellIs" dxfId="497" priority="14" operator="greaterThan">
      <formula>0.15</formula>
    </cfRule>
  </conditionalFormatting>
  <conditionalFormatting sqref="J122">
    <cfRule type="cellIs" dxfId="496" priority="13" operator="lessThan">
      <formula>4.99</formula>
    </cfRule>
  </conditionalFormatting>
  <conditionalFormatting sqref="K123">
    <cfRule type="cellIs" dxfId="495" priority="12" operator="equal">
      <formula>"Yes"</formula>
    </cfRule>
  </conditionalFormatting>
  <conditionalFormatting sqref="H123">
    <cfRule type="cellIs" dxfId="494" priority="11" operator="equal">
      <formula>"None"</formula>
    </cfRule>
  </conditionalFormatting>
  <conditionalFormatting sqref="P123">
    <cfRule type="cellIs" dxfId="493" priority="10" operator="lessThan">
      <formula>10000</formula>
    </cfRule>
  </conditionalFormatting>
  <conditionalFormatting sqref="I123:I138">
    <cfRule type="cellIs" dxfId="492" priority="9" operator="greaterThan">
      <formula>0.25</formula>
    </cfRule>
  </conditionalFormatting>
  <conditionalFormatting sqref="I123:I138">
    <cfRule type="cellIs" dxfId="491" priority="8" operator="greaterThan">
      <formula>0.15</formula>
    </cfRule>
  </conditionalFormatting>
  <conditionalFormatting sqref="J123:J134">
    <cfRule type="cellIs" dxfId="490" priority="7" operator="lessThan">
      <formula>4.99</formula>
    </cfRule>
  </conditionalFormatting>
  <conditionalFormatting sqref="K124">
    <cfRule type="cellIs" dxfId="489" priority="6" operator="equal">
      <formula>"Yes"</formula>
    </cfRule>
  </conditionalFormatting>
  <conditionalFormatting sqref="H124">
    <cfRule type="cellIs" dxfId="488" priority="5" operator="equal">
      <formula>"None"</formula>
    </cfRule>
  </conditionalFormatting>
  <conditionalFormatting sqref="P124">
    <cfRule type="cellIs" dxfId="487" priority="4" operator="lessThan">
      <formula>10000</formula>
    </cfRule>
  </conditionalFormatting>
  <conditionalFormatting sqref="I124">
    <cfRule type="cellIs" dxfId="486" priority="3" operator="greaterThan">
      <formula>0.25</formula>
    </cfRule>
  </conditionalFormatting>
  <conditionalFormatting sqref="I124">
    <cfRule type="cellIs" dxfId="485" priority="2" operator="greaterThan">
      <formula>0.15</formula>
    </cfRule>
  </conditionalFormatting>
  <conditionalFormatting sqref="J124">
    <cfRule type="cellIs" dxfId="484" priority="1" operator="lessThan">
      <formula>4.99</formula>
    </cfRule>
  </conditionalFormatting>
  <hyperlinks>
    <hyperlink ref="E2" r:id="rId1"/>
    <hyperlink ref="F2" r:id="rId2"/>
    <hyperlink ref="E3" r:id="rId3"/>
    <hyperlink ref="E4" r:id="rId4"/>
    <hyperlink ref="F4" r:id="rId5"/>
    <hyperlink ref="E5" r:id="rId6"/>
    <hyperlink ref="F5" r:id="rId7"/>
    <hyperlink ref="E6" r:id="rId8"/>
    <hyperlink ref="F6" r:id="rId9"/>
    <hyperlink ref="E7" r:id="rId10"/>
    <hyperlink ref="F7" r:id="rId11"/>
    <hyperlink ref="E8" r:id="rId12"/>
    <hyperlink ref="F8" r:id="rId13"/>
    <hyperlink ref="E9" r:id="rId14"/>
    <hyperlink ref="F9" r:id="rId15"/>
    <hyperlink ref="E10" r:id="rId16"/>
    <hyperlink ref="F10" r:id="rId17"/>
    <hyperlink ref="E11" r:id="rId18"/>
    <hyperlink ref="F11" r:id="rId19"/>
    <hyperlink ref="E12" r:id="rId20"/>
    <hyperlink ref="F12" r:id="rId21"/>
    <hyperlink ref="E13" r:id="rId22"/>
    <hyperlink ref="F13" r:id="rId23"/>
    <hyperlink ref="E14" r:id="rId24"/>
    <hyperlink ref="F14" r:id="rId25"/>
    <hyperlink ref="E15" r:id="rId26"/>
    <hyperlink ref="F15" r:id="rId27"/>
    <hyperlink ref="E16" r:id="rId28"/>
    <hyperlink ref="E17" r:id="rId29"/>
    <hyperlink ref="F17" r:id="rId30"/>
    <hyperlink ref="E18" r:id="rId31"/>
    <hyperlink ref="F18" r:id="rId32"/>
    <hyperlink ref="E19" r:id="rId33"/>
    <hyperlink ref="E20" r:id="rId34"/>
    <hyperlink ref="F20" r:id="rId35"/>
    <hyperlink ref="E21" r:id="rId36"/>
    <hyperlink ref="F21" r:id="rId37"/>
    <hyperlink ref="E22" r:id="rId38"/>
    <hyperlink ref="F22" r:id="rId39"/>
    <hyperlink ref="E23" r:id="rId40"/>
    <hyperlink ref="F23" r:id="rId41"/>
    <hyperlink ref="E24" r:id="rId42"/>
    <hyperlink ref="F24" r:id="rId43"/>
    <hyperlink ref="E25" r:id="rId44"/>
    <hyperlink ref="F25" r:id="rId45"/>
    <hyperlink ref="E26" r:id="rId46"/>
    <hyperlink ref="F26" r:id="rId47"/>
    <hyperlink ref="E27" r:id="rId48"/>
    <hyperlink ref="F27" r:id="rId49"/>
    <hyperlink ref="E28" r:id="rId50"/>
    <hyperlink ref="E29" r:id="rId51"/>
    <hyperlink ref="F29" r:id="rId52"/>
    <hyperlink ref="F30" r:id="rId53"/>
    <hyperlink ref="E31" r:id="rId54"/>
    <hyperlink ref="F31" r:id="rId55"/>
    <hyperlink ref="E32" r:id="rId56"/>
    <hyperlink ref="F32" r:id="rId57"/>
    <hyperlink ref="E33" r:id="rId58"/>
    <hyperlink ref="F33" r:id="rId59"/>
    <hyperlink ref="E34" r:id="rId60"/>
    <hyperlink ref="F34" r:id="rId61"/>
    <hyperlink ref="E35" r:id="rId62"/>
    <hyperlink ref="F35" r:id="rId63"/>
    <hyperlink ref="E36" r:id="rId64"/>
    <hyperlink ref="F36" r:id="rId65"/>
  </hyperlinks>
  <pageMargins left="0.7" right="0.7" top="0.75" bottom="0.75" header="0.3" footer="0.3"/>
  <pageSetup orientation="portrait" r:id="rId66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242"/>
  <sheetViews>
    <sheetView workbookViewId="0">
      <pane ySplit="1" topLeftCell="A2" activePane="bottomLeft" state="frozen"/>
      <selection pane="bottomLeft" activeCell="Q21" sqref="Q21"/>
    </sheetView>
  </sheetViews>
  <sheetFormatPr defaultRowHeight="15"/>
  <cols>
    <col min="1" max="1" width="10.42578125" style="12" customWidth="1"/>
    <col min="2" max="2" width="24.5703125" style="28" customWidth="1"/>
    <col min="3" max="3" width="14.42578125" style="6" customWidth="1"/>
    <col min="4" max="4" width="14.42578125" style="6" hidden="1" customWidth="1"/>
    <col min="5" max="5" width="10.85546875" customWidth="1"/>
    <col min="6" max="6" width="11.140625" customWidth="1"/>
    <col min="7" max="7" width="11.140625" hidden="1" customWidth="1"/>
    <col min="8" max="8" width="13.42578125" style="6" hidden="1" customWidth="1"/>
    <col min="9" max="9" width="7.42578125" style="4" customWidth="1"/>
    <col min="10" max="10" width="8.85546875" style="8" customWidth="1"/>
    <col min="11" max="11" width="7" style="6" customWidth="1"/>
    <col min="12" max="12" width="8.140625" style="6" customWidth="1"/>
    <col min="13" max="14" width="10" style="1" customWidth="1"/>
    <col min="15" max="15" width="8.42578125" style="1" customWidth="1"/>
    <col min="16" max="16" width="10.85546875" style="1" customWidth="1"/>
    <col min="17" max="17" width="10.85546875" style="6" customWidth="1"/>
    <col min="19" max="19" width="10.140625" customWidth="1"/>
  </cols>
  <sheetData>
    <row r="1" spans="1:20" s="18" customFormat="1" ht="28.5" customHeight="1" thickBot="1">
      <c r="A1" s="57" t="s">
        <v>23</v>
      </c>
      <c r="B1" s="25" t="s">
        <v>7</v>
      </c>
      <c r="C1" s="18" t="s">
        <v>19</v>
      </c>
      <c r="D1" s="18" t="s">
        <v>1959</v>
      </c>
      <c r="E1" s="18" t="s">
        <v>14</v>
      </c>
      <c r="F1" s="18" t="s">
        <v>1</v>
      </c>
      <c r="G1" s="18" t="s">
        <v>40</v>
      </c>
      <c r="H1" s="18" t="s">
        <v>8</v>
      </c>
      <c r="I1" s="19" t="s">
        <v>9</v>
      </c>
      <c r="J1" s="20" t="s">
        <v>10</v>
      </c>
      <c r="K1" s="18" t="s">
        <v>4</v>
      </c>
      <c r="L1" s="18" t="s">
        <v>4273</v>
      </c>
      <c r="M1" s="21" t="s">
        <v>3</v>
      </c>
      <c r="N1" s="21" t="s">
        <v>11</v>
      </c>
      <c r="O1" s="21" t="s">
        <v>24</v>
      </c>
      <c r="P1" s="21" t="s">
        <v>0</v>
      </c>
      <c r="Q1" s="18" t="s">
        <v>2</v>
      </c>
    </row>
    <row r="2" spans="1:20" s="106" customFormat="1" ht="16.350000000000001" customHeight="1">
      <c r="A2" s="107">
        <v>44671</v>
      </c>
      <c r="B2" s="24" t="s">
        <v>4253</v>
      </c>
      <c r="C2" s="111" t="s">
        <v>4255</v>
      </c>
      <c r="D2" s="111"/>
      <c r="E2" s="103" t="s">
        <v>4254</v>
      </c>
      <c r="F2" s="103" t="s">
        <v>4256</v>
      </c>
      <c r="G2" s="24"/>
      <c r="H2" s="105"/>
      <c r="I2" s="136">
        <f t="shared" ref="I2:I27" si="0">J2/P2</f>
        <v>0.30411764705882366</v>
      </c>
      <c r="J2" s="137">
        <f t="shared" ref="J2:J27" si="1">M2-O2-P2-N2</f>
        <v>4.911500000000002</v>
      </c>
      <c r="K2" s="105" t="s">
        <v>17</v>
      </c>
      <c r="L2" s="105">
        <v>5</v>
      </c>
      <c r="M2" s="74">
        <v>32.79</v>
      </c>
      <c r="N2" s="74">
        <f t="shared" ref="N2:N27" si="2">M2*15%</f>
        <v>4.9184999999999999</v>
      </c>
      <c r="O2" s="74">
        <v>6.81</v>
      </c>
      <c r="P2" s="74">
        <v>16.149999999999999</v>
      </c>
      <c r="Q2" s="110">
        <v>2510</v>
      </c>
    </row>
    <row r="3" spans="1:20" s="106" customFormat="1" ht="16.350000000000001" customHeight="1">
      <c r="A3" s="107"/>
      <c r="B3" s="24" t="s">
        <v>4260</v>
      </c>
      <c r="C3" s="111" t="s">
        <v>4261</v>
      </c>
      <c r="D3" s="111"/>
      <c r="E3" s="103" t="s">
        <v>4262</v>
      </c>
      <c r="F3" s="103" t="s">
        <v>4263</v>
      </c>
      <c r="G3" s="103"/>
      <c r="H3" s="105"/>
      <c r="I3" s="136">
        <f t="shared" si="0"/>
        <v>1.673208430913349</v>
      </c>
      <c r="J3" s="137">
        <f t="shared" si="1"/>
        <v>35.723000000000006</v>
      </c>
      <c r="K3" s="105" t="s">
        <v>17</v>
      </c>
      <c r="L3" s="105">
        <v>1</v>
      </c>
      <c r="M3" s="74">
        <v>79.98</v>
      </c>
      <c r="N3" s="74">
        <f t="shared" si="2"/>
        <v>11.997</v>
      </c>
      <c r="O3" s="74">
        <v>10.91</v>
      </c>
      <c r="P3" s="74">
        <v>21.35</v>
      </c>
      <c r="Q3" s="110">
        <v>44160</v>
      </c>
    </row>
    <row r="4" spans="1:20" s="106" customFormat="1" ht="15.75" customHeight="1">
      <c r="A4" s="107"/>
      <c r="B4" s="24" t="s">
        <v>4264</v>
      </c>
      <c r="C4" s="111" t="s">
        <v>4258</v>
      </c>
      <c r="D4" s="111"/>
      <c r="E4" s="103" t="s">
        <v>4257</v>
      </c>
      <c r="F4" s="103" t="s">
        <v>4259</v>
      </c>
      <c r="G4" s="103"/>
      <c r="H4" s="105"/>
      <c r="I4" s="136">
        <f t="shared" si="0"/>
        <v>8.8547008547009576E-3</v>
      </c>
      <c r="J4" s="137">
        <f t="shared" si="1"/>
        <v>0.25900000000000301</v>
      </c>
      <c r="K4" s="105" t="s">
        <v>30</v>
      </c>
      <c r="L4" s="105">
        <v>12</v>
      </c>
      <c r="M4" s="74">
        <v>44.14</v>
      </c>
      <c r="N4" s="74">
        <f t="shared" si="2"/>
        <v>6.6209999999999996</v>
      </c>
      <c r="O4" s="74">
        <v>8.01</v>
      </c>
      <c r="P4" s="74">
        <v>29.25</v>
      </c>
      <c r="Q4" s="110">
        <v>9359</v>
      </c>
    </row>
    <row r="5" spans="1:20" s="106" customFormat="1" ht="16.350000000000001" customHeight="1">
      <c r="A5" s="107"/>
      <c r="B5" s="102" t="s">
        <v>4266</v>
      </c>
      <c r="C5" s="111" t="s">
        <v>4267</v>
      </c>
      <c r="D5" s="111"/>
      <c r="E5" s="103" t="s">
        <v>4265</v>
      </c>
      <c r="F5" s="103" t="s">
        <v>4268</v>
      </c>
      <c r="G5" s="103"/>
      <c r="H5" s="105"/>
      <c r="I5" s="136">
        <f t="shared" si="0"/>
        <v>1.7617947178871547</v>
      </c>
      <c r="J5" s="137">
        <f t="shared" si="1"/>
        <v>29.351499999999998</v>
      </c>
      <c r="K5" s="105" t="s">
        <v>17</v>
      </c>
      <c r="L5" s="105">
        <v>1</v>
      </c>
      <c r="M5" s="74">
        <v>62.99</v>
      </c>
      <c r="N5" s="74">
        <f t="shared" si="2"/>
        <v>9.4484999999999992</v>
      </c>
      <c r="O5" s="74">
        <v>7.53</v>
      </c>
      <c r="P5" s="74">
        <v>16.66</v>
      </c>
      <c r="Q5" s="110" t="s">
        <v>29</v>
      </c>
    </row>
    <row r="6" spans="1:20" s="106" customFormat="1" ht="16.350000000000001" customHeight="1">
      <c r="A6" s="107"/>
      <c r="B6" s="24" t="s">
        <v>4269</v>
      </c>
      <c r="C6" s="111" t="s">
        <v>4270</v>
      </c>
      <c r="D6" s="111"/>
      <c r="E6" s="103" t="s">
        <v>4272</v>
      </c>
      <c r="F6" s="103" t="s">
        <v>4271</v>
      </c>
      <c r="G6" s="103"/>
      <c r="H6" s="105"/>
      <c r="I6" s="136">
        <f t="shared" si="0"/>
        <v>-5.1598951507208245E-2</v>
      </c>
      <c r="J6" s="137">
        <f t="shared" si="1"/>
        <v>-1.9684999999999944</v>
      </c>
      <c r="K6" s="105" t="s">
        <v>17</v>
      </c>
      <c r="L6" s="105">
        <v>72</v>
      </c>
      <c r="M6" s="74">
        <v>51.99</v>
      </c>
      <c r="N6" s="74">
        <f t="shared" si="2"/>
        <v>7.7984999999999998</v>
      </c>
      <c r="O6" s="74">
        <v>8.01</v>
      </c>
      <c r="P6" s="74">
        <v>38.15</v>
      </c>
      <c r="Q6" s="110">
        <v>21644</v>
      </c>
      <c r="S6" s="115"/>
    </row>
    <row r="7" spans="1:20" s="106" customFormat="1" ht="16.350000000000001" customHeight="1">
      <c r="A7" s="107"/>
      <c r="B7" s="102" t="s">
        <v>4274</v>
      </c>
      <c r="C7" s="111" t="s">
        <v>4276</v>
      </c>
      <c r="D7" s="111"/>
      <c r="E7" s="103" t="s">
        <v>4272</v>
      </c>
      <c r="F7" s="103" t="s">
        <v>4275</v>
      </c>
      <c r="G7" s="103"/>
      <c r="H7" s="105"/>
      <c r="I7" s="136">
        <f t="shared" si="0"/>
        <v>0.29074462506554799</v>
      </c>
      <c r="J7" s="137">
        <f t="shared" si="1"/>
        <v>5.5445000000000002</v>
      </c>
      <c r="K7" s="105" t="s">
        <v>17</v>
      </c>
      <c r="L7" s="105">
        <v>36</v>
      </c>
      <c r="M7" s="74">
        <v>36.97</v>
      </c>
      <c r="N7" s="74">
        <f t="shared" si="2"/>
        <v>5.5454999999999997</v>
      </c>
      <c r="O7" s="74">
        <v>6.81</v>
      </c>
      <c r="P7" s="74">
        <v>19.07</v>
      </c>
      <c r="Q7" s="110">
        <v>18629</v>
      </c>
    </row>
    <row r="8" spans="1:20" s="106" customFormat="1" ht="16.350000000000001" customHeight="1">
      <c r="A8" s="107"/>
      <c r="B8" s="24" t="s">
        <v>4277</v>
      </c>
      <c r="C8" s="111" t="s">
        <v>4278</v>
      </c>
      <c r="D8" s="111"/>
      <c r="E8" s="103" t="s">
        <v>4280</v>
      </c>
      <c r="F8" s="103" t="s">
        <v>4279</v>
      </c>
      <c r="G8" s="103"/>
      <c r="H8" s="105"/>
      <c r="I8" s="136">
        <f t="shared" si="0"/>
        <v>0.13287999999999994</v>
      </c>
      <c r="J8" s="137">
        <f t="shared" si="1"/>
        <v>2.4914999999999989</v>
      </c>
      <c r="K8" s="105" t="s">
        <v>17</v>
      </c>
      <c r="L8" s="105">
        <v>1</v>
      </c>
      <c r="M8" s="74">
        <v>24.99</v>
      </c>
      <c r="N8" s="74">
        <f t="shared" si="2"/>
        <v>3.7484999999999995</v>
      </c>
      <c r="O8" s="74"/>
      <c r="P8" s="74">
        <v>18.75</v>
      </c>
      <c r="Q8" s="110">
        <v>115794</v>
      </c>
    </row>
    <row r="9" spans="1:20" s="106" customFormat="1" ht="16.350000000000001" customHeight="1">
      <c r="A9" s="107"/>
      <c r="B9" s="24" t="s">
        <v>4281</v>
      </c>
      <c r="C9" s="111" t="s">
        <v>4282</v>
      </c>
      <c r="D9" s="111"/>
      <c r="E9" s="103" t="s">
        <v>4284</v>
      </c>
      <c r="F9" s="103" t="s">
        <v>4283</v>
      </c>
      <c r="G9" s="103"/>
      <c r="H9" s="105"/>
      <c r="I9" s="136">
        <f t="shared" si="0"/>
        <v>0.4008101851851848</v>
      </c>
      <c r="J9" s="137">
        <f t="shared" si="1"/>
        <v>1.7314999999999985</v>
      </c>
      <c r="K9" s="105" t="s">
        <v>17</v>
      </c>
      <c r="L9" s="105">
        <v>12</v>
      </c>
      <c r="M9" s="74">
        <v>11.79</v>
      </c>
      <c r="N9" s="74">
        <f t="shared" si="2"/>
        <v>1.7684999999999997</v>
      </c>
      <c r="O9" s="74">
        <v>3.97</v>
      </c>
      <c r="P9" s="114">
        <v>4.32</v>
      </c>
      <c r="Q9" s="110">
        <v>84</v>
      </c>
      <c r="S9" s="115"/>
    </row>
    <row r="10" spans="1:20" s="106" customFormat="1" ht="16.350000000000001" customHeight="1">
      <c r="A10" s="107"/>
      <c r="B10" s="24" t="s">
        <v>4285</v>
      </c>
      <c r="C10" s="111" t="s">
        <v>4286</v>
      </c>
      <c r="D10" s="111"/>
      <c r="E10" s="103" t="s">
        <v>4284</v>
      </c>
      <c r="F10" s="115"/>
      <c r="G10" s="103"/>
      <c r="H10" s="105"/>
      <c r="I10" s="136">
        <f t="shared" si="0"/>
        <v>-0.10737142857142841</v>
      </c>
      <c r="J10" s="137">
        <f t="shared" si="1"/>
        <v>-2.8184999999999958</v>
      </c>
      <c r="K10" s="105" t="s">
        <v>17</v>
      </c>
      <c r="L10" s="105">
        <v>72</v>
      </c>
      <c r="M10" s="74">
        <v>36.99</v>
      </c>
      <c r="N10" s="74">
        <f t="shared" si="2"/>
        <v>5.5484999999999998</v>
      </c>
      <c r="O10" s="74">
        <v>8.01</v>
      </c>
      <c r="P10" s="74">
        <v>26.25</v>
      </c>
      <c r="Q10" s="110">
        <v>24075</v>
      </c>
      <c r="S10" s="115"/>
    </row>
    <row r="11" spans="1:20" s="96" customFormat="1" ht="16.350000000000001" customHeight="1">
      <c r="A11" s="101"/>
      <c r="B11" s="43" t="s">
        <v>4287</v>
      </c>
      <c r="C11" s="117" t="s">
        <v>4288</v>
      </c>
      <c r="D11" s="117"/>
      <c r="E11" s="118" t="s">
        <v>4290</v>
      </c>
      <c r="F11" s="118" t="s">
        <v>4289</v>
      </c>
      <c r="G11" s="118"/>
      <c r="H11" s="94"/>
      <c r="I11" s="97">
        <f t="shared" si="0"/>
        <v>0.46171057655593739</v>
      </c>
      <c r="J11" s="98">
        <f t="shared" si="1"/>
        <v>60.460999999999999</v>
      </c>
      <c r="K11" s="94" t="s">
        <v>17</v>
      </c>
      <c r="L11" s="94">
        <v>4</v>
      </c>
      <c r="M11" s="99">
        <v>254.26</v>
      </c>
      <c r="N11" s="99">
        <f t="shared" si="2"/>
        <v>38.138999999999996</v>
      </c>
      <c r="O11" s="167">
        <v>24.71</v>
      </c>
      <c r="P11" s="99">
        <v>130.94999999999999</v>
      </c>
      <c r="Q11" s="100" t="s">
        <v>29</v>
      </c>
      <c r="T11" s="95" t="s">
        <v>4291</v>
      </c>
    </row>
    <row r="12" spans="1:20" s="106" customFormat="1" ht="16.350000000000001" customHeight="1">
      <c r="A12" s="107">
        <v>44673</v>
      </c>
      <c r="B12" s="24" t="s">
        <v>4293</v>
      </c>
      <c r="C12" s="111" t="s">
        <v>4294</v>
      </c>
      <c r="D12" s="111"/>
      <c r="E12" s="103" t="s">
        <v>4292</v>
      </c>
      <c r="F12" s="103" t="s">
        <v>4295</v>
      </c>
      <c r="G12" s="103"/>
      <c r="H12" s="105"/>
      <c r="I12" s="136">
        <f t="shared" si="0"/>
        <v>-0.13424143556280599</v>
      </c>
      <c r="J12" s="137">
        <f t="shared" si="1"/>
        <v>-4.1145000000000032</v>
      </c>
      <c r="K12" s="105" t="s">
        <v>17</v>
      </c>
      <c r="L12" s="105">
        <v>4</v>
      </c>
      <c r="M12" s="74">
        <v>39.229999999999997</v>
      </c>
      <c r="N12" s="74">
        <f t="shared" si="2"/>
        <v>5.8844999999999992</v>
      </c>
      <c r="O12" s="116">
        <v>6.81</v>
      </c>
      <c r="P12" s="74">
        <v>30.65</v>
      </c>
      <c r="Q12" s="110">
        <v>34879</v>
      </c>
    </row>
    <row r="13" spans="1:20" s="106" customFormat="1" ht="16.350000000000001" customHeight="1">
      <c r="A13" s="104"/>
      <c r="B13" s="24" t="s">
        <v>4293</v>
      </c>
      <c r="C13" s="111" t="s">
        <v>4296</v>
      </c>
      <c r="D13" s="111"/>
      <c r="E13" s="103" t="s">
        <v>4292</v>
      </c>
      <c r="F13" s="103" t="s">
        <v>4297</v>
      </c>
      <c r="G13" s="103"/>
      <c r="H13" s="105"/>
      <c r="I13" s="136">
        <f t="shared" si="0"/>
        <v>0.65561357702349876</v>
      </c>
      <c r="J13" s="137">
        <f t="shared" si="1"/>
        <v>5.0220000000000002</v>
      </c>
      <c r="K13" s="105" t="s">
        <v>17</v>
      </c>
      <c r="L13" s="105">
        <v>1</v>
      </c>
      <c r="M13" s="74">
        <v>14.92</v>
      </c>
      <c r="N13" s="74">
        <f t="shared" si="2"/>
        <v>2.238</v>
      </c>
      <c r="O13" s="74"/>
      <c r="P13" s="74">
        <v>7.66</v>
      </c>
      <c r="Q13" s="110">
        <v>178761</v>
      </c>
    </row>
    <row r="14" spans="1:20" s="106" customFormat="1" ht="16.350000000000001" customHeight="1">
      <c r="A14" s="104"/>
      <c r="B14" s="37" t="s">
        <v>4298</v>
      </c>
      <c r="C14" s="111" t="s">
        <v>4300</v>
      </c>
      <c r="D14" s="111"/>
      <c r="E14" s="103" t="s">
        <v>4299</v>
      </c>
      <c r="F14" s="103" t="s">
        <v>4301</v>
      </c>
      <c r="G14" s="103"/>
      <c r="H14" s="105"/>
      <c r="I14" s="136">
        <f t="shared" si="0"/>
        <v>1.732911392405063</v>
      </c>
      <c r="J14" s="137">
        <f t="shared" si="1"/>
        <v>5.4759999999999991</v>
      </c>
      <c r="K14" s="105" t="s">
        <v>17</v>
      </c>
      <c r="L14" s="105">
        <v>1</v>
      </c>
      <c r="M14" s="74">
        <v>16.96</v>
      </c>
      <c r="N14" s="74">
        <f t="shared" si="2"/>
        <v>2.544</v>
      </c>
      <c r="O14" s="74">
        <v>5.78</v>
      </c>
      <c r="P14" s="74">
        <v>3.16</v>
      </c>
      <c r="Q14" s="110" t="s">
        <v>29</v>
      </c>
    </row>
    <row r="15" spans="1:20" s="106" customFormat="1" ht="16.350000000000001" customHeight="1">
      <c r="A15" s="107"/>
      <c r="B15" s="102" t="s">
        <v>4298</v>
      </c>
      <c r="C15" s="111" t="s">
        <v>4302</v>
      </c>
      <c r="D15" s="111"/>
      <c r="E15" s="103" t="s">
        <v>4299</v>
      </c>
      <c r="F15" s="103" t="s">
        <v>4303</v>
      </c>
      <c r="G15" s="103"/>
      <c r="H15" s="105"/>
      <c r="I15" s="136">
        <f t="shared" si="0"/>
        <v>0.16402214022140243</v>
      </c>
      <c r="J15" s="137">
        <f t="shared" si="1"/>
        <v>3.1115000000000039</v>
      </c>
      <c r="K15" s="105" t="s">
        <v>17</v>
      </c>
      <c r="L15" s="105">
        <v>6</v>
      </c>
      <c r="M15" s="116">
        <v>33.99</v>
      </c>
      <c r="N15" s="74">
        <f t="shared" si="2"/>
        <v>5.0985000000000005</v>
      </c>
      <c r="O15" s="74">
        <v>6.81</v>
      </c>
      <c r="P15" s="74">
        <v>18.97</v>
      </c>
      <c r="Q15" s="110">
        <v>14539</v>
      </c>
      <c r="S15" s="115"/>
    </row>
    <row r="16" spans="1:20" s="106" customFormat="1" ht="16.350000000000001" customHeight="1">
      <c r="A16" s="104"/>
      <c r="B16" s="24" t="s">
        <v>4304</v>
      </c>
      <c r="C16" s="111" t="s">
        <v>4306</v>
      </c>
      <c r="D16" s="111"/>
      <c r="E16" s="103" t="s">
        <v>4305</v>
      </c>
      <c r="F16" s="103" t="s">
        <v>4307</v>
      </c>
      <c r="G16" s="103"/>
      <c r="H16" s="105"/>
      <c r="I16" s="136">
        <f t="shared" si="0"/>
        <v>0.61255364806866941</v>
      </c>
      <c r="J16" s="137">
        <f t="shared" si="1"/>
        <v>2.8544999999999994</v>
      </c>
      <c r="K16" s="105" t="s">
        <v>17</v>
      </c>
      <c r="L16" s="105">
        <v>12</v>
      </c>
      <c r="M16" s="74">
        <v>13.97</v>
      </c>
      <c r="N16" s="74">
        <f t="shared" si="2"/>
        <v>2.0954999999999999</v>
      </c>
      <c r="O16" s="74">
        <v>4.3600000000000003</v>
      </c>
      <c r="P16" s="74">
        <v>4.66</v>
      </c>
      <c r="Q16" s="110">
        <v>19005</v>
      </c>
      <c r="S16" s="115"/>
    </row>
    <row r="17" spans="1:23" s="106" customFormat="1" ht="16.350000000000001" customHeight="1">
      <c r="A17" s="107"/>
      <c r="B17" s="121" t="s">
        <v>4308</v>
      </c>
      <c r="C17" s="105" t="s">
        <v>4310</v>
      </c>
      <c r="D17" s="105"/>
      <c r="E17" s="103" t="s">
        <v>4309</v>
      </c>
      <c r="F17" s="103" t="s">
        <v>4311</v>
      </c>
      <c r="G17" s="103"/>
      <c r="H17" s="105"/>
      <c r="I17" s="136">
        <f t="shared" si="0"/>
        <v>0.95798076923076925</v>
      </c>
      <c r="J17" s="137">
        <f t="shared" si="1"/>
        <v>4.9815000000000005</v>
      </c>
      <c r="K17" s="105" t="s">
        <v>17</v>
      </c>
      <c r="L17" s="105">
        <v>4</v>
      </c>
      <c r="M17" s="74">
        <v>19.989999999999998</v>
      </c>
      <c r="N17" s="74">
        <f t="shared" si="2"/>
        <v>2.9984999999999995</v>
      </c>
      <c r="O17" s="74">
        <v>6.81</v>
      </c>
      <c r="P17" s="74">
        <v>5.2</v>
      </c>
      <c r="Q17" s="110">
        <v>2569</v>
      </c>
    </row>
    <row r="18" spans="1:23" s="106" customFormat="1" ht="16.350000000000001" customHeight="1">
      <c r="A18" s="107"/>
      <c r="B18" s="121" t="s">
        <v>4308</v>
      </c>
      <c r="C18" s="105" t="s">
        <v>4312</v>
      </c>
      <c r="D18" s="105"/>
      <c r="E18" s="103" t="s">
        <v>4309</v>
      </c>
      <c r="F18" s="103" t="s">
        <v>4313</v>
      </c>
      <c r="G18" s="103"/>
      <c r="H18" s="105"/>
      <c r="I18" s="136">
        <f t="shared" si="0"/>
        <v>0.42918001281230006</v>
      </c>
      <c r="J18" s="137">
        <f t="shared" si="1"/>
        <v>6.699500000000004</v>
      </c>
      <c r="K18" s="105" t="s">
        <v>17</v>
      </c>
      <c r="L18" s="105">
        <v>12</v>
      </c>
      <c r="M18" s="74">
        <v>35.67</v>
      </c>
      <c r="N18" s="74">
        <f t="shared" si="2"/>
        <v>5.3505000000000003</v>
      </c>
      <c r="O18" s="74">
        <v>8.01</v>
      </c>
      <c r="P18" s="74">
        <v>15.61</v>
      </c>
      <c r="Q18" s="110">
        <v>2729</v>
      </c>
      <c r="S18" s="115"/>
    </row>
    <row r="19" spans="1:23" s="106" customFormat="1" ht="15" customHeight="1">
      <c r="A19" s="107"/>
      <c r="B19" s="121" t="s">
        <v>4314</v>
      </c>
      <c r="C19" s="105" t="s">
        <v>4316</v>
      </c>
      <c r="D19" s="105"/>
      <c r="E19" s="103" t="s">
        <v>4315</v>
      </c>
      <c r="F19" s="103" t="s">
        <v>4317</v>
      </c>
      <c r="G19" s="103"/>
      <c r="H19" s="105"/>
      <c r="I19" s="136">
        <f t="shared" si="0"/>
        <v>0.29072100313479626</v>
      </c>
      <c r="J19" s="137">
        <f t="shared" si="1"/>
        <v>4.6370000000000005</v>
      </c>
      <c r="K19" s="105" t="s">
        <v>17</v>
      </c>
      <c r="L19" s="105">
        <v>1</v>
      </c>
      <c r="M19" s="74">
        <v>24.22</v>
      </c>
      <c r="N19" s="74">
        <f t="shared" si="2"/>
        <v>3.6329999999999996</v>
      </c>
      <c r="O19" s="74"/>
      <c r="P19" s="74">
        <v>15.95</v>
      </c>
      <c r="Q19" s="110">
        <v>33789</v>
      </c>
    </row>
    <row r="20" spans="1:23" s="106" customFormat="1" ht="16.350000000000001" customHeight="1">
      <c r="A20" s="107"/>
      <c r="B20" s="121" t="s">
        <v>4318</v>
      </c>
      <c r="C20" s="105" t="s">
        <v>4319</v>
      </c>
      <c r="D20" s="105"/>
      <c r="E20" s="103" t="s">
        <v>4315</v>
      </c>
      <c r="F20" s="103" t="s">
        <v>4320</v>
      </c>
      <c r="G20" s="103"/>
      <c r="H20" s="105"/>
      <c r="I20" s="136">
        <f t="shared" si="0"/>
        <v>0.23190078328981734</v>
      </c>
      <c r="J20" s="137">
        <f t="shared" si="1"/>
        <v>22.20450000000001</v>
      </c>
      <c r="K20" s="105" t="s">
        <v>17</v>
      </c>
      <c r="L20" s="105">
        <v>6</v>
      </c>
      <c r="M20" s="74">
        <v>138.77000000000001</v>
      </c>
      <c r="N20" s="74">
        <f t="shared" si="2"/>
        <v>20.8155</v>
      </c>
      <c r="O20" s="74"/>
      <c r="P20" s="74">
        <v>95.75</v>
      </c>
      <c r="Q20" s="110">
        <v>73991</v>
      </c>
    </row>
    <row r="21" spans="1:23" s="96" customFormat="1">
      <c r="A21" s="101"/>
      <c r="B21" s="122" t="s">
        <v>4322</v>
      </c>
      <c r="C21" s="94" t="s">
        <v>4324</v>
      </c>
      <c r="D21" s="94"/>
      <c r="E21" s="118" t="s">
        <v>4323</v>
      </c>
      <c r="F21" s="118" t="s">
        <v>4325</v>
      </c>
      <c r="G21" s="118"/>
      <c r="H21" s="94"/>
      <c r="I21" s="97">
        <f t="shared" si="0"/>
        <v>0.3188471502590674</v>
      </c>
      <c r="J21" s="98">
        <f t="shared" si="1"/>
        <v>2.4615000000000005</v>
      </c>
      <c r="K21" s="94" t="s">
        <v>17</v>
      </c>
      <c r="L21" s="94">
        <v>6</v>
      </c>
      <c r="M21" s="99">
        <v>19.989999999999998</v>
      </c>
      <c r="N21" s="99">
        <f t="shared" si="2"/>
        <v>2.9984999999999995</v>
      </c>
      <c r="O21" s="99">
        <v>6.81</v>
      </c>
      <c r="P21" s="99">
        <v>7.72</v>
      </c>
      <c r="Q21" s="100">
        <v>20368</v>
      </c>
      <c r="T21" s="95" t="s">
        <v>4321</v>
      </c>
    </row>
    <row r="22" spans="1:23" s="106" customFormat="1">
      <c r="A22" s="104"/>
      <c r="B22" s="58"/>
      <c r="C22" s="105"/>
      <c r="D22" s="105"/>
      <c r="E22" s="103"/>
      <c r="F22" s="103"/>
      <c r="G22" s="103"/>
      <c r="H22" s="105"/>
      <c r="I22" s="136" t="e">
        <f t="shared" si="0"/>
        <v>#DIV/0!</v>
      </c>
      <c r="J22" s="137">
        <f t="shared" si="1"/>
        <v>0</v>
      </c>
      <c r="K22" s="105"/>
      <c r="L22" s="105"/>
      <c r="M22" s="74"/>
      <c r="N22" s="74">
        <f t="shared" si="2"/>
        <v>0</v>
      </c>
      <c r="O22" s="74"/>
      <c r="P22" s="74"/>
      <c r="Q22" s="110"/>
    </row>
    <row r="23" spans="1:23" s="106" customFormat="1">
      <c r="A23" s="107"/>
      <c r="B23" s="58"/>
      <c r="C23" s="105"/>
      <c r="D23" s="105"/>
      <c r="E23" s="103"/>
      <c r="F23" s="103"/>
      <c r="G23" s="103"/>
      <c r="H23" s="105"/>
      <c r="I23" s="136" t="e">
        <f t="shared" si="0"/>
        <v>#DIV/0!</v>
      </c>
      <c r="J23" s="137">
        <f t="shared" si="1"/>
        <v>0</v>
      </c>
      <c r="K23" s="105"/>
      <c r="L23" s="105"/>
      <c r="M23" s="74"/>
      <c r="N23" s="74">
        <f t="shared" si="2"/>
        <v>0</v>
      </c>
      <c r="O23" s="74"/>
      <c r="P23" s="74"/>
      <c r="Q23" s="110"/>
    </row>
    <row r="24" spans="1:23" s="39" customFormat="1">
      <c r="A24" s="104"/>
      <c r="B24" s="58"/>
      <c r="C24" s="105"/>
      <c r="D24" s="105"/>
      <c r="E24" s="103"/>
      <c r="F24" s="103"/>
      <c r="G24" s="103"/>
      <c r="H24" s="105"/>
      <c r="I24" s="136" t="e">
        <f t="shared" si="0"/>
        <v>#DIV/0!</v>
      </c>
      <c r="J24" s="137">
        <f t="shared" si="1"/>
        <v>0</v>
      </c>
      <c r="K24" s="105"/>
      <c r="L24" s="105"/>
      <c r="M24" s="74"/>
      <c r="N24" s="74">
        <f t="shared" si="2"/>
        <v>0</v>
      </c>
      <c r="O24" s="74"/>
      <c r="P24" s="74"/>
      <c r="Q24" s="110"/>
    </row>
    <row r="25" spans="1:23" s="39" customFormat="1">
      <c r="A25" s="107"/>
      <c r="B25" s="24"/>
      <c r="C25" s="105"/>
      <c r="D25" s="105"/>
      <c r="E25" s="103"/>
      <c r="F25" s="103"/>
      <c r="G25" s="103"/>
      <c r="H25" s="105"/>
      <c r="I25" s="136" t="e">
        <f t="shared" si="0"/>
        <v>#DIV/0!</v>
      </c>
      <c r="J25" s="137">
        <f t="shared" si="1"/>
        <v>0</v>
      </c>
      <c r="K25" s="105"/>
      <c r="L25" s="105"/>
      <c r="M25" s="74"/>
      <c r="N25" s="74">
        <f t="shared" si="2"/>
        <v>0</v>
      </c>
      <c r="O25" s="74"/>
      <c r="P25" s="74"/>
      <c r="Q25" s="142"/>
      <c r="S25" s="53"/>
    </row>
    <row r="26" spans="1:23" s="39" customFormat="1">
      <c r="A26" s="104"/>
      <c r="B26" s="24"/>
      <c r="C26" s="105"/>
      <c r="D26" s="105"/>
      <c r="E26" s="103"/>
      <c r="F26" s="103"/>
      <c r="G26" s="103"/>
      <c r="H26" s="105"/>
      <c r="I26" s="136" t="e">
        <f t="shared" si="0"/>
        <v>#DIV/0!</v>
      </c>
      <c r="J26" s="137">
        <f t="shared" si="1"/>
        <v>0</v>
      </c>
      <c r="K26" s="105"/>
      <c r="L26" s="105"/>
      <c r="M26" s="74"/>
      <c r="N26" s="74">
        <f t="shared" si="2"/>
        <v>0</v>
      </c>
      <c r="O26" s="74"/>
      <c r="P26" s="74"/>
      <c r="Q26" s="110"/>
    </row>
    <row r="27" spans="1:23" s="39" customFormat="1">
      <c r="A27" s="40"/>
      <c r="B27" s="24"/>
      <c r="C27" s="22"/>
      <c r="D27" s="22"/>
      <c r="E27" s="41"/>
      <c r="F27" s="41"/>
      <c r="G27" s="41"/>
      <c r="H27" s="22"/>
      <c r="I27" s="136" t="e">
        <f t="shared" si="0"/>
        <v>#DIV/0!</v>
      </c>
      <c r="J27" s="137">
        <f t="shared" si="1"/>
        <v>0</v>
      </c>
      <c r="K27" s="105"/>
      <c r="L27" s="105"/>
      <c r="M27" s="17"/>
      <c r="N27" s="74">
        <f t="shared" si="2"/>
        <v>0</v>
      </c>
      <c r="O27" s="17"/>
      <c r="P27" s="17"/>
      <c r="Q27" s="110"/>
    </row>
    <row r="28" spans="1:23" s="50" customFormat="1">
      <c r="A28" s="36"/>
      <c r="B28" s="24"/>
      <c r="C28" s="22"/>
      <c r="D28" s="22"/>
      <c r="E28" s="41"/>
      <c r="F28" s="41"/>
      <c r="G28" s="41"/>
      <c r="H28" s="22"/>
      <c r="I28" s="136"/>
      <c r="J28" s="137"/>
      <c r="K28" s="105"/>
      <c r="L28" s="105"/>
      <c r="M28" s="17"/>
      <c r="N28" s="74"/>
      <c r="O28" s="17"/>
      <c r="P28" s="17"/>
      <c r="Q28" s="110"/>
      <c r="R28" s="39"/>
      <c r="S28" s="39"/>
      <c r="T28" s="39"/>
      <c r="U28" s="39"/>
      <c r="V28" s="39"/>
      <c r="W28" s="39"/>
    </row>
    <row r="29" spans="1:23" s="39" customFormat="1">
      <c r="A29" s="40"/>
      <c r="B29" s="24"/>
      <c r="C29" s="22"/>
      <c r="D29" s="22"/>
      <c r="E29" s="41"/>
      <c r="F29" s="41"/>
      <c r="G29" s="41"/>
      <c r="H29" s="22"/>
      <c r="I29" s="136"/>
      <c r="J29" s="137"/>
      <c r="K29" s="105"/>
      <c r="L29" s="105"/>
      <c r="M29" s="17"/>
      <c r="N29" s="74"/>
      <c r="O29" s="17"/>
      <c r="P29" s="17"/>
      <c r="Q29" s="110"/>
      <c r="S29" s="53"/>
    </row>
    <row r="30" spans="1:23" s="39" customFormat="1">
      <c r="A30" s="36"/>
      <c r="B30" s="58"/>
      <c r="C30" s="22"/>
      <c r="D30" s="22"/>
      <c r="E30" s="41"/>
      <c r="F30" s="41"/>
      <c r="G30" s="41"/>
      <c r="H30" s="22"/>
      <c r="I30" s="136"/>
      <c r="J30" s="137"/>
      <c r="K30" s="105"/>
      <c r="L30" s="105"/>
      <c r="M30" s="17"/>
      <c r="N30" s="74"/>
      <c r="O30" s="17"/>
      <c r="P30" s="17"/>
      <c r="Q30" s="110"/>
    </row>
    <row r="31" spans="1:23" s="39" customFormat="1">
      <c r="A31" s="36"/>
      <c r="B31" s="24"/>
      <c r="C31" s="22"/>
      <c r="D31" s="22"/>
      <c r="E31" s="41"/>
      <c r="F31" s="41"/>
      <c r="G31" s="41"/>
      <c r="H31" s="22"/>
      <c r="I31" s="15"/>
      <c r="J31" s="16"/>
      <c r="K31" s="22"/>
      <c r="L31" s="22"/>
      <c r="M31" s="17"/>
      <c r="N31" s="17"/>
      <c r="O31" s="17"/>
      <c r="P31" s="17"/>
      <c r="Q31" s="108"/>
    </row>
    <row r="32" spans="1:23" s="106" customFormat="1">
      <c r="A32" s="104"/>
      <c r="B32" s="24"/>
      <c r="C32" s="105"/>
      <c r="D32" s="105"/>
      <c r="E32" s="103"/>
      <c r="F32" s="103"/>
      <c r="G32" s="103"/>
      <c r="H32" s="105"/>
      <c r="I32" s="15"/>
      <c r="J32" s="16"/>
      <c r="K32" s="105"/>
      <c r="L32" s="105"/>
      <c r="M32" s="74"/>
      <c r="N32" s="17"/>
      <c r="O32" s="74"/>
      <c r="P32" s="74"/>
      <c r="Q32" s="110"/>
    </row>
    <row r="33" spans="1:23" s="39" customFormat="1" ht="14.25" customHeight="1">
      <c r="A33" s="36"/>
      <c r="B33" s="24"/>
      <c r="C33" s="22"/>
      <c r="D33" s="22"/>
      <c r="E33" s="41"/>
      <c r="F33" s="41"/>
      <c r="G33" s="41"/>
      <c r="H33" s="22"/>
      <c r="I33" s="15"/>
      <c r="J33" s="16"/>
      <c r="K33" s="105"/>
      <c r="L33" s="22"/>
      <c r="M33" s="17"/>
      <c r="N33" s="17"/>
      <c r="O33" s="17"/>
      <c r="P33" s="17"/>
      <c r="Q33" s="110"/>
    </row>
    <row r="34" spans="1:23" s="39" customFormat="1" ht="14.25" customHeight="1">
      <c r="A34" s="40"/>
      <c r="B34" s="24"/>
      <c r="C34" s="22"/>
      <c r="D34" s="22"/>
      <c r="E34" s="41"/>
      <c r="F34" s="41"/>
      <c r="G34" s="14"/>
      <c r="H34" s="22"/>
      <c r="I34" s="15"/>
      <c r="J34" s="16"/>
      <c r="K34" s="105"/>
      <c r="L34" s="22"/>
      <c r="M34" s="17"/>
      <c r="N34" s="17"/>
      <c r="O34" s="17"/>
      <c r="P34" s="17"/>
      <c r="Q34" s="110"/>
    </row>
    <row r="35" spans="1:23" s="39" customFormat="1" ht="14.25" customHeight="1">
      <c r="A35" s="107"/>
      <c r="B35" s="24"/>
      <c r="C35" s="22"/>
      <c r="D35" s="22"/>
      <c r="E35" s="41"/>
      <c r="F35" s="41"/>
      <c r="G35" s="14"/>
      <c r="H35" s="22"/>
      <c r="I35" s="15"/>
      <c r="J35" s="16"/>
      <c r="K35" s="22"/>
      <c r="L35" s="22"/>
      <c r="M35" s="17"/>
      <c r="N35" s="17"/>
      <c r="O35" s="17"/>
      <c r="P35" s="17"/>
      <c r="Q35" s="110"/>
    </row>
    <row r="36" spans="1:23" s="39" customFormat="1" ht="14.25" customHeight="1">
      <c r="A36" s="36"/>
      <c r="B36" s="24"/>
      <c r="C36" s="22"/>
      <c r="D36" s="22"/>
      <c r="E36" s="41"/>
      <c r="F36" s="41"/>
      <c r="G36" s="14"/>
      <c r="H36" s="22"/>
      <c r="I36" s="15"/>
      <c r="J36" s="16"/>
      <c r="K36" s="22"/>
      <c r="L36" s="22"/>
      <c r="M36" s="17"/>
      <c r="N36" s="17"/>
      <c r="O36" s="17"/>
      <c r="P36" s="17"/>
      <c r="Q36" s="110"/>
    </row>
    <row r="37" spans="1:23" s="39" customFormat="1" ht="14.25" customHeight="1">
      <c r="A37" s="40"/>
      <c r="B37" s="24"/>
      <c r="C37" s="22"/>
      <c r="D37" s="22"/>
      <c r="E37" s="41"/>
      <c r="F37" s="41"/>
      <c r="G37" s="14"/>
      <c r="H37" s="22"/>
      <c r="I37" s="15"/>
      <c r="J37" s="16"/>
      <c r="K37" s="22"/>
      <c r="L37" s="22"/>
      <c r="M37" s="17"/>
      <c r="N37" s="17"/>
      <c r="O37" s="17"/>
      <c r="P37" s="17"/>
      <c r="Q37" s="110"/>
    </row>
    <row r="38" spans="1:23" s="50" customFormat="1" ht="14.25" customHeight="1">
      <c r="A38" s="36"/>
      <c r="B38" s="24"/>
      <c r="C38" s="22"/>
      <c r="D38" s="22"/>
      <c r="E38" s="41"/>
      <c r="F38" s="41"/>
      <c r="G38" s="14"/>
      <c r="H38" s="22"/>
      <c r="I38" s="15"/>
      <c r="J38" s="16"/>
      <c r="K38" s="22"/>
      <c r="L38" s="22"/>
      <c r="M38" s="17"/>
      <c r="N38" s="17"/>
      <c r="O38" s="17"/>
      <c r="P38" s="17"/>
      <c r="Q38" s="108"/>
      <c r="R38" s="39"/>
      <c r="S38" s="39"/>
      <c r="T38" s="39"/>
      <c r="U38" s="39"/>
      <c r="V38" s="39"/>
      <c r="W38" s="39"/>
    </row>
    <row r="39" spans="1:23" s="39" customFormat="1" ht="14.25" customHeight="1">
      <c r="A39" s="143"/>
      <c r="B39" s="24"/>
      <c r="C39" s="22"/>
      <c r="D39" s="22"/>
      <c r="E39" s="41"/>
      <c r="F39" s="41"/>
      <c r="G39" s="14"/>
      <c r="H39" s="22"/>
      <c r="I39" s="15"/>
      <c r="J39" s="16"/>
      <c r="K39" s="22"/>
      <c r="L39" s="22"/>
      <c r="M39" s="17"/>
      <c r="N39" s="17"/>
      <c r="O39" s="17"/>
      <c r="P39" s="17"/>
      <c r="Q39" s="108"/>
    </row>
    <row r="40" spans="1:23" s="39" customFormat="1" ht="14.25" customHeight="1">
      <c r="A40" s="36"/>
      <c r="B40" s="24"/>
      <c r="C40" s="22"/>
      <c r="D40" s="22"/>
      <c r="E40" s="41"/>
      <c r="F40" s="41"/>
      <c r="G40" s="14"/>
      <c r="H40" s="22"/>
      <c r="I40" s="15"/>
      <c r="J40" s="16"/>
      <c r="K40" s="22"/>
      <c r="L40" s="22"/>
      <c r="M40" s="17"/>
      <c r="N40" s="17"/>
      <c r="O40" s="17"/>
      <c r="P40" s="17"/>
      <c r="Q40" s="108"/>
    </row>
    <row r="41" spans="1:23" s="39" customFormat="1" ht="14.25" customHeight="1">
      <c r="A41" s="40"/>
      <c r="B41" s="24"/>
      <c r="C41" s="22"/>
      <c r="D41" s="22"/>
      <c r="E41" s="41"/>
      <c r="F41" s="41"/>
      <c r="G41" s="14"/>
      <c r="H41" s="22"/>
      <c r="I41" s="15"/>
      <c r="J41" s="16"/>
      <c r="K41" s="22"/>
      <c r="L41" s="22"/>
      <c r="M41" s="17"/>
      <c r="N41" s="17"/>
      <c r="O41" s="17"/>
      <c r="P41" s="17"/>
      <c r="Q41" s="108"/>
    </row>
    <row r="42" spans="1:23" s="39" customFormat="1" ht="14.25" customHeight="1">
      <c r="A42" s="36"/>
      <c r="B42" s="24"/>
      <c r="C42" s="22"/>
      <c r="D42" s="22"/>
      <c r="E42" s="41"/>
      <c r="F42" s="41"/>
      <c r="G42" s="14"/>
      <c r="H42" s="22"/>
      <c r="I42" s="15"/>
      <c r="J42" s="16"/>
      <c r="K42" s="22"/>
      <c r="L42" s="105"/>
      <c r="M42" s="17"/>
      <c r="N42" s="17"/>
      <c r="O42" s="17"/>
      <c r="P42" s="17"/>
      <c r="Q42" s="108"/>
    </row>
    <row r="43" spans="1:23" s="39" customFormat="1" ht="14.25" customHeight="1">
      <c r="A43" s="36"/>
      <c r="B43" s="24"/>
      <c r="C43" s="22"/>
      <c r="D43" s="22"/>
      <c r="E43" s="41"/>
      <c r="F43" s="41"/>
      <c r="G43" s="14"/>
      <c r="H43" s="22"/>
      <c r="I43" s="15"/>
      <c r="J43" s="16"/>
      <c r="K43" s="22"/>
      <c r="L43" s="22"/>
      <c r="M43" s="17"/>
      <c r="N43" s="17"/>
      <c r="O43" s="17"/>
      <c r="P43" s="17"/>
      <c r="Q43" s="108"/>
      <c r="S43" s="53"/>
    </row>
    <row r="44" spans="1:23" s="39" customFormat="1" ht="14.25" customHeight="1">
      <c r="A44" s="40"/>
      <c r="B44" s="102"/>
      <c r="C44" s="22"/>
      <c r="D44" s="22"/>
      <c r="E44" s="41"/>
      <c r="F44" s="41"/>
      <c r="G44" s="14"/>
      <c r="H44" s="22"/>
      <c r="I44" s="15"/>
      <c r="J44" s="16"/>
      <c r="K44" s="22"/>
      <c r="L44" s="22"/>
      <c r="M44" s="17"/>
      <c r="N44" s="17"/>
      <c r="O44" s="17"/>
      <c r="P44" s="17"/>
      <c r="Q44" s="108"/>
    </row>
    <row r="45" spans="1:23" s="39" customFormat="1" ht="14.25" customHeight="1">
      <c r="A45" s="40"/>
      <c r="B45" s="24"/>
      <c r="C45" s="22"/>
      <c r="D45" s="22"/>
      <c r="E45" s="41"/>
      <c r="F45" s="41"/>
      <c r="G45" s="14"/>
      <c r="H45" s="22"/>
      <c r="I45" s="15"/>
      <c r="J45" s="16"/>
      <c r="K45" s="22"/>
      <c r="L45" s="22"/>
      <c r="M45" s="17"/>
      <c r="N45" s="17"/>
      <c r="O45" s="17"/>
      <c r="P45" s="17"/>
      <c r="Q45" s="108"/>
    </row>
    <row r="46" spans="1:23" s="39" customFormat="1" ht="14.25" customHeight="1">
      <c r="A46" s="36"/>
      <c r="B46" s="24"/>
      <c r="C46" s="22"/>
      <c r="D46" s="22"/>
      <c r="E46" s="41"/>
      <c r="F46" s="41"/>
      <c r="G46" s="14"/>
      <c r="H46" s="22"/>
      <c r="I46" s="15"/>
      <c r="J46" s="16"/>
      <c r="K46" s="22"/>
      <c r="L46" s="22"/>
      <c r="M46" s="17"/>
      <c r="N46" s="17"/>
      <c r="O46" s="17"/>
      <c r="P46" s="17"/>
      <c r="Q46" s="108"/>
    </row>
    <row r="47" spans="1:23" s="39" customFormat="1">
      <c r="A47" s="36"/>
      <c r="B47" s="24"/>
      <c r="C47" s="22"/>
      <c r="D47" s="22"/>
      <c r="E47" s="41"/>
      <c r="F47" s="41"/>
      <c r="G47" s="14"/>
      <c r="H47" s="22"/>
      <c r="I47" s="15"/>
      <c r="J47" s="16"/>
      <c r="K47" s="22"/>
      <c r="L47" s="22"/>
      <c r="M47" s="17"/>
      <c r="N47" s="17"/>
      <c r="O47" s="17"/>
      <c r="P47" s="17"/>
      <c r="Q47" s="108"/>
    </row>
    <row r="48" spans="1:23" s="50" customFormat="1" ht="15.75" customHeight="1">
      <c r="A48" s="36"/>
      <c r="B48" s="24"/>
      <c r="C48" s="22"/>
      <c r="D48" s="22"/>
      <c r="E48" s="41"/>
      <c r="F48" s="41"/>
      <c r="G48" s="14"/>
      <c r="H48" s="22"/>
      <c r="I48" s="15"/>
      <c r="J48" s="16"/>
      <c r="K48" s="22"/>
      <c r="L48" s="22"/>
      <c r="M48" s="17"/>
      <c r="N48" s="17"/>
      <c r="O48" s="17"/>
      <c r="P48" s="17"/>
      <c r="Q48" s="108"/>
      <c r="R48" s="39"/>
      <c r="S48" s="39"/>
      <c r="T48" s="39"/>
      <c r="U48" s="39"/>
      <c r="V48" s="39"/>
      <c r="W48" s="39"/>
    </row>
    <row r="49" spans="1:23" s="39" customFormat="1" ht="13.7" customHeight="1">
      <c r="A49" s="40"/>
      <c r="B49" s="24"/>
      <c r="C49" s="22"/>
      <c r="D49" s="22"/>
      <c r="E49" s="41"/>
      <c r="F49" s="41"/>
      <c r="G49" s="14"/>
      <c r="H49" s="22"/>
      <c r="I49" s="15"/>
      <c r="J49" s="16"/>
      <c r="K49" s="22"/>
      <c r="L49" s="22"/>
      <c r="M49" s="17"/>
      <c r="N49" s="17"/>
      <c r="O49" s="17"/>
      <c r="P49" s="17"/>
      <c r="Q49" s="108"/>
    </row>
    <row r="50" spans="1:23" s="39" customFormat="1">
      <c r="A50" s="40"/>
      <c r="B50" s="24"/>
      <c r="C50" s="22"/>
      <c r="D50" s="22"/>
      <c r="E50" s="41"/>
      <c r="F50" s="41"/>
      <c r="G50" s="14"/>
      <c r="H50" s="22"/>
      <c r="I50" s="15"/>
      <c r="J50" s="16"/>
      <c r="K50" s="22"/>
      <c r="L50" s="22"/>
      <c r="M50" s="17"/>
      <c r="N50" s="17"/>
      <c r="O50" s="17"/>
      <c r="P50" s="17"/>
      <c r="Q50" s="108"/>
    </row>
    <row r="51" spans="1:23" s="39" customFormat="1">
      <c r="A51" s="36"/>
      <c r="B51" s="24"/>
      <c r="C51" s="22"/>
      <c r="D51" s="22"/>
      <c r="E51" s="41"/>
      <c r="F51" s="41"/>
      <c r="G51" s="14"/>
      <c r="H51" s="22"/>
      <c r="I51" s="15"/>
      <c r="J51" s="16"/>
      <c r="K51" s="22"/>
      <c r="L51" s="22"/>
      <c r="M51" s="17"/>
      <c r="N51" s="17"/>
      <c r="O51" s="17"/>
      <c r="P51" s="17"/>
      <c r="Q51" s="108"/>
      <c r="S51" s="53"/>
    </row>
    <row r="52" spans="1:23" s="39" customFormat="1">
      <c r="A52" s="40"/>
      <c r="B52" s="24"/>
      <c r="C52" s="22"/>
      <c r="D52" s="22"/>
      <c r="E52" s="41"/>
      <c r="F52" s="41"/>
      <c r="G52" s="14"/>
      <c r="H52" s="22"/>
      <c r="I52" s="15"/>
      <c r="J52" s="16"/>
      <c r="K52" s="22"/>
      <c r="L52" s="22"/>
      <c r="M52" s="17"/>
      <c r="N52" s="17"/>
      <c r="O52" s="17"/>
      <c r="P52" s="17"/>
      <c r="Q52" s="108"/>
    </row>
    <row r="53" spans="1:23" s="39" customFormat="1">
      <c r="A53" s="36"/>
      <c r="B53" s="24"/>
      <c r="C53" s="22"/>
      <c r="D53" s="22"/>
      <c r="E53" s="41"/>
      <c r="F53" s="41"/>
      <c r="G53" s="14"/>
      <c r="H53" s="22"/>
      <c r="I53" s="15"/>
      <c r="J53" s="16"/>
      <c r="K53" s="22"/>
      <c r="L53" s="22"/>
      <c r="M53" s="17"/>
      <c r="N53" s="17"/>
      <c r="O53" s="17"/>
      <c r="P53" s="17"/>
      <c r="Q53" s="108"/>
    </row>
    <row r="54" spans="1:23" s="39" customFormat="1">
      <c r="A54" s="40"/>
      <c r="B54" s="24"/>
      <c r="C54" s="22"/>
      <c r="D54" s="22"/>
      <c r="E54" s="41"/>
      <c r="F54" s="41"/>
      <c r="G54" s="14"/>
      <c r="H54" s="22"/>
      <c r="I54" s="15"/>
      <c r="J54" s="16"/>
      <c r="K54" s="22"/>
      <c r="L54" s="22"/>
      <c r="M54" s="17"/>
      <c r="N54" s="17"/>
      <c r="O54" s="17"/>
      <c r="P54" s="17"/>
      <c r="Q54" s="108"/>
    </row>
    <row r="55" spans="1:23" s="39" customFormat="1">
      <c r="A55" s="40"/>
      <c r="B55" s="24"/>
      <c r="C55" s="22"/>
      <c r="D55" s="22"/>
      <c r="E55" s="41"/>
      <c r="F55" s="41"/>
      <c r="G55" s="14"/>
      <c r="H55" s="22"/>
      <c r="I55" s="15"/>
      <c r="J55" s="16"/>
      <c r="K55" s="22"/>
      <c r="L55" s="22"/>
      <c r="M55" s="17"/>
      <c r="N55" s="17"/>
      <c r="O55" s="17"/>
      <c r="P55" s="17"/>
      <c r="Q55" s="108"/>
    </row>
    <row r="56" spans="1:23" s="39" customFormat="1">
      <c r="A56" s="36"/>
      <c r="B56" s="24"/>
      <c r="C56" s="22"/>
      <c r="D56" s="22"/>
      <c r="E56" s="41"/>
      <c r="F56" s="41"/>
      <c r="G56" s="14"/>
      <c r="H56" s="22"/>
      <c r="I56" s="15"/>
      <c r="J56" s="16"/>
      <c r="K56" s="22"/>
      <c r="L56" s="22"/>
      <c r="M56" s="17"/>
      <c r="N56" s="17"/>
      <c r="O56" s="17"/>
      <c r="P56" s="17"/>
      <c r="Q56" s="108"/>
    </row>
    <row r="57" spans="1:23" s="39" customFormat="1">
      <c r="A57" s="36"/>
      <c r="B57" s="24"/>
      <c r="C57" s="22"/>
      <c r="D57" s="22"/>
      <c r="E57" s="41"/>
      <c r="F57" s="41"/>
      <c r="G57" s="14"/>
      <c r="H57" s="22"/>
      <c r="I57" s="15"/>
      <c r="J57" s="16"/>
      <c r="K57" s="22"/>
      <c r="L57" s="22"/>
      <c r="M57" s="17"/>
      <c r="N57" s="17"/>
      <c r="O57" s="17"/>
      <c r="P57" s="17"/>
      <c r="Q57" s="108"/>
      <c r="S57" s="53"/>
    </row>
    <row r="58" spans="1:23" s="39" customFormat="1">
      <c r="A58" s="40"/>
      <c r="B58" s="24"/>
      <c r="C58" s="22"/>
      <c r="D58" s="22"/>
      <c r="E58" s="41"/>
      <c r="F58" s="41"/>
      <c r="G58" s="22"/>
      <c r="H58" s="22"/>
      <c r="I58" s="15"/>
      <c r="J58" s="16"/>
      <c r="K58" s="22"/>
      <c r="L58" s="22"/>
      <c r="M58" s="17"/>
      <c r="N58" s="17"/>
      <c r="O58" s="17"/>
      <c r="P58" s="17"/>
      <c r="Q58" s="108"/>
    </row>
    <row r="59" spans="1:23" s="148" customFormat="1">
      <c r="A59" s="40"/>
      <c r="B59" s="24"/>
      <c r="C59" s="22"/>
      <c r="D59" s="22"/>
      <c r="E59" s="41"/>
      <c r="F59" s="41"/>
      <c r="G59" s="39"/>
      <c r="H59" s="22"/>
      <c r="I59" s="15"/>
      <c r="J59" s="16"/>
      <c r="K59" s="22"/>
      <c r="L59" s="22"/>
      <c r="M59" s="17"/>
      <c r="N59" s="17"/>
      <c r="O59" s="17"/>
      <c r="P59" s="17"/>
      <c r="Q59" s="108"/>
      <c r="R59" s="39"/>
      <c r="S59" s="39"/>
      <c r="T59" s="39"/>
      <c r="U59" s="39"/>
      <c r="V59" s="39"/>
      <c r="W59" s="39"/>
    </row>
    <row r="60" spans="1:23" s="39" customFormat="1">
      <c r="A60" s="36"/>
      <c r="B60" s="24"/>
      <c r="C60" s="22"/>
      <c r="D60" s="22"/>
      <c r="E60" s="41"/>
      <c r="F60" s="41"/>
      <c r="H60" s="22"/>
      <c r="I60" s="15"/>
      <c r="J60" s="16"/>
      <c r="K60" s="22"/>
      <c r="L60" s="22"/>
      <c r="M60" s="17"/>
      <c r="N60" s="17"/>
      <c r="O60" s="17"/>
      <c r="P60" s="17"/>
      <c r="Q60" s="108"/>
    </row>
    <row r="61" spans="1:23" s="39" customFormat="1">
      <c r="A61" s="36"/>
      <c r="B61" s="24"/>
      <c r="C61" s="22"/>
      <c r="D61" s="22"/>
      <c r="E61" s="41"/>
      <c r="F61" s="41"/>
      <c r="H61" s="22"/>
      <c r="I61" s="15"/>
      <c r="J61" s="16"/>
      <c r="K61" s="22"/>
      <c r="L61" s="22"/>
      <c r="M61" s="17"/>
      <c r="N61" s="17"/>
      <c r="O61" s="17"/>
      <c r="P61" s="17"/>
      <c r="Q61" s="108"/>
    </row>
    <row r="62" spans="1:23" s="39" customFormat="1">
      <c r="A62" s="36"/>
      <c r="B62" s="24"/>
      <c r="C62" s="22"/>
      <c r="D62" s="22"/>
      <c r="E62" s="53"/>
      <c r="F62" s="53"/>
      <c r="H62" s="22"/>
      <c r="I62" s="15"/>
      <c r="J62" s="16"/>
      <c r="K62" s="22"/>
      <c r="L62" s="22"/>
      <c r="M62" s="17"/>
      <c r="N62" s="17"/>
      <c r="O62" s="17"/>
      <c r="P62" s="17"/>
      <c r="Q62" s="108"/>
    </row>
    <row r="63" spans="1:23" s="39" customFormat="1">
      <c r="A63" s="36"/>
      <c r="B63" s="24"/>
      <c r="C63" s="22"/>
      <c r="D63" s="22"/>
      <c r="E63" s="53"/>
      <c r="F63" s="53"/>
      <c r="H63" s="22"/>
      <c r="I63" s="15"/>
      <c r="J63" s="16"/>
      <c r="K63" s="22"/>
      <c r="L63" s="22"/>
      <c r="M63" s="17"/>
      <c r="N63" s="17"/>
      <c r="O63" s="17"/>
      <c r="P63" s="17"/>
      <c r="Q63" s="108"/>
    </row>
    <row r="64" spans="1:23" s="39" customFormat="1">
      <c r="A64" s="36"/>
      <c r="B64" s="24"/>
      <c r="C64" s="22"/>
      <c r="D64" s="22"/>
      <c r="E64" s="53"/>
      <c r="F64" s="53"/>
      <c r="H64" s="22"/>
      <c r="I64" s="15"/>
      <c r="J64" s="16"/>
      <c r="K64" s="22"/>
      <c r="L64" s="22"/>
      <c r="M64" s="17"/>
      <c r="N64" s="17"/>
      <c r="O64" s="17"/>
      <c r="P64" s="17"/>
      <c r="Q64" s="108"/>
    </row>
    <row r="65" spans="1:23" s="39" customFormat="1">
      <c r="A65" s="36"/>
      <c r="B65" s="24"/>
      <c r="C65" s="22"/>
      <c r="D65" s="22"/>
      <c r="E65" s="53"/>
      <c r="F65" s="53"/>
      <c r="H65" s="22"/>
      <c r="I65" s="15"/>
      <c r="J65" s="16"/>
      <c r="K65" s="22"/>
      <c r="L65" s="22"/>
      <c r="M65" s="17"/>
      <c r="N65" s="17"/>
      <c r="O65" s="17"/>
      <c r="P65" s="17"/>
      <c r="Q65" s="108"/>
      <c r="S65" s="53"/>
    </row>
    <row r="66" spans="1:23" s="39" customFormat="1">
      <c r="A66" s="40"/>
      <c r="B66" s="24"/>
      <c r="C66" s="22"/>
      <c r="D66" s="22"/>
      <c r="E66" s="53"/>
      <c r="F66" s="53"/>
      <c r="H66" s="22"/>
      <c r="I66" s="15"/>
      <c r="J66" s="16"/>
      <c r="K66" s="22"/>
      <c r="L66" s="22"/>
      <c r="M66" s="17"/>
      <c r="N66" s="17"/>
      <c r="O66" s="17"/>
      <c r="P66" s="17"/>
      <c r="Q66" s="108"/>
    </row>
    <row r="67" spans="1:23" s="39" customFormat="1">
      <c r="A67" s="36"/>
      <c r="B67" s="24"/>
      <c r="C67" s="22"/>
      <c r="D67" s="22"/>
      <c r="E67" s="53"/>
      <c r="F67" s="53"/>
      <c r="H67" s="22"/>
      <c r="I67" s="15"/>
      <c r="J67" s="16"/>
      <c r="K67" s="22"/>
      <c r="L67" s="22"/>
      <c r="M67" s="17"/>
      <c r="N67" s="17"/>
      <c r="O67" s="17"/>
      <c r="P67" s="17"/>
      <c r="Q67" s="108"/>
    </row>
    <row r="68" spans="1:23" s="50" customFormat="1">
      <c r="A68" s="36"/>
      <c r="B68" s="24"/>
      <c r="C68" s="22"/>
      <c r="D68" s="22"/>
      <c r="E68" s="53"/>
      <c r="F68" s="53"/>
      <c r="G68" s="39"/>
      <c r="H68" s="22"/>
      <c r="I68" s="15"/>
      <c r="J68" s="16"/>
      <c r="K68" s="22"/>
      <c r="L68" s="22"/>
      <c r="M68" s="17"/>
      <c r="N68" s="17"/>
      <c r="O68" s="17"/>
      <c r="P68" s="17"/>
      <c r="Q68" s="108"/>
      <c r="R68" s="39"/>
      <c r="S68" s="39"/>
      <c r="T68" s="39"/>
      <c r="U68" s="39"/>
      <c r="V68" s="39"/>
      <c r="W68" s="39"/>
    </row>
    <row r="69" spans="1:23" s="39" customFormat="1">
      <c r="A69" s="40"/>
      <c r="B69" s="24"/>
      <c r="C69" s="22"/>
      <c r="D69" s="22"/>
      <c r="E69" s="53"/>
      <c r="F69" s="53"/>
      <c r="H69" s="22"/>
      <c r="I69" s="15"/>
      <c r="J69" s="16"/>
      <c r="K69" s="105"/>
      <c r="L69" s="22"/>
      <c r="M69" s="17"/>
      <c r="N69" s="17"/>
      <c r="O69" s="17"/>
      <c r="P69" s="17"/>
      <c r="Q69" s="22"/>
      <c r="U69" s="53"/>
    </row>
    <row r="70" spans="1:23" s="39" customFormat="1">
      <c r="A70" s="154"/>
      <c r="B70" s="24"/>
      <c r="C70" s="105"/>
      <c r="D70" s="105"/>
      <c r="E70" s="115"/>
      <c r="F70" s="115"/>
      <c r="G70" s="106"/>
      <c r="H70" s="105"/>
      <c r="I70" s="15"/>
      <c r="J70" s="16"/>
      <c r="K70" s="22"/>
      <c r="L70" s="105"/>
      <c r="M70" s="17"/>
      <c r="N70" s="17"/>
      <c r="O70" s="74"/>
      <c r="P70" s="74"/>
      <c r="Q70" s="110"/>
    </row>
    <row r="71" spans="1:23" s="39" customFormat="1">
      <c r="A71" s="104"/>
      <c r="B71" s="24"/>
      <c r="C71" s="105"/>
      <c r="D71" s="105"/>
      <c r="E71" s="115"/>
      <c r="F71" s="115"/>
      <c r="G71" s="106"/>
      <c r="H71" s="105"/>
      <c r="I71" s="15"/>
      <c r="J71" s="16"/>
      <c r="K71" s="22"/>
      <c r="L71" s="105"/>
      <c r="M71" s="74"/>
      <c r="N71" s="17"/>
      <c r="O71" s="74"/>
      <c r="P71" s="74"/>
      <c r="Q71" s="110"/>
    </row>
    <row r="72" spans="1:23" s="39" customFormat="1">
      <c r="A72" s="104"/>
      <c r="B72" s="24"/>
      <c r="C72" s="105"/>
      <c r="D72" s="105"/>
      <c r="E72" s="115"/>
      <c r="F72" s="115"/>
      <c r="G72" s="106"/>
      <c r="H72" s="105"/>
      <c r="I72" s="15"/>
      <c r="J72" s="16"/>
      <c r="K72" s="105"/>
      <c r="L72" s="105"/>
      <c r="M72" s="74"/>
      <c r="N72" s="17"/>
      <c r="O72" s="74"/>
      <c r="P72" s="74"/>
      <c r="Q72" s="110"/>
    </row>
    <row r="73" spans="1:23" s="39" customFormat="1">
      <c r="A73" s="104"/>
      <c r="B73" s="24"/>
      <c r="C73" s="105"/>
      <c r="D73" s="105"/>
      <c r="E73" s="115"/>
      <c r="F73" s="115"/>
      <c r="G73" s="106"/>
      <c r="H73" s="105"/>
      <c r="I73" s="15"/>
      <c r="J73" s="16"/>
      <c r="K73" s="105"/>
      <c r="L73" s="105"/>
      <c r="M73" s="74"/>
      <c r="N73" s="17"/>
      <c r="O73" s="74"/>
      <c r="P73" s="74"/>
      <c r="Q73" s="110"/>
    </row>
    <row r="74" spans="1:23" s="39" customFormat="1">
      <c r="A74" s="107"/>
      <c r="B74" s="24"/>
      <c r="C74" s="105"/>
      <c r="D74" s="105"/>
      <c r="E74" s="115"/>
      <c r="F74" s="115"/>
      <c r="G74" s="106"/>
      <c r="H74" s="105"/>
      <c r="I74" s="15"/>
      <c r="J74" s="16"/>
      <c r="K74" s="105"/>
      <c r="L74" s="105"/>
      <c r="M74" s="74"/>
      <c r="N74" s="17"/>
      <c r="O74" s="74"/>
      <c r="P74" s="74"/>
      <c r="Q74" s="110"/>
    </row>
    <row r="75" spans="1:23" s="39" customFormat="1">
      <c r="A75" s="104"/>
      <c r="B75" s="24"/>
      <c r="C75" s="105"/>
      <c r="D75" s="105"/>
      <c r="E75" s="115"/>
      <c r="F75" s="115"/>
      <c r="G75" s="106"/>
      <c r="H75" s="105"/>
      <c r="I75" s="15"/>
      <c r="J75" s="16"/>
      <c r="K75" s="105"/>
      <c r="L75" s="105"/>
      <c r="M75" s="74"/>
      <c r="N75" s="17"/>
      <c r="O75" s="116"/>
      <c r="P75" s="74"/>
      <c r="Q75" s="110"/>
    </row>
    <row r="76" spans="1:23" s="39" customFormat="1">
      <c r="A76" s="104"/>
      <c r="B76" s="24"/>
      <c r="C76" s="105"/>
      <c r="D76" s="105"/>
      <c r="E76" s="115"/>
      <c r="F76" s="115"/>
      <c r="G76" s="106"/>
      <c r="H76" s="105"/>
      <c r="I76" s="15"/>
      <c r="J76" s="16"/>
      <c r="K76" s="105"/>
      <c r="L76" s="105"/>
      <c r="M76" s="74"/>
      <c r="N76" s="17"/>
      <c r="O76" s="116"/>
      <c r="P76" s="74"/>
      <c r="Q76" s="110"/>
    </row>
    <row r="77" spans="1:23" s="39" customFormat="1">
      <c r="A77" s="104"/>
      <c r="B77" s="24"/>
      <c r="C77" s="105"/>
      <c r="D77" s="105"/>
      <c r="E77" s="115"/>
      <c r="F77" s="115"/>
      <c r="G77" s="106"/>
      <c r="H77" s="105"/>
      <c r="I77" s="15"/>
      <c r="J77" s="16"/>
      <c r="K77" s="105"/>
      <c r="L77" s="105"/>
      <c r="M77" s="74"/>
      <c r="N77" s="17"/>
      <c r="O77" s="74"/>
      <c r="P77" s="74"/>
      <c r="Q77" s="105"/>
    </row>
    <row r="78" spans="1:23" s="50" customFormat="1">
      <c r="A78" s="104"/>
      <c r="B78" s="24"/>
      <c r="C78" s="105"/>
      <c r="D78" s="105"/>
      <c r="E78" s="115"/>
      <c r="F78" s="115"/>
      <c r="G78" s="106"/>
      <c r="H78" s="105"/>
      <c r="I78" s="15"/>
      <c r="J78" s="16"/>
      <c r="K78" s="105"/>
      <c r="L78" s="105"/>
      <c r="M78" s="74"/>
      <c r="N78" s="17"/>
      <c r="O78" s="74"/>
      <c r="P78" s="74"/>
      <c r="Q78" s="105"/>
      <c r="R78" s="39"/>
      <c r="S78" s="39"/>
      <c r="T78" s="39"/>
      <c r="U78" s="39"/>
      <c r="V78" s="39"/>
      <c r="W78" s="39"/>
    </row>
    <row r="79" spans="1:23" s="39" customFormat="1">
      <c r="A79" s="107"/>
      <c r="B79" s="24"/>
      <c r="C79" s="105"/>
      <c r="D79" s="105"/>
      <c r="E79" s="115"/>
      <c r="F79" s="115"/>
      <c r="G79" s="106"/>
      <c r="H79" s="105"/>
      <c r="I79" s="15"/>
      <c r="J79" s="16"/>
      <c r="K79" s="105"/>
      <c r="L79" s="105"/>
      <c r="M79" s="74"/>
      <c r="N79" s="17"/>
      <c r="O79" s="74"/>
      <c r="P79" s="74"/>
      <c r="Q79" s="110"/>
    </row>
    <row r="80" spans="1:23" s="39" customFormat="1">
      <c r="A80" s="104"/>
      <c r="B80" s="24"/>
      <c r="C80" s="105"/>
      <c r="D80" s="105"/>
      <c r="E80" s="115"/>
      <c r="F80" s="115"/>
      <c r="G80" s="106"/>
      <c r="H80" s="105"/>
      <c r="I80" s="15"/>
      <c r="J80" s="16"/>
      <c r="K80" s="105"/>
      <c r="L80" s="105"/>
      <c r="M80" s="74"/>
      <c r="N80" s="17"/>
      <c r="O80" s="74"/>
      <c r="P80" s="74"/>
      <c r="Q80" s="110"/>
      <c r="S80" s="53"/>
    </row>
    <row r="81" spans="1:23" s="39" customFormat="1">
      <c r="A81" s="104"/>
      <c r="B81" s="24"/>
      <c r="C81" s="105"/>
      <c r="D81" s="105"/>
      <c r="E81" s="115"/>
      <c r="F81" s="115"/>
      <c r="G81" s="106"/>
      <c r="H81" s="105"/>
      <c r="I81" s="15"/>
      <c r="J81" s="16"/>
      <c r="K81" s="105"/>
      <c r="L81" s="105"/>
      <c r="M81" s="74"/>
      <c r="N81" s="17"/>
      <c r="O81" s="74"/>
      <c r="P81" s="74"/>
      <c r="Q81" s="110"/>
    </row>
    <row r="82" spans="1:23" s="39" customFormat="1">
      <c r="A82" s="107"/>
      <c r="B82" s="24"/>
      <c r="C82" s="105"/>
      <c r="D82" s="105"/>
      <c r="E82" s="115"/>
      <c r="F82" s="115"/>
      <c r="G82" s="106"/>
      <c r="H82" s="105"/>
      <c r="I82" s="15"/>
      <c r="J82" s="16"/>
      <c r="K82" s="105"/>
      <c r="L82" s="105"/>
      <c r="M82" s="74"/>
      <c r="N82" s="17"/>
      <c r="O82" s="74"/>
      <c r="P82" s="74"/>
      <c r="Q82" s="110"/>
    </row>
    <row r="83" spans="1:23" s="39" customFormat="1">
      <c r="A83" s="104"/>
      <c r="B83" s="24"/>
      <c r="C83" s="105"/>
      <c r="D83" s="105"/>
      <c r="E83" s="115"/>
      <c r="F83" s="115"/>
      <c r="G83" s="106"/>
      <c r="H83" s="105"/>
      <c r="I83" s="15"/>
      <c r="J83" s="16"/>
      <c r="K83" s="105"/>
      <c r="L83" s="105"/>
      <c r="M83" s="74"/>
      <c r="N83" s="17"/>
      <c r="O83" s="74"/>
      <c r="P83" s="74"/>
      <c r="Q83" s="110"/>
    </row>
    <row r="84" spans="1:23" s="39" customFormat="1">
      <c r="A84" s="104"/>
      <c r="B84" s="24"/>
      <c r="C84" s="105"/>
      <c r="D84" s="105"/>
      <c r="E84" s="115"/>
      <c r="F84" s="115"/>
      <c r="G84" s="106"/>
      <c r="H84" s="105"/>
      <c r="I84" s="15"/>
      <c r="J84" s="16"/>
      <c r="K84" s="105"/>
      <c r="L84" s="105"/>
      <c r="M84" s="74"/>
      <c r="N84" s="17"/>
      <c r="O84" s="74"/>
      <c r="P84" s="74"/>
      <c r="Q84" s="110"/>
    </row>
    <row r="85" spans="1:23" s="39" customFormat="1">
      <c r="A85" s="104"/>
      <c r="B85" s="24"/>
      <c r="C85" s="105"/>
      <c r="D85" s="105"/>
      <c r="E85" s="115"/>
      <c r="F85" s="115"/>
      <c r="G85" s="106"/>
      <c r="H85" s="105"/>
      <c r="I85" s="15"/>
      <c r="J85" s="16"/>
      <c r="K85" s="105"/>
      <c r="L85" s="105"/>
      <c r="M85" s="74"/>
      <c r="N85" s="17"/>
      <c r="O85" s="74"/>
      <c r="P85" s="74"/>
      <c r="Q85" s="110"/>
      <c r="T85" s="53"/>
    </row>
    <row r="86" spans="1:23" s="39" customFormat="1">
      <c r="A86" s="104"/>
      <c r="B86" s="24"/>
      <c r="C86" s="105"/>
      <c r="D86" s="105"/>
      <c r="E86" s="115"/>
      <c r="F86" s="115"/>
      <c r="G86" s="106"/>
      <c r="H86" s="105"/>
      <c r="I86" s="15"/>
      <c r="J86" s="16"/>
      <c r="K86" s="105"/>
      <c r="L86" s="105"/>
      <c r="M86" s="74"/>
      <c r="N86" s="17"/>
      <c r="O86" s="74"/>
      <c r="P86" s="74"/>
      <c r="Q86" s="110"/>
    </row>
    <row r="87" spans="1:23" s="39" customFormat="1">
      <c r="A87" s="104"/>
      <c r="B87" s="24"/>
      <c r="C87" s="105"/>
      <c r="D87" s="105"/>
      <c r="E87" s="115"/>
      <c r="F87" s="115"/>
      <c r="G87" s="106"/>
      <c r="H87" s="105"/>
      <c r="I87" s="15"/>
      <c r="J87" s="16"/>
      <c r="K87" s="105"/>
      <c r="L87" s="105"/>
      <c r="M87" s="74"/>
      <c r="N87" s="17"/>
      <c r="O87" s="74"/>
      <c r="P87" s="74"/>
      <c r="Q87" s="110"/>
    </row>
    <row r="88" spans="1:23" s="50" customFormat="1">
      <c r="A88" s="104"/>
      <c r="B88" s="24"/>
      <c r="C88" s="105"/>
      <c r="D88" s="105"/>
      <c r="E88" s="115"/>
      <c r="F88" s="115"/>
      <c r="G88" s="106"/>
      <c r="H88" s="105"/>
      <c r="I88" s="15"/>
      <c r="J88" s="16"/>
      <c r="K88" s="105"/>
      <c r="L88" s="105"/>
      <c r="M88" s="74"/>
      <c r="N88" s="17"/>
      <c r="O88" s="74"/>
      <c r="P88" s="74"/>
      <c r="Q88" s="110"/>
      <c r="R88" s="39"/>
      <c r="S88" s="39"/>
      <c r="T88" s="39"/>
      <c r="U88" s="39"/>
      <c r="V88" s="39"/>
      <c r="W88" s="39"/>
    </row>
    <row r="89" spans="1:23" s="39" customFormat="1">
      <c r="A89" s="107"/>
      <c r="B89" s="24"/>
      <c r="C89" s="105"/>
      <c r="D89" s="105"/>
      <c r="E89" s="115"/>
      <c r="F89" s="115"/>
      <c r="G89" s="106"/>
      <c r="H89" s="105"/>
      <c r="I89" s="15"/>
      <c r="J89" s="16"/>
      <c r="K89" s="105"/>
      <c r="L89" s="105"/>
      <c r="M89" s="74"/>
      <c r="N89" s="17"/>
      <c r="O89" s="74"/>
      <c r="P89" s="74"/>
      <c r="Q89" s="110"/>
      <c r="S89" s="53"/>
    </row>
    <row r="90" spans="1:23" s="39" customFormat="1">
      <c r="A90" s="107"/>
      <c r="B90" s="24"/>
      <c r="C90" s="105"/>
      <c r="D90" s="105"/>
      <c r="E90" s="115"/>
      <c r="F90" s="115"/>
      <c r="G90" s="106"/>
      <c r="H90" s="105"/>
      <c r="I90" s="15"/>
      <c r="J90" s="16"/>
      <c r="K90" s="105"/>
      <c r="L90" s="105"/>
      <c r="M90" s="74"/>
      <c r="N90" s="17"/>
      <c r="O90" s="74"/>
      <c r="P90" s="74"/>
      <c r="Q90" s="110"/>
    </row>
    <row r="91" spans="1:23" s="39" customFormat="1">
      <c r="A91" s="36"/>
      <c r="B91" s="24"/>
      <c r="C91" s="105"/>
      <c r="D91" s="105"/>
      <c r="E91" s="115"/>
      <c r="F91" s="115"/>
      <c r="G91" s="106"/>
      <c r="H91" s="105"/>
      <c r="I91" s="15"/>
      <c r="J91" s="16"/>
      <c r="K91" s="105"/>
      <c r="L91" s="105"/>
      <c r="M91" s="74"/>
      <c r="N91" s="17"/>
      <c r="O91" s="74"/>
      <c r="P91" s="74"/>
      <c r="Q91" s="110"/>
    </row>
    <row r="92" spans="1:23">
      <c r="A92" s="36"/>
      <c r="B92" s="24"/>
      <c r="C92" s="105"/>
      <c r="D92" s="105"/>
      <c r="E92" s="115"/>
      <c r="F92" s="115"/>
      <c r="G92" s="106"/>
      <c r="H92" s="105"/>
      <c r="I92" s="15"/>
      <c r="J92" s="16"/>
      <c r="K92" s="105"/>
      <c r="L92" s="105"/>
      <c r="M92" s="74"/>
      <c r="N92" s="17"/>
      <c r="O92" s="74"/>
      <c r="P92" s="74"/>
      <c r="Q92" s="110"/>
      <c r="R92" s="39"/>
      <c r="S92" s="39"/>
      <c r="T92" s="39"/>
      <c r="U92" s="39"/>
      <c r="V92" s="39"/>
      <c r="W92" s="39"/>
    </row>
    <row r="93" spans="1:23">
      <c r="A93" s="36"/>
      <c r="B93" s="24"/>
      <c r="C93" s="105"/>
      <c r="D93" s="105"/>
      <c r="E93" s="115"/>
      <c r="F93" s="115"/>
      <c r="G93" s="106"/>
      <c r="H93" s="105"/>
      <c r="I93" s="15"/>
      <c r="J93" s="16"/>
      <c r="K93" s="105"/>
      <c r="L93" s="105"/>
      <c r="M93" s="74"/>
      <c r="N93" s="17"/>
      <c r="O93" s="74"/>
      <c r="P93" s="74"/>
      <c r="Q93" s="110"/>
      <c r="R93" s="39"/>
      <c r="S93" s="39"/>
      <c r="T93" s="39"/>
      <c r="U93" s="39"/>
      <c r="V93" s="39"/>
      <c r="W93" s="39"/>
    </row>
    <row r="94" spans="1:23">
      <c r="A94" s="36"/>
      <c r="B94" s="24"/>
      <c r="C94" s="105"/>
      <c r="D94" s="105"/>
      <c r="E94" s="115"/>
      <c r="F94" s="115"/>
      <c r="G94" s="106"/>
      <c r="H94" s="105"/>
      <c r="I94" s="15"/>
      <c r="J94" s="16"/>
      <c r="K94" s="105"/>
      <c r="L94" s="105"/>
      <c r="M94" s="74"/>
      <c r="N94" s="17"/>
      <c r="O94" s="74"/>
      <c r="P94" s="74"/>
      <c r="Q94" s="110"/>
      <c r="R94" s="39"/>
      <c r="S94" s="39"/>
      <c r="T94" s="39"/>
      <c r="U94" s="39"/>
      <c r="V94" s="39"/>
      <c r="W94" s="39"/>
    </row>
    <row r="95" spans="1:23">
      <c r="A95" s="36"/>
      <c r="B95" s="24"/>
      <c r="C95" s="105"/>
      <c r="D95" s="105"/>
      <c r="E95" s="115"/>
      <c r="F95" s="115"/>
      <c r="G95" s="106"/>
      <c r="H95" s="105"/>
      <c r="I95" s="15"/>
      <c r="J95" s="16"/>
      <c r="K95" s="105"/>
      <c r="L95" s="105"/>
      <c r="M95" s="74"/>
      <c r="N95" s="17"/>
      <c r="O95" s="74"/>
      <c r="P95" s="74"/>
      <c r="Q95" s="105"/>
      <c r="R95" s="39"/>
      <c r="S95" s="39"/>
      <c r="T95" s="39"/>
      <c r="U95" s="39"/>
      <c r="V95" s="39"/>
      <c r="W95" s="39"/>
    </row>
    <row r="96" spans="1:23" s="39" customFormat="1">
      <c r="A96" s="36"/>
      <c r="B96" s="24"/>
      <c r="C96" s="105"/>
      <c r="D96" s="105"/>
      <c r="E96" s="115"/>
      <c r="F96" s="115"/>
      <c r="G96" s="106"/>
      <c r="H96" s="105"/>
      <c r="I96" s="15"/>
      <c r="J96" s="16"/>
      <c r="K96" s="105"/>
      <c r="L96" s="105"/>
      <c r="M96" s="74"/>
      <c r="N96" s="17"/>
      <c r="O96" s="74"/>
      <c r="P96" s="74"/>
      <c r="Q96" s="110"/>
    </row>
    <row r="97" spans="1:23">
      <c r="A97" s="36"/>
      <c r="B97" s="24"/>
      <c r="C97" s="22"/>
      <c r="D97" s="22"/>
      <c r="E97" s="53"/>
      <c r="F97" s="53"/>
      <c r="G97" s="39"/>
      <c r="H97" s="22"/>
      <c r="I97" s="15"/>
      <c r="J97" s="16"/>
      <c r="K97" s="22"/>
      <c r="L97" s="22"/>
      <c r="M97" s="17"/>
      <c r="N97" s="17"/>
      <c r="O97" s="17"/>
      <c r="P97" s="17"/>
      <c r="Q97" s="108"/>
      <c r="R97" s="39"/>
      <c r="S97" s="39"/>
      <c r="T97" s="39"/>
      <c r="U97" s="39"/>
      <c r="V97" s="39"/>
      <c r="W97" s="39"/>
    </row>
    <row r="98" spans="1:23" s="50" customFormat="1">
      <c r="A98" s="36"/>
      <c r="B98" s="106"/>
      <c r="C98" s="22"/>
      <c r="D98" s="22"/>
      <c r="E98" s="53"/>
      <c r="F98" s="53"/>
      <c r="G98" s="39"/>
      <c r="H98" s="22"/>
      <c r="I98" s="15"/>
      <c r="J98" s="16"/>
      <c r="K98" s="22"/>
      <c r="L98" s="22"/>
      <c r="M98" s="17"/>
      <c r="N98" s="17"/>
      <c r="O98" s="17"/>
      <c r="P98" s="17"/>
      <c r="Q98" s="22"/>
      <c r="R98" s="39"/>
      <c r="S98" s="39"/>
      <c r="T98" s="53"/>
      <c r="U98" s="39"/>
      <c r="V98" s="39"/>
      <c r="W98" s="39"/>
    </row>
    <row r="99" spans="1:23">
      <c r="A99" s="40"/>
      <c r="B99" s="24"/>
      <c r="C99" s="22"/>
      <c r="D99" s="22"/>
      <c r="E99" s="53"/>
      <c r="F99" s="53"/>
      <c r="G99" s="39"/>
      <c r="H99" s="22"/>
      <c r="I99" s="15"/>
      <c r="J99" s="16"/>
      <c r="K99" s="22"/>
      <c r="L99" s="22"/>
      <c r="M99" s="17"/>
      <c r="N99" s="17"/>
      <c r="O99" s="17"/>
      <c r="P99" s="17"/>
      <c r="Q99" s="22"/>
      <c r="R99" s="39"/>
      <c r="S99" s="39"/>
      <c r="T99" s="39"/>
      <c r="U99" s="39"/>
      <c r="V99" s="39"/>
      <c r="W99" s="39"/>
    </row>
    <row r="100" spans="1:23">
      <c r="A100" s="36"/>
      <c r="B100" s="24"/>
      <c r="C100" s="22"/>
      <c r="D100" s="22"/>
      <c r="E100" s="53"/>
      <c r="F100" s="53"/>
      <c r="G100" s="39"/>
      <c r="H100" s="22"/>
      <c r="I100" s="15"/>
      <c r="J100" s="16"/>
      <c r="K100" s="22"/>
      <c r="L100" s="22"/>
      <c r="M100" s="54"/>
      <c r="N100" s="17"/>
      <c r="O100" s="17"/>
      <c r="P100" s="17"/>
      <c r="Q100" s="108"/>
      <c r="R100" s="39"/>
      <c r="S100" s="39"/>
      <c r="T100" s="39"/>
      <c r="U100" s="39"/>
      <c r="V100" s="39"/>
      <c r="W100" s="39"/>
    </row>
    <row r="101" spans="1:23">
      <c r="A101" s="36"/>
      <c r="B101" s="24"/>
      <c r="C101" s="22"/>
      <c r="D101" s="22"/>
      <c r="E101" s="53"/>
      <c r="F101" s="53"/>
      <c r="G101" s="39"/>
      <c r="H101" s="22"/>
      <c r="I101" s="15"/>
      <c r="J101" s="16"/>
      <c r="K101" s="22"/>
      <c r="L101" s="22"/>
      <c r="M101" s="17"/>
      <c r="N101" s="17"/>
      <c r="O101" s="17"/>
      <c r="P101" s="17"/>
      <c r="Q101" s="108"/>
      <c r="R101" s="39"/>
      <c r="S101" s="39"/>
      <c r="T101" s="39"/>
      <c r="U101" s="39"/>
      <c r="V101" s="39"/>
      <c r="W101" s="39"/>
    </row>
    <row r="102" spans="1:23">
      <c r="A102" s="36"/>
      <c r="B102" s="24"/>
      <c r="C102" s="22"/>
      <c r="D102" s="22"/>
      <c r="E102" s="53"/>
      <c r="F102" s="53"/>
      <c r="G102" s="39"/>
      <c r="H102" s="22"/>
      <c r="I102" s="15"/>
      <c r="J102" s="16"/>
      <c r="K102" s="22"/>
      <c r="L102" s="22"/>
      <c r="M102" s="17"/>
      <c r="N102" s="17"/>
      <c r="O102" s="17"/>
      <c r="P102" s="17"/>
      <c r="Q102" s="22"/>
      <c r="R102" s="39"/>
      <c r="S102" s="39"/>
      <c r="T102" s="39"/>
      <c r="U102" s="39"/>
      <c r="V102" s="39"/>
      <c r="W102" s="39"/>
    </row>
    <row r="103" spans="1:23">
      <c r="A103" s="36"/>
      <c r="B103" s="24"/>
      <c r="C103" s="22"/>
      <c r="D103" s="22"/>
      <c r="E103" s="53"/>
      <c r="F103" s="53"/>
      <c r="G103" s="39"/>
      <c r="H103" s="22"/>
      <c r="I103" s="15"/>
      <c r="J103" s="16"/>
      <c r="K103" s="22"/>
      <c r="L103" s="22"/>
      <c r="M103" s="17"/>
      <c r="N103" s="17"/>
      <c r="O103" s="17"/>
      <c r="P103" s="17"/>
      <c r="Q103" s="108"/>
      <c r="R103" s="39"/>
      <c r="S103" s="39"/>
      <c r="T103" s="39"/>
      <c r="U103" s="39"/>
      <c r="V103" s="39"/>
      <c r="W103" s="39"/>
    </row>
    <row r="104" spans="1:23">
      <c r="A104" s="36"/>
      <c r="B104" s="24"/>
      <c r="C104" s="22"/>
      <c r="D104" s="22"/>
      <c r="E104" s="53"/>
      <c r="F104" s="53"/>
      <c r="G104" s="39"/>
      <c r="H104" s="22"/>
      <c r="I104" s="15"/>
      <c r="J104" s="16"/>
      <c r="K104" s="22"/>
      <c r="L104" s="22"/>
      <c r="M104" s="17"/>
      <c r="N104" s="17"/>
      <c r="O104" s="17"/>
      <c r="P104" s="17"/>
      <c r="Q104" s="22"/>
      <c r="R104" s="39"/>
      <c r="S104" s="39"/>
      <c r="T104" s="39"/>
      <c r="U104" s="39"/>
      <c r="V104" s="39"/>
      <c r="W104" s="39"/>
    </row>
    <row r="105" spans="1:23">
      <c r="A105" s="36"/>
      <c r="B105" s="24"/>
      <c r="C105" s="22"/>
      <c r="D105" s="22"/>
      <c r="E105" s="53"/>
      <c r="F105" s="53"/>
      <c r="G105" s="39"/>
      <c r="H105" s="22"/>
      <c r="I105" s="15"/>
      <c r="J105" s="16"/>
      <c r="K105" s="22"/>
      <c r="L105" s="22"/>
      <c r="M105" s="17"/>
      <c r="N105" s="17"/>
      <c r="O105" s="17"/>
      <c r="P105" s="17"/>
      <c r="Q105" s="22"/>
      <c r="R105" s="39"/>
      <c r="S105" s="39"/>
      <c r="T105" s="39"/>
      <c r="U105" s="39"/>
      <c r="V105" s="39"/>
      <c r="W105" s="39"/>
    </row>
    <row r="106" spans="1:23">
      <c r="A106" s="36"/>
      <c r="B106" s="24"/>
      <c r="C106" s="22"/>
      <c r="D106" s="22"/>
      <c r="E106" s="53"/>
      <c r="F106" s="53"/>
      <c r="G106" s="39"/>
      <c r="H106" s="22"/>
      <c r="I106" s="15"/>
      <c r="J106" s="16"/>
      <c r="K106" s="22"/>
      <c r="L106" s="22"/>
      <c r="M106" s="17"/>
      <c r="N106" s="17"/>
      <c r="O106" s="17"/>
      <c r="P106" s="17"/>
      <c r="Q106" s="22"/>
      <c r="R106" s="39"/>
      <c r="S106" s="39"/>
      <c r="T106" s="39"/>
      <c r="U106" s="39"/>
      <c r="V106" s="39"/>
      <c r="W106" s="39"/>
    </row>
    <row r="107" spans="1:23">
      <c r="A107" s="36"/>
      <c r="B107" s="24"/>
      <c r="C107" s="22"/>
      <c r="D107" s="22"/>
      <c r="E107" s="53"/>
      <c r="F107" s="53"/>
      <c r="G107" s="39"/>
      <c r="H107" s="22"/>
      <c r="I107" s="15"/>
      <c r="J107" s="16"/>
      <c r="K107" s="22"/>
      <c r="L107" s="22"/>
      <c r="M107" s="17"/>
      <c r="N107" s="17"/>
      <c r="O107" s="17"/>
      <c r="P107" s="17"/>
      <c r="Q107" s="108"/>
      <c r="R107" s="39"/>
      <c r="S107" s="39"/>
      <c r="T107" s="39"/>
      <c r="U107" s="39"/>
      <c r="V107" s="39"/>
      <c r="W107" s="39"/>
    </row>
    <row r="108" spans="1:23" s="50" customFormat="1">
      <c r="A108" s="36"/>
      <c r="B108" s="106"/>
      <c r="C108" s="22"/>
      <c r="D108" s="22"/>
      <c r="E108" s="53"/>
      <c r="F108" s="53"/>
      <c r="G108" s="39"/>
      <c r="H108" s="22"/>
      <c r="I108" s="15"/>
      <c r="J108" s="16"/>
      <c r="K108" s="22"/>
      <c r="L108" s="22"/>
      <c r="M108" s="17"/>
      <c r="N108" s="17"/>
      <c r="O108" s="17"/>
      <c r="P108" s="17"/>
      <c r="Q108" s="108"/>
      <c r="R108" s="39"/>
      <c r="S108" s="39"/>
      <c r="T108" s="53"/>
      <c r="U108" s="39"/>
      <c r="V108" s="39"/>
      <c r="W108" s="39"/>
    </row>
    <row r="109" spans="1:23">
      <c r="A109" s="40"/>
      <c r="B109" s="24"/>
      <c r="C109" s="22"/>
      <c r="D109" s="22"/>
      <c r="E109" s="53"/>
      <c r="F109" s="53"/>
      <c r="G109" s="39"/>
      <c r="H109" s="22"/>
      <c r="I109" s="15"/>
      <c r="J109" s="16"/>
      <c r="K109" s="22"/>
      <c r="L109" s="22"/>
      <c r="M109" s="17"/>
      <c r="N109" s="17"/>
      <c r="O109" s="17"/>
      <c r="P109" s="17"/>
      <c r="Q109" s="108"/>
      <c r="R109" s="39"/>
      <c r="S109" s="39"/>
      <c r="T109" s="39"/>
      <c r="U109" s="39"/>
      <c r="V109" s="39"/>
      <c r="W109" s="39"/>
    </row>
    <row r="110" spans="1:23">
      <c r="A110" s="36"/>
      <c r="B110" s="24"/>
      <c r="C110" s="22"/>
      <c r="D110" s="22"/>
      <c r="E110" s="53"/>
      <c r="F110" s="53"/>
      <c r="G110" s="39"/>
      <c r="H110" s="22"/>
      <c r="I110" s="15"/>
      <c r="J110" s="16"/>
      <c r="K110" s="22"/>
      <c r="L110" s="22"/>
      <c r="M110" s="17"/>
      <c r="N110" s="17"/>
      <c r="O110" s="17"/>
      <c r="P110" s="17"/>
      <c r="Q110" s="108"/>
      <c r="R110" s="39"/>
      <c r="S110" s="39"/>
      <c r="T110" s="39"/>
      <c r="U110" s="39"/>
      <c r="V110" s="39"/>
      <c r="W110" s="39"/>
    </row>
    <row r="111" spans="1:23">
      <c r="A111" s="36"/>
      <c r="B111" s="24"/>
      <c r="C111" s="22"/>
      <c r="D111" s="22"/>
      <c r="E111" s="53"/>
      <c r="F111" s="53"/>
      <c r="G111" s="39"/>
      <c r="H111" s="22"/>
      <c r="I111" s="15"/>
      <c r="J111" s="16"/>
      <c r="K111" s="22"/>
      <c r="L111" s="22"/>
      <c r="M111" s="17"/>
      <c r="N111" s="17"/>
      <c r="O111" s="17"/>
      <c r="P111" s="17"/>
      <c r="Q111" s="22"/>
      <c r="R111" s="39"/>
      <c r="S111" s="39"/>
      <c r="T111" s="39"/>
      <c r="U111" s="39"/>
      <c r="V111" s="39"/>
      <c r="W111" s="39"/>
    </row>
    <row r="112" spans="1:23">
      <c r="A112" s="36"/>
      <c r="B112" s="24"/>
      <c r="C112" s="22"/>
      <c r="D112" s="22"/>
      <c r="E112" s="53"/>
      <c r="F112" s="53"/>
      <c r="G112" s="39"/>
      <c r="H112" s="22"/>
      <c r="I112" s="15"/>
      <c r="J112" s="16"/>
      <c r="K112" s="22"/>
      <c r="L112" s="22"/>
      <c r="M112" s="17"/>
      <c r="N112" s="17"/>
      <c r="O112" s="17"/>
      <c r="P112" s="17"/>
      <c r="Q112" s="22"/>
      <c r="R112" s="39"/>
      <c r="S112" s="39"/>
      <c r="T112" s="39"/>
      <c r="U112" s="39"/>
      <c r="V112" s="39"/>
      <c r="W112" s="39"/>
    </row>
    <row r="113" spans="1:23">
      <c r="A113" s="36"/>
      <c r="B113" s="24"/>
      <c r="C113" s="22"/>
      <c r="D113" s="22"/>
      <c r="E113" s="53"/>
      <c r="F113" s="53"/>
      <c r="G113" s="39"/>
      <c r="H113" s="22"/>
      <c r="I113" s="15"/>
      <c r="J113" s="16"/>
      <c r="K113" s="22"/>
      <c r="L113" s="22"/>
      <c r="M113" s="17"/>
      <c r="N113" s="17"/>
      <c r="O113" s="17"/>
      <c r="P113" s="17"/>
      <c r="Q113" s="108"/>
      <c r="R113" s="39"/>
      <c r="S113" s="39"/>
      <c r="T113" s="39"/>
      <c r="U113" s="39"/>
      <c r="V113" s="39"/>
      <c r="W113" s="39"/>
    </row>
    <row r="114" spans="1:23">
      <c r="A114" s="36"/>
      <c r="B114" s="24"/>
      <c r="C114" s="22"/>
      <c r="D114" s="22"/>
      <c r="E114" s="53"/>
      <c r="F114" s="53"/>
      <c r="G114" s="39"/>
      <c r="H114" s="22"/>
      <c r="I114" s="15"/>
      <c r="J114" s="16"/>
      <c r="K114" s="22"/>
      <c r="L114" s="22"/>
      <c r="M114" s="17"/>
      <c r="N114" s="17"/>
      <c r="O114" s="17"/>
      <c r="P114" s="17"/>
      <c r="Q114" s="22"/>
      <c r="R114" s="39"/>
      <c r="S114" s="39"/>
      <c r="T114" s="39"/>
      <c r="U114" s="39"/>
      <c r="V114" s="39"/>
      <c r="W114" s="39"/>
    </row>
    <row r="115" spans="1:23">
      <c r="A115" s="36"/>
      <c r="B115" s="24"/>
      <c r="C115" s="22"/>
      <c r="D115" s="22"/>
      <c r="E115" s="53"/>
      <c r="F115" s="53"/>
      <c r="G115" s="39"/>
      <c r="H115" s="22"/>
      <c r="I115" s="15"/>
      <c r="J115" s="16"/>
      <c r="K115" s="22"/>
      <c r="L115" s="22"/>
      <c r="M115" s="17"/>
      <c r="N115" s="17"/>
      <c r="O115" s="17"/>
      <c r="P115" s="17"/>
      <c r="Q115" s="22"/>
      <c r="R115" s="39"/>
      <c r="S115" s="39"/>
      <c r="T115" s="39"/>
      <c r="U115" s="39"/>
      <c r="V115" s="39"/>
      <c r="W115" s="39"/>
    </row>
    <row r="116" spans="1:23">
      <c r="A116" s="36"/>
      <c r="B116" s="24"/>
      <c r="C116" s="22"/>
      <c r="D116" s="22"/>
      <c r="E116" s="53"/>
      <c r="F116" s="53"/>
      <c r="G116" s="39"/>
      <c r="H116" s="22"/>
      <c r="I116" s="15"/>
      <c r="J116" s="16"/>
      <c r="K116" s="22"/>
      <c r="L116" s="22"/>
      <c r="M116" s="17"/>
      <c r="N116" s="17"/>
      <c r="O116" s="17"/>
      <c r="P116" s="17"/>
      <c r="Q116" s="22"/>
      <c r="R116" s="39"/>
      <c r="S116" s="39"/>
      <c r="T116" s="39"/>
      <c r="U116" s="39"/>
      <c r="V116" s="39"/>
      <c r="W116" s="39"/>
    </row>
    <row r="117" spans="1:23">
      <c r="A117" s="36"/>
      <c r="B117" s="24"/>
      <c r="C117" s="22"/>
      <c r="D117" s="22"/>
      <c r="E117" s="53"/>
      <c r="F117" s="53"/>
      <c r="G117" s="39"/>
      <c r="H117" s="22"/>
      <c r="I117" s="15"/>
      <c r="J117" s="16"/>
      <c r="K117" s="22"/>
      <c r="L117" s="22"/>
      <c r="M117" s="17"/>
      <c r="N117" s="17"/>
      <c r="O117" s="17"/>
      <c r="P117" s="17"/>
      <c r="Q117" s="22"/>
      <c r="R117" s="39"/>
      <c r="S117" s="39"/>
      <c r="T117" s="39"/>
      <c r="U117" s="39"/>
      <c r="V117" s="39"/>
      <c r="W117" s="39"/>
    </row>
    <row r="118" spans="1:23" s="50" customFormat="1">
      <c r="A118" s="36"/>
      <c r="B118" s="106"/>
      <c r="C118" s="22"/>
      <c r="D118" s="22"/>
      <c r="E118" s="53"/>
      <c r="F118" s="53"/>
      <c r="G118" s="39"/>
      <c r="H118" s="22"/>
      <c r="I118" s="15"/>
      <c r="J118" s="16"/>
      <c r="K118" s="22"/>
      <c r="L118" s="22"/>
      <c r="M118" s="17"/>
      <c r="N118" s="17"/>
      <c r="O118" s="17"/>
      <c r="P118" s="17"/>
      <c r="Q118" s="22"/>
      <c r="R118" s="39"/>
      <c r="S118" s="39"/>
      <c r="T118" s="53"/>
      <c r="U118" s="39"/>
      <c r="V118" s="39"/>
      <c r="W118" s="39"/>
    </row>
    <row r="119" spans="1:23">
      <c r="A119" s="40"/>
      <c r="B119" s="24"/>
      <c r="C119" s="22"/>
      <c r="D119" s="22"/>
      <c r="E119" s="53"/>
      <c r="F119" s="53"/>
      <c r="G119" s="39"/>
      <c r="H119" s="22"/>
      <c r="I119" s="15"/>
      <c r="J119" s="16"/>
      <c r="K119" s="22"/>
      <c r="L119" s="22"/>
      <c r="M119" s="17"/>
      <c r="N119" s="17"/>
      <c r="O119" s="17"/>
      <c r="P119" s="17"/>
      <c r="Q119" s="108"/>
      <c r="R119" s="39"/>
      <c r="S119" s="39"/>
      <c r="T119" s="39"/>
      <c r="U119" s="39"/>
      <c r="V119" s="39"/>
      <c r="W119" s="39"/>
    </row>
    <row r="120" spans="1:23">
      <c r="A120" s="36"/>
      <c r="B120" s="24"/>
      <c r="C120" s="22"/>
      <c r="D120" s="22"/>
      <c r="E120" s="53"/>
      <c r="F120" s="53"/>
      <c r="G120" s="39"/>
      <c r="H120" s="22"/>
      <c r="I120" s="15"/>
      <c r="J120" s="16"/>
      <c r="K120" s="22"/>
      <c r="L120" s="22"/>
      <c r="M120" s="17"/>
      <c r="N120" s="17"/>
      <c r="O120" s="17"/>
      <c r="P120" s="17"/>
      <c r="Q120" s="22"/>
      <c r="R120" s="39"/>
      <c r="S120" s="39"/>
      <c r="T120" s="39"/>
      <c r="U120" s="39"/>
      <c r="V120" s="39"/>
      <c r="W120" s="39"/>
    </row>
    <row r="121" spans="1:23">
      <c r="A121" s="36"/>
      <c r="B121" s="24"/>
      <c r="C121" s="22"/>
      <c r="D121" s="22"/>
      <c r="E121" s="53"/>
      <c r="F121" s="53"/>
      <c r="G121" s="39"/>
      <c r="H121" s="22"/>
      <c r="I121" s="15"/>
      <c r="J121" s="16"/>
      <c r="K121" s="22"/>
      <c r="L121" s="22"/>
      <c r="M121" s="17"/>
      <c r="N121" s="17"/>
      <c r="O121" s="17"/>
      <c r="P121" s="17"/>
      <c r="Q121" s="22"/>
      <c r="R121" s="39"/>
      <c r="S121" s="39"/>
      <c r="T121" s="39"/>
      <c r="U121" s="39"/>
      <c r="V121" s="39"/>
      <c r="W121" s="39"/>
    </row>
    <row r="122" spans="1:23">
      <c r="A122" s="36"/>
      <c r="B122" s="24"/>
      <c r="C122" s="22"/>
      <c r="D122" s="22"/>
      <c r="E122" s="53"/>
      <c r="F122" s="53"/>
      <c r="G122" s="39"/>
      <c r="H122" s="22"/>
      <c r="I122" s="15"/>
      <c r="J122" s="16"/>
      <c r="K122" s="22"/>
      <c r="L122" s="22"/>
      <c r="M122" s="17"/>
      <c r="N122" s="17"/>
      <c r="O122" s="17"/>
      <c r="P122" s="17"/>
      <c r="Q122" s="108"/>
      <c r="R122" s="39"/>
      <c r="S122" s="39"/>
      <c r="T122" s="39"/>
      <c r="U122" s="39"/>
      <c r="V122" s="39"/>
      <c r="W122" s="39"/>
    </row>
    <row r="123" spans="1:23">
      <c r="A123" s="36"/>
      <c r="B123" s="24"/>
      <c r="C123" s="22"/>
      <c r="D123" s="22"/>
      <c r="E123" s="53"/>
      <c r="F123" s="53"/>
      <c r="G123" s="39"/>
      <c r="H123" s="22"/>
      <c r="I123" s="15"/>
      <c r="J123" s="16"/>
      <c r="K123" s="22"/>
      <c r="L123" s="22"/>
      <c r="M123" s="17"/>
      <c r="N123" s="17"/>
      <c r="O123" s="17"/>
      <c r="P123" s="17"/>
      <c r="Q123" s="108"/>
      <c r="R123" s="39"/>
      <c r="S123" s="39"/>
      <c r="T123" s="39"/>
      <c r="U123" s="39"/>
      <c r="V123" s="39"/>
      <c r="W123" s="39"/>
    </row>
    <row r="124" spans="1:23">
      <c r="A124" s="36"/>
      <c r="B124" s="24"/>
      <c r="C124" s="22"/>
      <c r="D124" s="22"/>
      <c r="E124" s="53"/>
      <c r="F124" s="53"/>
      <c r="G124" s="39"/>
      <c r="H124" s="22"/>
      <c r="I124" s="15"/>
      <c r="J124" s="16"/>
      <c r="K124" s="22"/>
      <c r="L124" s="22"/>
      <c r="M124" s="17"/>
      <c r="N124" s="17"/>
      <c r="O124" s="17"/>
      <c r="P124" s="17"/>
      <c r="Q124" s="22"/>
      <c r="R124" s="39"/>
      <c r="S124" s="39"/>
      <c r="T124" s="39"/>
      <c r="U124" s="39"/>
      <c r="V124" s="39"/>
      <c r="W124" s="39"/>
    </row>
    <row r="125" spans="1:23">
      <c r="A125" s="36"/>
      <c r="B125" s="24"/>
      <c r="C125" s="22"/>
      <c r="D125" s="22"/>
      <c r="E125" s="53"/>
      <c r="F125" s="53"/>
      <c r="G125" s="39"/>
      <c r="H125" s="22"/>
      <c r="I125" s="15"/>
      <c r="J125" s="16"/>
      <c r="K125" s="22"/>
      <c r="L125" s="22"/>
      <c r="M125" s="17"/>
      <c r="N125" s="17"/>
      <c r="O125" s="17"/>
      <c r="P125" s="17"/>
      <c r="Q125" s="108"/>
      <c r="R125" s="39"/>
      <c r="S125" s="39"/>
      <c r="T125" s="39"/>
      <c r="U125" s="39"/>
      <c r="V125" s="39"/>
      <c r="W125" s="39"/>
    </row>
    <row r="126" spans="1:23">
      <c r="A126" s="36"/>
      <c r="B126" s="24"/>
      <c r="C126" s="22"/>
      <c r="D126" s="22"/>
      <c r="E126" s="53"/>
      <c r="F126" s="53"/>
      <c r="G126" s="39"/>
      <c r="H126" s="22"/>
      <c r="I126" s="15"/>
      <c r="J126" s="16"/>
      <c r="K126" s="22"/>
      <c r="L126" s="22"/>
      <c r="M126" s="17"/>
      <c r="N126" s="17"/>
      <c r="O126" s="17"/>
      <c r="P126" s="17"/>
      <c r="Q126" s="108"/>
      <c r="R126" s="39"/>
      <c r="S126" s="39"/>
      <c r="T126" s="39"/>
      <c r="U126" s="39"/>
      <c r="V126" s="39"/>
      <c r="W126" s="39"/>
    </row>
    <row r="127" spans="1:23">
      <c r="A127" s="36"/>
      <c r="B127" s="24"/>
      <c r="C127" s="22"/>
      <c r="D127" s="22"/>
      <c r="E127" s="53"/>
      <c r="F127" s="53"/>
      <c r="G127" s="39"/>
      <c r="H127" s="22"/>
      <c r="I127" s="15"/>
      <c r="J127" s="16"/>
      <c r="K127" s="22"/>
      <c r="L127" s="22"/>
      <c r="M127" s="17"/>
      <c r="N127" s="17"/>
      <c r="O127" s="17"/>
      <c r="P127" s="17"/>
      <c r="Q127" s="108"/>
      <c r="R127" s="39"/>
      <c r="S127" s="39"/>
      <c r="T127" s="39"/>
      <c r="U127" s="39"/>
      <c r="V127" s="39"/>
      <c r="W127" s="39"/>
    </row>
    <row r="128" spans="1:23" s="50" customFormat="1">
      <c r="A128" s="36"/>
      <c r="B128" s="106"/>
      <c r="C128" s="22"/>
      <c r="D128" s="22"/>
      <c r="E128" s="53"/>
      <c r="F128" s="53"/>
      <c r="G128" s="39"/>
      <c r="H128" s="22"/>
      <c r="I128" s="15"/>
      <c r="J128" s="16"/>
      <c r="K128" s="22"/>
      <c r="L128" s="22"/>
      <c r="M128" s="17"/>
      <c r="N128" s="17"/>
      <c r="O128" s="17"/>
      <c r="P128" s="17"/>
      <c r="Q128" s="108"/>
      <c r="R128" s="39"/>
      <c r="S128" s="39"/>
      <c r="T128" s="39"/>
      <c r="U128" s="39"/>
      <c r="V128" s="39"/>
      <c r="W128" s="39"/>
    </row>
    <row r="129" spans="1:23">
      <c r="A129" s="40"/>
      <c r="B129" s="24"/>
      <c r="C129" s="22"/>
      <c r="D129" s="22"/>
      <c r="E129" s="53"/>
      <c r="F129" s="53"/>
      <c r="G129" s="39"/>
      <c r="H129" s="22"/>
      <c r="I129" s="15"/>
      <c r="J129" s="16"/>
      <c r="K129" s="22"/>
      <c r="L129" s="22"/>
      <c r="M129" s="17"/>
      <c r="N129" s="17"/>
      <c r="O129" s="17"/>
      <c r="P129" s="17"/>
      <c r="Q129" s="108"/>
      <c r="R129" s="39"/>
      <c r="S129" s="39"/>
      <c r="T129" s="39"/>
      <c r="U129" s="39"/>
      <c r="V129" s="39"/>
      <c r="W129" s="39"/>
    </row>
    <row r="130" spans="1:23">
      <c r="A130" s="36"/>
      <c r="B130" s="24"/>
      <c r="C130" s="22"/>
      <c r="D130" s="22"/>
      <c r="E130" s="53"/>
      <c r="F130" s="53"/>
      <c r="G130" s="39"/>
      <c r="H130" s="22"/>
      <c r="I130" s="15"/>
      <c r="J130" s="16"/>
      <c r="K130" s="22"/>
      <c r="L130" s="22"/>
      <c r="M130" s="17"/>
      <c r="N130" s="17"/>
      <c r="O130" s="17"/>
      <c r="P130" s="17"/>
      <c r="Q130" s="108"/>
      <c r="R130" s="39"/>
      <c r="S130" s="39"/>
      <c r="T130" s="39"/>
      <c r="U130" s="39"/>
      <c r="V130" s="39"/>
      <c r="W130" s="39"/>
    </row>
    <row r="131" spans="1:23">
      <c r="A131" s="36"/>
      <c r="B131" s="24"/>
      <c r="C131" s="22"/>
      <c r="D131" s="22"/>
      <c r="E131" s="53"/>
      <c r="F131" s="53"/>
      <c r="G131" s="39"/>
      <c r="H131" s="22"/>
      <c r="I131" s="15"/>
      <c r="J131" s="16"/>
      <c r="K131" s="22"/>
      <c r="L131" s="22"/>
      <c r="M131" s="17"/>
      <c r="N131" s="17"/>
      <c r="O131" s="17"/>
      <c r="P131" s="17"/>
      <c r="Q131" s="22"/>
      <c r="R131" s="39"/>
      <c r="S131" s="39"/>
      <c r="T131" s="39"/>
      <c r="U131" s="39"/>
      <c r="V131" s="39"/>
      <c r="W131" s="39"/>
    </row>
    <row r="132" spans="1:23">
      <c r="A132" s="36"/>
      <c r="B132" s="24"/>
      <c r="C132" s="22"/>
      <c r="D132" s="22"/>
      <c r="E132" s="53"/>
      <c r="F132" s="53"/>
      <c r="G132" s="39"/>
      <c r="H132" s="22"/>
      <c r="I132" s="15"/>
      <c r="J132" s="16"/>
      <c r="K132" s="22"/>
      <c r="L132" s="22"/>
      <c r="M132" s="17"/>
      <c r="N132" s="17"/>
      <c r="O132" s="17"/>
      <c r="P132" s="17"/>
      <c r="Q132" s="22"/>
      <c r="R132" s="39"/>
      <c r="S132" s="39"/>
      <c r="T132" s="39"/>
      <c r="U132" s="39"/>
      <c r="V132" s="39"/>
      <c r="W132" s="39"/>
    </row>
    <row r="133" spans="1:23">
      <c r="A133" s="36"/>
      <c r="B133" s="24"/>
      <c r="C133" s="22"/>
      <c r="D133" s="22"/>
      <c r="E133" s="53"/>
      <c r="F133" s="53"/>
      <c r="G133" s="39"/>
      <c r="H133" s="22"/>
      <c r="I133" s="15"/>
      <c r="J133" s="16"/>
      <c r="K133" s="22"/>
      <c r="L133" s="22"/>
      <c r="M133" s="17"/>
      <c r="N133" s="17"/>
      <c r="O133" s="17"/>
      <c r="P133" s="17"/>
      <c r="Q133" s="22"/>
      <c r="R133" s="39"/>
      <c r="S133" s="39"/>
      <c r="T133" s="39"/>
      <c r="U133" s="39"/>
      <c r="V133" s="39"/>
      <c r="W133" s="39"/>
    </row>
    <row r="134" spans="1:23">
      <c r="A134" s="36"/>
      <c r="B134" s="24"/>
      <c r="C134" s="22"/>
      <c r="D134" s="22"/>
      <c r="E134" s="53"/>
      <c r="F134" s="53"/>
      <c r="G134" s="39"/>
      <c r="H134" s="22"/>
      <c r="I134" s="15"/>
      <c r="J134" s="16"/>
      <c r="K134" s="22"/>
      <c r="L134" s="22"/>
      <c r="M134" s="17"/>
      <c r="N134" s="17"/>
      <c r="O134" s="17"/>
      <c r="P134" s="17"/>
      <c r="Q134" s="108"/>
      <c r="R134" s="39"/>
      <c r="S134" s="39"/>
      <c r="T134" s="39"/>
      <c r="U134" s="39"/>
      <c r="V134" s="39"/>
      <c r="W134" s="39"/>
    </row>
    <row r="135" spans="1:23">
      <c r="A135" s="36"/>
      <c r="B135" s="24"/>
      <c r="C135" s="22"/>
      <c r="D135" s="22"/>
      <c r="E135" s="53"/>
      <c r="F135" s="53"/>
      <c r="G135" s="39"/>
      <c r="H135" s="22"/>
      <c r="I135" s="15"/>
      <c r="J135" s="16"/>
      <c r="K135" s="22"/>
      <c r="L135" s="22"/>
      <c r="M135" s="17"/>
      <c r="N135" s="17"/>
      <c r="O135" s="17"/>
      <c r="P135" s="17"/>
      <c r="Q135" s="108"/>
      <c r="R135" s="39"/>
      <c r="S135" s="39"/>
      <c r="T135" s="39"/>
      <c r="U135" s="39"/>
      <c r="V135" s="39"/>
      <c r="W135" s="39"/>
    </row>
    <row r="136" spans="1:23">
      <c r="A136" s="36"/>
      <c r="B136" s="24"/>
      <c r="C136" s="22"/>
      <c r="D136" s="22"/>
      <c r="E136" s="53"/>
      <c r="F136" s="53"/>
      <c r="G136" s="39"/>
      <c r="H136" s="22"/>
      <c r="I136" s="15"/>
      <c r="J136" s="16"/>
      <c r="K136" s="22"/>
      <c r="L136" s="22"/>
      <c r="M136" s="17"/>
      <c r="N136" s="17"/>
      <c r="O136" s="17"/>
      <c r="P136" s="17"/>
      <c r="Q136" s="108"/>
      <c r="R136" s="39"/>
      <c r="S136" s="39"/>
      <c r="T136" s="39"/>
      <c r="U136" s="39"/>
      <c r="V136" s="39"/>
      <c r="W136" s="39"/>
    </row>
    <row r="137" spans="1:23">
      <c r="A137" s="36"/>
      <c r="B137" s="24"/>
      <c r="C137" s="22"/>
      <c r="D137" s="22"/>
      <c r="E137" s="53"/>
      <c r="F137" s="53"/>
      <c r="G137" s="39"/>
      <c r="H137" s="22"/>
      <c r="I137" s="15"/>
      <c r="J137" s="16"/>
      <c r="K137" s="22"/>
      <c r="L137" s="22"/>
      <c r="M137" s="17"/>
      <c r="N137" s="17"/>
      <c r="O137" s="17"/>
      <c r="P137" s="17"/>
      <c r="Q137" s="108"/>
      <c r="R137" s="39"/>
      <c r="S137" s="39"/>
      <c r="T137" s="39"/>
      <c r="U137" s="39"/>
      <c r="V137" s="39"/>
      <c r="W137" s="39"/>
    </row>
    <row r="138" spans="1:23" s="50" customFormat="1">
      <c r="A138" s="36"/>
      <c r="B138" s="106"/>
      <c r="C138" s="22"/>
      <c r="D138" s="22"/>
      <c r="E138" s="53"/>
      <c r="F138" s="53"/>
      <c r="G138" s="39"/>
      <c r="H138" s="22"/>
      <c r="I138" s="15"/>
      <c r="J138" s="16"/>
      <c r="K138" s="22"/>
      <c r="L138" s="22"/>
      <c r="M138" s="17"/>
      <c r="N138" s="17"/>
      <c r="O138" s="17"/>
      <c r="P138" s="17"/>
      <c r="Q138" s="108"/>
      <c r="R138" s="39"/>
      <c r="S138" s="39"/>
      <c r="T138" s="53"/>
      <c r="U138" s="39"/>
      <c r="V138" s="39"/>
      <c r="W138" s="39"/>
    </row>
    <row r="139" spans="1:23">
      <c r="A139" s="40"/>
      <c r="B139" s="24"/>
      <c r="C139" s="22"/>
      <c r="D139" s="22"/>
      <c r="E139" s="53"/>
      <c r="F139" s="53"/>
      <c r="G139" s="39"/>
      <c r="H139" s="22"/>
      <c r="I139" s="15"/>
      <c r="J139" s="16"/>
      <c r="K139" s="22"/>
      <c r="L139" s="22"/>
      <c r="M139" s="17"/>
      <c r="N139" s="17"/>
      <c r="O139" s="17"/>
      <c r="P139" s="17"/>
      <c r="Q139" s="108"/>
      <c r="R139" s="39"/>
      <c r="S139" s="39"/>
      <c r="T139" s="39"/>
      <c r="U139" s="39"/>
      <c r="V139" s="39"/>
      <c r="W139" s="39"/>
    </row>
    <row r="140" spans="1:23">
      <c r="A140" s="36"/>
      <c r="B140" s="24"/>
      <c r="C140" s="22"/>
      <c r="D140" s="22"/>
      <c r="E140" s="53"/>
      <c r="F140" s="53"/>
      <c r="G140" s="39"/>
      <c r="H140" s="22"/>
      <c r="I140" s="15"/>
      <c r="J140" s="16"/>
      <c r="K140" s="22"/>
      <c r="L140" s="22"/>
      <c r="M140" s="17"/>
      <c r="N140" s="17"/>
      <c r="O140" s="17"/>
      <c r="P140" s="17"/>
      <c r="Q140" s="108"/>
      <c r="R140" s="39"/>
      <c r="S140" s="39"/>
      <c r="T140" s="39"/>
      <c r="U140" s="39"/>
      <c r="V140" s="39"/>
      <c r="W140" s="39"/>
    </row>
    <row r="141" spans="1:23">
      <c r="A141" s="36"/>
      <c r="B141" s="24"/>
      <c r="C141" s="22"/>
      <c r="D141" s="22"/>
      <c r="E141" s="53"/>
      <c r="F141" s="53"/>
      <c r="G141" s="39"/>
      <c r="H141" s="22"/>
      <c r="I141" s="15"/>
      <c r="J141" s="16"/>
      <c r="K141" s="22"/>
      <c r="L141" s="22"/>
      <c r="M141" s="17"/>
      <c r="N141" s="17"/>
      <c r="O141" s="17"/>
      <c r="P141" s="17"/>
      <c r="Q141" s="108"/>
      <c r="R141" s="39"/>
      <c r="S141" s="39"/>
      <c r="T141" s="39"/>
      <c r="U141" s="39"/>
      <c r="V141" s="39"/>
      <c r="W141" s="39"/>
    </row>
    <row r="142" spans="1:23">
      <c r="A142" s="36"/>
      <c r="B142" s="24"/>
      <c r="C142" s="22"/>
      <c r="D142" s="22"/>
      <c r="E142" s="53"/>
      <c r="F142" s="53"/>
      <c r="G142" s="39"/>
      <c r="H142" s="22"/>
      <c r="I142" s="15"/>
      <c r="J142" s="16"/>
      <c r="K142" s="22"/>
      <c r="L142" s="22"/>
      <c r="M142" s="17"/>
      <c r="N142" s="17"/>
      <c r="O142" s="17"/>
      <c r="P142" s="17"/>
      <c r="Q142" s="108"/>
      <c r="R142" s="39"/>
      <c r="S142" s="39"/>
      <c r="T142" s="39"/>
      <c r="U142" s="39"/>
      <c r="V142" s="39"/>
      <c r="W142" s="39"/>
    </row>
    <row r="143" spans="1:23">
      <c r="A143" s="36"/>
      <c r="B143" s="24"/>
      <c r="C143" s="22"/>
      <c r="D143" s="22"/>
      <c r="E143" s="53"/>
      <c r="F143" s="39"/>
      <c r="G143" s="39"/>
      <c r="H143" s="22"/>
      <c r="I143" s="15"/>
      <c r="J143" s="16"/>
      <c r="K143" s="22"/>
      <c r="L143" s="22"/>
      <c r="M143" s="17"/>
      <c r="N143" s="17"/>
      <c r="O143" s="17"/>
      <c r="P143" s="17"/>
      <c r="Q143" s="108"/>
      <c r="R143" s="39"/>
      <c r="S143" s="39"/>
      <c r="T143" s="39"/>
      <c r="U143" s="39"/>
      <c r="V143" s="39"/>
      <c r="W143" s="39"/>
    </row>
    <row r="144" spans="1:23">
      <c r="A144" s="36"/>
      <c r="B144" s="24"/>
      <c r="C144" s="22"/>
      <c r="D144" s="22"/>
      <c r="E144" s="53"/>
      <c r="F144" s="53"/>
      <c r="G144" s="39"/>
      <c r="H144" s="22"/>
      <c r="I144" s="15"/>
      <c r="J144" s="16"/>
      <c r="K144" s="22"/>
      <c r="L144" s="22"/>
      <c r="M144" s="17"/>
      <c r="N144" s="17"/>
      <c r="O144" s="17"/>
      <c r="P144" s="17"/>
      <c r="Q144" s="108"/>
      <c r="R144" s="39"/>
      <c r="S144" s="39"/>
      <c r="T144" s="39"/>
      <c r="U144" s="39"/>
      <c r="V144" s="39"/>
      <c r="W144" s="39"/>
    </row>
    <row r="145" spans="1:23">
      <c r="A145" s="36"/>
      <c r="B145" s="24"/>
      <c r="C145" s="22"/>
      <c r="D145" s="22"/>
      <c r="E145" s="53"/>
      <c r="F145" s="53"/>
      <c r="G145" s="39"/>
      <c r="H145" s="22"/>
      <c r="I145" s="15"/>
      <c r="J145" s="16"/>
      <c r="K145" s="22"/>
      <c r="L145" s="22"/>
      <c r="M145" s="17"/>
      <c r="N145" s="17"/>
      <c r="O145" s="17"/>
      <c r="P145" s="17"/>
      <c r="Q145" s="22"/>
      <c r="R145" s="39"/>
      <c r="S145" s="39"/>
      <c r="T145" s="39"/>
      <c r="U145" s="39"/>
      <c r="V145" s="39"/>
      <c r="W145" s="39"/>
    </row>
    <row r="146" spans="1:23">
      <c r="A146" s="36"/>
      <c r="B146" s="24"/>
      <c r="C146" s="22"/>
      <c r="D146" s="22"/>
      <c r="E146" s="53"/>
      <c r="F146" s="53"/>
      <c r="G146" s="39"/>
      <c r="H146" s="22"/>
      <c r="I146" s="15"/>
      <c r="J146" s="16"/>
      <c r="K146" s="22"/>
      <c r="L146" s="22"/>
      <c r="M146" s="17"/>
      <c r="N146" s="17"/>
      <c r="O146" s="17"/>
      <c r="P146" s="17"/>
      <c r="Q146" s="22"/>
      <c r="R146" s="39"/>
      <c r="S146" s="39"/>
      <c r="T146" s="39"/>
      <c r="U146" s="39"/>
      <c r="V146" s="39"/>
      <c r="W146" s="39"/>
    </row>
    <row r="147" spans="1:23">
      <c r="A147" s="36"/>
      <c r="B147" s="24"/>
      <c r="C147" s="22"/>
      <c r="D147" s="22"/>
      <c r="E147" s="53"/>
      <c r="F147" s="53"/>
      <c r="G147" s="39"/>
      <c r="H147" s="22"/>
      <c r="I147" s="15"/>
      <c r="J147" s="16"/>
      <c r="K147" s="22"/>
      <c r="L147" s="22"/>
      <c r="M147" s="17"/>
      <c r="N147" s="17"/>
      <c r="O147" s="17"/>
      <c r="P147" s="17"/>
      <c r="Q147" s="108"/>
      <c r="R147" s="39"/>
      <c r="S147" s="39"/>
      <c r="T147" s="39"/>
      <c r="U147" s="39"/>
      <c r="V147" s="39"/>
      <c r="W147" s="39"/>
    </row>
    <row r="148" spans="1:23" s="50" customFormat="1">
      <c r="A148" s="36"/>
      <c r="B148" s="106"/>
      <c r="C148" s="22"/>
      <c r="D148" s="22"/>
      <c r="E148" s="53"/>
      <c r="F148" s="53"/>
      <c r="G148" s="39"/>
      <c r="H148" s="22"/>
      <c r="I148" s="15"/>
      <c r="J148" s="16"/>
      <c r="K148" s="22"/>
      <c r="L148" s="22"/>
      <c r="M148" s="17"/>
      <c r="N148" s="17"/>
      <c r="O148" s="17"/>
      <c r="P148" s="17"/>
      <c r="Q148" s="108"/>
      <c r="R148" s="39"/>
      <c r="S148" s="39"/>
      <c r="T148" s="39"/>
      <c r="U148" s="39"/>
      <c r="V148" s="39"/>
      <c r="W148" s="39"/>
    </row>
    <row r="149" spans="1:23">
      <c r="A149" s="40"/>
      <c r="B149" s="24"/>
      <c r="C149" s="22"/>
      <c r="D149" s="22"/>
      <c r="E149" s="53"/>
      <c r="F149" s="53"/>
      <c r="G149" s="39"/>
      <c r="H149" s="22"/>
      <c r="I149" s="15"/>
      <c r="J149" s="16"/>
      <c r="K149" s="22"/>
      <c r="L149" s="22"/>
      <c r="M149" s="17"/>
      <c r="N149" s="17"/>
      <c r="O149" s="17"/>
      <c r="P149" s="17"/>
      <c r="Q149" s="108"/>
      <c r="R149" s="39"/>
      <c r="S149" s="39"/>
      <c r="T149" s="39"/>
      <c r="U149" s="39"/>
      <c r="V149" s="39"/>
      <c r="W149" s="39"/>
    </row>
    <row r="150" spans="1:23">
      <c r="A150" s="36"/>
      <c r="B150" s="24"/>
      <c r="C150" s="22"/>
      <c r="D150" s="22"/>
      <c r="E150" s="53"/>
      <c r="F150" s="53"/>
      <c r="G150" s="39"/>
      <c r="H150" s="22"/>
      <c r="I150" s="15"/>
      <c r="J150" s="16"/>
      <c r="K150" s="22"/>
      <c r="L150" s="22"/>
      <c r="M150" s="17"/>
      <c r="N150" s="17"/>
      <c r="O150" s="17"/>
      <c r="P150" s="17"/>
      <c r="Q150" s="108"/>
      <c r="R150" s="39"/>
      <c r="S150" s="39"/>
      <c r="T150" s="39"/>
      <c r="U150" s="39"/>
      <c r="V150" s="39"/>
      <c r="W150" s="39"/>
    </row>
    <row r="151" spans="1:23">
      <c r="A151" s="36"/>
      <c r="B151" s="24"/>
      <c r="C151" s="22"/>
      <c r="D151" s="22"/>
      <c r="E151" s="53"/>
      <c r="F151" s="53"/>
      <c r="G151" s="39"/>
      <c r="H151" s="22"/>
      <c r="I151" s="15"/>
      <c r="J151" s="16"/>
      <c r="K151" s="22"/>
      <c r="L151" s="22"/>
      <c r="M151" s="17"/>
      <c r="N151" s="17"/>
      <c r="O151" s="17"/>
      <c r="P151" s="17"/>
      <c r="Q151" s="108"/>
      <c r="R151" s="39"/>
      <c r="S151" s="39"/>
      <c r="T151" s="39"/>
      <c r="U151" s="39"/>
      <c r="V151" s="39"/>
      <c r="W151" s="39"/>
    </row>
    <row r="152" spans="1:23">
      <c r="A152" s="36"/>
      <c r="B152" s="24"/>
      <c r="C152" s="22"/>
      <c r="D152" s="22"/>
      <c r="E152" s="53"/>
      <c r="F152" s="53"/>
      <c r="G152" s="39"/>
      <c r="H152" s="22"/>
      <c r="I152" s="15"/>
      <c r="J152" s="16"/>
      <c r="K152" s="22"/>
      <c r="L152" s="22"/>
      <c r="M152" s="17"/>
      <c r="N152" s="17"/>
      <c r="O152" s="17"/>
      <c r="P152" s="17"/>
      <c r="Q152" s="108"/>
      <c r="R152" s="39"/>
      <c r="S152" s="39"/>
      <c r="T152" s="39"/>
      <c r="U152" s="39"/>
      <c r="V152" s="39"/>
      <c r="W152" s="39"/>
    </row>
    <row r="153" spans="1:23">
      <c r="A153" s="36"/>
      <c r="B153" s="24"/>
      <c r="C153" s="22"/>
      <c r="D153" s="22"/>
      <c r="E153" s="53"/>
      <c r="F153" s="53"/>
      <c r="G153" s="39"/>
      <c r="H153" s="22"/>
      <c r="I153" s="15"/>
      <c r="J153" s="16"/>
      <c r="K153" s="22"/>
      <c r="L153" s="22"/>
      <c r="M153" s="17"/>
      <c r="N153" s="17"/>
      <c r="O153" s="17"/>
      <c r="P153" s="17"/>
      <c r="Q153" s="22"/>
      <c r="R153" s="39"/>
      <c r="S153" s="39"/>
      <c r="T153" s="39"/>
      <c r="U153" s="39"/>
      <c r="V153" s="39"/>
      <c r="W153" s="39"/>
    </row>
    <row r="154" spans="1:23">
      <c r="A154" s="36"/>
      <c r="B154" s="24"/>
      <c r="C154" s="22"/>
      <c r="D154" s="22"/>
      <c r="E154" s="53"/>
      <c r="F154" s="53"/>
      <c r="G154" s="39"/>
      <c r="H154" s="22"/>
      <c r="I154" s="15"/>
      <c r="J154" s="16"/>
      <c r="K154" s="22"/>
      <c r="L154" s="22"/>
      <c r="M154" s="17"/>
      <c r="N154" s="17"/>
      <c r="O154" s="17"/>
      <c r="P154" s="17"/>
      <c r="Q154" s="108"/>
      <c r="R154" s="39"/>
      <c r="S154" s="39"/>
      <c r="T154" s="39"/>
      <c r="U154" s="39"/>
      <c r="V154" s="39"/>
      <c r="W154" s="39"/>
    </row>
    <row r="155" spans="1:23">
      <c r="A155" s="36"/>
      <c r="B155" s="24"/>
      <c r="C155" s="22"/>
      <c r="D155" s="22"/>
      <c r="E155" s="53"/>
      <c r="F155" s="53"/>
      <c r="G155" s="39"/>
      <c r="H155" s="22"/>
      <c r="I155" s="15"/>
      <c r="J155" s="16"/>
      <c r="K155" s="22"/>
      <c r="L155" s="22"/>
      <c r="M155" s="17"/>
      <c r="N155" s="17"/>
      <c r="O155" s="17"/>
      <c r="P155" s="17"/>
      <c r="Q155" s="22"/>
      <c r="R155" s="39"/>
      <c r="S155" s="39"/>
      <c r="T155" s="39"/>
      <c r="U155" s="39"/>
      <c r="V155" s="39"/>
      <c r="W155" s="39"/>
    </row>
    <row r="156" spans="1:23">
      <c r="A156" s="36"/>
      <c r="B156" s="24"/>
      <c r="C156" s="22"/>
      <c r="D156" s="22"/>
      <c r="E156" s="53"/>
      <c r="F156" s="53"/>
      <c r="G156" s="39"/>
      <c r="H156" s="22"/>
      <c r="I156" s="15"/>
      <c r="J156" s="16"/>
      <c r="K156" s="22"/>
      <c r="L156" s="22"/>
      <c r="M156" s="17"/>
      <c r="N156" s="17"/>
      <c r="O156" s="17"/>
      <c r="P156" s="17"/>
      <c r="Q156" s="108"/>
      <c r="R156" s="39"/>
      <c r="S156" s="39"/>
      <c r="T156" s="39"/>
      <c r="U156" s="39"/>
      <c r="V156" s="39"/>
      <c r="W156" s="39"/>
    </row>
    <row r="157" spans="1:23">
      <c r="A157" s="36"/>
      <c r="B157" s="24"/>
      <c r="C157" s="22"/>
      <c r="D157" s="22"/>
      <c r="E157" s="53"/>
      <c r="F157" s="53"/>
      <c r="G157" s="39"/>
      <c r="H157" s="22"/>
      <c r="I157" s="15"/>
      <c r="J157" s="16"/>
      <c r="K157" s="22"/>
      <c r="L157" s="22"/>
      <c r="M157" s="17"/>
      <c r="N157" s="17"/>
      <c r="O157" s="17"/>
      <c r="P157" s="17"/>
      <c r="Q157" s="108"/>
      <c r="R157" s="39"/>
      <c r="S157" s="39"/>
      <c r="T157" s="39"/>
      <c r="U157" s="39"/>
      <c r="V157" s="39"/>
      <c r="W157" s="39"/>
    </row>
    <row r="158" spans="1:23" s="50" customFormat="1">
      <c r="A158" s="36"/>
      <c r="B158" s="106"/>
      <c r="C158" s="22"/>
      <c r="D158" s="22"/>
      <c r="E158" s="53"/>
      <c r="F158" s="53"/>
      <c r="G158" s="39"/>
      <c r="H158" s="22"/>
      <c r="I158" s="15"/>
      <c r="J158" s="16"/>
      <c r="K158" s="22"/>
      <c r="L158" s="22"/>
      <c r="M158" s="17"/>
      <c r="N158" s="17"/>
      <c r="O158" s="17"/>
      <c r="P158" s="17"/>
      <c r="Q158" s="108"/>
      <c r="R158" s="39"/>
      <c r="S158" s="39"/>
      <c r="T158" s="53"/>
      <c r="U158" s="39"/>
      <c r="V158" s="39"/>
      <c r="W158" s="39"/>
    </row>
    <row r="159" spans="1:23">
      <c r="A159" s="40"/>
      <c r="B159" s="24"/>
      <c r="C159" s="22"/>
      <c r="D159" s="22"/>
      <c r="E159" s="53"/>
      <c r="F159" s="53"/>
      <c r="G159" s="39"/>
      <c r="H159" s="22"/>
      <c r="I159" s="15"/>
      <c r="J159" s="16"/>
      <c r="K159" s="22"/>
      <c r="L159" s="22"/>
      <c r="M159" s="17"/>
      <c r="N159" s="17"/>
      <c r="O159" s="17"/>
      <c r="P159" s="17"/>
      <c r="Q159" s="108"/>
      <c r="R159" s="39"/>
      <c r="S159" s="39"/>
      <c r="T159" s="39"/>
      <c r="U159" s="39"/>
      <c r="V159" s="39"/>
      <c r="W159" s="39"/>
    </row>
    <row r="160" spans="1:23">
      <c r="A160" s="36"/>
      <c r="B160" s="37"/>
      <c r="C160" s="22"/>
      <c r="D160" s="22"/>
      <c r="E160" s="53"/>
      <c r="F160" s="53"/>
      <c r="G160" s="39"/>
      <c r="H160" s="22"/>
      <c r="I160" s="15"/>
      <c r="J160" s="16"/>
      <c r="K160" s="22"/>
      <c r="L160" s="22"/>
      <c r="M160" s="17"/>
      <c r="N160" s="17"/>
      <c r="O160" s="17"/>
      <c r="P160" s="17"/>
      <c r="Q160" s="108"/>
      <c r="R160" s="39"/>
      <c r="S160" s="39"/>
      <c r="T160" s="39"/>
      <c r="U160" s="39"/>
      <c r="V160" s="39"/>
      <c r="W160" s="39"/>
    </row>
    <row r="161" spans="1:23">
      <c r="A161" s="36"/>
      <c r="B161" s="24"/>
      <c r="C161" s="22"/>
      <c r="D161" s="22"/>
      <c r="E161" s="53"/>
      <c r="F161" s="53"/>
      <c r="G161" s="39"/>
      <c r="H161" s="22"/>
      <c r="I161" s="15"/>
      <c r="J161" s="16"/>
      <c r="K161" s="22"/>
      <c r="L161" s="22"/>
      <c r="M161" s="17"/>
      <c r="N161" s="17"/>
      <c r="O161" s="17"/>
      <c r="P161" s="17"/>
      <c r="Q161" s="108"/>
      <c r="R161" s="39"/>
      <c r="S161" s="39"/>
      <c r="T161" s="39"/>
      <c r="U161" s="39"/>
      <c r="V161" s="39"/>
      <c r="W161" s="39"/>
    </row>
    <row r="162" spans="1:23">
      <c r="A162" s="36"/>
      <c r="B162" s="24"/>
      <c r="C162" s="22"/>
      <c r="D162" s="22"/>
      <c r="E162" s="53"/>
      <c r="F162" s="53"/>
      <c r="G162" s="39"/>
      <c r="H162" s="22"/>
      <c r="I162" s="15"/>
      <c r="J162" s="16"/>
      <c r="K162" s="22"/>
      <c r="L162" s="22"/>
      <c r="M162" s="17"/>
      <c r="N162" s="17"/>
      <c r="O162" s="17"/>
      <c r="P162" s="17"/>
      <c r="Q162" s="108"/>
      <c r="R162" s="39"/>
      <c r="S162" s="39"/>
      <c r="T162" s="39"/>
      <c r="U162" s="39"/>
      <c r="V162" s="39"/>
      <c r="W162" s="39"/>
    </row>
    <row r="163" spans="1:23">
      <c r="A163" s="36"/>
      <c r="B163" s="24"/>
      <c r="C163" s="22"/>
      <c r="D163" s="22"/>
      <c r="E163" s="53"/>
      <c r="F163" s="53"/>
      <c r="G163" s="39"/>
      <c r="H163" s="22"/>
      <c r="I163" s="15"/>
      <c r="J163" s="16"/>
      <c r="K163" s="22"/>
      <c r="L163" s="22"/>
      <c r="M163" s="17"/>
      <c r="N163" s="17"/>
      <c r="O163" s="17"/>
      <c r="P163" s="17"/>
      <c r="Q163" s="108"/>
      <c r="R163" s="39"/>
      <c r="S163" s="39"/>
      <c r="T163" s="39"/>
      <c r="U163" s="39"/>
      <c r="V163" s="39"/>
      <c r="W163" s="39"/>
    </row>
    <row r="164" spans="1:23">
      <c r="A164" s="36"/>
      <c r="B164" s="24"/>
      <c r="C164" s="22"/>
      <c r="D164" s="22"/>
      <c r="E164" s="53"/>
      <c r="F164" s="53"/>
      <c r="G164" s="39"/>
      <c r="H164" s="22"/>
      <c r="I164" s="15"/>
      <c r="J164" s="16"/>
      <c r="K164" s="22"/>
      <c r="L164" s="22"/>
      <c r="M164" s="17"/>
      <c r="N164" s="17"/>
      <c r="O164" s="17"/>
      <c r="P164" s="17"/>
      <c r="Q164" s="108"/>
      <c r="R164" s="39"/>
      <c r="S164" s="39"/>
      <c r="T164" s="39"/>
      <c r="U164" s="39"/>
      <c r="V164" s="39"/>
      <c r="W164" s="39"/>
    </row>
    <row r="165" spans="1:23">
      <c r="A165" s="36"/>
      <c r="B165" s="24"/>
      <c r="C165" s="22"/>
      <c r="D165" s="22"/>
      <c r="E165" s="53"/>
      <c r="F165" s="53"/>
      <c r="G165" s="39"/>
      <c r="H165" s="22"/>
      <c r="I165" s="15"/>
      <c r="J165" s="16"/>
      <c r="K165" s="22"/>
      <c r="L165" s="22"/>
      <c r="M165" s="17"/>
      <c r="N165" s="17"/>
      <c r="O165" s="17"/>
      <c r="P165" s="17"/>
      <c r="Q165" s="108"/>
      <c r="R165" s="39"/>
      <c r="S165" s="39"/>
      <c r="T165" s="39"/>
      <c r="U165" s="39"/>
      <c r="V165" s="39"/>
      <c r="W165" s="39"/>
    </row>
    <row r="166" spans="1:23">
      <c r="A166" s="36"/>
      <c r="B166" s="24"/>
      <c r="C166" s="22"/>
      <c r="D166" s="22"/>
      <c r="E166" s="53"/>
      <c r="F166" s="53"/>
      <c r="G166" s="39"/>
      <c r="H166" s="22"/>
      <c r="I166" s="15"/>
      <c r="J166" s="16"/>
      <c r="K166" s="22"/>
      <c r="L166" s="22"/>
      <c r="M166" s="17"/>
      <c r="N166" s="17"/>
      <c r="O166" s="17"/>
      <c r="P166" s="17"/>
      <c r="Q166" s="22"/>
      <c r="R166" s="39"/>
      <c r="S166" s="39"/>
      <c r="T166" s="39"/>
      <c r="U166" s="39"/>
      <c r="V166" s="39"/>
      <c r="W166" s="39"/>
    </row>
    <row r="167" spans="1:23">
      <c r="A167" s="36"/>
      <c r="B167" s="24"/>
      <c r="C167" s="22"/>
      <c r="D167" s="22"/>
      <c r="E167" s="53"/>
      <c r="F167" s="53"/>
      <c r="G167" s="39"/>
      <c r="H167" s="22"/>
      <c r="I167" s="15"/>
      <c r="J167" s="16"/>
      <c r="K167" s="22"/>
      <c r="L167" s="22"/>
      <c r="M167" s="17"/>
      <c r="N167" s="17"/>
      <c r="O167" s="17"/>
      <c r="P167" s="17"/>
      <c r="Q167" s="108"/>
      <c r="R167" s="39"/>
      <c r="S167" s="39"/>
      <c r="T167" s="39"/>
      <c r="U167" s="39"/>
      <c r="V167" s="39"/>
      <c r="W167" s="39"/>
    </row>
    <row r="168" spans="1:23" s="50" customFormat="1">
      <c r="A168" s="36"/>
      <c r="B168" s="106"/>
      <c r="C168" s="22"/>
      <c r="D168" s="22"/>
      <c r="E168" s="53"/>
      <c r="F168" s="53"/>
      <c r="G168" s="39"/>
      <c r="H168" s="22"/>
      <c r="I168" s="15"/>
      <c r="J168" s="16"/>
      <c r="K168" s="22"/>
      <c r="L168" s="22"/>
      <c r="M168" s="17"/>
      <c r="N168" s="17"/>
      <c r="O168" s="17"/>
      <c r="P168" s="17"/>
      <c r="Q168" s="22"/>
      <c r="R168" s="39"/>
      <c r="S168" s="39"/>
      <c r="T168" s="53"/>
      <c r="U168" s="39"/>
      <c r="V168" s="39"/>
      <c r="W168" s="39"/>
    </row>
    <row r="169" spans="1:23">
      <c r="A169" s="40"/>
      <c r="B169" s="24"/>
      <c r="C169" s="22"/>
      <c r="D169" s="22"/>
      <c r="E169" s="53"/>
      <c r="F169" s="53"/>
      <c r="G169" s="39"/>
      <c r="H169" s="22"/>
      <c r="I169" s="15"/>
      <c r="J169" s="16"/>
      <c r="K169" s="22"/>
      <c r="L169" s="22"/>
      <c r="M169" s="17"/>
      <c r="N169" s="17"/>
      <c r="O169" s="17"/>
      <c r="P169" s="17"/>
      <c r="Q169" s="22"/>
      <c r="R169" s="39"/>
      <c r="S169" s="39"/>
      <c r="T169" s="39"/>
      <c r="U169" s="39"/>
      <c r="V169" s="39"/>
      <c r="W169" s="39"/>
    </row>
    <row r="170" spans="1:23">
      <c r="A170" s="36"/>
      <c r="B170" s="24"/>
      <c r="C170" s="22"/>
      <c r="D170" s="22"/>
      <c r="E170" s="53"/>
      <c r="F170" s="53"/>
      <c r="G170" s="39"/>
      <c r="H170" s="22"/>
      <c r="I170" s="15"/>
      <c r="J170" s="16"/>
      <c r="K170" s="22"/>
      <c r="L170" s="22"/>
      <c r="M170" s="17"/>
      <c r="N170" s="17"/>
      <c r="O170" s="17"/>
      <c r="P170" s="17"/>
      <c r="Q170" s="22"/>
      <c r="R170" s="39"/>
      <c r="S170" s="39"/>
      <c r="T170" s="39"/>
      <c r="U170" s="39"/>
      <c r="V170" s="39"/>
      <c r="W170" s="39"/>
    </row>
    <row r="171" spans="1:23">
      <c r="A171" s="36"/>
      <c r="B171" s="24"/>
      <c r="C171" s="22"/>
      <c r="D171" s="22"/>
      <c r="E171" s="53"/>
      <c r="F171" s="53"/>
      <c r="G171" s="39"/>
      <c r="H171" s="22"/>
      <c r="I171" s="15"/>
      <c r="J171" s="16"/>
      <c r="K171" s="22"/>
      <c r="L171" s="22"/>
      <c r="M171" s="17"/>
      <c r="N171" s="17"/>
      <c r="O171" s="17"/>
      <c r="P171" s="17"/>
      <c r="Q171" s="22"/>
      <c r="R171" s="39"/>
      <c r="S171" s="39"/>
      <c r="T171" s="39"/>
      <c r="U171" s="39"/>
      <c r="V171" s="39"/>
      <c r="W171" s="39"/>
    </row>
    <row r="172" spans="1:23">
      <c r="A172" s="36"/>
      <c r="B172" s="24"/>
      <c r="C172" s="22"/>
      <c r="D172" s="22"/>
      <c r="E172" s="53"/>
      <c r="F172" s="53"/>
      <c r="G172" s="39"/>
      <c r="H172" s="22"/>
      <c r="I172" s="15"/>
      <c r="J172" s="16"/>
      <c r="K172" s="22"/>
      <c r="L172" s="22"/>
      <c r="M172" s="17"/>
      <c r="N172" s="17"/>
      <c r="O172" s="17"/>
      <c r="P172" s="17"/>
      <c r="Q172" s="108"/>
      <c r="R172" s="39"/>
      <c r="S172" s="39"/>
      <c r="T172" s="39"/>
      <c r="U172" s="39"/>
      <c r="V172" s="39"/>
      <c r="W172" s="39"/>
    </row>
    <row r="173" spans="1:23">
      <c r="A173" s="36"/>
      <c r="B173" s="24"/>
      <c r="C173" s="22"/>
      <c r="D173" s="22"/>
      <c r="E173" s="53"/>
      <c r="F173" s="53"/>
      <c r="G173" s="39"/>
      <c r="H173" s="22"/>
      <c r="I173" s="15"/>
      <c r="J173" s="16"/>
      <c r="K173" s="22"/>
      <c r="L173" s="22"/>
      <c r="M173" s="17"/>
      <c r="N173" s="17"/>
      <c r="O173" s="17"/>
      <c r="P173" s="17"/>
      <c r="Q173" s="22"/>
      <c r="R173" s="39"/>
      <c r="S173" s="39"/>
      <c r="T173" s="39"/>
      <c r="U173" s="39"/>
      <c r="V173" s="39"/>
      <c r="W173" s="39"/>
    </row>
    <row r="174" spans="1:23">
      <c r="A174" s="36"/>
      <c r="B174" s="24"/>
      <c r="C174" s="22"/>
      <c r="D174" s="22"/>
      <c r="E174" s="53"/>
      <c r="F174" s="53"/>
      <c r="G174" s="39"/>
      <c r="H174" s="22"/>
      <c r="I174" s="15"/>
      <c r="J174" s="16"/>
      <c r="K174" s="22"/>
      <c r="L174" s="22"/>
      <c r="M174" s="17"/>
      <c r="N174" s="17"/>
      <c r="O174" s="17"/>
      <c r="P174" s="17"/>
      <c r="Q174" s="108"/>
      <c r="R174" s="39"/>
      <c r="S174" s="39"/>
      <c r="T174" s="39"/>
      <c r="U174" s="39"/>
      <c r="V174" s="39"/>
      <c r="W174" s="39"/>
    </row>
    <row r="175" spans="1:23">
      <c r="A175" s="36"/>
      <c r="B175" s="24"/>
      <c r="C175" s="22"/>
      <c r="D175" s="22"/>
      <c r="E175" s="53"/>
      <c r="F175" s="53"/>
      <c r="G175" s="39"/>
      <c r="H175" s="22"/>
      <c r="I175" s="15"/>
      <c r="J175" s="16"/>
      <c r="K175" s="22"/>
      <c r="L175" s="22"/>
      <c r="M175" s="17"/>
      <c r="N175" s="17"/>
      <c r="O175" s="17"/>
      <c r="P175" s="17"/>
      <c r="Q175" s="108"/>
      <c r="R175" s="39"/>
      <c r="S175" s="39"/>
      <c r="T175" s="39"/>
      <c r="U175" s="39"/>
      <c r="V175" s="39"/>
      <c r="W175" s="39"/>
    </row>
    <row r="176" spans="1:23">
      <c r="A176" s="36"/>
      <c r="B176" s="24"/>
      <c r="C176" s="22"/>
      <c r="D176" s="22"/>
      <c r="E176" s="53"/>
      <c r="F176" s="53"/>
      <c r="G176" s="39"/>
      <c r="H176" s="22"/>
      <c r="I176" s="15"/>
      <c r="J176" s="16"/>
      <c r="K176" s="22"/>
      <c r="L176" s="22"/>
      <c r="M176" s="17"/>
      <c r="N176" s="17"/>
      <c r="O176" s="17"/>
      <c r="P176" s="17"/>
      <c r="Q176" s="108"/>
      <c r="R176" s="39"/>
      <c r="S176" s="39"/>
      <c r="T176" s="39"/>
      <c r="U176" s="39"/>
      <c r="V176" s="39"/>
      <c r="W176" s="39"/>
    </row>
    <row r="177" spans="1:23">
      <c r="A177" s="36"/>
      <c r="B177" s="24"/>
      <c r="C177" s="22"/>
      <c r="D177" s="22"/>
      <c r="E177" s="53"/>
      <c r="F177" s="53"/>
      <c r="G177" s="39"/>
      <c r="H177" s="22"/>
      <c r="I177" s="15"/>
      <c r="J177" s="16"/>
      <c r="K177" s="22"/>
      <c r="L177" s="22"/>
      <c r="M177" s="17"/>
      <c r="N177" s="17"/>
      <c r="O177" s="17"/>
      <c r="P177" s="17"/>
      <c r="Q177" s="108"/>
      <c r="R177" s="39"/>
      <c r="S177" s="39"/>
      <c r="T177" s="39"/>
      <c r="U177" s="39"/>
      <c r="V177" s="39"/>
      <c r="W177" s="39"/>
    </row>
    <row r="178" spans="1:23" s="50" customFormat="1">
      <c r="A178" s="36"/>
      <c r="B178" s="106"/>
      <c r="C178" s="22"/>
      <c r="D178" s="22"/>
      <c r="E178" s="53"/>
      <c r="F178" s="53"/>
      <c r="G178" s="39"/>
      <c r="H178" s="22"/>
      <c r="I178" s="15"/>
      <c r="J178" s="16"/>
      <c r="K178" s="22"/>
      <c r="L178" s="22"/>
      <c r="M178" s="17"/>
      <c r="N178" s="17"/>
      <c r="O178" s="17"/>
      <c r="P178" s="17"/>
      <c r="Q178" s="108"/>
      <c r="R178" s="39"/>
      <c r="S178" s="39"/>
      <c r="T178" s="53"/>
      <c r="U178" s="39"/>
      <c r="V178" s="39"/>
      <c r="W178" s="39"/>
    </row>
    <row r="179" spans="1:23">
      <c r="A179" s="40"/>
      <c r="B179" s="24"/>
      <c r="C179" s="22"/>
      <c r="D179" s="22"/>
      <c r="E179" s="53"/>
      <c r="F179" s="53"/>
      <c r="G179" s="39"/>
      <c r="H179" s="22"/>
      <c r="I179" s="15"/>
      <c r="J179" s="16"/>
      <c r="K179" s="22"/>
      <c r="L179" s="22"/>
      <c r="M179" s="17"/>
      <c r="N179" s="17"/>
      <c r="O179" s="17"/>
      <c r="P179" s="17"/>
      <c r="Q179" s="108"/>
      <c r="R179" s="39"/>
      <c r="S179" s="39"/>
      <c r="T179" s="39"/>
      <c r="U179" s="39"/>
      <c r="V179" s="39"/>
      <c r="W179" s="39"/>
    </row>
    <row r="180" spans="1:23">
      <c r="A180" s="36"/>
      <c r="B180" s="24"/>
      <c r="C180" s="22"/>
      <c r="D180" s="22"/>
      <c r="E180" s="53"/>
      <c r="F180" s="53"/>
      <c r="G180" s="39"/>
      <c r="H180" s="22"/>
      <c r="I180" s="15"/>
      <c r="J180" s="16"/>
      <c r="K180" s="22"/>
      <c r="L180" s="22"/>
      <c r="M180" s="17"/>
      <c r="N180" s="17"/>
      <c r="O180" s="17"/>
      <c r="P180" s="17"/>
      <c r="Q180" s="108"/>
      <c r="R180" s="39"/>
      <c r="S180" s="39"/>
      <c r="T180" s="39"/>
      <c r="U180" s="39"/>
      <c r="V180" s="39"/>
      <c r="W180" s="39"/>
    </row>
    <row r="181" spans="1:23">
      <c r="A181" s="36"/>
      <c r="B181" s="24"/>
      <c r="C181" s="22"/>
      <c r="D181" s="22"/>
      <c r="E181" s="53"/>
      <c r="F181" s="53"/>
      <c r="G181" s="39"/>
      <c r="H181" s="22"/>
      <c r="I181" s="15"/>
      <c r="J181" s="16"/>
      <c r="K181" s="22"/>
      <c r="L181" s="22"/>
      <c r="M181" s="17"/>
      <c r="N181" s="17"/>
      <c r="O181" s="17"/>
      <c r="P181" s="17"/>
      <c r="Q181" s="22"/>
      <c r="R181" s="39"/>
      <c r="S181" s="39"/>
      <c r="T181" s="39"/>
      <c r="U181" s="39"/>
      <c r="V181" s="39"/>
      <c r="W181" s="39"/>
    </row>
    <row r="182" spans="1:23">
      <c r="A182" s="36"/>
      <c r="B182" s="24"/>
      <c r="C182" s="22"/>
      <c r="D182" s="22"/>
      <c r="E182" s="53"/>
      <c r="F182" s="53"/>
      <c r="G182" s="39"/>
      <c r="H182" s="22"/>
      <c r="I182" s="15"/>
      <c r="J182" s="16"/>
      <c r="K182" s="22"/>
      <c r="L182" s="22"/>
      <c r="M182" s="17"/>
      <c r="N182" s="17"/>
      <c r="O182" s="17"/>
      <c r="P182" s="17"/>
      <c r="Q182" s="22"/>
      <c r="R182" s="39"/>
      <c r="S182" s="39"/>
      <c r="T182" s="39"/>
      <c r="U182" s="39"/>
      <c r="V182" s="39"/>
      <c r="W182" s="39"/>
    </row>
    <row r="183" spans="1:23">
      <c r="A183" s="36"/>
      <c r="B183" s="24"/>
      <c r="C183" s="22"/>
      <c r="D183" s="22"/>
      <c r="E183" s="53"/>
      <c r="F183" s="53"/>
      <c r="G183" s="39"/>
      <c r="H183" s="22"/>
      <c r="I183" s="15"/>
      <c r="J183" s="16"/>
      <c r="K183" s="22"/>
      <c r="L183" s="22"/>
      <c r="M183" s="17"/>
      <c r="N183" s="17"/>
      <c r="O183" s="17"/>
      <c r="P183" s="17"/>
      <c r="Q183" s="108"/>
      <c r="R183" s="39"/>
      <c r="S183" s="39"/>
      <c r="T183" s="39"/>
      <c r="U183" s="39"/>
      <c r="V183" s="39"/>
      <c r="W183" s="39"/>
    </row>
    <row r="184" spans="1:23">
      <c r="A184" s="36"/>
      <c r="B184" s="24"/>
      <c r="C184" s="22"/>
      <c r="D184" s="22"/>
      <c r="E184" s="53"/>
      <c r="F184" s="53"/>
      <c r="G184" s="39"/>
      <c r="H184" s="22"/>
      <c r="I184" s="15"/>
      <c r="J184" s="16"/>
      <c r="K184" s="22"/>
      <c r="L184" s="22"/>
      <c r="M184" s="17"/>
      <c r="N184" s="17"/>
      <c r="O184" s="17"/>
      <c r="P184" s="17"/>
      <c r="Q184" s="22"/>
      <c r="R184" s="39"/>
      <c r="S184" s="39"/>
      <c r="T184" s="39"/>
      <c r="U184" s="39"/>
      <c r="V184" s="39"/>
      <c r="W184" s="39"/>
    </row>
    <row r="185" spans="1:23">
      <c r="A185" s="36"/>
      <c r="B185" s="24"/>
      <c r="C185" s="22"/>
      <c r="D185" s="22"/>
      <c r="E185" s="53"/>
      <c r="F185" s="53"/>
      <c r="G185" s="39"/>
      <c r="H185" s="22"/>
      <c r="I185" s="15"/>
      <c r="J185" s="16"/>
      <c r="K185" s="22"/>
      <c r="L185" s="22"/>
      <c r="M185" s="17"/>
      <c r="N185" s="17"/>
      <c r="O185" s="17"/>
      <c r="P185" s="17"/>
      <c r="Q185" s="22"/>
      <c r="R185" s="39"/>
      <c r="S185" s="39"/>
      <c r="T185" s="39"/>
      <c r="U185" s="39"/>
      <c r="V185" s="39"/>
      <c r="W185" s="39"/>
    </row>
    <row r="186" spans="1:23">
      <c r="A186" s="36"/>
      <c r="B186" s="24"/>
      <c r="C186" s="22"/>
      <c r="D186" s="22"/>
      <c r="E186" s="53"/>
      <c r="F186" s="53"/>
      <c r="G186" s="39"/>
      <c r="H186" s="22"/>
      <c r="I186" s="15"/>
      <c r="J186" s="16"/>
      <c r="K186" s="22"/>
      <c r="L186" s="22"/>
      <c r="M186" s="17"/>
      <c r="N186" s="17"/>
      <c r="O186" s="17"/>
      <c r="P186" s="17"/>
      <c r="Q186" s="22"/>
      <c r="R186" s="39"/>
      <c r="S186" s="39"/>
      <c r="T186" s="39"/>
      <c r="U186" s="39"/>
      <c r="V186" s="39"/>
      <c r="W186" s="39"/>
    </row>
    <row r="187" spans="1:23">
      <c r="A187" s="36"/>
      <c r="B187" s="24"/>
      <c r="C187" s="22"/>
      <c r="D187" s="22"/>
      <c r="E187" s="53"/>
      <c r="F187" s="53"/>
      <c r="G187" s="39"/>
      <c r="H187" s="22"/>
      <c r="I187" s="15"/>
      <c r="J187" s="16"/>
      <c r="K187" s="22"/>
      <c r="L187" s="22"/>
      <c r="M187" s="17"/>
      <c r="N187" s="17"/>
      <c r="O187" s="17"/>
      <c r="P187" s="17"/>
      <c r="Q187" s="22"/>
      <c r="R187" s="39"/>
      <c r="S187" s="39"/>
      <c r="T187" s="39"/>
      <c r="U187" s="39"/>
      <c r="V187" s="39"/>
      <c r="W187" s="39"/>
    </row>
    <row r="188" spans="1:23" s="50" customFormat="1">
      <c r="A188" s="36"/>
      <c r="B188" s="106"/>
      <c r="C188" s="22"/>
      <c r="D188" s="22"/>
      <c r="E188" s="53"/>
      <c r="F188" s="53"/>
      <c r="G188" s="39"/>
      <c r="H188" s="22"/>
      <c r="I188" s="15"/>
      <c r="J188" s="16"/>
      <c r="K188" s="22"/>
      <c r="L188" s="22"/>
      <c r="M188" s="17"/>
      <c r="N188" s="17"/>
      <c r="O188" s="17"/>
      <c r="P188" s="17"/>
      <c r="Q188" s="22"/>
      <c r="R188" s="39"/>
      <c r="S188" s="39"/>
      <c r="T188" s="53"/>
      <c r="U188" s="39"/>
      <c r="V188" s="39"/>
      <c r="W188" s="39"/>
    </row>
    <row r="189" spans="1:23">
      <c r="A189" s="40"/>
      <c r="B189" s="24"/>
      <c r="C189" s="22"/>
      <c r="D189" s="22"/>
      <c r="E189" s="53"/>
      <c r="F189" s="53"/>
      <c r="G189" s="39"/>
      <c r="H189" s="22"/>
      <c r="I189" s="15"/>
      <c r="J189" s="16"/>
      <c r="K189" s="22"/>
      <c r="L189" s="22"/>
      <c r="M189" s="17"/>
      <c r="N189" s="17"/>
      <c r="O189" s="17"/>
      <c r="P189" s="17"/>
      <c r="Q189" s="22"/>
      <c r="R189" s="39"/>
      <c r="S189" s="39"/>
      <c r="T189" s="39"/>
      <c r="U189" s="39"/>
      <c r="V189" s="39"/>
      <c r="W189" s="39"/>
    </row>
    <row r="190" spans="1:23">
      <c r="A190" s="36"/>
      <c r="B190" s="24"/>
      <c r="C190" s="22"/>
      <c r="D190" s="22"/>
      <c r="E190" s="53"/>
      <c r="F190" s="53"/>
      <c r="G190" s="39"/>
      <c r="H190" s="22"/>
      <c r="I190" s="15"/>
      <c r="J190" s="16"/>
      <c r="K190" s="22"/>
      <c r="L190" s="22"/>
      <c r="M190" s="17"/>
      <c r="N190" s="17"/>
      <c r="O190" s="17"/>
      <c r="P190" s="17"/>
      <c r="Q190" s="22"/>
      <c r="R190" s="39"/>
      <c r="S190" s="39"/>
      <c r="T190" s="39"/>
      <c r="U190" s="39"/>
      <c r="V190" s="39"/>
      <c r="W190" s="39"/>
    </row>
    <row r="191" spans="1:23">
      <c r="A191" s="36"/>
      <c r="B191" s="24"/>
      <c r="C191" s="22"/>
      <c r="D191" s="22"/>
      <c r="E191" s="53"/>
      <c r="F191" s="53"/>
      <c r="G191" s="39"/>
      <c r="H191" s="22"/>
      <c r="I191" s="15"/>
      <c r="J191" s="16"/>
      <c r="K191" s="22"/>
      <c r="L191" s="22"/>
      <c r="M191" s="17"/>
      <c r="N191" s="17"/>
      <c r="O191" s="17"/>
      <c r="P191" s="17"/>
      <c r="Q191" s="108"/>
      <c r="R191" s="39"/>
      <c r="S191" s="39"/>
      <c r="T191" s="39"/>
      <c r="U191" s="39"/>
      <c r="V191" s="39"/>
      <c r="W191" s="39"/>
    </row>
    <row r="192" spans="1:23">
      <c r="A192" s="36"/>
      <c r="B192" s="24"/>
      <c r="C192" s="22"/>
      <c r="D192" s="22"/>
      <c r="E192" s="53"/>
      <c r="F192" s="53"/>
      <c r="G192" s="39"/>
      <c r="H192" s="22"/>
      <c r="I192" s="15"/>
      <c r="J192" s="16"/>
      <c r="K192" s="22"/>
      <c r="L192" s="22"/>
      <c r="M192" s="17"/>
      <c r="N192" s="17"/>
      <c r="O192" s="17"/>
      <c r="P192" s="17"/>
      <c r="Q192" s="108"/>
      <c r="R192" s="39"/>
      <c r="S192" s="39"/>
      <c r="T192" s="39"/>
      <c r="U192" s="39"/>
      <c r="V192" s="39"/>
      <c r="W192" s="39"/>
    </row>
    <row r="193" spans="1:23">
      <c r="A193" s="36"/>
      <c r="B193" s="24"/>
      <c r="C193" s="22"/>
      <c r="D193" s="22"/>
      <c r="E193" s="53"/>
      <c r="F193" s="53"/>
      <c r="G193" s="39"/>
      <c r="H193" s="22"/>
      <c r="I193" s="15"/>
      <c r="J193" s="16"/>
      <c r="K193" s="22"/>
      <c r="L193" s="22"/>
      <c r="M193" s="17"/>
      <c r="N193" s="17"/>
      <c r="O193" s="17"/>
      <c r="P193" s="17"/>
      <c r="Q193" s="22"/>
      <c r="R193" s="39"/>
      <c r="S193" s="39"/>
      <c r="T193" s="39"/>
      <c r="U193" s="39"/>
      <c r="V193" s="39"/>
      <c r="W193" s="39"/>
    </row>
    <row r="194" spans="1:23">
      <c r="A194" s="36"/>
      <c r="B194" s="24"/>
      <c r="C194" s="22"/>
      <c r="D194" s="22"/>
      <c r="E194" s="53"/>
      <c r="F194" s="53"/>
      <c r="G194" s="39"/>
      <c r="H194" s="22"/>
      <c r="I194" s="15"/>
      <c r="J194" s="16"/>
      <c r="K194" s="22"/>
      <c r="L194" s="22"/>
      <c r="M194" s="17"/>
      <c r="N194" s="17"/>
      <c r="O194" s="17"/>
      <c r="P194" s="17"/>
      <c r="Q194" s="108"/>
      <c r="R194" s="39"/>
      <c r="S194" s="39"/>
      <c r="T194" s="39"/>
      <c r="U194" s="39"/>
      <c r="V194" s="39"/>
      <c r="W194" s="39"/>
    </row>
    <row r="195" spans="1:23">
      <c r="A195" s="36"/>
      <c r="B195" s="24"/>
      <c r="C195" s="22"/>
      <c r="D195" s="22"/>
      <c r="E195" s="53"/>
      <c r="F195" s="53"/>
      <c r="G195" s="39"/>
      <c r="H195" s="22"/>
      <c r="I195" s="15"/>
      <c r="J195" s="16"/>
      <c r="K195" s="22"/>
      <c r="L195" s="22"/>
      <c r="M195" s="17"/>
      <c r="N195" s="17"/>
      <c r="O195" s="17"/>
      <c r="P195" s="17"/>
      <c r="Q195" s="22"/>
      <c r="R195" s="39"/>
      <c r="S195" s="39"/>
      <c r="T195" s="39"/>
      <c r="U195" s="39"/>
      <c r="V195" s="39"/>
      <c r="W195" s="39"/>
    </row>
    <row r="196" spans="1:23">
      <c r="A196" s="36"/>
      <c r="B196" s="24"/>
      <c r="C196" s="22"/>
      <c r="D196" s="22"/>
      <c r="E196" s="53"/>
      <c r="F196" s="53"/>
      <c r="G196" s="39"/>
      <c r="H196" s="22"/>
      <c r="I196" s="15"/>
      <c r="J196" s="16"/>
      <c r="K196" s="22"/>
      <c r="L196" s="22"/>
      <c r="M196" s="17"/>
      <c r="N196" s="17"/>
      <c r="O196" s="17"/>
      <c r="P196" s="17"/>
      <c r="Q196" s="22"/>
      <c r="R196" s="39"/>
      <c r="S196" s="39"/>
      <c r="T196" s="39"/>
      <c r="U196" s="39"/>
      <c r="V196" s="39"/>
      <c r="W196" s="39"/>
    </row>
    <row r="197" spans="1:23">
      <c r="A197" s="36"/>
      <c r="B197" s="24"/>
      <c r="C197" s="22"/>
      <c r="D197" s="22"/>
      <c r="E197" s="53"/>
      <c r="F197" s="53"/>
      <c r="G197" s="39"/>
      <c r="H197" s="22"/>
      <c r="I197" s="15"/>
      <c r="J197" s="16"/>
      <c r="K197" s="22"/>
      <c r="L197" s="22"/>
      <c r="M197" s="17"/>
      <c r="N197" s="17"/>
      <c r="O197" s="17"/>
      <c r="P197" s="17"/>
      <c r="Q197" s="108"/>
      <c r="R197" s="39"/>
      <c r="S197" s="39"/>
      <c r="T197" s="39"/>
      <c r="U197" s="39"/>
      <c r="V197" s="39"/>
      <c r="W197" s="39"/>
    </row>
    <row r="198" spans="1:23" s="50" customFormat="1">
      <c r="A198" s="36"/>
      <c r="B198" s="106"/>
      <c r="C198" s="22"/>
      <c r="D198" s="22"/>
      <c r="E198" s="53"/>
      <c r="F198" s="53"/>
      <c r="G198" s="39"/>
      <c r="H198" s="22"/>
      <c r="I198" s="15"/>
      <c r="J198" s="16"/>
      <c r="K198" s="22"/>
      <c r="L198" s="22"/>
      <c r="M198" s="17"/>
      <c r="N198" s="17"/>
      <c r="O198" s="17"/>
      <c r="P198" s="17"/>
      <c r="Q198" s="108"/>
      <c r="R198" s="39"/>
      <c r="S198" s="39"/>
      <c r="T198" s="39"/>
      <c r="U198" s="39"/>
      <c r="V198" s="39"/>
      <c r="W198" s="39"/>
    </row>
    <row r="199" spans="1:23">
      <c r="A199" s="40"/>
      <c r="B199" s="24"/>
      <c r="C199" s="22"/>
      <c r="D199" s="22"/>
      <c r="E199" s="53"/>
      <c r="F199" s="53"/>
      <c r="G199" s="39"/>
      <c r="H199" s="22"/>
      <c r="I199" s="15"/>
      <c r="J199" s="16"/>
      <c r="K199" s="22"/>
      <c r="L199" s="22"/>
      <c r="M199" s="17"/>
      <c r="N199" s="17"/>
      <c r="O199" s="17"/>
      <c r="P199" s="17"/>
      <c r="Q199" s="108"/>
      <c r="R199" s="39"/>
      <c r="S199" s="39"/>
      <c r="T199" s="39"/>
      <c r="U199" s="39"/>
      <c r="V199" s="39"/>
      <c r="W199" s="39"/>
    </row>
    <row r="200" spans="1:23">
      <c r="A200" s="36"/>
      <c r="B200" s="24"/>
      <c r="C200" s="22"/>
      <c r="D200" s="22"/>
      <c r="E200" s="53"/>
      <c r="F200" s="53"/>
      <c r="G200" s="39"/>
      <c r="H200" s="22"/>
      <c r="I200" s="15"/>
      <c r="J200" s="16"/>
      <c r="K200" s="22"/>
      <c r="L200" s="22"/>
      <c r="M200" s="17"/>
      <c r="N200" s="17"/>
      <c r="O200" s="17"/>
      <c r="P200" s="17"/>
      <c r="Q200" s="108"/>
      <c r="R200" s="39"/>
      <c r="S200" s="39"/>
      <c r="T200" s="39"/>
      <c r="U200" s="39"/>
      <c r="V200" s="39"/>
      <c r="W200" s="39"/>
    </row>
    <row r="201" spans="1:23">
      <c r="A201" s="36"/>
      <c r="B201" s="24"/>
      <c r="C201" s="22"/>
      <c r="D201" s="22"/>
      <c r="E201" s="53"/>
      <c r="F201" s="53"/>
      <c r="G201" s="39"/>
      <c r="H201" s="22"/>
      <c r="I201" s="15"/>
      <c r="J201" s="16"/>
      <c r="K201" s="22"/>
      <c r="L201" s="22"/>
      <c r="M201" s="17"/>
      <c r="N201" s="17"/>
      <c r="O201" s="17"/>
      <c r="P201" s="17"/>
      <c r="Q201" s="108"/>
      <c r="R201" s="39"/>
      <c r="S201" s="39"/>
      <c r="T201" s="39"/>
      <c r="U201" s="39"/>
      <c r="V201" s="39"/>
      <c r="W201" s="39"/>
    </row>
    <row r="202" spans="1:23">
      <c r="A202" s="36"/>
      <c r="B202" s="24"/>
      <c r="C202" s="22"/>
      <c r="D202" s="22"/>
      <c r="E202" s="53"/>
      <c r="F202" s="53"/>
      <c r="G202" s="39"/>
      <c r="H202" s="22"/>
      <c r="I202" s="15"/>
      <c r="J202" s="16"/>
      <c r="K202" s="22"/>
      <c r="L202" s="22"/>
      <c r="M202" s="17"/>
      <c r="N202" s="17"/>
      <c r="O202" s="17"/>
      <c r="P202" s="17"/>
      <c r="Q202" s="108"/>
      <c r="R202" s="39"/>
      <c r="S202" s="39"/>
      <c r="T202" s="39"/>
      <c r="U202" s="39"/>
      <c r="V202" s="39"/>
      <c r="W202" s="39"/>
    </row>
    <row r="203" spans="1:23">
      <c r="A203" s="36"/>
      <c r="B203" s="24"/>
      <c r="C203" s="22"/>
      <c r="D203" s="22"/>
      <c r="E203" s="53"/>
      <c r="F203" s="53"/>
      <c r="G203" s="39"/>
      <c r="H203" s="22"/>
      <c r="I203" s="15"/>
      <c r="J203" s="16"/>
      <c r="K203" s="22"/>
      <c r="L203" s="22"/>
      <c r="M203" s="17"/>
      <c r="N203" s="17"/>
      <c r="O203" s="17"/>
      <c r="P203" s="17"/>
      <c r="Q203" s="108"/>
      <c r="R203" s="39"/>
      <c r="S203" s="39"/>
      <c r="T203" s="39"/>
      <c r="U203" s="39"/>
      <c r="V203" s="39"/>
      <c r="W203" s="39"/>
    </row>
    <row r="204" spans="1:23">
      <c r="A204" s="36"/>
      <c r="B204" s="24"/>
      <c r="C204" s="22"/>
      <c r="D204" s="22"/>
      <c r="E204" s="53"/>
      <c r="F204" s="53"/>
      <c r="G204" s="39"/>
      <c r="H204" s="22"/>
      <c r="I204" s="15"/>
      <c r="J204" s="16"/>
      <c r="K204" s="22"/>
      <c r="L204" s="22"/>
      <c r="M204" s="17"/>
      <c r="N204" s="17"/>
      <c r="O204" s="17"/>
      <c r="P204" s="17"/>
      <c r="Q204" s="108"/>
      <c r="R204" s="39"/>
      <c r="S204" s="39"/>
      <c r="T204" s="39"/>
      <c r="U204" s="39"/>
      <c r="V204" s="39"/>
      <c r="W204" s="39"/>
    </row>
    <row r="205" spans="1:23">
      <c r="A205" s="36"/>
      <c r="B205" s="24"/>
      <c r="C205" s="22"/>
      <c r="D205" s="22"/>
      <c r="E205" s="53"/>
      <c r="F205" s="53"/>
      <c r="G205" s="39"/>
      <c r="H205" s="22"/>
      <c r="I205" s="15"/>
      <c r="J205" s="16"/>
      <c r="K205" s="22"/>
      <c r="L205" s="22"/>
      <c r="M205" s="17"/>
      <c r="N205" s="17"/>
      <c r="O205" s="17"/>
      <c r="P205" s="17"/>
      <c r="Q205" s="108"/>
      <c r="R205" s="39"/>
      <c r="S205" s="39"/>
      <c r="T205" s="39"/>
      <c r="U205" s="39"/>
      <c r="V205" s="39"/>
      <c r="W205" s="39"/>
    </row>
    <row r="206" spans="1:23">
      <c r="A206" s="36"/>
      <c r="B206" s="24"/>
      <c r="C206" s="22"/>
      <c r="D206" s="22"/>
      <c r="E206" s="53"/>
      <c r="F206" s="53"/>
      <c r="G206" s="39"/>
      <c r="H206" s="22"/>
      <c r="I206" s="15"/>
      <c r="J206" s="16"/>
      <c r="K206" s="22"/>
      <c r="L206" s="22"/>
      <c r="M206" s="17"/>
      <c r="N206" s="17"/>
      <c r="O206" s="17"/>
      <c r="P206" s="17"/>
      <c r="Q206" s="108"/>
      <c r="R206" s="39"/>
      <c r="S206" s="39"/>
      <c r="T206" s="39"/>
      <c r="U206" s="39"/>
      <c r="V206" s="39"/>
      <c r="W206" s="39"/>
    </row>
    <row r="207" spans="1:23">
      <c r="A207" s="36"/>
      <c r="B207" s="24"/>
      <c r="C207" s="22"/>
      <c r="D207" s="22"/>
      <c r="E207" s="53"/>
      <c r="F207" s="53"/>
      <c r="G207" s="39"/>
      <c r="H207" s="22"/>
      <c r="I207" s="15"/>
      <c r="J207" s="16"/>
      <c r="K207" s="22"/>
      <c r="L207" s="22"/>
      <c r="M207" s="17"/>
      <c r="N207" s="17"/>
      <c r="O207" s="17"/>
      <c r="P207" s="17"/>
      <c r="Q207" s="22"/>
      <c r="R207" s="39"/>
      <c r="S207" s="39"/>
      <c r="T207" s="39"/>
      <c r="U207" s="39"/>
      <c r="V207" s="39"/>
      <c r="W207" s="39"/>
    </row>
    <row r="208" spans="1:23" s="50" customFormat="1">
      <c r="A208" s="36"/>
      <c r="B208" s="106"/>
      <c r="C208" s="22"/>
      <c r="D208" s="22"/>
      <c r="E208" s="53"/>
      <c r="F208" s="53"/>
      <c r="G208" s="39"/>
      <c r="H208" s="22"/>
      <c r="I208" s="15"/>
      <c r="J208" s="16"/>
      <c r="K208" s="22"/>
      <c r="L208" s="22"/>
      <c r="M208" s="17"/>
      <c r="N208" s="17"/>
      <c r="O208" s="17"/>
      <c r="P208" s="17"/>
      <c r="Q208" s="108"/>
      <c r="R208" s="39"/>
      <c r="S208" s="53"/>
      <c r="T208" s="39"/>
      <c r="U208" s="39"/>
      <c r="V208" s="39"/>
      <c r="W208" s="39"/>
    </row>
    <row r="209" spans="1:23">
      <c r="A209" s="40"/>
      <c r="B209" s="24"/>
      <c r="C209" s="22"/>
      <c r="D209" s="22"/>
      <c r="E209" s="53"/>
      <c r="F209" s="53"/>
      <c r="G209" s="39"/>
      <c r="H209" s="22"/>
      <c r="I209" s="15"/>
      <c r="J209" s="16"/>
      <c r="K209" s="22"/>
      <c r="L209" s="22"/>
      <c r="M209" s="17"/>
      <c r="N209" s="17"/>
      <c r="O209" s="17"/>
      <c r="P209" s="17"/>
      <c r="Q209" s="108"/>
      <c r="R209" s="39"/>
      <c r="S209" s="39"/>
      <c r="T209" s="39"/>
      <c r="U209" s="39"/>
      <c r="V209" s="39"/>
      <c r="W209" s="39"/>
    </row>
    <row r="210" spans="1:23">
      <c r="A210" s="36"/>
      <c r="B210" s="24"/>
      <c r="C210" s="22"/>
      <c r="D210" s="22"/>
      <c r="E210" s="53"/>
      <c r="F210" s="53"/>
      <c r="G210" s="39"/>
      <c r="H210" s="22"/>
      <c r="I210" s="15"/>
      <c r="J210" s="16"/>
      <c r="K210" s="22"/>
      <c r="L210" s="22"/>
      <c r="M210" s="17"/>
      <c r="N210" s="17"/>
      <c r="O210" s="17"/>
      <c r="P210" s="17"/>
      <c r="Q210" s="108"/>
      <c r="R210" s="39"/>
      <c r="S210" s="39"/>
      <c r="T210" s="39"/>
      <c r="U210" s="39"/>
      <c r="V210" s="39"/>
      <c r="W210" s="39"/>
    </row>
    <row r="211" spans="1:23">
      <c r="A211" s="36"/>
      <c r="B211" s="24"/>
      <c r="C211" s="22"/>
      <c r="D211" s="22"/>
      <c r="E211" s="53"/>
      <c r="F211" s="53"/>
      <c r="G211" s="39"/>
      <c r="H211" s="22"/>
      <c r="I211" s="15"/>
      <c r="J211" s="16"/>
      <c r="K211" s="22"/>
      <c r="L211" s="22"/>
      <c r="M211" s="17"/>
      <c r="N211" s="17"/>
      <c r="O211" s="17"/>
      <c r="P211" s="17"/>
      <c r="Q211" s="108"/>
      <c r="R211" s="39"/>
      <c r="S211" s="39"/>
      <c r="T211" s="39"/>
      <c r="U211" s="39"/>
      <c r="V211" s="39"/>
      <c r="W211" s="39"/>
    </row>
    <row r="212" spans="1:23">
      <c r="A212" s="36"/>
      <c r="B212" s="24"/>
      <c r="C212" s="22"/>
      <c r="D212" s="22"/>
      <c r="E212" s="53"/>
      <c r="F212" s="53"/>
      <c r="G212" s="39"/>
      <c r="H212" s="22"/>
      <c r="I212" s="15"/>
      <c r="J212" s="16"/>
      <c r="K212" s="22"/>
      <c r="L212" s="22"/>
      <c r="M212" s="17"/>
      <c r="N212" s="17"/>
      <c r="O212" s="17"/>
      <c r="P212" s="17"/>
      <c r="Q212" s="108"/>
      <c r="R212" s="39"/>
      <c r="S212" s="39"/>
      <c r="T212" s="39"/>
      <c r="U212" s="39"/>
      <c r="V212" s="39"/>
      <c r="W212" s="39"/>
    </row>
    <row r="213" spans="1:23">
      <c r="A213" s="36"/>
      <c r="B213" s="24"/>
      <c r="C213" s="22"/>
      <c r="D213" s="22"/>
      <c r="E213" s="53"/>
      <c r="F213" s="53"/>
      <c r="G213" s="39"/>
      <c r="H213" s="22"/>
      <c r="I213" s="15"/>
      <c r="J213" s="16"/>
      <c r="K213" s="22"/>
      <c r="L213" s="22"/>
      <c r="M213" s="17"/>
      <c r="N213" s="17"/>
      <c r="O213" s="17"/>
      <c r="P213" s="17"/>
      <c r="Q213" s="22"/>
      <c r="R213" s="39"/>
      <c r="S213" s="39"/>
      <c r="T213" s="39"/>
      <c r="U213" s="39"/>
      <c r="V213" s="39"/>
      <c r="W213" s="39"/>
    </row>
    <row r="214" spans="1:23">
      <c r="A214" s="36"/>
      <c r="B214" s="24"/>
      <c r="C214" s="22"/>
      <c r="D214" s="22"/>
      <c r="E214" s="53"/>
      <c r="F214" s="53"/>
      <c r="G214" s="39"/>
      <c r="H214" s="22"/>
      <c r="I214" s="15"/>
      <c r="J214" s="16"/>
      <c r="K214" s="22"/>
      <c r="L214" s="22"/>
      <c r="M214" s="17"/>
      <c r="N214" s="17"/>
      <c r="O214" s="17"/>
      <c r="P214" s="17"/>
      <c r="Q214" s="108"/>
      <c r="R214" s="39"/>
      <c r="S214" s="39"/>
      <c r="T214" s="39"/>
      <c r="U214" s="39"/>
      <c r="V214" s="39"/>
      <c r="W214" s="39"/>
    </row>
    <row r="215" spans="1:23">
      <c r="A215" s="36"/>
      <c r="B215" s="24"/>
      <c r="C215" s="22"/>
      <c r="D215" s="22"/>
      <c r="E215" s="53"/>
      <c r="F215" s="53"/>
      <c r="G215" s="39"/>
      <c r="H215" s="22"/>
      <c r="I215" s="15"/>
      <c r="J215" s="16"/>
      <c r="K215" s="22"/>
      <c r="L215" s="22"/>
      <c r="M215" s="17"/>
      <c r="N215" s="17"/>
      <c r="O215" s="17"/>
      <c r="P215" s="17"/>
      <c r="Q215" s="108"/>
      <c r="R215" s="39"/>
      <c r="S215" s="39"/>
      <c r="T215" s="39"/>
      <c r="U215" s="39"/>
      <c r="V215" s="39"/>
      <c r="W215" s="39"/>
    </row>
    <row r="216" spans="1:23">
      <c r="A216" s="36"/>
      <c r="B216" s="24"/>
      <c r="C216" s="22"/>
      <c r="D216" s="22"/>
      <c r="E216" s="53"/>
      <c r="F216" s="53"/>
      <c r="G216" s="39"/>
      <c r="H216" s="22"/>
      <c r="I216" s="15"/>
      <c r="J216" s="16"/>
      <c r="K216" s="22"/>
      <c r="L216" s="22"/>
      <c r="M216" s="17"/>
      <c r="N216" s="17"/>
      <c r="O216" s="17"/>
      <c r="P216" s="17"/>
      <c r="Q216" s="108"/>
      <c r="R216" s="39"/>
      <c r="S216" s="39"/>
      <c r="T216" s="39"/>
      <c r="U216" s="39"/>
      <c r="V216" s="39"/>
      <c r="W216" s="39"/>
    </row>
    <row r="217" spans="1:23">
      <c r="A217" s="36"/>
      <c r="B217" s="24"/>
      <c r="C217" s="22"/>
      <c r="D217" s="22"/>
      <c r="E217" s="53"/>
      <c r="F217" s="53"/>
      <c r="G217" s="39"/>
      <c r="H217" s="22"/>
      <c r="I217" s="15"/>
      <c r="J217" s="16"/>
      <c r="K217" s="22"/>
      <c r="L217" s="22"/>
      <c r="M217" s="17"/>
      <c r="N217" s="17"/>
      <c r="O217" s="17"/>
      <c r="P217" s="17"/>
      <c r="Q217" s="108"/>
      <c r="R217" s="39"/>
      <c r="S217" s="39"/>
      <c r="T217" s="39"/>
      <c r="U217" s="39"/>
      <c r="V217" s="39"/>
      <c r="W217" s="39"/>
    </row>
    <row r="218" spans="1:23" s="50" customFormat="1">
      <c r="A218" s="36"/>
      <c r="B218" s="106"/>
      <c r="C218" s="22"/>
      <c r="D218" s="22"/>
      <c r="E218" s="53"/>
      <c r="F218" s="53"/>
      <c r="G218" s="39"/>
      <c r="H218" s="22"/>
      <c r="I218" s="15"/>
      <c r="J218" s="16"/>
      <c r="K218" s="22"/>
      <c r="L218" s="22"/>
      <c r="M218" s="17"/>
      <c r="N218" s="17"/>
      <c r="O218" s="17"/>
      <c r="P218" s="17"/>
      <c r="Q218" s="108"/>
      <c r="R218" s="39"/>
      <c r="S218" s="53"/>
      <c r="T218" s="39"/>
      <c r="U218" s="39"/>
      <c r="V218" s="39"/>
      <c r="W218" s="39"/>
    </row>
    <row r="219" spans="1:23">
      <c r="A219" s="40"/>
      <c r="B219" s="24"/>
      <c r="C219" s="22"/>
      <c r="D219" s="22"/>
      <c r="E219" s="53"/>
      <c r="F219" s="53"/>
      <c r="G219" s="39"/>
      <c r="H219" s="22"/>
      <c r="I219" s="15"/>
      <c r="J219" s="16"/>
      <c r="K219" s="22"/>
      <c r="L219" s="22"/>
      <c r="M219" s="17"/>
      <c r="N219" s="17"/>
      <c r="O219" s="17"/>
      <c r="P219" s="17"/>
      <c r="Q219" s="108"/>
      <c r="R219" s="39"/>
      <c r="S219" s="39"/>
      <c r="T219" s="39"/>
      <c r="U219" s="39"/>
      <c r="V219" s="39"/>
      <c r="W219" s="39"/>
    </row>
    <row r="220" spans="1:23">
      <c r="A220" s="36"/>
      <c r="B220" s="24"/>
      <c r="C220" s="22"/>
      <c r="D220" s="22"/>
      <c r="E220" s="53"/>
      <c r="F220" s="53"/>
      <c r="G220" s="39"/>
      <c r="H220" s="22"/>
      <c r="I220" s="15"/>
      <c r="J220" s="16"/>
      <c r="K220" s="22"/>
      <c r="L220" s="22"/>
      <c r="M220" s="17"/>
      <c r="N220" s="17"/>
      <c r="O220" s="17"/>
      <c r="P220" s="17"/>
      <c r="Q220" s="108"/>
      <c r="R220" s="39"/>
      <c r="S220" s="39"/>
      <c r="T220" s="39"/>
      <c r="U220" s="39"/>
      <c r="V220" s="39"/>
      <c r="W220" s="39"/>
    </row>
    <row r="221" spans="1:23">
      <c r="A221" s="36"/>
      <c r="B221" s="24"/>
      <c r="C221" s="22"/>
      <c r="D221" s="22"/>
      <c r="E221" s="53"/>
      <c r="F221" s="53"/>
      <c r="G221" s="39"/>
      <c r="H221" s="22"/>
      <c r="I221" s="15"/>
      <c r="J221" s="16"/>
      <c r="K221" s="22"/>
      <c r="L221" s="22"/>
      <c r="M221" s="17"/>
      <c r="N221" s="17"/>
      <c r="O221" s="17"/>
      <c r="P221" s="17"/>
      <c r="Q221" s="108"/>
      <c r="R221" s="39"/>
      <c r="S221" s="39"/>
      <c r="T221" s="39"/>
      <c r="U221" s="39"/>
      <c r="V221" s="39"/>
      <c r="W221" s="39"/>
    </row>
    <row r="222" spans="1:23">
      <c r="A222" s="36"/>
      <c r="B222" s="24"/>
      <c r="C222" s="22"/>
      <c r="D222" s="22"/>
      <c r="E222" s="53"/>
      <c r="F222" s="53"/>
      <c r="G222" s="39"/>
      <c r="H222" s="22"/>
      <c r="I222" s="15"/>
      <c r="J222" s="16"/>
      <c r="K222" s="22"/>
      <c r="L222" s="22"/>
      <c r="M222" s="17"/>
      <c r="N222" s="17"/>
      <c r="O222" s="17"/>
      <c r="P222" s="17"/>
      <c r="Q222" s="108"/>
      <c r="R222" s="39"/>
      <c r="S222" s="39"/>
      <c r="T222" s="39"/>
      <c r="U222" s="39"/>
      <c r="V222" s="39"/>
      <c r="W222" s="39"/>
    </row>
    <row r="223" spans="1:23">
      <c r="A223" s="36"/>
      <c r="B223" s="24"/>
      <c r="C223" s="22"/>
      <c r="D223" s="22"/>
      <c r="E223" s="53"/>
      <c r="F223" s="53"/>
      <c r="G223" s="39"/>
      <c r="H223" s="22"/>
      <c r="I223" s="15"/>
      <c r="J223" s="16"/>
      <c r="K223" s="22"/>
      <c r="L223" s="22"/>
      <c r="M223" s="17"/>
      <c r="N223" s="17"/>
      <c r="O223" s="17"/>
      <c r="P223" s="17"/>
      <c r="Q223" s="108"/>
      <c r="R223" s="39"/>
      <c r="S223" s="39"/>
      <c r="T223" s="39"/>
      <c r="U223" s="39"/>
      <c r="V223" s="39"/>
      <c r="W223" s="39"/>
    </row>
    <row r="224" spans="1:23">
      <c r="A224" s="36"/>
      <c r="B224" s="24"/>
      <c r="C224" s="22"/>
      <c r="D224" s="22"/>
      <c r="E224" s="53"/>
      <c r="F224" s="53"/>
      <c r="G224" s="39"/>
      <c r="H224" s="22"/>
      <c r="I224" s="15"/>
      <c r="J224" s="16"/>
      <c r="K224" s="22"/>
      <c r="L224" s="22"/>
      <c r="M224" s="17"/>
      <c r="N224" s="17"/>
      <c r="O224" s="17"/>
      <c r="P224" s="17"/>
      <c r="Q224" s="108"/>
      <c r="R224" s="39"/>
      <c r="S224" s="39"/>
      <c r="T224" s="39"/>
      <c r="U224" s="39"/>
      <c r="V224" s="39"/>
      <c r="W224" s="39"/>
    </row>
    <row r="225" spans="1:23">
      <c r="A225" s="36"/>
      <c r="B225" s="24"/>
      <c r="C225" s="22"/>
      <c r="D225" s="22"/>
      <c r="E225" s="53"/>
      <c r="F225" s="53"/>
      <c r="G225" s="39"/>
      <c r="H225" s="22"/>
      <c r="I225" s="15"/>
      <c r="J225" s="16"/>
      <c r="K225" s="22"/>
      <c r="L225" s="22"/>
      <c r="M225" s="17"/>
      <c r="N225" s="17"/>
      <c r="O225" s="17"/>
      <c r="P225" s="17"/>
      <c r="Q225" s="108"/>
      <c r="R225" s="39"/>
      <c r="S225" s="39"/>
      <c r="T225" s="39"/>
      <c r="U225" s="39"/>
      <c r="V225" s="39"/>
      <c r="W225" s="39"/>
    </row>
    <row r="226" spans="1:23">
      <c r="A226" s="36"/>
      <c r="B226" s="24"/>
      <c r="C226" s="22"/>
      <c r="D226" s="22"/>
      <c r="E226" s="53"/>
      <c r="F226" s="53"/>
      <c r="G226" s="39"/>
      <c r="H226" s="22"/>
      <c r="I226" s="15"/>
      <c r="J226" s="16"/>
      <c r="K226" s="22"/>
      <c r="L226" s="22"/>
      <c r="M226" s="17"/>
      <c r="N226" s="17"/>
      <c r="O226" s="17"/>
      <c r="P226" s="17"/>
      <c r="Q226" s="108"/>
      <c r="R226" s="39"/>
      <c r="S226" s="39"/>
      <c r="T226" s="39"/>
      <c r="U226" s="39"/>
      <c r="V226" s="39"/>
      <c r="W226" s="39"/>
    </row>
    <row r="227" spans="1:23">
      <c r="A227" s="36"/>
      <c r="B227" s="24"/>
      <c r="C227" s="22"/>
      <c r="D227" s="22"/>
      <c r="E227" s="53"/>
      <c r="F227" s="53"/>
      <c r="G227" s="39"/>
      <c r="H227" s="22"/>
      <c r="I227" s="15"/>
      <c r="J227" s="16"/>
      <c r="K227" s="22"/>
      <c r="L227" s="22"/>
      <c r="M227" s="17"/>
      <c r="N227" s="17"/>
      <c r="O227" s="17"/>
      <c r="P227" s="17"/>
      <c r="Q227" s="108"/>
      <c r="R227" s="39"/>
      <c r="S227" s="39"/>
      <c r="T227" s="39"/>
      <c r="U227" s="39"/>
      <c r="V227" s="39"/>
      <c r="W227" s="39"/>
    </row>
    <row r="228" spans="1:23" s="50" customFormat="1">
      <c r="A228" s="36"/>
      <c r="B228" s="106"/>
      <c r="C228" s="22"/>
      <c r="D228" s="22"/>
      <c r="E228" s="53"/>
      <c r="F228" s="53"/>
      <c r="G228" s="39"/>
      <c r="H228" s="22"/>
      <c r="I228" s="15"/>
      <c r="J228" s="16"/>
      <c r="K228" s="22"/>
      <c r="L228" s="22"/>
      <c r="M228" s="17"/>
      <c r="N228" s="17"/>
      <c r="O228" s="17"/>
      <c r="P228" s="17"/>
      <c r="Q228" s="108"/>
      <c r="R228" s="39"/>
      <c r="S228" s="53"/>
      <c r="T228" s="39"/>
      <c r="U228" s="39"/>
      <c r="V228" s="39"/>
      <c r="W228" s="39"/>
    </row>
    <row r="229" spans="1:23">
      <c r="A229" s="36"/>
      <c r="B229" s="106"/>
      <c r="C229" s="22"/>
      <c r="D229" s="22"/>
      <c r="E229" s="39"/>
      <c r="F229" s="39"/>
      <c r="G229" s="39"/>
      <c r="H229" s="22"/>
      <c r="I229" s="15"/>
      <c r="J229" s="16"/>
      <c r="K229" s="22"/>
      <c r="L229" s="22"/>
      <c r="M229" s="17"/>
      <c r="N229" s="17"/>
      <c r="O229" s="17"/>
      <c r="P229" s="17"/>
      <c r="Q229" s="22"/>
      <c r="R229" s="39"/>
      <c r="S229" s="39"/>
      <c r="T229" s="39"/>
      <c r="U229" s="39"/>
      <c r="V229" s="39"/>
      <c r="W229" s="39"/>
    </row>
    <row r="230" spans="1:23">
      <c r="I230" s="15" t="e">
        <f t="shared" ref="I230:I242" si="3">J230/P230</f>
        <v>#DIV/0!</v>
      </c>
      <c r="J230" s="16">
        <f t="shared" ref="J230:J242" si="4">M230-O230-P230-N230</f>
        <v>0</v>
      </c>
      <c r="N230" s="17">
        <f t="shared" ref="N230:N242" si="5">M230*0.15</f>
        <v>0</v>
      </c>
    </row>
    <row r="231" spans="1:23">
      <c r="I231" s="15" t="e">
        <f t="shared" si="3"/>
        <v>#DIV/0!</v>
      </c>
      <c r="J231" s="16">
        <f t="shared" si="4"/>
        <v>0</v>
      </c>
      <c r="N231" s="17">
        <f t="shared" si="5"/>
        <v>0</v>
      </c>
    </row>
    <row r="232" spans="1:23">
      <c r="I232" s="15" t="e">
        <f t="shared" si="3"/>
        <v>#DIV/0!</v>
      </c>
      <c r="J232" s="16">
        <f t="shared" si="4"/>
        <v>0</v>
      </c>
      <c r="N232" s="17">
        <f t="shared" si="5"/>
        <v>0</v>
      </c>
    </row>
    <row r="233" spans="1:23">
      <c r="I233" s="15" t="e">
        <f t="shared" si="3"/>
        <v>#DIV/0!</v>
      </c>
      <c r="J233" s="16">
        <f t="shared" si="4"/>
        <v>0</v>
      </c>
      <c r="N233" s="17">
        <f t="shared" si="5"/>
        <v>0</v>
      </c>
    </row>
    <row r="234" spans="1:23">
      <c r="I234" s="15" t="e">
        <f t="shared" si="3"/>
        <v>#DIV/0!</v>
      </c>
      <c r="J234" s="16">
        <f t="shared" si="4"/>
        <v>0</v>
      </c>
      <c r="N234" s="17">
        <f t="shared" si="5"/>
        <v>0</v>
      </c>
    </row>
    <row r="235" spans="1:23">
      <c r="I235" s="15" t="e">
        <f t="shared" si="3"/>
        <v>#DIV/0!</v>
      </c>
      <c r="J235" s="16">
        <f t="shared" si="4"/>
        <v>0</v>
      </c>
      <c r="N235" s="17">
        <f t="shared" si="5"/>
        <v>0</v>
      </c>
    </row>
    <row r="236" spans="1:23">
      <c r="I236" s="15" t="e">
        <f t="shared" si="3"/>
        <v>#DIV/0!</v>
      </c>
      <c r="J236" s="16">
        <f t="shared" si="4"/>
        <v>0</v>
      </c>
      <c r="N236" s="17">
        <f t="shared" si="5"/>
        <v>0</v>
      </c>
    </row>
    <row r="237" spans="1:23">
      <c r="I237" s="15" t="e">
        <f t="shared" si="3"/>
        <v>#DIV/0!</v>
      </c>
      <c r="J237" s="16">
        <f t="shared" si="4"/>
        <v>0</v>
      </c>
      <c r="N237" s="17">
        <f t="shared" si="5"/>
        <v>0</v>
      </c>
    </row>
    <row r="238" spans="1:23">
      <c r="I238" s="15" t="e">
        <f t="shared" si="3"/>
        <v>#DIV/0!</v>
      </c>
      <c r="J238" s="16">
        <f t="shared" si="4"/>
        <v>0</v>
      </c>
      <c r="N238" s="17">
        <f t="shared" si="5"/>
        <v>0</v>
      </c>
    </row>
    <row r="239" spans="1:23">
      <c r="I239" s="15" t="e">
        <f t="shared" si="3"/>
        <v>#DIV/0!</v>
      </c>
      <c r="J239" s="16">
        <f t="shared" si="4"/>
        <v>0</v>
      </c>
      <c r="N239" s="17">
        <f t="shared" si="5"/>
        <v>0</v>
      </c>
    </row>
    <row r="240" spans="1:23">
      <c r="I240" s="15" t="e">
        <f t="shared" si="3"/>
        <v>#DIV/0!</v>
      </c>
      <c r="J240" s="16">
        <f t="shared" si="4"/>
        <v>0</v>
      </c>
      <c r="N240" s="17">
        <f t="shared" si="5"/>
        <v>0</v>
      </c>
    </row>
    <row r="241" spans="9:14">
      <c r="I241" s="15" t="e">
        <f t="shared" si="3"/>
        <v>#DIV/0!</v>
      </c>
      <c r="J241" s="16">
        <f t="shared" si="4"/>
        <v>0</v>
      </c>
      <c r="N241" s="17">
        <f t="shared" si="5"/>
        <v>0</v>
      </c>
    </row>
    <row r="242" spans="9:14">
      <c r="I242" s="15" t="e">
        <f t="shared" si="3"/>
        <v>#DIV/0!</v>
      </c>
      <c r="J242" s="16">
        <f t="shared" si="4"/>
        <v>0</v>
      </c>
      <c r="N242" s="17">
        <f t="shared" si="5"/>
        <v>0</v>
      </c>
    </row>
  </sheetData>
  <conditionalFormatting sqref="K1:L1048576">
    <cfRule type="cellIs" dxfId="142" priority="7" operator="equal">
      <formula>"Yes"</formula>
    </cfRule>
  </conditionalFormatting>
  <conditionalFormatting sqref="H34:H1048576 H1 G2">
    <cfRule type="cellIs" dxfId="141" priority="6" operator="equal">
      <formula>"None"</formula>
    </cfRule>
  </conditionalFormatting>
  <conditionalFormatting sqref="Q60:Q1048576 Q1">
    <cfRule type="cellIs" dxfId="140" priority="5" operator="lessThan">
      <formula>10000</formula>
    </cfRule>
  </conditionalFormatting>
  <conditionalFormatting sqref="I44:I1048576 I1">
    <cfRule type="cellIs" dxfId="139" priority="4" operator="greaterThan">
      <formula>0.25</formula>
    </cfRule>
  </conditionalFormatting>
  <conditionalFormatting sqref="I2:I242">
    <cfRule type="cellIs" dxfId="138" priority="3" operator="greaterThan">
      <formula>0.15</formula>
    </cfRule>
  </conditionalFormatting>
  <conditionalFormatting sqref="J1:J1048576">
    <cfRule type="cellIs" dxfId="137" priority="2" operator="lessThan">
      <formula>4.99</formula>
    </cfRule>
  </conditionalFormatting>
  <conditionalFormatting sqref="Q26:Q59 Q2:Q24">
    <cfRule type="cellIs" dxfId="136" priority="1" operator="lessThan">
      <formula>16000</formula>
    </cfRule>
  </conditionalFormatting>
  <hyperlinks>
    <hyperlink ref="E2" r:id="rId1"/>
    <hyperlink ref="F2" r:id="rId2"/>
    <hyperlink ref="E3" r:id="rId3"/>
    <hyperlink ref="F3" r:id="rId4"/>
    <hyperlink ref="E4" r:id="rId5"/>
    <hyperlink ref="F4" r:id="rId6"/>
    <hyperlink ref="F5" r:id="rId7"/>
    <hyperlink ref="E5" r:id="rId8"/>
    <hyperlink ref="F6" r:id="rId9"/>
    <hyperlink ref="E6" r:id="rId10"/>
    <hyperlink ref="E7" r:id="rId11"/>
    <hyperlink ref="F7" r:id="rId12"/>
    <hyperlink ref="F8" r:id="rId13"/>
    <hyperlink ref="E8" r:id="rId14"/>
    <hyperlink ref="F9" r:id="rId15"/>
    <hyperlink ref="E9" r:id="rId16"/>
    <hyperlink ref="E10" r:id="rId17"/>
    <hyperlink ref="F11" r:id="rId18"/>
    <hyperlink ref="E11" r:id="rId19"/>
    <hyperlink ref="T11" r:id="rId20"/>
    <hyperlink ref="E12" r:id="rId21"/>
    <hyperlink ref="F12" r:id="rId22"/>
    <hyperlink ref="E13" r:id="rId23"/>
    <hyperlink ref="F13" r:id="rId24"/>
    <hyperlink ref="E14" r:id="rId25"/>
    <hyperlink ref="E15" r:id="rId26"/>
    <hyperlink ref="F14" r:id="rId27"/>
    <hyperlink ref="F15" r:id="rId28"/>
    <hyperlink ref="E16" r:id="rId29"/>
    <hyperlink ref="F16" r:id="rId30"/>
    <hyperlink ref="E17" r:id="rId31"/>
    <hyperlink ref="F17" r:id="rId32"/>
    <hyperlink ref="E18" r:id="rId33"/>
    <hyperlink ref="F18" r:id="rId34"/>
    <hyperlink ref="E19" r:id="rId35"/>
    <hyperlink ref="F19" r:id="rId36"/>
    <hyperlink ref="E20" r:id="rId37"/>
    <hyperlink ref="F20" r:id="rId38"/>
    <hyperlink ref="T21" r:id="rId39"/>
    <hyperlink ref="E21" r:id="rId40"/>
    <hyperlink ref="F21" r:id="rId41"/>
  </hyperlinks>
  <pageMargins left="0.7" right="0.7" top="0.75" bottom="0.75" header="0.3" footer="0.3"/>
  <pageSetup orientation="portrait" r:id="rId42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243"/>
  <sheetViews>
    <sheetView topLeftCell="B1" workbookViewId="0">
      <pane ySplit="1" topLeftCell="A11" activePane="bottomLeft" state="frozen"/>
      <selection pane="bottomLeft" activeCell="T11" sqref="T11"/>
    </sheetView>
  </sheetViews>
  <sheetFormatPr defaultRowHeight="15"/>
  <cols>
    <col min="1" max="1" width="10.42578125" style="12" customWidth="1"/>
    <col min="2" max="2" width="24.5703125" style="28" customWidth="1"/>
    <col min="3" max="4" width="14.42578125" style="6" customWidth="1"/>
    <col min="5" max="5" width="10.85546875" customWidth="1"/>
    <col min="6" max="6" width="11.140625" customWidth="1"/>
    <col min="7" max="7" width="11.140625" hidden="1" customWidth="1"/>
    <col min="8" max="8" width="13.42578125" style="6" hidden="1" customWidth="1"/>
    <col min="9" max="9" width="7.42578125" style="4" customWidth="1"/>
    <col min="10" max="10" width="8.85546875" style="8" customWidth="1"/>
    <col min="11" max="11" width="7" style="6" customWidth="1"/>
    <col min="12" max="12" width="8.140625" style="6" customWidth="1"/>
    <col min="13" max="14" width="10" style="1" customWidth="1"/>
    <col min="15" max="15" width="8.42578125" style="1" customWidth="1"/>
    <col min="16" max="16" width="10.85546875" style="1" customWidth="1"/>
    <col min="17" max="17" width="10.85546875" style="6" customWidth="1"/>
    <col min="19" max="19" width="10.140625" customWidth="1"/>
  </cols>
  <sheetData>
    <row r="1" spans="1:19" s="18" customFormat="1" ht="28.5" customHeight="1" thickBot="1">
      <c r="A1" s="57" t="s">
        <v>23</v>
      </c>
      <c r="B1" s="25" t="s">
        <v>7</v>
      </c>
      <c r="C1" s="18" t="s">
        <v>19</v>
      </c>
      <c r="D1" s="18" t="s">
        <v>1959</v>
      </c>
      <c r="E1" s="18" t="s">
        <v>14</v>
      </c>
      <c r="F1" s="18" t="s">
        <v>1</v>
      </c>
      <c r="G1" s="18" t="s">
        <v>40</v>
      </c>
      <c r="H1" s="18" t="s">
        <v>8</v>
      </c>
      <c r="I1" s="19" t="s">
        <v>9</v>
      </c>
      <c r="J1" s="20" t="s">
        <v>10</v>
      </c>
      <c r="K1" s="18" t="s">
        <v>4</v>
      </c>
      <c r="L1" s="18">
        <v>1</v>
      </c>
      <c r="M1" s="21" t="s">
        <v>3</v>
      </c>
      <c r="N1" s="21" t="s">
        <v>11</v>
      </c>
      <c r="O1" s="21" t="s">
        <v>24</v>
      </c>
      <c r="P1" s="21" t="s">
        <v>0</v>
      </c>
      <c r="Q1" s="18" t="s">
        <v>2</v>
      </c>
    </row>
    <row r="2" spans="1:19" s="106" customFormat="1" ht="16.350000000000001" customHeight="1">
      <c r="A2" s="107">
        <v>44664</v>
      </c>
      <c r="B2" s="24" t="s">
        <v>3762</v>
      </c>
      <c r="C2" s="111" t="s">
        <v>3764</v>
      </c>
      <c r="D2" s="111"/>
      <c r="E2" s="103" t="s">
        <v>3763</v>
      </c>
      <c r="F2" s="103" t="s">
        <v>3765</v>
      </c>
      <c r="G2" s="24"/>
      <c r="H2" s="105"/>
      <c r="I2" s="136">
        <f t="shared" ref="I2:I28" si="0">J2/P2</f>
        <v>-1.1088489208633094</v>
      </c>
      <c r="J2" s="137">
        <f t="shared" ref="J2:J28" si="1">M2-O2-P2-N2</f>
        <v>-7.7065000000000001</v>
      </c>
      <c r="K2" s="105" t="s">
        <v>17</v>
      </c>
      <c r="L2" s="105">
        <v>0</v>
      </c>
      <c r="M2" s="74">
        <v>5.91</v>
      </c>
      <c r="N2" s="74">
        <f t="shared" ref="N2:N28" si="2">M2*15%</f>
        <v>0.88649999999999995</v>
      </c>
      <c r="O2" s="74">
        <v>5.78</v>
      </c>
      <c r="P2" s="74">
        <v>6.95</v>
      </c>
      <c r="Q2" s="110">
        <v>81316</v>
      </c>
    </row>
    <row r="3" spans="1:19" s="106" customFormat="1" ht="16.350000000000001" customHeight="1">
      <c r="A3" s="107"/>
      <c r="B3" s="24" t="s">
        <v>788</v>
      </c>
      <c r="C3" s="111" t="s">
        <v>790</v>
      </c>
      <c r="D3" s="111"/>
      <c r="E3" s="103" t="s">
        <v>789</v>
      </c>
      <c r="F3" s="103" t="s">
        <v>791</v>
      </c>
      <c r="G3" s="24"/>
      <c r="H3" s="105"/>
      <c r="I3" s="136">
        <f t="shared" si="0"/>
        <v>0.13219572368421048</v>
      </c>
      <c r="J3" s="137">
        <f t="shared" si="1"/>
        <v>1.6074999999999995</v>
      </c>
      <c r="K3" s="105" t="s">
        <v>17</v>
      </c>
      <c r="L3" s="105">
        <v>0</v>
      </c>
      <c r="M3" s="74">
        <v>23.95</v>
      </c>
      <c r="N3" s="74">
        <f t="shared" si="2"/>
        <v>3.5924999999999998</v>
      </c>
      <c r="O3" s="74">
        <v>6.59</v>
      </c>
      <c r="P3" s="74">
        <v>12.16</v>
      </c>
      <c r="Q3" s="110">
        <v>372229</v>
      </c>
    </row>
    <row r="4" spans="1:19" s="106" customFormat="1" ht="16.350000000000001" customHeight="1">
      <c r="A4" s="107"/>
      <c r="B4" s="24" t="s">
        <v>3766</v>
      </c>
      <c r="C4" s="111" t="s">
        <v>3764</v>
      </c>
      <c r="D4" s="111"/>
      <c r="E4" s="103" t="s">
        <v>3767</v>
      </c>
      <c r="F4" s="103" t="s">
        <v>3765</v>
      </c>
      <c r="G4" s="103"/>
      <c r="H4" s="105"/>
      <c r="I4" s="136">
        <f t="shared" si="0"/>
        <v>-1.352230215827338</v>
      </c>
      <c r="J4" s="137">
        <f t="shared" si="1"/>
        <v>-9.3979999999999997</v>
      </c>
      <c r="K4" s="105" t="s">
        <v>17</v>
      </c>
      <c r="L4" s="105">
        <v>0</v>
      </c>
      <c r="M4" s="74">
        <v>3.92</v>
      </c>
      <c r="N4" s="74">
        <f t="shared" si="2"/>
        <v>0.58799999999999997</v>
      </c>
      <c r="O4" s="74">
        <v>5.78</v>
      </c>
      <c r="P4" s="74">
        <v>6.95</v>
      </c>
      <c r="Q4" s="110">
        <v>81316</v>
      </c>
    </row>
    <row r="5" spans="1:19" s="106" customFormat="1" ht="15.75" customHeight="1">
      <c r="A5" s="107"/>
      <c r="B5" s="24" t="s">
        <v>796</v>
      </c>
      <c r="C5" s="111" t="s">
        <v>798</v>
      </c>
      <c r="D5" s="111"/>
      <c r="E5" s="103" t="s">
        <v>797</v>
      </c>
      <c r="F5" s="103" t="s">
        <v>799</v>
      </c>
      <c r="G5" s="103"/>
      <c r="H5" s="105"/>
      <c r="I5" s="136">
        <f t="shared" si="0"/>
        <v>-1.0751061571125264</v>
      </c>
      <c r="J5" s="137">
        <f t="shared" si="1"/>
        <v>-10.1275</v>
      </c>
      <c r="K5" s="105" t="s">
        <v>429</v>
      </c>
      <c r="L5" s="105">
        <v>1</v>
      </c>
      <c r="M5" s="74">
        <v>5.85</v>
      </c>
      <c r="N5" s="74">
        <f t="shared" si="2"/>
        <v>0.87749999999999995</v>
      </c>
      <c r="O5" s="74">
        <v>5.68</v>
      </c>
      <c r="P5" s="74">
        <v>9.42</v>
      </c>
      <c r="Q5" s="110">
        <v>50</v>
      </c>
    </row>
    <row r="6" spans="1:19" s="106" customFormat="1" ht="16.350000000000001" customHeight="1">
      <c r="A6" s="107"/>
      <c r="B6" s="24" t="s">
        <v>800</v>
      </c>
      <c r="C6" s="111" t="s">
        <v>802</v>
      </c>
      <c r="D6" s="111"/>
      <c r="E6" s="103" t="s">
        <v>801</v>
      </c>
      <c r="F6" s="103" t="s">
        <v>803</v>
      </c>
      <c r="G6" s="103"/>
      <c r="H6" s="105"/>
      <c r="I6" s="136">
        <f t="shared" si="0"/>
        <v>-0.92487479131886474</v>
      </c>
      <c r="J6" s="137">
        <f t="shared" si="1"/>
        <v>-5.54</v>
      </c>
      <c r="K6" s="105" t="s">
        <v>17</v>
      </c>
      <c r="L6" s="105">
        <v>2</v>
      </c>
      <c r="M6" s="74">
        <v>7</v>
      </c>
      <c r="N6" s="74">
        <f t="shared" si="2"/>
        <v>1.05</v>
      </c>
      <c r="O6" s="74">
        <v>5.5</v>
      </c>
      <c r="P6" s="74">
        <v>5.99</v>
      </c>
      <c r="Q6" s="110">
        <v>13</v>
      </c>
    </row>
    <row r="7" spans="1:19" s="106" customFormat="1" ht="16.350000000000001" customHeight="1">
      <c r="A7" s="107"/>
      <c r="B7" s="24" t="s">
        <v>816</v>
      </c>
      <c r="C7" s="111" t="s">
        <v>818</v>
      </c>
      <c r="D7" s="111"/>
      <c r="E7" s="103" t="s">
        <v>817</v>
      </c>
      <c r="F7" s="103" t="s">
        <v>819</v>
      </c>
      <c r="G7" s="103"/>
      <c r="H7" s="105"/>
      <c r="I7" s="136">
        <f t="shared" si="0"/>
        <v>-0.53297342192691022</v>
      </c>
      <c r="J7" s="137">
        <f t="shared" si="1"/>
        <v>-3.208499999999999</v>
      </c>
      <c r="K7" s="105" t="s">
        <v>429</v>
      </c>
      <c r="L7" s="105">
        <v>3</v>
      </c>
      <c r="M7" s="74">
        <v>9.99</v>
      </c>
      <c r="N7" s="74">
        <f t="shared" si="2"/>
        <v>1.4984999999999999</v>
      </c>
      <c r="O7" s="74">
        <v>5.68</v>
      </c>
      <c r="P7" s="74">
        <v>6.02</v>
      </c>
      <c r="Q7" s="110">
        <v>475</v>
      </c>
      <c r="S7" s="115"/>
    </row>
    <row r="8" spans="1:19" s="106" customFormat="1" ht="16.350000000000001" customHeight="1">
      <c r="A8" s="107"/>
      <c r="B8" s="24" t="s">
        <v>804</v>
      </c>
      <c r="C8" s="111" t="s">
        <v>806</v>
      </c>
      <c r="D8" s="111"/>
      <c r="E8" s="103" t="s">
        <v>805</v>
      </c>
      <c r="F8" s="103" t="s">
        <v>807</v>
      </c>
      <c r="G8" s="103"/>
      <c r="H8" s="105"/>
      <c r="I8" s="136">
        <f t="shared" si="0"/>
        <v>-0.16836065573770484</v>
      </c>
      <c r="J8" s="137">
        <f t="shared" si="1"/>
        <v>-1.0269999999999995</v>
      </c>
      <c r="K8" s="105" t="s">
        <v>429</v>
      </c>
      <c r="L8" s="105">
        <v>1</v>
      </c>
      <c r="M8" s="74">
        <v>9.98</v>
      </c>
      <c r="N8" s="74">
        <f t="shared" si="2"/>
        <v>1.4970000000000001</v>
      </c>
      <c r="O8" s="74">
        <v>3.41</v>
      </c>
      <c r="P8" s="74">
        <v>6.1</v>
      </c>
      <c r="Q8" s="110">
        <v>1657</v>
      </c>
    </row>
    <row r="9" spans="1:19" s="106" customFormat="1" ht="16.350000000000001" customHeight="1">
      <c r="A9" s="107"/>
      <c r="B9" s="24" t="s">
        <v>808</v>
      </c>
      <c r="C9" s="111" t="s">
        <v>810</v>
      </c>
      <c r="D9" s="111"/>
      <c r="E9" s="103" t="s">
        <v>809</v>
      </c>
      <c r="F9" s="103" t="s">
        <v>811</v>
      </c>
      <c r="G9" s="103"/>
      <c r="H9" s="105"/>
      <c r="I9" s="136">
        <f t="shared" si="0"/>
        <v>-0.9478060046189376</v>
      </c>
      <c r="J9" s="137">
        <f t="shared" si="1"/>
        <v>-12.311999999999999</v>
      </c>
      <c r="K9" s="105" t="s">
        <v>429</v>
      </c>
      <c r="L9" s="105">
        <v>7</v>
      </c>
      <c r="M9" s="74">
        <v>7.48</v>
      </c>
      <c r="N9" s="74">
        <f t="shared" si="2"/>
        <v>1.1220000000000001</v>
      </c>
      <c r="O9" s="74">
        <v>5.68</v>
      </c>
      <c r="P9" s="74">
        <v>12.99</v>
      </c>
      <c r="Q9" s="110">
        <v>2289</v>
      </c>
    </row>
    <row r="10" spans="1:19" s="106" customFormat="1" ht="16.350000000000001" customHeight="1">
      <c r="A10" s="107"/>
      <c r="B10" s="24" t="s">
        <v>824</v>
      </c>
      <c r="C10" s="111" t="s">
        <v>826</v>
      </c>
      <c r="D10" s="111"/>
      <c r="E10" s="103" t="s">
        <v>825</v>
      </c>
      <c r="F10" s="103" t="s">
        <v>827</v>
      </c>
      <c r="G10" s="103"/>
      <c r="H10" s="105"/>
      <c r="I10" s="136">
        <f t="shared" si="0"/>
        <v>-1.0587362454151383</v>
      </c>
      <c r="J10" s="137">
        <f t="shared" si="1"/>
        <v>-31.7515</v>
      </c>
      <c r="K10" s="105" t="s">
        <v>17</v>
      </c>
      <c r="L10" s="105">
        <v>0</v>
      </c>
      <c r="M10" s="74">
        <v>4.6100000000000003</v>
      </c>
      <c r="N10" s="74">
        <f t="shared" si="2"/>
        <v>0.6915</v>
      </c>
      <c r="O10" s="74">
        <v>5.68</v>
      </c>
      <c r="P10" s="114">
        <v>29.99</v>
      </c>
      <c r="Q10" s="110">
        <v>49866</v>
      </c>
      <c r="S10" s="115"/>
    </row>
    <row r="11" spans="1:19" s="96" customFormat="1" ht="16.350000000000001" customHeight="1">
      <c r="A11" s="93"/>
      <c r="B11" s="43" t="s">
        <v>820</v>
      </c>
      <c r="C11" s="117" t="s">
        <v>822</v>
      </c>
      <c r="D11" s="117"/>
      <c r="E11" s="118" t="s">
        <v>821</v>
      </c>
      <c r="F11" s="95" t="s">
        <v>823</v>
      </c>
      <c r="G11" s="118"/>
      <c r="H11" s="94"/>
      <c r="I11" s="97">
        <f t="shared" si="0"/>
        <v>-2.4113333333333333</v>
      </c>
      <c r="J11" s="98">
        <f t="shared" si="1"/>
        <v>-3.617</v>
      </c>
      <c r="K11" s="94" t="s">
        <v>429</v>
      </c>
      <c r="L11" s="94">
        <v>2</v>
      </c>
      <c r="M11" s="99">
        <v>3.98</v>
      </c>
      <c r="N11" s="99">
        <f t="shared" si="2"/>
        <v>0.59699999999999998</v>
      </c>
      <c r="O11" s="99">
        <v>5.5</v>
      </c>
      <c r="P11" s="99">
        <v>1.5</v>
      </c>
      <c r="Q11" s="100">
        <v>347</v>
      </c>
      <c r="S11" s="95" t="s">
        <v>3768</v>
      </c>
    </row>
    <row r="12" spans="1:19" s="106" customFormat="1" ht="16.350000000000001" customHeight="1">
      <c r="A12" s="104"/>
      <c r="B12" s="24"/>
      <c r="C12" s="111"/>
      <c r="D12" s="111"/>
      <c r="E12" s="103"/>
      <c r="F12" s="103"/>
      <c r="G12" s="103"/>
      <c r="H12" s="105"/>
      <c r="I12" s="136" t="e">
        <f t="shared" si="0"/>
        <v>#DIV/0!</v>
      </c>
      <c r="J12" s="137">
        <f t="shared" si="1"/>
        <v>0</v>
      </c>
      <c r="K12" s="105"/>
      <c r="L12" s="105"/>
      <c r="M12" s="74"/>
      <c r="N12" s="74">
        <f t="shared" si="2"/>
        <v>0</v>
      </c>
      <c r="O12" s="116"/>
      <c r="P12" s="74"/>
      <c r="Q12" s="110"/>
    </row>
    <row r="13" spans="1:19" s="106" customFormat="1" ht="16.350000000000001" customHeight="1">
      <c r="A13" s="104"/>
      <c r="B13" s="24"/>
      <c r="C13" s="111"/>
      <c r="D13" s="111"/>
      <c r="E13" s="103"/>
      <c r="F13" s="103"/>
      <c r="G13" s="103"/>
      <c r="H13" s="105"/>
      <c r="I13" s="136" t="e">
        <f t="shared" si="0"/>
        <v>#DIV/0!</v>
      </c>
      <c r="J13" s="137">
        <f t="shared" si="1"/>
        <v>0</v>
      </c>
      <c r="K13" s="105"/>
      <c r="L13" s="105"/>
      <c r="M13" s="74"/>
      <c r="N13" s="74">
        <f t="shared" si="2"/>
        <v>0</v>
      </c>
      <c r="O13" s="116"/>
      <c r="P13" s="74"/>
      <c r="Q13" s="110"/>
    </row>
    <row r="14" spans="1:19" s="106" customFormat="1" ht="16.350000000000001" customHeight="1">
      <c r="A14" s="104"/>
      <c r="B14" s="24"/>
      <c r="C14" s="111"/>
      <c r="D14" s="111"/>
      <c r="E14" s="103"/>
      <c r="F14" s="103"/>
      <c r="G14" s="103"/>
      <c r="H14" s="105"/>
      <c r="I14" s="136" t="e">
        <f t="shared" si="0"/>
        <v>#DIV/0!</v>
      </c>
      <c r="J14" s="137">
        <f t="shared" si="1"/>
        <v>0</v>
      </c>
      <c r="K14" s="105"/>
      <c r="L14" s="105"/>
      <c r="M14" s="74"/>
      <c r="N14" s="74">
        <f t="shared" si="2"/>
        <v>0</v>
      </c>
      <c r="O14" s="74"/>
      <c r="P14" s="74"/>
      <c r="Q14" s="110"/>
    </row>
    <row r="15" spans="1:19" s="106" customFormat="1" ht="16.350000000000001" customHeight="1">
      <c r="A15" s="104"/>
      <c r="B15" s="37"/>
      <c r="C15" s="111"/>
      <c r="D15" s="111"/>
      <c r="E15" s="157"/>
      <c r="F15" s="103"/>
      <c r="G15" s="103"/>
      <c r="H15" s="105"/>
      <c r="I15" s="136" t="e">
        <f t="shared" si="0"/>
        <v>#DIV/0!</v>
      </c>
      <c r="J15" s="137">
        <f t="shared" si="1"/>
        <v>0</v>
      </c>
      <c r="K15" s="105"/>
      <c r="L15" s="105"/>
      <c r="M15" s="74"/>
      <c r="N15" s="74">
        <f t="shared" si="2"/>
        <v>0</v>
      </c>
      <c r="O15" s="74"/>
      <c r="P15" s="74"/>
      <c r="Q15" s="110"/>
    </row>
    <row r="16" spans="1:19" s="106" customFormat="1" ht="16.350000000000001" customHeight="1">
      <c r="A16" s="107"/>
      <c r="B16" s="102"/>
      <c r="C16" s="111"/>
      <c r="D16" s="111"/>
      <c r="E16" s="157"/>
      <c r="F16" s="103"/>
      <c r="G16" s="103"/>
      <c r="H16" s="105"/>
      <c r="I16" s="136" t="e">
        <f t="shared" si="0"/>
        <v>#DIV/0!</v>
      </c>
      <c r="J16" s="137">
        <f t="shared" si="1"/>
        <v>0</v>
      </c>
      <c r="K16" s="105"/>
      <c r="L16" s="105"/>
      <c r="M16" s="116"/>
      <c r="N16" s="74">
        <f t="shared" si="2"/>
        <v>0</v>
      </c>
      <c r="O16" s="74"/>
      <c r="P16" s="74"/>
      <c r="Q16" s="110"/>
    </row>
    <row r="17" spans="1:23" s="106" customFormat="1" ht="16.350000000000001" customHeight="1">
      <c r="A17" s="104"/>
      <c r="B17" s="24"/>
      <c r="C17" s="111"/>
      <c r="D17" s="111"/>
      <c r="E17" s="157"/>
      <c r="F17" s="103"/>
      <c r="G17" s="103"/>
      <c r="H17" s="105"/>
      <c r="I17" s="136" t="e">
        <f t="shared" si="0"/>
        <v>#DIV/0!</v>
      </c>
      <c r="J17" s="137">
        <f t="shared" si="1"/>
        <v>0</v>
      </c>
      <c r="K17" s="105"/>
      <c r="L17" s="105"/>
      <c r="M17" s="74"/>
      <c r="N17" s="74">
        <f t="shared" si="2"/>
        <v>0</v>
      </c>
      <c r="O17" s="74"/>
      <c r="P17" s="74"/>
      <c r="Q17" s="110"/>
    </row>
    <row r="18" spans="1:23" s="106" customFormat="1" ht="16.350000000000001" customHeight="1">
      <c r="A18" s="107"/>
      <c r="B18" s="121"/>
      <c r="C18" s="105"/>
      <c r="D18" s="105"/>
      <c r="E18" s="157"/>
      <c r="F18" s="103"/>
      <c r="G18" s="103"/>
      <c r="H18" s="105"/>
      <c r="I18" s="136" t="e">
        <f t="shared" si="0"/>
        <v>#DIV/0!</v>
      </c>
      <c r="J18" s="137">
        <f t="shared" si="1"/>
        <v>0</v>
      </c>
      <c r="K18" s="105"/>
      <c r="L18" s="105"/>
      <c r="M18" s="74"/>
      <c r="N18" s="74">
        <f t="shared" si="2"/>
        <v>0</v>
      </c>
      <c r="O18" s="74"/>
      <c r="P18" s="74"/>
      <c r="Q18" s="110"/>
    </row>
    <row r="19" spans="1:23" s="96" customFormat="1" ht="16.350000000000001" customHeight="1">
      <c r="A19" s="107"/>
      <c r="B19" s="121"/>
      <c r="C19" s="105"/>
      <c r="D19" s="105"/>
      <c r="E19" s="103"/>
      <c r="F19" s="103"/>
      <c r="G19" s="103"/>
      <c r="H19" s="105"/>
      <c r="I19" s="136" t="e">
        <f t="shared" si="0"/>
        <v>#DIV/0!</v>
      </c>
      <c r="J19" s="137">
        <f t="shared" si="1"/>
        <v>0</v>
      </c>
      <c r="K19" s="105"/>
      <c r="L19" s="105"/>
      <c r="M19" s="74"/>
      <c r="N19" s="74">
        <f t="shared" si="2"/>
        <v>0</v>
      </c>
      <c r="O19" s="74"/>
      <c r="P19" s="74"/>
      <c r="Q19" s="110"/>
      <c r="R19" s="106"/>
      <c r="S19" s="106"/>
      <c r="T19" s="106"/>
      <c r="U19" s="106"/>
      <c r="V19" s="106"/>
      <c r="W19" s="106"/>
    </row>
    <row r="20" spans="1:23" s="96" customFormat="1" ht="16.350000000000001" customHeight="1">
      <c r="A20" s="93"/>
      <c r="B20" s="144"/>
      <c r="C20" s="94"/>
      <c r="D20" s="94"/>
      <c r="E20" s="158"/>
      <c r="F20" s="118"/>
      <c r="G20" s="118"/>
      <c r="H20" s="94"/>
      <c r="I20" s="136" t="e">
        <f t="shared" si="0"/>
        <v>#DIV/0!</v>
      </c>
      <c r="J20" s="137">
        <f t="shared" si="1"/>
        <v>0</v>
      </c>
      <c r="K20" s="94"/>
      <c r="L20" s="94"/>
      <c r="M20" s="99"/>
      <c r="N20" s="74">
        <f t="shared" si="2"/>
        <v>0</v>
      </c>
      <c r="O20" s="99"/>
      <c r="P20" s="99"/>
      <c r="Q20" s="100"/>
    </row>
    <row r="21" spans="1:23" s="106" customFormat="1" ht="16.350000000000001" customHeight="1">
      <c r="A21" s="107"/>
      <c r="B21" s="121"/>
      <c r="C21" s="105"/>
      <c r="D21" s="105"/>
      <c r="E21" s="103"/>
      <c r="F21" s="103"/>
      <c r="G21" s="103"/>
      <c r="H21" s="105"/>
      <c r="I21" s="136" t="e">
        <f t="shared" si="0"/>
        <v>#DIV/0!</v>
      </c>
      <c r="J21" s="137">
        <f t="shared" si="1"/>
        <v>0</v>
      </c>
      <c r="K21" s="105"/>
      <c r="L21" s="105"/>
      <c r="M21" s="74"/>
      <c r="N21" s="74">
        <f t="shared" si="2"/>
        <v>0</v>
      </c>
      <c r="O21" s="74"/>
      <c r="P21" s="74"/>
      <c r="Q21" s="110"/>
    </row>
    <row r="22" spans="1:23" s="106" customFormat="1">
      <c r="A22" s="104"/>
      <c r="B22" s="58"/>
      <c r="C22" s="105"/>
      <c r="D22" s="105"/>
      <c r="E22" s="103"/>
      <c r="F22" s="103"/>
      <c r="G22" s="103"/>
      <c r="H22" s="105"/>
      <c r="I22" s="136" t="e">
        <f t="shared" si="0"/>
        <v>#DIV/0!</v>
      </c>
      <c r="J22" s="137">
        <f t="shared" si="1"/>
        <v>0</v>
      </c>
      <c r="K22" s="105"/>
      <c r="L22" s="105"/>
      <c r="M22" s="74"/>
      <c r="N22" s="74">
        <f t="shared" si="2"/>
        <v>0</v>
      </c>
      <c r="O22" s="74"/>
      <c r="P22" s="74"/>
      <c r="Q22" s="110"/>
    </row>
    <row r="23" spans="1:23" s="106" customFormat="1">
      <c r="A23" s="104"/>
      <c r="B23" s="58"/>
      <c r="C23" s="105"/>
      <c r="D23" s="105"/>
      <c r="E23" s="103"/>
      <c r="F23" s="103"/>
      <c r="G23" s="103"/>
      <c r="H23" s="105"/>
      <c r="I23" s="136" t="e">
        <f t="shared" si="0"/>
        <v>#DIV/0!</v>
      </c>
      <c r="J23" s="137">
        <f t="shared" si="1"/>
        <v>0</v>
      </c>
      <c r="K23" s="105"/>
      <c r="L23" s="105"/>
      <c r="M23" s="74"/>
      <c r="N23" s="74">
        <f t="shared" si="2"/>
        <v>0</v>
      </c>
      <c r="O23" s="74"/>
      <c r="P23" s="74"/>
      <c r="Q23" s="110"/>
    </row>
    <row r="24" spans="1:23" s="106" customFormat="1">
      <c r="A24" s="107"/>
      <c r="B24" s="58"/>
      <c r="C24" s="105"/>
      <c r="D24" s="105"/>
      <c r="E24" s="103"/>
      <c r="F24" s="103"/>
      <c r="G24" s="103"/>
      <c r="H24" s="105"/>
      <c r="I24" s="136" t="e">
        <f t="shared" si="0"/>
        <v>#DIV/0!</v>
      </c>
      <c r="J24" s="137">
        <f t="shared" si="1"/>
        <v>0</v>
      </c>
      <c r="K24" s="105"/>
      <c r="L24" s="105"/>
      <c r="M24" s="74"/>
      <c r="N24" s="74">
        <f t="shared" si="2"/>
        <v>0</v>
      </c>
      <c r="O24" s="74"/>
      <c r="P24" s="74"/>
      <c r="Q24" s="110"/>
    </row>
    <row r="25" spans="1:23" s="39" customFormat="1">
      <c r="A25" s="104"/>
      <c r="B25" s="58"/>
      <c r="C25" s="105"/>
      <c r="D25" s="105"/>
      <c r="E25" s="103"/>
      <c r="F25" s="103"/>
      <c r="G25" s="103"/>
      <c r="H25" s="105"/>
      <c r="I25" s="136" t="e">
        <f t="shared" si="0"/>
        <v>#DIV/0!</v>
      </c>
      <c r="J25" s="137">
        <f t="shared" si="1"/>
        <v>0</v>
      </c>
      <c r="K25" s="105"/>
      <c r="L25" s="105"/>
      <c r="M25" s="74"/>
      <c r="N25" s="74">
        <f t="shared" si="2"/>
        <v>0</v>
      </c>
      <c r="O25" s="74"/>
      <c r="P25" s="74"/>
      <c r="Q25" s="110"/>
    </row>
    <row r="26" spans="1:23" s="39" customFormat="1">
      <c r="A26" s="107"/>
      <c r="B26" s="24"/>
      <c r="C26" s="105"/>
      <c r="D26" s="105"/>
      <c r="E26" s="103"/>
      <c r="F26" s="103"/>
      <c r="G26" s="103"/>
      <c r="H26" s="105"/>
      <c r="I26" s="136" t="e">
        <f t="shared" si="0"/>
        <v>#DIV/0!</v>
      </c>
      <c r="J26" s="137">
        <f t="shared" si="1"/>
        <v>0</v>
      </c>
      <c r="K26" s="105"/>
      <c r="L26" s="105"/>
      <c r="M26" s="74"/>
      <c r="N26" s="74">
        <f t="shared" si="2"/>
        <v>0</v>
      </c>
      <c r="O26" s="74"/>
      <c r="P26" s="74"/>
      <c r="Q26" s="142"/>
      <c r="S26" s="53"/>
    </row>
    <row r="27" spans="1:23" s="39" customFormat="1">
      <c r="A27" s="104"/>
      <c r="B27" s="24"/>
      <c r="C27" s="105"/>
      <c r="D27" s="105"/>
      <c r="E27" s="103"/>
      <c r="F27" s="103"/>
      <c r="G27" s="103"/>
      <c r="H27" s="105"/>
      <c r="I27" s="136" t="e">
        <f t="shared" si="0"/>
        <v>#DIV/0!</v>
      </c>
      <c r="J27" s="137">
        <f t="shared" si="1"/>
        <v>0</v>
      </c>
      <c r="K27" s="105"/>
      <c r="L27" s="105"/>
      <c r="M27" s="74"/>
      <c r="N27" s="74">
        <f t="shared" si="2"/>
        <v>0</v>
      </c>
      <c r="O27" s="74"/>
      <c r="P27" s="74"/>
      <c r="Q27" s="110"/>
    </row>
    <row r="28" spans="1:23" s="39" customFormat="1">
      <c r="A28" s="40"/>
      <c r="B28" s="24"/>
      <c r="C28" s="22"/>
      <c r="D28" s="22"/>
      <c r="E28" s="41"/>
      <c r="F28" s="41"/>
      <c r="G28" s="41"/>
      <c r="H28" s="22"/>
      <c r="I28" s="136" t="e">
        <f t="shared" si="0"/>
        <v>#DIV/0!</v>
      </c>
      <c r="J28" s="137">
        <f t="shared" si="1"/>
        <v>0</v>
      </c>
      <c r="K28" s="105"/>
      <c r="L28" s="105"/>
      <c r="M28" s="17"/>
      <c r="N28" s="74">
        <f t="shared" si="2"/>
        <v>0</v>
      </c>
      <c r="O28" s="17"/>
      <c r="P28" s="17"/>
      <c r="Q28" s="110"/>
    </row>
    <row r="29" spans="1:23" s="50" customFormat="1">
      <c r="A29" s="36"/>
      <c r="B29" s="24"/>
      <c r="C29" s="22"/>
      <c r="D29" s="22"/>
      <c r="E29" s="41"/>
      <c r="F29" s="41"/>
      <c r="G29" s="41"/>
      <c r="H29" s="22"/>
      <c r="I29" s="136"/>
      <c r="J29" s="137"/>
      <c r="K29" s="105"/>
      <c r="L29" s="105"/>
      <c r="M29" s="17"/>
      <c r="N29" s="74"/>
      <c r="O29" s="17"/>
      <c r="P29" s="17"/>
      <c r="Q29" s="110"/>
      <c r="R29" s="39"/>
      <c r="S29" s="39"/>
      <c r="T29" s="39"/>
      <c r="U29" s="39"/>
      <c r="V29" s="39"/>
      <c r="W29" s="39"/>
    </row>
    <row r="30" spans="1:23" s="39" customFormat="1">
      <c r="A30" s="40"/>
      <c r="B30" s="24"/>
      <c r="C30" s="22"/>
      <c r="D30" s="22"/>
      <c r="E30" s="41"/>
      <c r="F30" s="41"/>
      <c r="G30" s="41"/>
      <c r="H30" s="22"/>
      <c r="I30" s="136"/>
      <c r="J30" s="137"/>
      <c r="K30" s="105"/>
      <c r="L30" s="105"/>
      <c r="M30" s="17"/>
      <c r="N30" s="74"/>
      <c r="O30" s="17"/>
      <c r="P30" s="17"/>
      <c r="Q30" s="110"/>
      <c r="S30" s="53"/>
    </row>
    <row r="31" spans="1:23" s="39" customFormat="1">
      <c r="A31" s="36"/>
      <c r="B31" s="58"/>
      <c r="C31" s="22"/>
      <c r="D31" s="22"/>
      <c r="E31" s="41"/>
      <c r="F31" s="41"/>
      <c r="G31" s="41"/>
      <c r="H31" s="22"/>
      <c r="I31" s="136"/>
      <c r="J31" s="137"/>
      <c r="K31" s="105"/>
      <c r="L31" s="105"/>
      <c r="M31" s="17"/>
      <c r="N31" s="74"/>
      <c r="O31" s="17"/>
      <c r="P31" s="17"/>
      <c r="Q31" s="110"/>
    </row>
    <row r="32" spans="1:23" s="39" customFormat="1">
      <c r="A32" s="36"/>
      <c r="B32" s="24"/>
      <c r="C32" s="22"/>
      <c r="D32" s="22"/>
      <c r="E32" s="41"/>
      <c r="F32" s="41"/>
      <c r="G32" s="41"/>
      <c r="H32" s="22"/>
      <c r="I32" s="15"/>
      <c r="J32" s="16"/>
      <c r="K32" s="22"/>
      <c r="L32" s="22"/>
      <c r="M32" s="17"/>
      <c r="N32" s="17"/>
      <c r="O32" s="17"/>
      <c r="P32" s="17"/>
      <c r="Q32" s="108"/>
    </row>
    <row r="33" spans="1:23" s="106" customFormat="1">
      <c r="A33" s="104"/>
      <c r="B33" s="24"/>
      <c r="C33" s="105"/>
      <c r="D33" s="105"/>
      <c r="E33" s="103"/>
      <c r="F33" s="103"/>
      <c r="G33" s="103"/>
      <c r="H33" s="105"/>
      <c r="I33" s="15"/>
      <c r="J33" s="16"/>
      <c r="K33" s="105"/>
      <c r="L33" s="105"/>
      <c r="M33" s="74"/>
      <c r="N33" s="17"/>
      <c r="O33" s="74"/>
      <c r="P33" s="74"/>
      <c r="Q33" s="110"/>
    </row>
    <row r="34" spans="1:23" s="39" customFormat="1" ht="14.25" customHeight="1">
      <c r="A34" s="36"/>
      <c r="B34" s="24"/>
      <c r="C34" s="22"/>
      <c r="D34" s="22"/>
      <c r="E34" s="41"/>
      <c r="F34" s="41"/>
      <c r="G34" s="41"/>
      <c r="H34" s="22"/>
      <c r="I34" s="15"/>
      <c r="J34" s="16"/>
      <c r="K34" s="105"/>
      <c r="L34" s="22"/>
      <c r="M34" s="17"/>
      <c r="N34" s="17"/>
      <c r="O34" s="17"/>
      <c r="P34" s="17"/>
      <c r="Q34" s="110"/>
    </row>
    <row r="35" spans="1:23" s="39" customFormat="1" ht="14.25" customHeight="1">
      <c r="A35" s="40"/>
      <c r="B35" s="24"/>
      <c r="C35" s="22"/>
      <c r="D35" s="22"/>
      <c r="E35" s="41"/>
      <c r="F35" s="41"/>
      <c r="G35" s="14"/>
      <c r="H35" s="22"/>
      <c r="I35" s="15"/>
      <c r="J35" s="16"/>
      <c r="K35" s="105"/>
      <c r="L35" s="22"/>
      <c r="M35" s="17"/>
      <c r="N35" s="17"/>
      <c r="O35" s="17"/>
      <c r="P35" s="17"/>
      <c r="Q35" s="110"/>
    </row>
    <row r="36" spans="1:23" s="39" customFormat="1" ht="14.25" customHeight="1">
      <c r="A36" s="107"/>
      <c r="B36" s="24"/>
      <c r="C36" s="22"/>
      <c r="D36" s="22"/>
      <c r="E36" s="41"/>
      <c r="F36" s="41"/>
      <c r="G36" s="14"/>
      <c r="H36" s="22"/>
      <c r="I36" s="15"/>
      <c r="J36" s="16"/>
      <c r="K36" s="22"/>
      <c r="L36" s="22"/>
      <c r="M36" s="17"/>
      <c r="N36" s="17"/>
      <c r="O36" s="17"/>
      <c r="P36" s="17"/>
      <c r="Q36" s="110"/>
    </row>
    <row r="37" spans="1:23" s="39" customFormat="1" ht="14.25" customHeight="1">
      <c r="A37" s="36"/>
      <c r="B37" s="24"/>
      <c r="C37" s="22"/>
      <c r="D37" s="22"/>
      <c r="E37" s="41"/>
      <c r="F37" s="41"/>
      <c r="G37" s="14"/>
      <c r="H37" s="22"/>
      <c r="I37" s="15"/>
      <c r="J37" s="16"/>
      <c r="K37" s="22"/>
      <c r="L37" s="22"/>
      <c r="M37" s="17"/>
      <c r="N37" s="17"/>
      <c r="O37" s="17"/>
      <c r="P37" s="17"/>
      <c r="Q37" s="110"/>
    </row>
    <row r="38" spans="1:23" s="39" customFormat="1" ht="14.25" customHeight="1">
      <c r="A38" s="40"/>
      <c r="B38" s="24"/>
      <c r="C38" s="22"/>
      <c r="D38" s="22"/>
      <c r="E38" s="41"/>
      <c r="F38" s="41"/>
      <c r="G38" s="14"/>
      <c r="H38" s="22"/>
      <c r="I38" s="15"/>
      <c r="J38" s="16"/>
      <c r="K38" s="22"/>
      <c r="L38" s="22"/>
      <c r="M38" s="17"/>
      <c r="N38" s="17"/>
      <c r="O38" s="17"/>
      <c r="P38" s="17"/>
      <c r="Q38" s="110"/>
    </row>
    <row r="39" spans="1:23" s="50" customFormat="1" ht="14.25" customHeight="1">
      <c r="A39" s="36"/>
      <c r="B39" s="24"/>
      <c r="C39" s="22"/>
      <c r="D39" s="22"/>
      <c r="E39" s="41"/>
      <c r="F39" s="41"/>
      <c r="G39" s="14"/>
      <c r="H39" s="22"/>
      <c r="I39" s="15"/>
      <c r="J39" s="16"/>
      <c r="K39" s="22"/>
      <c r="L39" s="22"/>
      <c r="M39" s="17"/>
      <c r="N39" s="17"/>
      <c r="O39" s="17"/>
      <c r="P39" s="17"/>
      <c r="Q39" s="108"/>
      <c r="R39" s="39"/>
      <c r="S39" s="39"/>
      <c r="T39" s="39"/>
      <c r="U39" s="39"/>
      <c r="V39" s="39"/>
      <c r="W39" s="39"/>
    </row>
    <row r="40" spans="1:23" s="39" customFormat="1" ht="14.25" customHeight="1">
      <c r="A40" s="143"/>
      <c r="B40" s="24"/>
      <c r="C40" s="22"/>
      <c r="D40" s="22"/>
      <c r="E40" s="41"/>
      <c r="F40" s="41"/>
      <c r="G40" s="14"/>
      <c r="H40" s="22"/>
      <c r="I40" s="15"/>
      <c r="J40" s="16"/>
      <c r="K40" s="22"/>
      <c r="L40" s="22"/>
      <c r="M40" s="17"/>
      <c r="N40" s="17"/>
      <c r="O40" s="17"/>
      <c r="P40" s="17"/>
      <c r="Q40" s="108"/>
    </row>
    <row r="41" spans="1:23" s="39" customFormat="1" ht="14.25" customHeight="1">
      <c r="A41" s="36"/>
      <c r="B41" s="24"/>
      <c r="C41" s="22"/>
      <c r="D41" s="22"/>
      <c r="E41" s="41"/>
      <c r="F41" s="41"/>
      <c r="G41" s="14"/>
      <c r="H41" s="22"/>
      <c r="I41" s="15"/>
      <c r="J41" s="16"/>
      <c r="K41" s="22"/>
      <c r="L41" s="22"/>
      <c r="M41" s="17"/>
      <c r="N41" s="17"/>
      <c r="O41" s="17"/>
      <c r="P41" s="17"/>
      <c r="Q41" s="108"/>
    </row>
    <row r="42" spans="1:23" s="39" customFormat="1" ht="14.25" customHeight="1">
      <c r="A42" s="40"/>
      <c r="B42" s="24"/>
      <c r="C42" s="22"/>
      <c r="D42" s="22"/>
      <c r="E42" s="41"/>
      <c r="F42" s="41"/>
      <c r="G42" s="14"/>
      <c r="H42" s="22"/>
      <c r="I42" s="15"/>
      <c r="J42" s="16"/>
      <c r="K42" s="22"/>
      <c r="L42" s="22"/>
      <c r="M42" s="17"/>
      <c r="N42" s="17"/>
      <c r="O42" s="17"/>
      <c r="P42" s="17"/>
      <c r="Q42" s="108"/>
    </row>
    <row r="43" spans="1:23" s="39" customFormat="1" ht="14.25" customHeight="1">
      <c r="A43" s="36"/>
      <c r="B43" s="24"/>
      <c r="C43" s="22"/>
      <c r="D43" s="22"/>
      <c r="E43" s="41"/>
      <c r="F43" s="41"/>
      <c r="G43" s="14"/>
      <c r="H43" s="22"/>
      <c r="I43" s="15"/>
      <c r="J43" s="16"/>
      <c r="K43" s="22"/>
      <c r="L43" s="105"/>
      <c r="M43" s="17"/>
      <c r="N43" s="17"/>
      <c r="O43" s="17"/>
      <c r="P43" s="17"/>
      <c r="Q43" s="108"/>
    </row>
    <row r="44" spans="1:23" s="39" customFormat="1" ht="14.25" customHeight="1">
      <c r="A44" s="36"/>
      <c r="B44" s="24"/>
      <c r="C44" s="22"/>
      <c r="D44" s="22"/>
      <c r="E44" s="41"/>
      <c r="F44" s="41"/>
      <c r="G44" s="14"/>
      <c r="H44" s="22"/>
      <c r="I44" s="15"/>
      <c r="J44" s="16"/>
      <c r="K44" s="22"/>
      <c r="L44" s="22"/>
      <c r="M44" s="17"/>
      <c r="N44" s="17"/>
      <c r="O44" s="17"/>
      <c r="P44" s="17"/>
      <c r="Q44" s="108"/>
      <c r="S44" s="53"/>
    </row>
    <row r="45" spans="1:23" s="39" customFormat="1" ht="14.25" customHeight="1">
      <c r="A45" s="40"/>
      <c r="B45" s="102"/>
      <c r="C45" s="22"/>
      <c r="D45" s="22"/>
      <c r="E45" s="41"/>
      <c r="F45" s="41"/>
      <c r="G45" s="14"/>
      <c r="H45" s="22"/>
      <c r="I45" s="15"/>
      <c r="J45" s="16"/>
      <c r="K45" s="22"/>
      <c r="L45" s="22"/>
      <c r="M45" s="17"/>
      <c r="N45" s="17"/>
      <c r="O45" s="17"/>
      <c r="P45" s="17"/>
      <c r="Q45" s="108"/>
    </row>
    <row r="46" spans="1:23" s="39" customFormat="1" ht="14.25" customHeight="1">
      <c r="A46" s="40"/>
      <c r="B46" s="24"/>
      <c r="C46" s="22"/>
      <c r="D46" s="22"/>
      <c r="E46" s="41"/>
      <c r="F46" s="41"/>
      <c r="G46" s="14"/>
      <c r="H46" s="22"/>
      <c r="I46" s="15"/>
      <c r="J46" s="16"/>
      <c r="K46" s="22"/>
      <c r="L46" s="22"/>
      <c r="M46" s="17"/>
      <c r="N46" s="17"/>
      <c r="O46" s="17"/>
      <c r="P46" s="17"/>
      <c r="Q46" s="108"/>
    </row>
    <row r="47" spans="1:23" s="39" customFormat="1" ht="14.25" customHeight="1">
      <c r="A47" s="36"/>
      <c r="B47" s="24"/>
      <c r="C47" s="22"/>
      <c r="D47" s="22"/>
      <c r="E47" s="41"/>
      <c r="F47" s="41"/>
      <c r="G47" s="14"/>
      <c r="H47" s="22"/>
      <c r="I47" s="15"/>
      <c r="J47" s="16"/>
      <c r="K47" s="22"/>
      <c r="L47" s="22"/>
      <c r="M47" s="17"/>
      <c r="N47" s="17"/>
      <c r="O47" s="17"/>
      <c r="P47" s="17"/>
      <c r="Q47" s="108"/>
    </row>
    <row r="48" spans="1:23" s="39" customFormat="1">
      <c r="A48" s="36"/>
      <c r="B48" s="24"/>
      <c r="C48" s="22"/>
      <c r="D48" s="22"/>
      <c r="E48" s="41"/>
      <c r="F48" s="41"/>
      <c r="G48" s="14"/>
      <c r="H48" s="22"/>
      <c r="I48" s="15"/>
      <c r="J48" s="16"/>
      <c r="K48" s="22"/>
      <c r="L48" s="22"/>
      <c r="M48" s="17"/>
      <c r="N48" s="17"/>
      <c r="O48" s="17"/>
      <c r="P48" s="17"/>
      <c r="Q48" s="108"/>
    </row>
    <row r="49" spans="1:23" s="50" customFormat="1" ht="15.75" customHeight="1">
      <c r="A49" s="36"/>
      <c r="B49" s="24"/>
      <c r="C49" s="22"/>
      <c r="D49" s="22"/>
      <c r="E49" s="41"/>
      <c r="F49" s="41"/>
      <c r="G49" s="14"/>
      <c r="H49" s="22"/>
      <c r="I49" s="15"/>
      <c r="J49" s="16"/>
      <c r="K49" s="22"/>
      <c r="L49" s="22"/>
      <c r="M49" s="17"/>
      <c r="N49" s="17"/>
      <c r="O49" s="17"/>
      <c r="P49" s="17"/>
      <c r="Q49" s="108"/>
      <c r="R49" s="39"/>
      <c r="S49" s="39"/>
      <c r="T49" s="39"/>
      <c r="U49" s="39"/>
      <c r="V49" s="39"/>
      <c r="W49" s="39"/>
    </row>
    <row r="50" spans="1:23" s="39" customFormat="1" ht="13.7" customHeight="1">
      <c r="A50" s="40"/>
      <c r="B50" s="24"/>
      <c r="C50" s="22"/>
      <c r="D50" s="22"/>
      <c r="E50" s="41"/>
      <c r="F50" s="41"/>
      <c r="G50" s="14"/>
      <c r="H50" s="22"/>
      <c r="I50" s="15"/>
      <c r="J50" s="16"/>
      <c r="K50" s="22"/>
      <c r="L50" s="22"/>
      <c r="M50" s="17"/>
      <c r="N50" s="17"/>
      <c r="O50" s="17"/>
      <c r="P50" s="17"/>
      <c r="Q50" s="108"/>
    </row>
    <row r="51" spans="1:23" s="39" customFormat="1">
      <c r="A51" s="40"/>
      <c r="B51" s="24"/>
      <c r="C51" s="22"/>
      <c r="D51" s="22"/>
      <c r="E51" s="41"/>
      <c r="F51" s="41"/>
      <c r="G51" s="14"/>
      <c r="H51" s="22"/>
      <c r="I51" s="15"/>
      <c r="J51" s="16"/>
      <c r="K51" s="22"/>
      <c r="L51" s="22"/>
      <c r="M51" s="17"/>
      <c r="N51" s="17"/>
      <c r="O51" s="17"/>
      <c r="P51" s="17"/>
      <c r="Q51" s="108"/>
    </row>
    <row r="52" spans="1:23" s="39" customFormat="1">
      <c r="A52" s="36"/>
      <c r="B52" s="24"/>
      <c r="C52" s="22"/>
      <c r="D52" s="22"/>
      <c r="E52" s="41"/>
      <c r="F52" s="41"/>
      <c r="G52" s="14"/>
      <c r="H52" s="22"/>
      <c r="I52" s="15"/>
      <c r="J52" s="16"/>
      <c r="K52" s="22"/>
      <c r="L52" s="22"/>
      <c r="M52" s="17"/>
      <c r="N52" s="17"/>
      <c r="O52" s="17"/>
      <c r="P52" s="17"/>
      <c r="Q52" s="108"/>
      <c r="S52" s="53"/>
    </row>
    <row r="53" spans="1:23" s="39" customFormat="1">
      <c r="A53" s="40"/>
      <c r="B53" s="24"/>
      <c r="C53" s="22"/>
      <c r="D53" s="22"/>
      <c r="E53" s="41"/>
      <c r="F53" s="41"/>
      <c r="G53" s="14"/>
      <c r="H53" s="22"/>
      <c r="I53" s="15"/>
      <c r="J53" s="16"/>
      <c r="K53" s="22"/>
      <c r="L53" s="22"/>
      <c r="M53" s="17"/>
      <c r="N53" s="17"/>
      <c r="O53" s="17"/>
      <c r="P53" s="17"/>
      <c r="Q53" s="108"/>
    </row>
    <row r="54" spans="1:23" s="39" customFormat="1">
      <c r="A54" s="36"/>
      <c r="B54" s="24"/>
      <c r="C54" s="22"/>
      <c r="D54" s="22"/>
      <c r="E54" s="41"/>
      <c r="F54" s="41"/>
      <c r="G54" s="14"/>
      <c r="H54" s="22"/>
      <c r="I54" s="15"/>
      <c r="J54" s="16"/>
      <c r="K54" s="22"/>
      <c r="L54" s="22"/>
      <c r="M54" s="17"/>
      <c r="N54" s="17"/>
      <c r="O54" s="17"/>
      <c r="P54" s="17"/>
      <c r="Q54" s="108"/>
    </row>
    <row r="55" spans="1:23" s="39" customFormat="1">
      <c r="A55" s="40"/>
      <c r="B55" s="24"/>
      <c r="C55" s="22"/>
      <c r="D55" s="22"/>
      <c r="E55" s="41"/>
      <c r="F55" s="41"/>
      <c r="G55" s="14"/>
      <c r="H55" s="22"/>
      <c r="I55" s="15"/>
      <c r="J55" s="16"/>
      <c r="K55" s="22"/>
      <c r="L55" s="22"/>
      <c r="M55" s="17"/>
      <c r="N55" s="17"/>
      <c r="O55" s="17"/>
      <c r="P55" s="17"/>
      <c r="Q55" s="108"/>
    </row>
    <row r="56" spans="1:23" s="39" customFormat="1">
      <c r="A56" s="40"/>
      <c r="B56" s="24"/>
      <c r="C56" s="22"/>
      <c r="D56" s="22"/>
      <c r="E56" s="41"/>
      <c r="F56" s="41"/>
      <c r="G56" s="14"/>
      <c r="H56" s="22"/>
      <c r="I56" s="15"/>
      <c r="J56" s="16"/>
      <c r="K56" s="22"/>
      <c r="L56" s="22"/>
      <c r="M56" s="17"/>
      <c r="N56" s="17"/>
      <c r="O56" s="17"/>
      <c r="P56" s="17"/>
      <c r="Q56" s="108"/>
    </row>
    <row r="57" spans="1:23" s="39" customFormat="1">
      <c r="A57" s="36"/>
      <c r="B57" s="24"/>
      <c r="C57" s="22"/>
      <c r="D57" s="22"/>
      <c r="E57" s="41"/>
      <c r="F57" s="41"/>
      <c r="G57" s="14"/>
      <c r="H57" s="22"/>
      <c r="I57" s="15"/>
      <c r="J57" s="16"/>
      <c r="K57" s="22"/>
      <c r="L57" s="22"/>
      <c r="M57" s="17"/>
      <c r="N57" s="17"/>
      <c r="O57" s="17"/>
      <c r="P57" s="17"/>
      <c r="Q57" s="108"/>
    </row>
    <row r="58" spans="1:23" s="39" customFormat="1">
      <c r="A58" s="36"/>
      <c r="B58" s="24"/>
      <c r="C58" s="22"/>
      <c r="D58" s="22"/>
      <c r="E58" s="41"/>
      <c r="F58" s="41"/>
      <c r="G58" s="14"/>
      <c r="H58" s="22"/>
      <c r="I58" s="15"/>
      <c r="J58" s="16"/>
      <c r="K58" s="22"/>
      <c r="L58" s="22"/>
      <c r="M58" s="17"/>
      <c r="N58" s="17"/>
      <c r="O58" s="17"/>
      <c r="P58" s="17"/>
      <c r="Q58" s="108"/>
      <c r="S58" s="53"/>
    </row>
    <row r="59" spans="1:23" s="39" customFormat="1">
      <c r="A59" s="40"/>
      <c r="B59" s="24"/>
      <c r="C59" s="22"/>
      <c r="D59" s="22"/>
      <c r="E59" s="41"/>
      <c r="F59" s="41"/>
      <c r="G59" s="22"/>
      <c r="H59" s="22"/>
      <c r="I59" s="15"/>
      <c r="J59" s="16"/>
      <c r="K59" s="22"/>
      <c r="L59" s="22"/>
      <c r="M59" s="17"/>
      <c r="N59" s="17"/>
      <c r="O59" s="17"/>
      <c r="P59" s="17"/>
      <c r="Q59" s="108"/>
    </row>
    <row r="60" spans="1:23" s="148" customFormat="1">
      <c r="A60" s="40"/>
      <c r="B60" s="24"/>
      <c r="C60" s="22"/>
      <c r="D60" s="22"/>
      <c r="E60" s="41"/>
      <c r="F60" s="41"/>
      <c r="G60" s="39"/>
      <c r="H60" s="22"/>
      <c r="I60" s="15"/>
      <c r="J60" s="16"/>
      <c r="K60" s="22"/>
      <c r="L60" s="22"/>
      <c r="M60" s="17"/>
      <c r="N60" s="17"/>
      <c r="O60" s="17"/>
      <c r="P60" s="17"/>
      <c r="Q60" s="108"/>
      <c r="R60" s="39"/>
      <c r="S60" s="39"/>
      <c r="T60" s="39"/>
      <c r="U60" s="39"/>
      <c r="V60" s="39"/>
      <c r="W60" s="39"/>
    </row>
    <row r="61" spans="1:23" s="39" customFormat="1">
      <c r="A61" s="36"/>
      <c r="B61" s="24"/>
      <c r="C61" s="22"/>
      <c r="D61" s="22"/>
      <c r="E61" s="41"/>
      <c r="F61" s="41"/>
      <c r="H61" s="22"/>
      <c r="I61" s="15"/>
      <c r="J61" s="16"/>
      <c r="K61" s="22"/>
      <c r="L61" s="22"/>
      <c r="M61" s="17"/>
      <c r="N61" s="17"/>
      <c r="O61" s="17"/>
      <c r="P61" s="17"/>
      <c r="Q61" s="108"/>
    </row>
    <row r="62" spans="1:23" s="39" customFormat="1">
      <c r="A62" s="36"/>
      <c r="B62" s="24"/>
      <c r="C62" s="22"/>
      <c r="D62" s="22"/>
      <c r="E62" s="41"/>
      <c r="F62" s="41"/>
      <c r="H62" s="22"/>
      <c r="I62" s="15"/>
      <c r="J62" s="16"/>
      <c r="K62" s="22"/>
      <c r="L62" s="22"/>
      <c r="M62" s="17"/>
      <c r="N62" s="17"/>
      <c r="O62" s="17"/>
      <c r="P62" s="17"/>
      <c r="Q62" s="108"/>
    </row>
    <row r="63" spans="1:23" s="39" customFormat="1">
      <c r="A63" s="36"/>
      <c r="B63" s="24"/>
      <c r="C63" s="22"/>
      <c r="D63" s="22"/>
      <c r="E63" s="53"/>
      <c r="F63" s="53"/>
      <c r="H63" s="22"/>
      <c r="I63" s="15"/>
      <c r="J63" s="16"/>
      <c r="K63" s="22"/>
      <c r="L63" s="22"/>
      <c r="M63" s="17"/>
      <c r="N63" s="17"/>
      <c r="O63" s="17"/>
      <c r="P63" s="17"/>
      <c r="Q63" s="108"/>
    </row>
    <row r="64" spans="1:23" s="39" customFormat="1">
      <c r="A64" s="36"/>
      <c r="B64" s="24"/>
      <c r="C64" s="22"/>
      <c r="D64" s="22"/>
      <c r="E64" s="53"/>
      <c r="F64" s="53"/>
      <c r="H64" s="22"/>
      <c r="I64" s="15"/>
      <c r="J64" s="16"/>
      <c r="K64" s="22"/>
      <c r="L64" s="22"/>
      <c r="M64" s="17"/>
      <c r="N64" s="17"/>
      <c r="O64" s="17"/>
      <c r="P64" s="17"/>
      <c r="Q64" s="108"/>
    </row>
    <row r="65" spans="1:23" s="39" customFormat="1">
      <c r="A65" s="36"/>
      <c r="B65" s="24"/>
      <c r="C65" s="22"/>
      <c r="D65" s="22"/>
      <c r="E65" s="53"/>
      <c r="F65" s="53"/>
      <c r="H65" s="22"/>
      <c r="I65" s="15"/>
      <c r="J65" s="16"/>
      <c r="K65" s="22"/>
      <c r="L65" s="22"/>
      <c r="M65" s="17"/>
      <c r="N65" s="17"/>
      <c r="O65" s="17"/>
      <c r="P65" s="17"/>
      <c r="Q65" s="108"/>
    </row>
    <row r="66" spans="1:23" s="39" customFormat="1">
      <c r="A66" s="36"/>
      <c r="B66" s="24"/>
      <c r="C66" s="22"/>
      <c r="D66" s="22"/>
      <c r="E66" s="53"/>
      <c r="F66" s="53"/>
      <c r="H66" s="22"/>
      <c r="I66" s="15"/>
      <c r="J66" s="16"/>
      <c r="K66" s="22"/>
      <c r="L66" s="22"/>
      <c r="M66" s="17"/>
      <c r="N66" s="17"/>
      <c r="O66" s="17"/>
      <c r="P66" s="17"/>
      <c r="Q66" s="108"/>
      <c r="S66" s="53"/>
    </row>
    <row r="67" spans="1:23" s="39" customFormat="1">
      <c r="A67" s="40"/>
      <c r="B67" s="24"/>
      <c r="C67" s="22"/>
      <c r="D67" s="22"/>
      <c r="E67" s="53"/>
      <c r="F67" s="53"/>
      <c r="H67" s="22"/>
      <c r="I67" s="15"/>
      <c r="J67" s="16"/>
      <c r="K67" s="22"/>
      <c r="L67" s="22"/>
      <c r="M67" s="17"/>
      <c r="N67" s="17"/>
      <c r="O67" s="17"/>
      <c r="P67" s="17"/>
      <c r="Q67" s="108"/>
    </row>
    <row r="68" spans="1:23" s="39" customFormat="1">
      <c r="A68" s="36"/>
      <c r="B68" s="24"/>
      <c r="C68" s="22"/>
      <c r="D68" s="22"/>
      <c r="E68" s="53"/>
      <c r="F68" s="53"/>
      <c r="H68" s="22"/>
      <c r="I68" s="15"/>
      <c r="J68" s="16"/>
      <c r="K68" s="22"/>
      <c r="L68" s="22"/>
      <c r="M68" s="17"/>
      <c r="N68" s="17"/>
      <c r="O68" s="17"/>
      <c r="P68" s="17"/>
      <c r="Q68" s="108"/>
    </row>
    <row r="69" spans="1:23" s="50" customFormat="1">
      <c r="A69" s="36"/>
      <c r="B69" s="24"/>
      <c r="C69" s="22"/>
      <c r="D69" s="22"/>
      <c r="E69" s="53"/>
      <c r="F69" s="53"/>
      <c r="G69" s="39"/>
      <c r="H69" s="22"/>
      <c r="I69" s="15"/>
      <c r="J69" s="16"/>
      <c r="K69" s="22"/>
      <c r="L69" s="22"/>
      <c r="M69" s="17"/>
      <c r="N69" s="17"/>
      <c r="O69" s="17"/>
      <c r="P69" s="17"/>
      <c r="Q69" s="108"/>
      <c r="R69" s="39"/>
      <c r="S69" s="39"/>
      <c r="T69" s="39"/>
      <c r="U69" s="39"/>
      <c r="V69" s="39"/>
      <c r="W69" s="39"/>
    </row>
    <row r="70" spans="1:23" s="39" customFormat="1">
      <c r="A70" s="40"/>
      <c r="B70" s="24"/>
      <c r="C70" s="22"/>
      <c r="D70" s="22"/>
      <c r="E70" s="53"/>
      <c r="F70" s="53"/>
      <c r="H70" s="22"/>
      <c r="I70" s="15"/>
      <c r="J70" s="16"/>
      <c r="K70" s="105"/>
      <c r="L70" s="22"/>
      <c r="M70" s="17"/>
      <c r="N70" s="17"/>
      <c r="O70" s="17"/>
      <c r="P70" s="17"/>
      <c r="Q70" s="22"/>
      <c r="U70" s="53"/>
    </row>
    <row r="71" spans="1:23" s="39" customFormat="1">
      <c r="A71" s="154"/>
      <c r="B71" s="24"/>
      <c r="C71" s="105"/>
      <c r="D71" s="105"/>
      <c r="E71" s="115"/>
      <c r="F71" s="115"/>
      <c r="G71" s="106"/>
      <c r="H71" s="105"/>
      <c r="I71" s="15"/>
      <c r="J71" s="16"/>
      <c r="K71" s="22"/>
      <c r="L71" s="105"/>
      <c r="M71" s="17"/>
      <c r="N71" s="17"/>
      <c r="O71" s="74"/>
      <c r="P71" s="74"/>
      <c r="Q71" s="110"/>
    </row>
    <row r="72" spans="1:23" s="39" customFormat="1">
      <c r="A72" s="104"/>
      <c r="B72" s="24"/>
      <c r="C72" s="105"/>
      <c r="D72" s="105"/>
      <c r="E72" s="115"/>
      <c r="F72" s="115"/>
      <c r="G72" s="106"/>
      <c r="H72" s="105"/>
      <c r="I72" s="15"/>
      <c r="J72" s="16"/>
      <c r="K72" s="22"/>
      <c r="L72" s="105"/>
      <c r="M72" s="74"/>
      <c r="N72" s="17"/>
      <c r="O72" s="74"/>
      <c r="P72" s="74"/>
      <c r="Q72" s="110"/>
    </row>
    <row r="73" spans="1:23" s="39" customFormat="1">
      <c r="A73" s="104"/>
      <c r="B73" s="24"/>
      <c r="C73" s="105"/>
      <c r="D73" s="105"/>
      <c r="E73" s="115"/>
      <c r="F73" s="115"/>
      <c r="G73" s="106"/>
      <c r="H73" s="105"/>
      <c r="I73" s="15"/>
      <c r="J73" s="16"/>
      <c r="K73" s="105"/>
      <c r="L73" s="105"/>
      <c r="M73" s="74"/>
      <c r="N73" s="17"/>
      <c r="O73" s="74"/>
      <c r="P73" s="74"/>
      <c r="Q73" s="110"/>
    </row>
    <row r="74" spans="1:23" s="39" customFormat="1">
      <c r="A74" s="104"/>
      <c r="B74" s="24"/>
      <c r="C74" s="105"/>
      <c r="D74" s="105"/>
      <c r="E74" s="115"/>
      <c r="F74" s="115"/>
      <c r="G74" s="106"/>
      <c r="H74" s="105"/>
      <c r="I74" s="15"/>
      <c r="J74" s="16"/>
      <c r="K74" s="105"/>
      <c r="L74" s="105"/>
      <c r="M74" s="74"/>
      <c r="N74" s="17"/>
      <c r="O74" s="74"/>
      <c r="P74" s="74"/>
      <c r="Q74" s="110"/>
    </row>
    <row r="75" spans="1:23" s="39" customFormat="1">
      <c r="A75" s="107"/>
      <c r="B75" s="24"/>
      <c r="C75" s="105"/>
      <c r="D75" s="105"/>
      <c r="E75" s="115"/>
      <c r="F75" s="115"/>
      <c r="G75" s="106"/>
      <c r="H75" s="105"/>
      <c r="I75" s="15"/>
      <c r="J75" s="16"/>
      <c r="K75" s="105"/>
      <c r="L75" s="105"/>
      <c r="M75" s="74"/>
      <c r="N75" s="17"/>
      <c r="O75" s="74"/>
      <c r="P75" s="74"/>
      <c r="Q75" s="110"/>
    </row>
    <row r="76" spans="1:23" s="39" customFormat="1">
      <c r="A76" s="104"/>
      <c r="B76" s="24"/>
      <c r="C76" s="105"/>
      <c r="D76" s="105"/>
      <c r="E76" s="115"/>
      <c r="F76" s="115"/>
      <c r="G76" s="106"/>
      <c r="H76" s="105"/>
      <c r="I76" s="15"/>
      <c r="J76" s="16"/>
      <c r="K76" s="105"/>
      <c r="L76" s="105"/>
      <c r="M76" s="74"/>
      <c r="N76" s="17"/>
      <c r="O76" s="116"/>
      <c r="P76" s="74"/>
      <c r="Q76" s="110"/>
    </row>
    <row r="77" spans="1:23" s="39" customFormat="1">
      <c r="A77" s="104"/>
      <c r="B77" s="24"/>
      <c r="C77" s="105"/>
      <c r="D77" s="105"/>
      <c r="E77" s="115"/>
      <c r="F77" s="115"/>
      <c r="G77" s="106"/>
      <c r="H77" s="105"/>
      <c r="I77" s="15"/>
      <c r="J77" s="16"/>
      <c r="K77" s="105"/>
      <c r="L77" s="105"/>
      <c r="M77" s="74"/>
      <c r="N77" s="17"/>
      <c r="O77" s="116"/>
      <c r="P77" s="74"/>
      <c r="Q77" s="110"/>
    </row>
    <row r="78" spans="1:23" s="39" customFormat="1">
      <c r="A78" s="104"/>
      <c r="B78" s="24"/>
      <c r="C78" s="105"/>
      <c r="D78" s="105"/>
      <c r="E78" s="115"/>
      <c r="F78" s="115"/>
      <c r="G78" s="106"/>
      <c r="H78" s="105"/>
      <c r="I78" s="15"/>
      <c r="J78" s="16"/>
      <c r="K78" s="105"/>
      <c r="L78" s="105"/>
      <c r="M78" s="74"/>
      <c r="N78" s="17"/>
      <c r="O78" s="74"/>
      <c r="P78" s="74"/>
      <c r="Q78" s="105"/>
    </row>
    <row r="79" spans="1:23" s="50" customFormat="1">
      <c r="A79" s="104"/>
      <c r="B79" s="24"/>
      <c r="C79" s="105"/>
      <c r="D79" s="105"/>
      <c r="E79" s="115"/>
      <c r="F79" s="115"/>
      <c r="G79" s="106"/>
      <c r="H79" s="105"/>
      <c r="I79" s="15"/>
      <c r="J79" s="16"/>
      <c r="K79" s="105"/>
      <c r="L79" s="105"/>
      <c r="M79" s="74"/>
      <c r="N79" s="17"/>
      <c r="O79" s="74"/>
      <c r="P79" s="74"/>
      <c r="Q79" s="105"/>
      <c r="R79" s="39"/>
      <c r="S79" s="39"/>
      <c r="T79" s="39"/>
      <c r="U79" s="39"/>
      <c r="V79" s="39"/>
      <c r="W79" s="39"/>
    </row>
    <row r="80" spans="1:23" s="39" customFormat="1">
      <c r="A80" s="107"/>
      <c r="B80" s="24"/>
      <c r="C80" s="105"/>
      <c r="D80" s="105"/>
      <c r="E80" s="115"/>
      <c r="F80" s="115"/>
      <c r="G80" s="106"/>
      <c r="H80" s="105"/>
      <c r="I80" s="15"/>
      <c r="J80" s="16"/>
      <c r="K80" s="105"/>
      <c r="L80" s="105"/>
      <c r="M80" s="74"/>
      <c r="N80" s="17"/>
      <c r="O80" s="74"/>
      <c r="P80" s="74"/>
      <c r="Q80" s="110"/>
    </row>
    <row r="81" spans="1:23" s="39" customFormat="1">
      <c r="A81" s="104"/>
      <c r="B81" s="24"/>
      <c r="C81" s="105"/>
      <c r="D81" s="105"/>
      <c r="E81" s="115"/>
      <c r="F81" s="115"/>
      <c r="G81" s="106"/>
      <c r="H81" s="105"/>
      <c r="I81" s="15"/>
      <c r="J81" s="16"/>
      <c r="K81" s="105"/>
      <c r="L81" s="105"/>
      <c r="M81" s="74"/>
      <c r="N81" s="17"/>
      <c r="O81" s="74"/>
      <c r="P81" s="74"/>
      <c r="Q81" s="110"/>
      <c r="S81" s="53"/>
    </row>
    <row r="82" spans="1:23" s="39" customFormat="1">
      <c r="A82" s="104"/>
      <c r="B82" s="24"/>
      <c r="C82" s="105"/>
      <c r="D82" s="105"/>
      <c r="E82" s="115"/>
      <c r="F82" s="115"/>
      <c r="G82" s="106"/>
      <c r="H82" s="105"/>
      <c r="I82" s="15"/>
      <c r="J82" s="16"/>
      <c r="K82" s="105"/>
      <c r="L82" s="105"/>
      <c r="M82" s="74"/>
      <c r="N82" s="17"/>
      <c r="O82" s="74"/>
      <c r="P82" s="74"/>
      <c r="Q82" s="110"/>
    </row>
    <row r="83" spans="1:23" s="39" customFormat="1">
      <c r="A83" s="107"/>
      <c r="B83" s="24"/>
      <c r="C83" s="105"/>
      <c r="D83" s="105"/>
      <c r="E83" s="115"/>
      <c r="F83" s="115"/>
      <c r="G83" s="106"/>
      <c r="H83" s="105"/>
      <c r="I83" s="15"/>
      <c r="J83" s="16"/>
      <c r="K83" s="105"/>
      <c r="L83" s="105"/>
      <c r="M83" s="74"/>
      <c r="N83" s="17"/>
      <c r="O83" s="74"/>
      <c r="P83" s="74"/>
      <c r="Q83" s="110"/>
    </row>
    <row r="84" spans="1:23" s="39" customFormat="1">
      <c r="A84" s="104"/>
      <c r="B84" s="24"/>
      <c r="C84" s="105"/>
      <c r="D84" s="105"/>
      <c r="E84" s="115"/>
      <c r="F84" s="115"/>
      <c r="G84" s="106"/>
      <c r="H84" s="105"/>
      <c r="I84" s="15"/>
      <c r="J84" s="16"/>
      <c r="K84" s="105"/>
      <c r="L84" s="105"/>
      <c r="M84" s="74"/>
      <c r="N84" s="17"/>
      <c r="O84" s="74"/>
      <c r="P84" s="74"/>
      <c r="Q84" s="110"/>
    </row>
    <row r="85" spans="1:23" s="39" customFormat="1">
      <c r="A85" s="104"/>
      <c r="B85" s="24"/>
      <c r="C85" s="105"/>
      <c r="D85" s="105"/>
      <c r="E85" s="115"/>
      <c r="F85" s="115"/>
      <c r="G85" s="106"/>
      <c r="H85" s="105"/>
      <c r="I85" s="15"/>
      <c r="J85" s="16"/>
      <c r="K85" s="105"/>
      <c r="L85" s="105"/>
      <c r="M85" s="74"/>
      <c r="N85" s="17"/>
      <c r="O85" s="74"/>
      <c r="P85" s="74"/>
      <c r="Q85" s="110"/>
    </row>
    <row r="86" spans="1:23" s="39" customFormat="1">
      <c r="A86" s="104"/>
      <c r="B86" s="24"/>
      <c r="C86" s="105"/>
      <c r="D86" s="105"/>
      <c r="E86" s="115"/>
      <c r="F86" s="115"/>
      <c r="G86" s="106"/>
      <c r="H86" s="105"/>
      <c r="I86" s="15"/>
      <c r="J86" s="16"/>
      <c r="K86" s="105"/>
      <c r="L86" s="105"/>
      <c r="M86" s="74"/>
      <c r="N86" s="17"/>
      <c r="O86" s="74"/>
      <c r="P86" s="74"/>
      <c r="Q86" s="110"/>
      <c r="T86" s="53"/>
    </row>
    <row r="87" spans="1:23" s="39" customFormat="1">
      <c r="A87" s="104"/>
      <c r="B87" s="24"/>
      <c r="C87" s="105"/>
      <c r="D87" s="105"/>
      <c r="E87" s="115"/>
      <c r="F87" s="115"/>
      <c r="G87" s="106"/>
      <c r="H87" s="105"/>
      <c r="I87" s="15"/>
      <c r="J87" s="16"/>
      <c r="K87" s="105"/>
      <c r="L87" s="105"/>
      <c r="M87" s="74"/>
      <c r="N87" s="17"/>
      <c r="O87" s="74"/>
      <c r="P87" s="74"/>
      <c r="Q87" s="110"/>
    </row>
    <row r="88" spans="1:23" s="39" customFormat="1">
      <c r="A88" s="104"/>
      <c r="B88" s="24"/>
      <c r="C88" s="105"/>
      <c r="D88" s="105"/>
      <c r="E88" s="115"/>
      <c r="F88" s="115"/>
      <c r="G88" s="106"/>
      <c r="H88" s="105"/>
      <c r="I88" s="15"/>
      <c r="J88" s="16"/>
      <c r="K88" s="105"/>
      <c r="L88" s="105"/>
      <c r="M88" s="74"/>
      <c r="N88" s="17"/>
      <c r="O88" s="74"/>
      <c r="P88" s="74"/>
      <c r="Q88" s="110"/>
    </row>
    <row r="89" spans="1:23" s="50" customFormat="1">
      <c r="A89" s="104"/>
      <c r="B89" s="24"/>
      <c r="C89" s="105"/>
      <c r="D89" s="105"/>
      <c r="E89" s="115"/>
      <c r="F89" s="115"/>
      <c r="G89" s="106"/>
      <c r="H89" s="105"/>
      <c r="I89" s="15"/>
      <c r="J89" s="16"/>
      <c r="K89" s="105"/>
      <c r="L89" s="105"/>
      <c r="M89" s="74"/>
      <c r="N89" s="17"/>
      <c r="O89" s="74"/>
      <c r="P89" s="74"/>
      <c r="Q89" s="110"/>
      <c r="R89" s="39"/>
      <c r="S89" s="39"/>
      <c r="T89" s="39"/>
      <c r="U89" s="39"/>
      <c r="V89" s="39"/>
      <c r="W89" s="39"/>
    </row>
    <row r="90" spans="1:23" s="39" customFormat="1">
      <c r="A90" s="107"/>
      <c r="B90" s="24"/>
      <c r="C90" s="105"/>
      <c r="D90" s="105"/>
      <c r="E90" s="115"/>
      <c r="F90" s="115"/>
      <c r="G90" s="106"/>
      <c r="H90" s="105"/>
      <c r="I90" s="15"/>
      <c r="J90" s="16"/>
      <c r="K90" s="105"/>
      <c r="L90" s="105"/>
      <c r="M90" s="74"/>
      <c r="N90" s="17"/>
      <c r="O90" s="74"/>
      <c r="P90" s="74"/>
      <c r="Q90" s="110"/>
      <c r="S90" s="53"/>
    </row>
    <row r="91" spans="1:23" s="39" customFormat="1">
      <c r="A91" s="107"/>
      <c r="B91" s="24"/>
      <c r="C91" s="105"/>
      <c r="D91" s="105"/>
      <c r="E91" s="115"/>
      <c r="F91" s="115"/>
      <c r="G91" s="106"/>
      <c r="H91" s="105"/>
      <c r="I91" s="15"/>
      <c r="J91" s="16"/>
      <c r="K91" s="105"/>
      <c r="L91" s="105"/>
      <c r="M91" s="74"/>
      <c r="N91" s="17"/>
      <c r="O91" s="74"/>
      <c r="P91" s="74"/>
      <c r="Q91" s="110"/>
    </row>
    <row r="92" spans="1:23" s="39" customFormat="1">
      <c r="A92" s="36"/>
      <c r="B92" s="24"/>
      <c r="C92" s="105"/>
      <c r="D92" s="105"/>
      <c r="E92" s="115"/>
      <c r="F92" s="115"/>
      <c r="G92" s="106"/>
      <c r="H92" s="105"/>
      <c r="I92" s="15"/>
      <c r="J92" s="16"/>
      <c r="K92" s="105"/>
      <c r="L92" s="105"/>
      <c r="M92" s="74"/>
      <c r="N92" s="17"/>
      <c r="O92" s="74"/>
      <c r="P92" s="74"/>
      <c r="Q92" s="110"/>
    </row>
    <row r="93" spans="1:23">
      <c r="A93" s="36"/>
      <c r="B93" s="24"/>
      <c r="C93" s="105"/>
      <c r="D93" s="105"/>
      <c r="E93" s="115"/>
      <c r="F93" s="115"/>
      <c r="G93" s="106"/>
      <c r="H93" s="105"/>
      <c r="I93" s="15"/>
      <c r="J93" s="16"/>
      <c r="K93" s="105"/>
      <c r="L93" s="105"/>
      <c r="M93" s="74"/>
      <c r="N93" s="17"/>
      <c r="O93" s="74"/>
      <c r="P93" s="74"/>
      <c r="Q93" s="110"/>
      <c r="R93" s="39"/>
      <c r="S93" s="39"/>
      <c r="T93" s="39"/>
      <c r="U93" s="39"/>
      <c r="V93" s="39"/>
      <c r="W93" s="39"/>
    </row>
    <row r="94" spans="1:23">
      <c r="A94" s="36"/>
      <c r="B94" s="24"/>
      <c r="C94" s="105"/>
      <c r="D94" s="105"/>
      <c r="E94" s="115"/>
      <c r="F94" s="115"/>
      <c r="G94" s="106"/>
      <c r="H94" s="105"/>
      <c r="I94" s="15"/>
      <c r="J94" s="16"/>
      <c r="K94" s="105"/>
      <c r="L94" s="105"/>
      <c r="M94" s="74"/>
      <c r="N94" s="17"/>
      <c r="O94" s="74"/>
      <c r="P94" s="74"/>
      <c r="Q94" s="110"/>
      <c r="R94" s="39"/>
      <c r="S94" s="39"/>
      <c r="T94" s="39"/>
      <c r="U94" s="39"/>
      <c r="V94" s="39"/>
      <c r="W94" s="39"/>
    </row>
    <row r="95" spans="1:23">
      <c r="A95" s="36"/>
      <c r="B95" s="24"/>
      <c r="C95" s="105"/>
      <c r="D95" s="105"/>
      <c r="E95" s="115"/>
      <c r="F95" s="115"/>
      <c r="G95" s="106"/>
      <c r="H95" s="105"/>
      <c r="I95" s="15"/>
      <c r="J95" s="16"/>
      <c r="K95" s="105"/>
      <c r="L95" s="105"/>
      <c r="M95" s="74"/>
      <c r="N95" s="17"/>
      <c r="O95" s="74"/>
      <c r="P95" s="74"/>
      <c r="Q95" s="110"/>
      <c r="R95" s="39"/>
      <c r="S95" s="39"/>
      <c r="T95" s="39"/>
      <c r="U95" s="39"/>
      <c r="V95" s="39"/>
      <c r="W95" s="39"/>
    </row>
    <row r="96" spans="1:23">
      <c r="A96" s="36"/>
      <c r="B96" s="24"/>
      <c r="C96" s="105"/>
      <c r="D96" s="105"/>
      <c r="E96" s="115"/>
      <c r="F96" s="115"/>
      <c r="G96" s="106"/>
      <c r="H96" s="105"/>
      <c r="I96" s="15"/>
      <c r="J96" s="16"/>
      <c r="K96" s="105"/>
      <c r="L96" s="105"/>
      <c r="M96" s="74"/>
      <c r="N96" s="17"/>
      <c r="O96" s="74"/>
      <c r="P96" s="74"/>
      <c r="Q96" s="105"/>
      <c r="R96" s="39"/>
      <c r="S96" s="39"/>
      <c r="T96" s="39"/>
      <c r="U96" s="39"/>
      <c r="V96" s="39"/>
      <c r="W96" s="39"/>
    </row>
    <row r="97" spans="1:23" s="39" customFormat="1">
      <c r="A97" s="36"/>
      <c r="B97" s="24"/>
      <c r="C97" s="105"/>
      <c r="D97" s="105"/>
      <c r="E97" s="115"/>
      <c r="F97" s="115"/>
      <c r="G97" s="106"/>
      <c r="H97" s="105"/>
      <c r="I97" s="15"/>
      <c r="J97" s="16"/>
      <c r="K97" s="105"/>
      <c r="L97" s="105"/>
      <c r="M97" s="74"/>
      <c r="N97" s="17"/>
      <c r="O97" s="74"/>
      <c r="P97" s="74"/>
      <c r="Q97" s="110"/>
    </row>
    <row r="98" spans="1:23">
      <c r="A98" s="36"/>
      <c r="B98" s="24"/>
      <c r="C98" s="22"/>
      <c r="D98" s="22"/>
      <c r="E98" s="53"/>
      <c r="F98" s="53"/>
      <c r="G98" s="39"/>
      <c r="H98" s="22"/>
      <c r="I98" s="15"/>
      <c r="J98" s="16"/>
      <c r="K98" s="22"/>
      <c r="L98" s="22"/>
      <c r="M98" s="17"/>
      <c r="N98" s="17"/>
      <c r="O98" s="17"/>
      <c r="P98" s="17"/>
      <c r="Q98" s="108"/>
      <c r="R98" s="39"/>
      <c r="S98" s="39"/>
      <c r="T98" s="39"/>
      <c r="U98" s="39"/>
      <c r="V98" s="39"/>
      <c r="W98" s="39"/>
    </row>
    <row r="99" spans="1:23" s="50" customFormat="1">
      <c r="A99" s="36"/>
      <c r="B99" s="106"/>
      <c r="C99" s="22"/>
      <c r="D99" s="22"/>
      <c r="E99" s="53"/>
      <c r="F99" s="53"/>
      <c r="G99" s="39"/>
      <c r="H99" s="22"/>
      <c r="I99" s="15"/>
      <c r="J99" s="16"/>
      <c r="K99" s="22"/>
      <c r="L99" s="22"/>
      <c r="M99" s="17"/>
      <c r="N99" s="17"/>
      <c r="O99" s="17"/>
      <c r="P99" s="17"/>
      <c r="Q99" s="22"/>
      <c r="R99" s="39"/>
      <c r="S99" s="39"/>
      <c r="T99" s="53"/>
      <c r="U99" s="39"/>
      <c r="V99" s="39"/>
      <c r="W99" s="39"/>
    </row>
    <row r="100" spans="1:23">
      <c r="A100" s="40"/>
      <c r="B100" s="24"/>
      <c r="C100" s="22"/>
      <c r="D100" s="22"/>
      <c r="E100" s="53"/>
      <c r="F100" s="53"/>
      <c r="G100" s="39"/>
      <c r="H100" s="22"/>
      <c r="I100" s="15"/>
      <c r="J100" s="16"/>
      <c r="K100" s="22"/>
      <c r="L100" s="22"/>
      <c r="M100" s="17"/>
      <c r="N100" s="17"/>
      <c r="O100" s="17"/>
      <c r="P100" s="17"/>
      <c r="Q100" s="22"/>
      <c r="R100" s="39"/>
      <c r="S100" s="39"/>
      <c r="T100" s="39"/>
      <c r="U100" s="39"/>
      <c r="V100" s="39"/>
      <c r="W100" s="39"/>
    </row>
    <row r="101" spans="1:23">
      <c r="A101" s="36"/>
      <c r="B101" s="24"/>
      <c r="C101" s="22"/>
      <c r="D101" s="22"/>
      <c r="E101" s="53"/>
      <c r="F101" s="53"/>
      <c r="G101" s="39"/>
      <c r="H101" s="22"/>
      <c r="I101" s="15"/>
      <c r="J101" s="16"/>
      <c r="K101" s="22"/>
      <c r="L101" s="22"/>
      <c r="M101" s="54"/>
      <c r="N101" s="17"/>
      <c r="O101" s="17"/>
      <c r="P101" s="17"/>
      <c r="Q101" s="108"/>
      <c r="R101" s="39"/>
      <c r="S101" s="39"/>
      <c r="T101" s="39"/>
      <c r="U101" s="39"/>
      <c r="V101" s="39"/>
      <c r="W101" s="39"/>
    </row>
    <row r="102" spans="1:23">
      <c r="A102" s="36"/>
      <c r="B102" s="24"/>
      <c r="C102" s="22"/>
      <c r="D102" s="22"/>
      <c r="E102" s="53"/>
      <c r="F102" s="53"/>
      <c r="G102" s="39"/>
      <c r="H102" s="22"/>
      <c r="I102" s="15"/>
      <c r="J102" s="16"/>
      <c r="K102" s="22"/>
      <c r="L102" s="22"/>
      <c r="M102" s="17"/>
      <c r="N102" s="17"/>
      <c r="O102" s="17"/>
      <c r="P102" s="17"/>
      <c r="Q102" s="108"/>
      <c r="R102" s="39"/>
      <c r="S102" s="39"/>
      <c r="T102" s="39"/>
      <c r="U102" s="39"/>
      <c r="V102" s="39"/>
      <c r="W102" s="39"/>
    </row>
    <row r="103" spans="1:23">
      <c r="A103" s="36"/>
      <c r="B103" s="24"/>
      <c r="C103" s="22"/>
      <c r="D103" s="22"/>
      <c r="E103" s="53"/>
      <c r="F103" s="53"/>
      <c r="G103" s="39"/>
      <c r="H103" s="22"/>
      <c r="I103" s="15"/>
      <c r="J103" s="16"/>
      <c r="K103" s="22"/>
      <c r="L103" s="22"/>
      <c r="M103" s="17"/>
      <c r="N103" s="17"/>
      <c r="O103" s="17"/>
      <c r="P103" s="17"/>
      <c r="Q103" s="22"/>
      <c r="R103" s="39"/>
      <c r="S103" s="39"/>
      <c r="T103" s="39"/>
      <c r="U103" s="39"/>
      <c r="V103" s="39"/>
      <c r="W103" s="39"/>
    </row>
    <row r="104" spans="1:23">
      <c r="A104" s="36"/>
      <c r="B104" s="24"/>
      <c r="C104" s="22"/>
      <c r="D104" s="22"/>
      <c r="E104" s="53"/>
      <c r="F104" s="53"/>
      <c r="G104" s="39"/>
      <c r="H104" s="22"/>
      <c r="I104" s="15"/>
      <c r="J104" s="16"/>
      <c r="K104" s="22"/>
      <c r="L104" s="22"/>
      <c r="M104" s="17"/>
      <c r="N104" s="17"/>
      <c r="O104" s="17"/>
      <c r="P104" s="17"/>
      <c r="Q104" s="108"/>
      <c r="R104" s="39"/>
      <c r="S104" s="39"/>
      <c r="T104" s="39"/>
      <c r="U104" s="39"/>
      <c r="V104" s="39"/>
      <c r="W104" s="39"/>
    </row>
    <row r="105" spans="1:23">
      <c r="A105" s="36"/>
      <c r="B105" s="24"/>
      <c r="C105" s="22"/>
      <c r="D105" s="22"/>
      <c r="E105" s="53"/>
      <c r="F105" s="53"/>
      <c r="G105" s="39"/>
      <c r="H105" s="22"/>
      <c r="I105" s="15"/>
      <c r="J105" s="16"/>
      <c r="K105" s="22"/>
      <c r="L105" s="22"/>
      <c r="M105" s="17"/>
      <c r="N105" s="17"/>
      <c r="O105" s="17"/>
      <c r="P105" s="17"/>
      <c r="Q105" s="22"/>
      <c r="R105" s="39"/>
      <c r="S105" s="39"/>
      <c r="T105" s="39"/>
      <c r="U105" s="39"/>
      <c r="V105" s="39"/>
      <c r="W105" s="39"/>
    </row>
    <row r="106" spans="1:23">
      <c r="A106" s="36"/>
      <c r="B106" s="24"/>
      <c r="C106" s="22"/>
      <c r="D106" s="22"/>
      <c r="E106" s="53"/>
      <c r="F106" s="53"/>
      <c r="G106" s="39"/>
      <c r="H106" s="22"/>
      <c r="I106" s="15"/>
      <c r="J106" s="16"/>
      <c r="K106" s="22"/>
      <c r="L106" s="22"/>
      <c r="M106" s="17"/>
      <c r="N106" s="17"/>
      <c r="O106" s="17"/>
      <c r="P106" s="17"/>
      <c r="Q106" s="22"/>
      <c r="R106" s="39"/>
      <c r="S106" s="39"/>
      <c r="T106" s="39"/>
      <c r="U106" s="39"/>
      <c r="V106" s="39"/>
      <c r="W106" s="39"/>
    </row>
    <row r="107" spans="1:23">
      <c r="A107" s="36"/>
      <c r="B107" s="24"/>
      <c r="C107" s="22"/>
      <c r="D107" s="22"/>
      <c r="E107" s="53"/>
      <c r="F107" s="53"/>
      <c r="G107" s="39"/>
      <c r="H107" s="22"/>
      <c r="I107" s="15"/>
      <c r="J107" s="16"/>
      <c r="K107" s="22"/>
      <c r="L107" s="22"/>
      <c r="M107" s="17"/>
      <c r="N107" s="17"/>
      <c r="O107" s="17"/>
      <c r="P107" s="17"/>
      <c r="Q107" s="22"/>
      <c r="R107" s="39"/>
      <c r="S107" s="39"/>
      <c r="T107" s="39"/>
      <c r="U107" s="39"/>
      <c r="V107" s="39"/>
      <c r="W107" s="39"/>
    </row>
    <row r="108" spans="1:23">
      <c r="A108" s="36"/>
      <c r="B108" s="24"/>
      <c r="C108" s="22"/>
      <c r="D108" s="22"/>
      <c r="E108" s="53"/>
      <c r="F108" s="53"/>
      <c r="G108" s="39"/>
      <c r="H108" s="22"/>
      <c r="I108" s="15"/>
      <c r="J108" s="16"/>
      <c r="K108" s="22"/>
      <c r="L108" s="22"/>
      <c r="M108" s="17"/>
      <c r="N108" s="17"/>
      <c r="O108" s="17"/>
      <c r="P108" s="17"/>
      <c r="Q108" s="108"/>
      <c r="R108" s="39"/>
      <c r="S108" s="39"/>
      <c r="T108" s="39"/>
      <c r="U108" s="39"/>
      <c r="V108" s="39"/>
      <c r="W108" s="39"/>
    </row>
    <row r="109" spans="1:23" s="50" customFormat="1">
      <c r="A109" s="36"/>
      <c r="B109" s="106"/>
      <c r="C109" s="22"/>
      <c r="D109" s="22"/>
      <c r="E109" s="53"/>
      <c r="F109" s="53"/>
      <c r="G109" s="39"/>
      <c r="H109" s="22"/>
      <c r="I109" s="15"/>
      <c r="J109" s="16"/>
      <c r="K109" s="22"/>
      <c r="L109" s="22"/>
      <c r="M109" s="17"/>
      <c r="N109" s="17"/>
      <c r="O109" s="17"/>
      <c r="P109" s="17"/>
      <c r="Q109" s="108"/>
      <c r="R109" s="39"/>
      <c r="S109" s="39"/>
      <c r="T109" s="53"/>
      <c r="U109" s="39"/>
      <c r="V109" s="39"/>
      <c r="W109" s="39"/>
    </row>
    <row r="110" spans="1:23">
      <c r="A110" s="40"/>
      <c r="B110" s="24"/>
      <c r="C110" s="22"/>
      <c r="D110" s="22"/>
      <c r="E110" s="53"/>
      <c r="F110" s="53"/>
      <c r="G110" s="39"/>
      <c r="H110" s="22"/>
      <c r="I110" s="15"/>
      <c r="J110" s="16"/>
      <c r="K110" s="22"/>
      <c r="L110" s="22"/>
      <c r="M110" s="17"/>
      <c r="N110" s="17"/>
      <c r="O110" s="17"/>
      <c r="P110" s="17"/>
      <c r="Q110" s="108"/>
      <c r="R110" s="39"/>
      <c r="S110" s="39"/>
      <c r="T110" s="39"/>
      <c r="U110" s="39"/>
      <c r="V110" s="39"/>
      <c r="W110" s="39"/>
    </row>
    <row r="111" spans="1:23">
      <c r="A111" s="36"/>
      <c r="B111" s="24"/>
      <c r="C111" s="22"/>
      <c r="D111" s="22"/>
      <c r="E111" s="53"/>
      <c r="F111" s="53"/>
      <c r="G111" s="39"/>
      <c r="H111" s="22"/>
      <c r="I111" s="15"/>
      <c r="J111" s="16"/>
      <c r="K111" s="22"/>
      <c r="L111" s="22"/>
      <c r="M111" s="17"/>
      <c r="N111" s="17"/>
      <c r="O111" s="17"/>
      <c r="P111" s="17"/>
      <c r="Q111" s="108"/>
      <c r="R111" s="39"/>
      <c r="S111" s="39"/>
      <c r="T111" s="39"/>
      <c r="U111" s="39"/>
      <c r="V111" s="39"/>
      <c r="W111" s="39"/>
    </row>
    <row r="112" spans="1:23">
      <c r="A112" s="36"/>
      <c r="B112" s="24"/>
      <c r="C112" s="22"/>
      <c r="D112" s="22"/>
      <c r="E112" s="53"/>
      <c r="F112" s="53"/>
      <c r="G112" s="39"/>
      <c r="H112" s="22"/>
      <c r="I112" s="15"/>
      <c r="J112" s="16"/>
      <c r="K112" s="22"/>
      <c r="L112" s="22"/>
      <c r="M112" s="17"/>
      <c r="N112" s="17"/>
      <c r="O112" s="17"/>
      <c r="P112" s="17"/>
      <c r="Q112" s="22"/>
      <c r="R112" s="39"/>
      <c r="S112" s="39"/>
      <c r="T112" s="39"/>
      <c r="U112" s="39"/>
      <c r="V112" s="39"/>
      <c r="W112" s="39"/>
    </row>
    <row r="113" spans="1:23">
      <c r="A113" s="36"/>
      <c r="B113" s="24"/>
      <c r="C113" s="22"/>
      <c r="D113" s="22"/>
      <c r="E113" s="53"/>
      <c r="F113" s="53"/>
      <c r="G113" s="39"/>
      <c r="H113" s="22"/>
      <c r="I113" s="15"/>
      <c r="J113" s="16"/>
      <c r="K113" s="22"/>
      <c r="L113" s="22"/>
      <c r="M113" s="17"/>
      <c r="N113" s="17"/>
      <c r="O113" s="17"/>
      <c r="P113" s="17"/>
      <c r="Q113" s="22"/>
      <c r="R113" s="39"/>
      <c r="S113" s="39"/>
      <c r="T113" s="39"/>
      <c r="U113" s="39"/>
      <c r="V113" s="39"/>
      <c r="W113" s="39"/>
    </row>
    <row r="114" spans="1:23">
      <c r="A114" s="36"/>
      <c r="B114" s="24"/>
      <c r="C114" s="22"/>
      <c r="D114" s="22"/>
      <c r="E114" s="53"/>
      <c r="F114" s="53"/>
      <c r="G114" s="39"/>
      <c r="H114" s="22"/>
      <c r="I114" s="15"/>
      <c r="J114" s="16"/>
      <c r="K114" s="22"/>
      <c r="L114" s="22"/>
      <c r="M114" s="17"/>
      <c r="N114" s="17"/>
      <c r="O114" s="17"/>
      <c r="P114" s="17"/>
      <c r="Q114" s="108"/>
      <c r="R114" s="39"/>
      <c r="S114" s="39"/>
      <c r="T114" s="39"/>
      <c r="U114" s="39"/>
      <c r="V114" s="39"/>
      <c r="W114" s="39"/>
    </row>
    <row r="115" spans="1:23">
      <c r="A115" s="36"/>
      <c r="B115" s="24"/>
      <c r="C115" s="22"/>
      <c r="D115" s="22"/>
      <c r="E115" s="53"/>
      <c r="F115" s="53"/>
      <c r="G115" s="39"/>
      <c r="H115" s="22"/>
      <c r="I115" s="15"/>
      <c r="J115" s="16"/>
      <c r="K115" s="22"/>
      <c r="L115" s="22"/>
      <c r="M115" s="17"/>
      <c r="N115" s="17"/>
      <c r="O115" s="17"/>
      <c r="P115" s="17"/>
      <c r="Q115" s="22"/>
      <c r="R115" s="39"/>
      <c r="S115" s="39"/>
      <c r="T115" s="39"/>
      <c r="U115" s="39"/>
      <c r="V115" s="39"/>
      <c r="W115" s="39"/>
    </row>
    <row r="116" spans="1:23">
      <c r="A116" s="36"/>
      <c r="B116" s="24"/>
      <c r="C116" s="22"/>
      <c r="D116" s="22"/>
      <c r="E116" s="53"/>
      <c r="F116" s="53"/>
      <c r="G116" s="39"/>
      <c r="H116" s="22"/>
      <c r="I116" s="15"/>
      <c r="J116" s="16"/>
      <c r="K116" s="22"/>
      <c r="L116" s="22"/>
      <c r="M116" s="17"/>
      <c r="N116" s="17"/>
      <c r="O116" s="17"/>
      <c r="P116" s="17"/>
      <c r="Q116" s="22"/>
      <c r="R116" s="39"/>
      <c r="S116" s="39"/>
      <c r="T116" s="39"/>
      <c r="U116" s="39"/>
      <c r="V116" s="39"/>
      <c r="W116" s="39"/>
    </row>
    <row r="117" spans="1:23">
      <c r="A117" s="36"/>
      <c r="B117" s="24"/>
      <c r="C117" s="22"/>
      <c r="D117" s="22"/>
      <c r="E117" s="53"/>
      <c r="F117" s="53"/>
      <c r="G117" s="39"/>
      <c r="H117" s="22"/>
      <c r="I117" s="15"/>
      <c r="J117" s="16"/>
      <c r="K117" s="22"/>
      <c r="L117" s="22"/>
      <c r="M117" s="17"/>
      <c r="N117" s="17"/>
      <c r="O117" s="17"/>
      <c r="P117" s="17"/>
      <c r="Q117" s="22"/>
      <c r="R117" s="39"/>
      <c r="S117" s="39"/>
      <c r="T117" s="39"/>
      <c r="U117" s="39"/>
      <c r="V117" s="39"/>
      <c r="W117" s="39"/>
    </row>
    <row r="118" spans="1:23">
      <c r="A118" s="36"/>
      <c r="B118" s="24"/>
      <c r="C118" s="22"/>
      <c r="D118" s="22"/>
      <c r="E118" s="53"/>
      <c r="F118" s="53"/>
      <c r="G118" s="39"/>
      <c r="H118" s="22"/>
      <c r="I118" s="15"/>
      <c r="J118" s="16"/>
      <c r="K118" s="22"/>
      <c r="L118" s="22"/>
      <c r="M118" s="17"/>
      <c r="N118" s="17"/>
      <c r="O118" s="17"/>
      <c r="P118" s="17"/>
      <c r="Q118" s="22"/>
      <c r="R118" s="39"/>
      <c r="S118" s="39"/>
      <c r="T118" s="39"/>
      <c r="U118" s="39"/>
      <c r="V118" s="39"/>
      <c r="W118" s="39"/>
    </row>
    <row r="119" spans="1:23" s="50" customFormat="1">
      <c r="A119" s="36"/>
      <c r="B119" s="106"/>
      <c r="C119" s="22"/>
      <c r="D119" s="22"/>
      <c r="E119" s="53"/>
      <c r="F119" s="53"/>
      <c r="G119" s="39"/>
      <c r="H119" s="22"/>
      <c r="I119" s="15"/>
      <c r="J119" s="16"/>
      <c r="K119" s="22"/>
      <c r="L119" s="22"/>
      <c r="M119" s="17"/>
      <c r="N119" s="17"/>
      <c r="O119" s="17"/>
      <c r="P119" s="17"/>
      <c r="Q119" s="22"/>
      <c r="R119" s="39"/>
      <c r="S119" s="39"/>
      <c r="T119" s="53"/>
      <c r="U119" s="39"/>
      <c r="V119" s="39"/>
      <c r="W119" s="39"/>
    </row>
    <row r="120" spans="1:23">
      <c r="A120" s="40"/>
      <c r="B120" s="24"/>
      <c r="C120" s="22"/>
      <c r="D120" s="22"/>
      <c r="E120" s="53"/>
      <c r="F120" s="53"/>
      <c r="G120" s="39"/>
      <c r="H120" s="22"/>
      <c r="I120" s="15"/>
      <c r="J120" s="16"/>
      <c r="K120" s="22"/>
      <c r="L120" s="22"/>
      <c r="M120" s="17"/>
      <c r="N120" s="17"/>
      <c r="O120" s="17"/>
      <c r="P120" s="17"/>
      <c r="Q120" s="108"/>
      <c r="R120" s="39"/>
      <c r="S120" s="39"/>
      <c r="T120" s="39"/>
      <c r="U120" s="39"/>
      <c r="V120" s="39"/>
      <c r="W120" s="39"/>
    </row>
    <row r="121" spans="1:23">
      <c r="A121" s="36"/>
      <c r="B121" s="24"/>
      <c r="C121" s="22"/>
      <c r="D121" s="22"/>
      <c r="E121" s="53"/>
      <c r="F121" s="53"/>
      <c r="G121" s="39"/>
      <c r="H121" s="22"/>
      <c r="I121" s="15"/>
      <c r="J121" s="16"/>
      <c r="K121" s="22"/>
      <c r="L121" s="22"/>
      <c r="M121" s="17"/>
      <c r="N121" s="17"/>
      <c r="O121" s="17"/>
      <c r="P121" s="17"/>
      <c r="Q121" s="22"/>
      <c r="R121" s="39"/>
      <c r="S121" s="39"/>
      <c r="T121" s="39"/>
      <c r="U121" s="39"/>
      <c r="V121" s="39"/>
      <c r="W121" s="39"/>
    </row>
    <row r="122" spans="1:23">
      <c r="A122" s="36"/>
      <c r="B122" s="24"/>
      <c r="C122" s="22"/>
      <c r="D122" s="22"/>
      <c r="E122" s="53"/>
      <c r="F122" s="53"/>
      <c r="G122" s="39"/>
      <c r="H122" s="22"/>
      <c r="I122" s="15"/>
      <c r="J122" s="16"/>
      <c r="K122" s="22"/>
      <c r="L122" s="22"/>
      <c r="M122" s="17"/>
      <c r="N122" s="17"/>
      <c r="O122" s="17"/>
      <c r="P122" s="17"/>
      <c r="Q122" s="22"/>
      <c r="R122" s="39"/>
      <c r="S122" s="39"/>
      <c r="T122" s="39"/>
      <c r="U122" s="39"/>
      <c r="V122" s="39"/>
      <c r="W122" s="39"/>
    </row>
    <row r="123" spans="1:23">
      <c r="A123" s="36"/>
      <c r="B123" s="24"/>
      <c r="C123" s="22"/>
      <c r="D123" s="22"/>
      <c r="E123" s="53"/>
      <c r="F123" s="53"/>
      <c r="G123" s="39"/>
      <c r="H123" s="22"/>
      <c r="I123" s="15"/>
      <c r="J123" s="16"/>
      <c r="K123" s="22"/>
      <c r="L123" s="22"/>
      <c r="M123" s="17"/>
      <c r="N123" s="17"/>
      <c r="O123" s="17"/>
      <c r="P123" s="17"/>
      <c r="Q123" s="108"/>
      <c r="R123" s="39"/>
      <c r="S123" s="39"/>
      <c r="T123" s="39"/>
      <c r="U123" s="39"/>
      <c r="V123" s="39"/>
      <c r="W123" s="39"/>
    </row>
    <row r="124" spans="1:23">
      <c r="A124" s="36"/>
      <c r="B124" s="24"/>
      <c r="C124" s="22"/>
      <c r="D124" s="22"/>
      <c r="E124" s="53"/>
      <c r="F124" s="53"/>
      <c r="G124" s="39"/>
      <c r="H124" s="22"/>
      <c r="I124" s="15"/>
      <c r="J124" s="16"/>
      <c r="K124" s="22"/>
      <c r="L124" s="22"/>
      <c r="M124" s="17"/>
      <c r="N124" s="17"/>
      <c r="O124" s="17"/>
      <c r="P124" s="17"/>
      <c r="Q124" s="108"/>
      <c r="R124" s="39"/>
      <c r="S124" s="39"/>
      <c r="T124" s="39"/>
      <c r="U124" s="39"/>
      <c r="V124" s="39"/>
      <c r="W124" s="39"/>
    </row>
    <row r="125" spans="1:23">
      <c r="A125" s="36"/>
      <c r="B125" s="24"/>
      <c r="C125" s="22"/>
      <c r="D125" s="22"/>
      <c r="E125" s="53"/>
      <c r="F125" s="53"/>
      <c r="G125" s="39"/>
      <c r="H125" s="22"/>
      <c r="I125" s="15"/>
      <c r="J125" s="16"/>
      <c r="K125" s="22"/>
      <c r="L125" s="22"/>
      <c r="M125" s="17"/>
      <c r="N125" s="17"/>
      <c r="O125" s="17"/>
      <c r="P125" s="17"/>
      <c r="Q125" s="22"/>
      <c r="R125" s="39"/>
      <c r="S125" s="39"/>
      <c r="T125" s="39"/>
      <c r="U125" s="39"/>
      <c r="V125" s="39"/>
      <c r="W125" s="39"/>
    </row>
    <row r="126" spans="1:23">
      <c r="A126" s="36"/>
      <c r="B126" s="24"/>
      <c r="C126" s="22"/>
      <c r="D126" s="22"/>
      <c r="E126" s="53"/>
      <c r="F126" s="53"/>
      <c r="G126" s="39"/>
      <c r="H126" s="22"/>
      <c r="I126" s="15"/>
      <c r="J126" s="16"/>
      <c r="K126" s="22"/>
      <c r="L126" s="22"/>
      <c r="M126" s="17"/>
      <c r="N126" s="17"/>
      <c r="O126" s="17"/>
      <c r="P126" s="17"/>
      <c r="Q126" s="108"/>
      <c r="R126" s="39"/>
      <c r="S126" s="39"/>
      <c r="T126" s="39"/>
      <c r="U126" s="39"/>
      <c r="V126" s="39"/>
      <c r="W126" s="39"/>
    </row>
    <row r="127" spans="1:23">
      <c r="A127" s="36"/>
      <c r="B127" s="24"/>
      <c r="C127" s="22"/>
      <c r="D127" s="22"/>
      <c r="E127" s="53"/>
      <c r="F127" s="53"/>
      <c r="G127" s="39"/>
      <c r="H127" s="22"/>
      <c r="I127" s="15"/>
      <c r="J127" s="16"/>
      <c r="K127" s="22"/>
      <c r="L127" s="22"/>
      <c r="M127" s="17"/>
      <c r="N127" s="17"/>
      <c r="O127" s="17"/>
      <c r="P127" s="17"/>
      <c r="Q127" s="108"/>
      <c r="R127" s="39"/>
      <c r="S127" s="39"/>
      <c r="T127" s="39"/>
      <c r="U127" s="39"/>
      <c r="V127" s="39"/>
      <c r="W127" s="39"/>
    </row>
    <row r="128" spans="1:23">
      <c r="A128" s="36"/>
      <c r="B128" s="24"/>
      <c r="C128" s="22"/>
      <c r="D128" s="22"/>
      <c r="E128" s="53"/>
      <c r="F128" s="53"/>
      <c r="G128" s="39"/>
      <c r="H128" s="22"/>
      <c r="I128" s="15"/>
      <c r="J128" s="16"/>
      <c r="K128" s="22"/>
      <c r="L128" s="22"/>
      <c r="M128" s="17"/>
      <c r="N128" s="17"/>
      <c r="O128" s="17"/>
      <c r="P128" s="17"/>
      <c r="Q128" s="108"/>
      <c r="R128" s="39"/>
      <c r="S128" s="39"/>
      <c r="T128" s="39"/>
      <c r="U128" s="39"/>
      <c r="V128" s="39"/>
      <c r="W128" s="39"/>
    </row>
    <row r="129" spans="1:23" s="50" customFormat="1">
      <c r="A129" s="36"/>
      <c r="B129" s="106"/>
      <c r="C129" s="22"/>
      <c r="D129" s="22"/>
      <c r="E129" s="53"/>
      <c r="F129" s="53"/>
      <c r="G129" s="39"/>
      <c r="H129" s="22"/>
      <c r="I129" s="15"/>
      <c r="J129" s="16"/>
      <c r="K129" s="22"/>
      <c r="L129" s="22"/>
      <c r="M129" s="17"/>
      <c r="N129" s="17"/>
      <c r="O129" s="17"/>
      <c r="P129" s="17"/>
      <c r="Q129" s="108"/>
      <c r="R129" s="39"/>
      <c r="S129" s="39"/>
      <c r="T129" s="39"/>
      <c r="U129" s="39"/>
      <c r="V129" s="39"/>
      <c r="W129" s="39"/>
    </row>
    <row r="130" spans="1:23">
      <c r="A130" s="40"/>
      <c r="B130" s="24"/>
      <c r="C130" s="22"/>
      <c r="D130" s="22"/>
      <c r="E130" s="53"/>
      <c r="F130" s="53"/>
      <c r="G130" s="39"/>
      <c r="H130" s="22"/>
      <c r="I130" s="15"/>
      <c r="J130" s="16"/>
      <c r="K130" s="22"/>
      <c r="L130" s="22"/>
      <c r="M130" s="17"/>
      <c r="N130" s="17"/>
      <c r="O130" s="17"/>
      <c r="P130" s="17"/>
      <c r="Q130" s="108"/>
      <c r="R130" s="39"/>
      <c r="S130" s="39"/>
      <c r="T130" s="39"/>
      <c r="U130" s="39"/>
      <c r="V130" s="39"/>
      <c r="W130" s="39"/>
    </row>
    <row r="131" spans="1:23">
      <c r="A131" s="36"/>
      <c r="B131" s="24"/>
      <c r="C131" s="22"/>
      <c r="D131" s="22"/>
      <c r="E131" s="53"/>
      <c r="F131" s="53"/>
      <c r="G131" s="39"/>
      <c r="H131" s="22"/>
      <c r="I131" s="15"/>
      <c r="J131" s="16"/>
      <c r="K131" s="22"/>
      <c r="L131" s="22"/>
      <c r="M131" s="17"/>
      <c r="N131" s="17"/>
      <c r="O131" s="17"/>
      <c r="P131" s="17"/>
      <c r="Q131" s="108"/>
      <c r="R131" s="39"/>
      <c r="S131" s="39"/>
      <c r="T131" s="39"/>
      <c r="U131" s="39"/>
      <c r="V131" s="39"/>
      <c r="W131" s="39"/>
    </row>
    <row r="132" spans="1:23">
      <c r="A132" s="36"/>
      <c r="B132" s="24"/>
      <c r="C132" s="22"/>
      <c r="D132" s="22"/>
      <c r="E132" s="53"/>
      <c r="F132" s="53"/>
      <c r="G132" s="39"/>
      <c r="H132" s="22"/>
      <c r="I132" s="15"/>
      <c r="J132" s="16"/>
      <c r="K132" s="22"/>
      <c r="L132" s="22"/>
      <c r="M132" s="17"/>
      <c r="N132" s="17"/>
      <c r="O132" s="17"/>
      <c r="P132" s="17"/>
      <c r="Q132" s="22"/>
      <c r="R132" s="39"/>
      <c r="S132" s="39"/>
      <c r="T132" s="39"/>
      <c r="U132" s="39"/>
      <c r="V132" s="39"/>
      <c r="W132" s="39"/>
    </row>
    <row r="133" spans="1:23">
      <c r="A133" s="36"/>
      <c r="B133" s="24"/>
      <c r="C133" s="22"/>
      <c r="D133" s="22"/>
      <c r="E133" s="53"/>
      <c r="F133" s="53"/>
      <c r="G133" s="39"/>
      <c r="H133" s="22"/>
      <c r="I133" s="15"/>
      <c r="J133" s="16"/>
      <c r="K133" s="22"/>
      <c r="L133" s="22"/>
      <c r="M133" s="17"/>
      <c r="N133" s="17"/>
      <c r="O133" s="17"/>
      <c r="P133" s="17"/>
      <c r="Q133" s="22"/>
      <c r="R133" s="39"/>
      <c r="S133" s="39"/>
      <c r="T133" s="39"/>
      <c r="U133" s="39"/>
      <c r="V133" s="39"/>
      <c r="W133" s="39"/>
    </row>
    <row r="134" spans="1:23">
      <c r="A134" s="36"/>
      <c r="B134" s="24"/>
      <c r="C134" s="22"/>
      <c r="D134" s="22"/>
      <c r="E134" s="53"/>
      <c r="F134" s="53"/>
      <c r="G134" s="39"/>
      <c r="H134" s="22"/>
      <c r="I134" s="15"/>
      <c r="J134" s="16"/>
      <c r="K134" s="22"/>
      <c r="L134" s="22"/>
      <c r="M134" s="17"/>
      <c r="N134" s="17"/>
      <c r="O134" s="17"/>
      <c r="P134" s="17"/>
      <c r="Q134" s="22"/>
      <c r="R134" s="39"/>
      <c r="S134" s="39"/>
      <c r="T134" s="39"/>
      <c r="U134" s="39"/>
      <c r="V134" s="39"/>
      <c r="W134" s="39"/>
    </row>
    <row r="135" spans="1:23">
      <c r="A135" s="36"/>
      <c r="B135" s="24"/>
      <c r="C135" s="22"/>
      <c r="D135" s="22"/>
      <c r="E135" s="53"/>
      <c r="F135" s="53"/>
      <c r="G135" s="39"/>
      <c r="H135" s="22"/>
      <c r="I135" s="15"/>
      <c r="J135" s="16"/>
      <c r="K135" s="22"/>
      <c r="L135" s="22"/>
      <c r="M135" s="17"/>
      <c r="N135" s="17"/>
      <c r="O135" s="17"/>
      <c r="P135" s="17"/>
      <c r="Q135" s="108"/>
      <c r="R135" s="39"/>
      <c r="S135" s="39"/>
      <c r="T135" s="39"/>
      <c r="U135" s="39"/>
      <c r="V135" s="39"/>
      <c r="W135" s="39"/>
    </row>
    <row r="136" spans="1:23">
      <c r="A136" s="36"/>
      <c r="B136" s="24"/>
      <c r="C136" s="22"/>
      <c r="D136" s="22"/>
      <c r="E136" s="53"/>
      <c r="F136" s="53"/>
      <c r="G136" s="39"/>
      <c r="H136" s="22"/>
      <c r="I136" s="15"/>
      <c r="J136" s="16"/>
      <c r="K136" s="22"/>
      <c r="L136" s="22"/>
      <c r="M136" s="17"/>
      <c r="N136" s="17"/>
      <c r="O136" s="17"/>
      <c r="P136" s="17"/>
      <c r="Q136" s="108"/>
      <c r="R136" s="39"/>
      <c r="S136" s="39"/>
      <c r="T136" s="39"/>
      <c r="U136" s="39"/>
      <c r="V136" s="39"/>
      <c r="W136" s="39"/>
    </row>
    <row r="137" spans="1:23">
      <c r="A137" s="36"/>
      <c r="B137" s="24"/>
      <c r="C137" s="22"/>
      <c r="D137" s="22"/>
      <c r="E137" s="53"/>
      <c r="F137" s="53"/>
      <c r="G137" s="39"/>
      <c r="H137" s="22"/>
      <c r="I137" s="15"/>
      <c r="J137" s="16"/>
      <c r="K137" s="22"/>
      <c r="L137" s="22"/>
      <c r="M137" s="17"/>
      <c r="N137" s="17"/>
      <c r="O137" s="17"/>
      <c r="P137" s="17"/>
      <c r="Q137" s="108"/>
      <c r="R137" s="39"/>
      <c r="S137" s="39"/>
      <c r="T137" s="39"/>
      <c r="U137" s="39"/>
      <c r="V137" s="39"/>
      <c r="W137" s="39"/>
    </row>
    <row r="138" spans="1:23">
      <c r="A138" s="36"/>
      <c r="B138" s="24"/>
      <c r="C138" s="22"/>
      <c r="D138" s="22"/>
      <c r="E138" s="53"/>
      <c r="F138" s="53"/>
      <c r="G138" s="39"/>
      <c r="H138" s="22"/>
      <c r="I138" s="15"/>
      <c r="J138" s="16"/>
      <c r="K138" s="22"/>
      <c r="L138" s="22"/>
      <c r="M138" s="17"/>
      <c r="N138" s="17"/>
      <c r="O138" s="17"/>
      <c r="P138" s="17"/>
      <c r="Q138" s="108"/>
      <c r="R138" s="39"/>
      <c r="S138" s="39"/>
      <c r="T138" s="39"/>
      <c r="U138" s="39"/>
      <c r="V138" s="39"/>
      <c r="W138" s="39"/>
    </row>
    <row r="139" spans="1:23" s="50" customFormat="1">
      <c r="A139" s="36"/>
      <c r="B139" s="106"/>
      <c r="C139" s="22"/>
      <c r="D139" s="22"/>
      <c r="E139" s="53"/>
      <c r="F139" s="53"/>
      <c r="G139" s="39"/>
      <c r="H139" s="22"/>
      <c r="I139" s="15"/>
      <c r="J139" s="16"/>
      <c r="K139" s="22"/>
      <c r="L139" s="22"/>
      <c r="M139" s="17"/>
      <c r="N139" s="17"/>
      <c r="O139" s="17"/>
      <c r="P139" s="17"/>
      <c r="Q139" s="108"/>
      <c r="R139" s="39"/>
      <c r="S139" s="39"/>
      <c r="T139" s="53"/>
      <c r="U139" s="39"/>
      <c r="V139" s="39"/>
      <c r="W139" s="39"/>
    </row>
    <row r="140" spans="1:23">
      <c r="A140" s="40"/>
      <c r="B140" s="24"/>
      <c r="C140" s="22"/>
      <c r="D140" s="22"/>
      <c r="E140" s="53"/>
      <c r="F140" s="53"/>
      <c r="G140" s="39"/>
      <c r="H140" s="22"/>
      <c r="I140" s="15"/>
      <c r="J140" s="16"/>
      <c r="K140" s="22"/>
      <c r="L140" s="22"/>
      <c r="M140" s="17"/>
      <c r="N140" s="17"/>
      <c r="O140" s="17"/>
      <c r="P140" s="17"/>
      <c r="Q140" s="108"/>
      <c r="R140" s="39"/>
      <c r="S140" s="39"/>
      <c r="T140" s="39"/>
      <c r="U140" s="39"/>
      <c r="V140" s="39"/>
      <c r="W140" s="39"/>
    </row>
    <row r="141" spans="1:23">
      <c r="A141" s="36"/>
      <c r="B141" s="24"/>
      <c r="C141" s="22"/>
      <c r="D141" s="22"/>
      <c r="E141" s="53"/>
      <c r="F141" s="53"/>
      <c r="G141" s="39"/>
      <c r="H141" s="22"/>
      <c r="I141" s="15"/>
      <c r="J141" s="16"/>
      <c r="K141" s="22"/>
      <c r="L141" s="22"/>
      <c r="M141" s="17"/>
      <c r="N141" s="17"/>
      <c r="O141" s="17"/>
      <c r="P141" s="17"/>
      <c r="Q141" s="108"/>
      <c r="R141" s="39"/>
      <c r="S141" s="39"/>
      <c r="T141" s="39"/>
      <c r="U141" s="39"/>
      <c r="V141" s="39"/>
      <c r="W141" s="39"/>
    </row>
    <row r="142" spans="1:23">
      <c r="A142" s="36"/>
      <c r="B142" s="24"/>
      <c r="C142" s="22"/>
      <c r="D142" s="22"/>
      <c r="E142" s="53"/>
      <c r="F142" s="53"/>
      <c r="G142" s="39"/>
      <c r="H142" s="22"/>
      <c r="I142" s="15"/>
      <c r="J142" s="16"/>
      <c r="K142" s="22"/>
      <c r="L142" s="22"/>
      <c r="M142" s="17"/>
      <c r="N142" s="17"/>
      <c r="O142" s="17"/>
      <c r="P142" s="17"/>
      <c r="Q142" s="108"/>
      <c r="R142" s="39"/>
      <c r="S142" s="39"/>
      <c r="T142" s="39"/>
      <c r="U142" s="39"/>
      <c r="V142" s="39"/>
      <c r="W142" s="39"/>
    </row>
    <row r="143" spans="1:23">
      <c r="A143" s="36"/>
      <c r="B143" s="24"/>
      <c r="C143" s="22"/>
      <c r="D143" s="22"/>
      <c r="E143" s="53"/>
      <c r="F143" s="53"/>
      <c r="G143" s="39"/>
      <c r="H143" s="22"/>
      <c r="I143" s="15"/>
      <c r="J143" s="16"/>
      <c r="K143" s="22"/>
      <c r="L143" s="22"/>
      <c r="M143" s="17"/>
      <c r="N143" s="17"/>
      <c r="O143" s="17"/>
      <c r="P143" s="17"/>
      <c r="Q143" s="108"/>
      <c r="R143" s="39"/>
      <c r="S143" s="39"/>
      <c r="T143" s="39"/>
      <c r="U143" s="39"/>
      <c r="V143" s="39"/>
      <c r="W143" s="39"/>
    </row>
    <row r="144" spans="1:23">
      <c r="A144" s="36"/>
      <c r="B144" s="24"/>
      <c r="C144" s="22"/>
      <c r="D144" s="22"/>
      <c r="E144" s="53"/>
      <c r="F144" s="39"/>
      <c r="G144" s="39"/>
      <c r="H144" s="22"/>
      <c r="I144" s="15"/>
      <c r="J144" s="16"/>
      <c r="K144" s="22"/>
      <c r="L144" s="22"/>
      <c r="M144" s="17"/>
      <c r="N144" s="17"/>
      <c r="O144" s="17"/>
      <c r="P144" s="17"/>
      <c r="Q144" s="108"/>
      <c r="R144" s="39"/>
      <c r="S144" s="39"/>
      <c r="T144" s="39"/>
      <c r="U144" s="39"/>
      <c r="V144" s="39"/>
      <c r="W144" s="39"/>
    </row>
    <row r="145" spans="1:23">
      <c r="A145" s="36"/>
      <c r="B145" s="24"/>
      <c r="C145" s="22"/>
      <c r="D145" s="22"/>
      <c r="E145" s="53"/>
      <c r="F145" s="53"/>
      <c r="G145" s="39"/>
      <c r="H145" s="22"/>
      <c r="I145" s="15"/>
      <c r="J145" s="16"/>
      <c r="K145" s="22"/>
      <c r="L145" s="22"/>
      <c r="M145" s="17"/>
      <c r="N145" s="17"/>
      <c r="O145" s="17"/>
      <c r="P145" s="17"/>
      <c r="Q145" s="108"/>
      <c r="R145" s="39"/>
      <c r="S145" s="39"/>
      <c r="T145" s="39"/>
      <c r="U145" s="39"/>
      <c r="V145" s="39"/>
      <c r="W145" s="39"/>
    </row>
    <row r="146" spans="1:23">
      <c r="A146" s="36"/>
      <c r="B146" s="24"/>
      <c r="C146" s="22"/>
      <c r="D146" s="22"/>
      <c r="E146" s="53"/>
      <c r="F146" s="53"/>
      <c r="G146" s="39"/>
      <c r="H146" s="22"/>
      <c r="I146" s="15"/>
      <c r="J146" s="16"/>
      <c r="K146" s="22"/>
      <c r="L146" s="22"/>
      <c r="M146" s="17"/>
      <c r="N146" s="17"/>
      <c r="O146" s="17"/>
      <c r="P146" s="17"/>
      <c r="Q146" s="22"/>
      <c r="R146" s="39"/>
      <c r="S146" s="39"/>
      <c r="T146" s="39"/>
      <c r="U146" s="39"/>
      <c r="V146" s="39"/>
      <c r="W146" s="39"/>
    </row>
    <row r="147" spans="1:23">
      <c r="A147" s="36"/>
      <c r="B147" s="24"/>
      <c r="C147" s="22"/>
      <c r="D147" s="22"/>
      <c r="E147" s="53"/>
      <c r="F147" s="53"/>
      <c r="G147" s="39"/>
      <c r="H147" s="22"/>
      <c r="I147" s="15"/>
      <c r="J147" s="16"/>
      <c r="K147" s="22"/>
      <c r="L147" s="22"/>
      <c r="M147" s="17"/>
      <c r="N147" s="17"/>
      <c r="O147" s="17"/>
      <c r="P147" s="17"/>
      <c r="Q147" s="22"/>
      <c r="R147" s="39"/>
      <c r="S147" s="39"/>
      <c r="T147" s="39"/>
      <c r="U147" s="39"/>
      <c r="V147" s="39"/>
      <c r="W147" s="39"/>
    </row>
    <row r="148" spans="1:23">
      <c r="A148" s="36"/>
      <c r="B148" s="24"/>
      <c r="C148" s="22"/>
      <c r="D148" s="22"/>
      <c r="E148" s="53"/>
      <c r="F148" s="53"/>
      <c r="G148" s="39"/>
      <c r="H148" s="22"/>
      <c r="I148" s="15"/>
      <c r="J148" s="16"/>
      <c r="K148" s="22"/>
      <c r="L148" s="22"/>
      <c r="M148" s="17"/>
      <c r="N148" s="17"/>
      <c r="O148" s="17"/>
      <c r="P148" s="17"/>
      <c r="Q148" s="108"/>
      <c r="R148" s="39"/>
      <c r="S148" s="39"/>
      <c r="T148" s="39"/>
      <c r="U148" s="39"/>
      <c r="V148" s="39"/>
      <c r="W148" s="39"/>
    </row>
    <row r="149" spans="1:23" s="50" customFormat="1">
      <c r="A149" s="36"/>
      <c r="B149" s="106"/>
      <c r="C149" s="22"/>
      <c r="D149" s="22"/>
      <c r="E149" s="53"/>
      <c r="F149" s="53"/>
      <c r="G149" s="39"/>
      <c r="H149" s="22"/>
      <c r="I149" s="15"/>
      <c r="J149" s="16"/>
      <c r="K149" s="22"/>
      <c r="L149" s="22"/>
      <c r="M149" s="17"/>
      <c r="N149" s="17"/>
      <c r="O149" s="17"/>
      <c r="P149" s="17"/>
      <c r="Q149" s="108"/>
      <c r="R149" s="39"/>
      <c r="S149" s="39"/>
      <c r="T149" s="39"/>
      <c r="U149" s="39"/>
      <c r="V149" s="39"/>
      <c r="W149" s="39"/>
    </row>
    <row r="150" spans="1:23">
      <c r="A150" s="40"/>
      <c r="B150" s="24"/>
      <c r="C150" s="22"/>
      <c r="D150" s="22"/>
      <c r="E150" s="53"/>
      <c r="F150" s="53"/>
      <c r="G150" s="39"/>
      <c r="H150" s="22"/>
      <c r="I150" s="15"/>
      <c r="J150" s="16"/>
      <c r="K150" s="22"/>
      <c r="L150" s="22"/>
      <c r="M150" s="17"/>
      <c r="N150" s="17"/>
      <c r="O150" s="17"/>
      <c r="P150" s="17"/>
      <c r="Q150" s="108"/>
      <c r="R150" s="39"/>
      <c r="S150" s="39"/>
      <c r="T150" s="39"/>
      <c r="U150" s="39"/>
      <c r="V150" s="39"/>
      <c r="W150" s="39"/>
    </row>
    <row r="151" spans="1:23">
      <c r="A151" s="36"/>
      <c r="B151" s="24"/>
      <c r="C151" s="22"/>
      <c r="D151" s="22"/>
      <c r="E151" s="53"/>
      <c r="F151" s="53"/>
      <c r="G151" s="39"/>
      <c r="H151" s="22"/>
      <c r="I151" s="15"/>
      <c r="J151" s="16"/>
      <c r="K151" s="22"/>
      <c r="L151" s="22"/>
      <c r="M151" s="17"/>
      <c r="N151" s="17"/>
      <c r="O151" s="17"/>
      <c r="P151" s="17"/>
      <c r="Q151" s="108"/>
      <c r="R151" s="39"/>
      <c r="S151" s="39"/>
      <c r="T151" s="39"/>
      <c r="U151" s="39"/>
      <c r="V151" s="39"/>
      <c r="W151" s="39"/>
    </row>
    <row r="152" spans="1:23">
      <c r="A152" s="36"/>
      <c r="B152" s="24"/>
      <c r="C152" s="22"/>
      <c r="D152" s="22"/>
      <c r="E152" s="53"/>
      <c r="F152" s="53"/>
      <c r="G152" s="39"/>
      <c r="H152" s="22"/>
      <c r="I152" s="15"/>
      <c r="J152" s="16"/>
      <c r="K152" s="22"/>
      <c r="L152" s="22"/>
      <c r="M152" s="17"/>
      <c r="N152" s="17"/>
      <c r="O152" s="17"/>
      <c r="P152" s="17"/>
      <c r="Q152" s="108"/>
      <c r="R152" s="39"/>
      <c r="S152" s="39"/>
      <c r="T152" s="39"/>
      <c r="U152" s="39"/>
      <c r="V152" s="39"/>
      <c r="W152" s="39"/>
    </row>
    <row r="153" spans="1:23">
      <c r="A153" s="36"/>
      <c r="B153" s="24"/>
      <c r="C153" s="22"/>
      <c r="D153" s="22"/>
      <c r="E153" s="53"/>
      <c r="F153" s="53"/>
      <c r="G153" s="39"/>
      <c r="H153" s="22"/>
      <c r="I153" s="15"/>
      <c r="J153" s="16"/>
      <c r="K153" s="22"/>
      <c r="L153" s="22"/>
      <c r="M153" s="17"/>
      <c r="N153" s="17"/>
      <c r="O153" s="17"/>
      <c r="P153" s="17"/>
      <c r="Q153" s="108"/>
      <c r="R153" s="39"/>
      <c r="S153" s="39"/>
      <c r="T153" s="39"/>
      <c r="U153" s="39"/>
      <c r="V153" s="39"/>
      <c r="W153" s="39"/>
    </row>
    <row r="154" spans="1:23">
      <c r="A154" s="36"/>
      <c r="B154" s="24"/>
      <c r="C154" s="22"/>
      <c r="D154" s="22"/>
      <c r="E154" s="53"/>
      <c r="F154" s="53"/>
      <c r="G154" s="39"/>
      <c r="H154" s="22"/>
      <c r="I154" s="15"/>
      <c r="J154" s="16"/>
      <c r="K154" s="22"/>
      <c r="L154" s="22"/>
      <c r="M154" s="17"/>
      <c r="N154" s="17"/>
      <c r="O154" s="17"/>
      <c r="P154" s="17"/>
      <c r="Q154" s="22"/>
      <c r="R154" s="39"/>
      <c r="S154" s="39"/>
      <c r="T154" s="39"/>
      <c r="U154" s="39"/>
      <c r="V154" s="39"/>
      <c r="W154" s="39"/>
    </row>
    <row r="155" spans="1:23">
      <c r="A155" s="36"/>
      <c r="B155" s="24"/>
      <c r="C155" s="22"/>
      <c r="D155" s="22"/>
      <c r="E155" s="53"/>
      <c r="F155" s="53"/>
      <c r="G155" s="39"/>
      <c r="H155" s="22"/>
      <c r="I155" s="15"/>
      <c r="J155" s="16"/>
      <c r="K155" s="22"/>
      <c r="L155" s="22"/>
      <c r="M155" s="17"/>
      <c r="N155" s="17"/>
      <c r="O155" s="17"/>
      <c r="P155" s="17"/>
      <c r="Q155" s="108"/>
      <c r="R155" s="39"/>
      <c r="S155" s="39"/>
      <c r="T155" s="39"/>
      <c r="U155" s="39"/>
      <c r="V155" s="39"/>
      <c r="W155" s="39"/>
    </row>
    <row r="156" spans="1:23">
      <c r="A156" s="36"/>
      <c r="B156" s="24"/>
      <c r="C156" s="22"/>
      <c r="D156" s="22"/>
      <c r="E156" s="53"/>
      <c r="F156" s="53"/>
      <c r="G156" s="39"/>
      <c r="H156" s="22"/>
      <c r="I156" s="15"/>
      <c r="J156" s="16"/>
      <c r="K156" s="22"/>
      <c r="L156" s="22"/>
      <c r="M156" s="17"/>
      <c r="N156" s="17"/>
      <c r="O156" s="17"/>
      <c r="P156" s="17"/>
      <c r="Q156" s="22"/>
      <c r="R156" s="39"/>
      <c r="S156" s="39"/>
      <c r="T156" s="39"/>
      <c r="U156" s="39"/>
      <c r="V156" s="39"/>
      <c r="W156" s="39"/>
    </row>
    <row r="157" spans="1:23">
      <c r="A157" s="36"/>
      <c r="B157" s="24"/>
      <c r="C157" s="22"/>
      <c r="D157" s="22"/>
      <c r="E157" s="53"/>
      <c r="F157" s="53"/>
      <c r="G157" s="39"/>
      <c r="H157" s="22"/>
      <c r="I157" s="15"/>
      <c r="J157" s="16"/>
      <c r="K157" s="22"/>
      <c r="L157" s="22"/>
      <c r="M157" s="17"/>
      <c r="N157" s="17"/>
      <c r="O157" s="17"/>
      <c r="P157" s="17"/>
      <c r="Q157" s="108"/>
      <c r="R157" s="39"/>
      <c r="S157" s="39"/>
      <c r="T157" s="39"/>
      <c r="U157" s="39"/>
      <c r="V157" s="39"/>
      <c r="W157" s="39"/>
    </row>
    <row r="158" spans="1:23">
      <c r="A158" s="36"/>
      <c r="B158" s="24"/>
      <c r="C158" s="22"/>
      <c r="D158" s="22"/>
      <c r="E158" s="53"/>
      <c r="F158" s="53"/>
      <c r="G158" s="39"/>
      <c r="H158" s="22"/>
      <c r="I158" s="15"/>
      <c r="J158" s="16"/>
      <c r="K158" s="22"/>
      <c r="L158" s="22"/>
      <c r="M158" s="17"/>
      <c r="N158" s="17"/>
      <c r="O158" s="17"/>
      <c r="P158" s="17"/>
      <c r="Q158" s="108"/>
      <c r="R158" s="39"/>
      <c r="S158" s="39"/>
      <c r="T158" s="39"/>
      <c r="U158" s="39"/>
      <c r="V158" s="39"/>
      <c r="W158" s="39"/>
    </row>
    <row r="159" spans="1:23" s="50" customFormat="1">
      <c r="A159" s="36"/>
      <c r="B159" s="106"/>
      <c r="C159" s="22"/>
      <c r="D159" s="22"/>
      <c r="E159" s="53"/>
      <c r="F159" s="53"/>
      <c r="G159" s="39"/>
      <c r="H159" s="22"/>
      <c r="I159" s="15"/>
      <c r="J159" s="16"/>
      <c r="K159" s="22"/>
      <c r="L159" s="22"/>
      <c r="M159" s="17"/>
      <c r="N159" s="17"/>
      <c r="O159" s="17"/>
      <c r="P159" s="17"/>
      <c r="Q159" s="108"/>
      <c r="R159" s="39"/>
      <c r="S159" s="39"/>
      <c r="T159" s="53"/>
      <c r="U159" s="39"/>
      <c r="V159" s="39"/>
      <c r="W159" s="39"/>
    </row>
    <row r="160" spans="1:23">
      <c r="A160" s="40"/>
      <c r="B160" s="24"/>
      <c r="C160" s="22"/>
      <c r="D160" s="22"/>
      <c r="E160" s="53"/>
      <c r="F160" s="53"/>
      <c r="G160" s="39"/>
      <c r="H160" s="22"/>
      <c r="I160" s="15"/>
      <c r="J160" s="16"/>
      <c r="K160" s="22"/>
      <c r="L160" s="22"/>
      <c r="M160" s="17"/>
      <c r="N160" s="17"/>
      <c r="O160" s="17"/>
      <c r="P160" s="17"/>
      <c r="Q160" s="108"/>
      <c r="R160" s="39"/>
      <c r="S160" s="39"/>
      <c r="T160" s="39"/>
      <c r="U160" s="39"/>
      <c r="V160" s="39"/>
      <c r="W160" s="39"/>
    </row>
    <row r="161" spans="1:23">
      <c r="A161" s="36"/>
      <c r="B161" s="37"/>
      <c r="C161" s="22"/>
      <c r="D161" s="22"/>
      <c r="E161" s="53"/>
      <c r="F161" s="53"/>
      <c r="G161" s="39"/>
      <c r="H161" s="22"/>
      <c r="I161" s="15"/>
      <c r="J161" s="16"/>
      <c r="K161" s="22"/>
      <c r="L161" s="22"/>
      <c r="M161" s="17"/>
      <c r="N161" s="17"/>
      <c r="O161" s="17"/>
      <c r="P161" s="17"/>
      <c r="Q161" s="108"/>
      <c r="R161" s="39"/>
      <c r="S161" s="39"/>
      <c r="T161" s="39"/>
      <c r="U161" s="39"/>
      <c r="V161" s="39"/>
      <c r="W161" s="39"/>
    </row>
    <row r="162" spans="1:23">
      <c r="A162" s="36"/>
      <c r="B162" s="24"/>
      <c r="C162" s="22"/>
      <c r="D162" s="22"/>
      <c r="E162" s="53"/>
      <c r="F162" s="53"/>
      <c r="G162" s="39"/>
      <c r="H162" s="22"/>
      <c r="I162" s="15"/>
      <c r="J162" s="16"/>
      <c r="K162" s="22"/>
      <c r="L162" s="22"/>
      <c r="M162" s="17"/>
      <c r="N162" s="17"/>
      <c r="O162" s="17"/>
      <c r="P162" s="17"/>
      <c r="Q162" s="108"/>
      <c r="R162" s="39"/>
      <c r="S162" s="39"/>
      <c r="T162" s="39"/>
      <c r="U162" s="39"/>
      <c r="V162" s="39"/>
      <c r="W162" s="39"/>
    </row>
    <row r="163" spans="1:23">
      <c r="A163" s="36"/>
      <c r="B163" s="24"/>
      <c r="C163" s="22"/>
      <c r="D163" s="22"/>
      <c r="E163" s="53"/>
      <c r="F163" s="53"/>
      <c r="G163" s="39"/>
      <c r="H163" s="22"/>
      <c r="I163" s="15"/>
      <c r="J163" s="16"/>
      <c r="K163" s="22"/>
      <c r="L163" s="22"/>
      <c r="M163" s="17"/>
      <c r="N163" s="17"/>
      <c r="O163" s="17"/>
      <c r="P163" s="17"/>
      <c r="Q163" s="108"/>
      <c r="R163" s="39"/>
      <c r="S163" s="39"/>
      <c r="T163" s="39"/>
      <c r="U163" s="39"/>
      <c r="V163" s="39"/>
      <c r="W163" s="39"/>
    </row>
    <row r="164" spans="1:23">
      <c r="A164" s="36"/>
      <c r="B164" s="24"/>
      <c r="C164" s="22"/>
      <c r="D164" s="22"/>
      <c r="E164" s="53"/>
      <c r="F164" s="53"/>
      <c r="G164" s="39"/>
      <c r="H164" s="22"/>
      <c r="I164" s="15"/>
      <c r="J164" s="16"/>
      <c r="K164" s="22"/>
      <c r="L164" s="22"/>
      <c r="M164" s="17"/>
      <c r="N164" s="17"/>
      <c r="O164" s="17"/>
      <c r="P164" s="17"/>
      <c r="Q164" s="108"/>
      <c r="R164" s="39"/>
      <c r="S164" s="39"/>
      <c r="T164" s="39"/>
      <c r="U164" s="39"/>
      <c r="V164" s="39"/>
      <c r="W164" s="39"/>
    </row>
    <row r="165" spans="1:23">
      <c r="A165" s="36"/>
      <c r="B165" s="24"/>
      <c r="C165" s="22"/>
      <c r="D165" s="22"/>
      <c r="E165" s="53"/>
      <c r="F165" s="53"/>
      <c r="G165" s="39"/>
      <c r="H165" s="22"/>
      <c r="I165" s="15"/>
      <c r="J165" s="16"/>
      <c r="K165" s="22"/>
      <c r="L165" s="22"/>
      <c r="M165" s="17"/>
      <c r="N165" s="17"/>
      <c r="O165" s="17"/>
      <c r="P165" s="17"/>
      <c r="Q165" s="108"/>
      <c r="R165" s="39"/>
      <c r="S165" s="39"/>
      <c r="T165" s="39"/>
      <c r="U165" s="39"/>
      <c r="V165" s="39"/>
      <c r="W165" s="39"/>
    </row>
    <row r="166" spans="1:23">
      <c r="A166" s="36"/>
      <c r="B166" s="24"/>
      <c r="C166" s="22"/>
      <c r="D166" s="22"/>
      <c r="E166" s="53"/>
      <c r="F166" s="53"/>
      <c r="G166" s="39"/>
      <c r="H166" s="22"/>
      <c r="I166" s="15"/>
      <c r="J166" s="16"/>
      <c r="K166" s="22"/>
      <c r="L166" s="22"/>
      <c r="M166" s="17"/>
      <c r="N166" s="17"/>
      <c r="O166" s="17"/>
      <c r="P166" s="17"/>
      <c r="Q166" s="108"/>
      <c r="R166" s="39"/>
      <c r="S166" s="39"/>
      <c r="T166" s="39"/>
      <c r="U166" s="39"/>
      <c r="V166" s="39"/>
      <c r="W166" s="39"/>
    </row>
    <row r="167" spans="1:23">
      <c r="A167" s="36"/>
      <c r="B167" s="24"/>
      <c r="C167" s="22"/>
      <c r="D167" s="22"/>
      <c r="E167" s="53"/>
      <c r="F167" s="53"/>
      <c r="G167" s="39"/>
      <c r="H167" s="22"/>
      <c r="I167" s="15"/>
      <c r="J167" s="16"/>
      <c r="K167" s="22"/>
      <c r="L167" s="22"/>
      <c r="M167" s="17"/>
      <c r="N167" s="17"/>
      <c r="O167" s="17"/>
      <c r="P167" s="17"/>
      <c r="Q167" s="22"/>
      <c r="R167" s="39"/>
      <c r="S167" s="39"/>
      <c r="T167" s="39"/>
      <c r="U167" s="39"/>
      <c r="V167" s="39"/>
      <c r="W167" s="39"/>
    </row>
    <row r="168" spans="1:23">
      <c r="A168" s="36"/>
      <c r="B168" s="24"/>
      <c r="C168" s="22"/>
      <c r="D168" s="22"/>
      <c r="E168" s="53"/>
      <c r="F168" s="53"/>
      <c r="G168" s="39"/>
      <c r="H168" s="22"/>
      <c r="I168" s="15"/>
      <c r="J168" s="16"/>
      <c r="K168" s="22"/>
      <c r="L168" s="22"/>
      <c r="M168" s="17"/>
      <c r="N168" s="17"/>
      <c r="O168" s="17"/>
      <c r="P168" s="17"/>
      <c r="Q168" s="108"/>
      <c r="R168" s="39"/>
      <c r="S168" s="39"/>
      <c r="T168" s="39"/>
      <c r="U168" s="39"/>
      <c r="V168" s="39"/>
      <c r="W168" s="39"/>
    </row>
    <row r="169" spans="1:23" s="50" customFormat="1">
      <c r="A169" s="36"/>
      <c r="B169" s="106"/>
      <c r="C169" s="22"/>
      <c r="D169" s="22"/>
      <c r="E169" s="53"/>
      <c r="F169" s="53"/>
      <c r="G169" s="39"/>
      <c r="H169" s="22"/>
      <c r="I169" s="15"/>
      <c r="J169" s="16"/>
      <c r="K169" s="22"/>
      <c r="L169" s="22"/>
      <c r="M169" s="17"/>
      <c r="N169" s="17"/>
      <c r="O169" s="17"/>
      <c r="P169" s="17"/>
      <c r="Q169" s="22"/>
      <c r="R169" s="39"/>
      <c r="S169" s="39"/>
      <c r="T169" s="53"/>
      <c r="U169" s="39"/>
      <c r="V169" s="39"/>
      <c r="W169" s="39"/>
    </row>
    <row r="170" spans="1:23">
      <c r="A170" s="40"/>
      <c r="B170" s="24"/>
      <c r="C170" s="22"/>
      <c r="D170" s="22"/>
      <c r="E170" s="53"/>
      <c r="F170" s="53"/>
      <c r="G170" s="39"/>
      <c r="H170" s="22"/>
      <c r="I170" s="15"/>
      <c r="J170" s="16"/>
      <c r="K170" s="22"/>
      <c r="L170" s="22"/>
      <c r="M170" s="17"/>
      <c r="N170" s="17"/>
      <c r="O170" s="17"/>
      <c r="P170" s="17"/>
      <c r="Q170" s="22"/>
      <c r="R170" s="39"/>
      <c r="S170" s="39"/>
      <c r="T170" s="39"/>
      <c r="U170" s="39"/>
      <c r="V170" s="39"/>
      <c r="W170" s="39"/>
    </row>
    <row r="171" spans="1:23">
      <c r="A171" s="36"/>
      <c r="B171" s="24"/>
      <c r="C171" s="22"/>
      <c r="D171" s="22"/>
      <c r="E171" s="53"/>
      <c r="F171" s="53"/>
      <c r="G171" s="39"/>
      <c r="H171" s="22"/>
      <c r="I171" s="15"/>
      <c r="J171" s="16"/>
      <c r="K171" s="22"/>
      <c r="L171" s="22"/>
      <c r="M171" s="17"/>
      <c r="N171" s="17"/>
      <c r="O171" s="17"/>
      <c r="P171" s="17"/>
      <c r="Q171" s="22"/>
      <c r="R171" s="39"/>
      <c r="S171" s="39"/>
      <c r="T171" s="39"/>
      <c r="U171" s="39"/>
      <c r="V171" s="39"/>
      <c r="W171" s="39"/>
    </row>
    <row r="172" spans="1:23">
      <c r="A172" s="36"/>
      <c r="B172" s="24"/>
      <c r="C172" s="22"/>
      <c r="D172" s="22"/>
      <c r="E172" s="53"/>
      <c r="F172" s="53"/>
      <c r="G172" s="39"/>
      <c r="H172" s="22"/>
      <c r="I172" s="15"/>
      <c r="J172" s="16"/>
      <c r="K172" s="22"/>
      <c r="L172" s="22"/>
      <c r="M172" s="17"/>
      <c r="N172" s="17"/>
      <c r="O172" s="17"/>
      <c r="P172" s="17"/>
      <c r="Q172" s="22"/>
      <c r="R172" s="39"/>
      <c r="S172" s="39"/>
      <c r="T172" s="39"/>
      <c r="U172" s="39"/>
      <c r="V172" s="39"/>
      <c r="W172" s="39"/>
    </row>
    <row r="173" spans="1:23">
      <c r="A173" s="36"/>
      <c r="B173" s="24"/>
      <c r="C173" s="22"/>
      <c r="D173" s="22"/>
      <c r="E173" s="53"/>
      <c r="F173" s="53"/>
      <c r="G173" s="39"/>
      <c r="H173" s="22"/>
      <c r="I173" s="15"/>
      <c r="J173" s="16"/>
      <c r="K173" s="22"/>
      <c r="L173" s="22"/>
      <c r="M173" s="17"/>
      <c r="N173" s="17"/>
      <c r="O173" s="17"/>
      <c r="P173" s="17"/>
      <c r="Q173" s="108"/>
      <c r="R173" s="39"/>
      <c r="S173" s="39"/>
      <c r="T173" s="39"/>
      <c r="U173" s="39"/>
      <c r="V173" s="39"/>
      <c r="W173" s="39"/>
    </row>
    <row r="174" spans="1:23">
      <c r="A174" s="36"/>
      <c r="B174" s="24"/>
      <c r="C174" s="22"/>
      <c r="D174" s="22"/>
      <c r="E174" s="53"/>
      <c r="F174" s="53"/>
      <c r="G174" s="39"/>
      <c r="H174" s="22"/>
      <c r="I174" s="15"/>
      <c r="J174" s="16"/>
      <c r="K174" s="22"/>
      <c r="L174" s="22"/>
      <c r="M174" s="17"/>
      <c r="N174" s="17"/>
      <c r="O174" s="17"/>
      <c r="P174" s="17"/>
      <c r="Q174" s="22"/>
      <c r="R174" s="39"/>
      <c r="S174" s="39"/>
      <c r="T174" s="39"/>
      <c r="U174" s="39"/>
      <c r="V174" s="39"/>
      <c r="W174" s="39"/>
    </row>
    <row r="175" spans="1:23">
      <c r="A175" s="36"/>
      <c r="B175" s="24"/>
      <c r="C175" s="22"/>
      <c r="D175" s="22"/>
      <c r="E175" s="53"/>
      <c r="F175" s="53"/>
      <c r="G175" s="39"/>
      <c r="H175" s="22"/>
      <c r="I175" s="15"/>
      <c r="J175" s="16"/>
      <c r="K175" s="22"/>
      <c r="L175" s="22"/>
      <c r="M175" s="17"/>
      <c r="N175" s="17"/>
      <c r="O175" s="17"/>
      <c r="P175" s="17"/>
      <c r="Q175" s="108"/>
      <c r="R175" s="39"/>
      <c r="S175" s="39"/>
      <c r="T175" s="39"/>
      <c r="U175" s="39"/>
      <c r="V175" s="39"/>
      <c r="W175" s="39"/>
    </row>
    <row r="176" spans="1:23">
      <c r="A176" s="36"/>
      <c r="B176" s="24"/>
      <c r="C176" s="22"/>
      <c r="D176" s="22"/>
      <c r="E176" s="53"/>
      <c r="F176" s="53"/>
      <c r="G176" s="39"/>
      <c r="H176" s="22"/>
      <c r="I176" s="15"/>
      <c r="J176" s="16"/>
      <c r="K176" s="22"/>
      <c r="L176" s="22"/>
      <c r="M176" s="17"/>
      <c r="N176" s="17"/>
      <c r="O176" s="17"/>
      <c r="P176" s="17"/>
      <c r="Q176" s="108"/>
      <c r="R176" s="39"/>
      <c r="S176" s="39"/>
      <c r="T176" s="39"/>
      <c r="U176" s="39"/>
      <c r="V176" s="39"/>
      <c r="W176" s="39"/>
    </row>
    <row r="177" spans="1:23">
      <c r="A177" s="36"/>
      <c r="B177" s="24"/>
      <c r="C177" s="22"/>
      <c r="D177" s="22"/>
      <c r="E177" s="53"/>
      <c r="F177" s="53"/>
      <c r="G177" s="39"/>
      <c r="H177" s="22"/>
      <c r="I177" s="15"/>
      <c r="J177" s="16"/>
      <c r="K177" s="22"/>
      <c r="L177" s="22"/>
      <c r="M177" s="17"/>
      <c r="N177" s="17"/>
      <c r="O177" s="17"/>
      <c r="P177" s="17"/>
      <c r="Q177" s="108"/>
      <c r="R177" s="39"/>
      <c r="S177" s="39"/>
      <c r="T177" s="39"/>
      <c r="U177" s="39"/>
      <c r="V177" s="39"/>
      <c r="W177" s="39"/>
    </row>
    <row r="178" spans="1:23">
      <c r="A178" s="36"/>
      <c r="B178" s="24"/>
      <c r="C178" s="22"/>
      <c r="D178" s="22"/>
      <c r="E178" s="53"/>
      <c r="F178" s="53"/>
      <c r="G178" s="39"/>
      <c r="H178" s="22"/>
      <c r="I178" s="15"/>
      <c r="J178" s="16"/>
      <c r="K178" s="22"/>
      <c r="L178" s="22"/>
      <c r="M178" s="17"/>
      <c r="N178" s="17"/>
      <c r="O178" s="17"/>
      <c r="P178" s="17"/>
      <c r="Q178" s="108"/>
      <c r="R178" s="39"/>
      <c r="S178" s="39"/>
      <c r="T178" s="39"/>
      <c r="U178" s="39"/>
      <c r="V178" s="39"/>
      <c r="W178" s="39"/>
    </row>
    <row r="179" spans="1:23" s="50" customFormat="1">
      <c r="A179" s="36"/>
      <c r="B179" s="106"/>
      <c r="C179" s="22"/>
      <c r="D179" s="22"/>
      <c r="E179" s="53"/>
      <c r="F179" s="53"/>
      <c r="G179" s="39"/>
      <c r="H179" s="22"/>
      <c r="I179" s="15"/>
      <c r="J179" s="16"/>
      <c r="K179" s="22"/>
      <c r="L179" s="22"/>
      <c r="M179" s="17"/>
      <c r="N179" s="17"/>
      <c r="O179" s="17"/>
      <c r="P179" s="17"/>
      <c r="Q179" s="108"/>
      <c r="R179" s="39"/>
      <c r="S179" s="39"/>
      <c r="T179" s="53"/>
      <c r="U179" s="39"/>
      <c r="V179" s="39"/>
      <c r="W179" s="39"/>
    </row>
    <row r="180" spans="1:23">
      <c r="A180" s="40"/>
      <c r="B180" s="24"/>
      <c r="C180" s="22"/>
      <c r="D180" s="22"/>
      <c r="E180" s="53"/>
      <c r="F180" s="53"/>
      <c r="G180" s="39"/>
      <c r="H180" s="22"/>
      <c r="I180" s="15"/>
      <c r="J180" s="16"/>
      <c r="K180" s="22"/>
      <c r="L180" s="22"/>
      <c r="M180" s="17"/>
      <c r="N180" s="17"/>
      <c r="O180" s="17"/>
      <c r="P180" s="17"/>
      <c r="Q180" s="108"/>
      <c r="R180" s="39"/>
      <c r="S180" s="39"/>
      <c r="T180" s="39"/>
      <c r="U180" s="39"/>
      <c r="V180" s="39"/>
      <c r="W180" s="39"/>
    </row>
    <row r="181" spans="1:23">
      <c r="A181" s="36"/>
      <c r="B181" s="24"/>
      <c r="C181" s="22"/>
      <c r="D181" s="22"/>
      <c r="E181" s="53"/>
      <c r="F181" s="53"/>
      <c r="G181" s="39"/>
      <c r="H181" s="22"/>
      <c r="I181" s="15"/>
      <c r="J181" s="16"/>
      <c r="K181" s="22"/>
      <c r="L181" s="22"/>
      <c r="M181" s="17"/>
      <c r="N181" s="17"/>
      <c r="O181" s="17"/>
      <c r="P181" s="17"/>
      <c r="Q181" s="108"/>
      <c r="R181" s="39"/>
      <c r="S181" s="39"/>
      <c r="T181" s="39"/>
      <c r="U181" s="39"/>
      <c r="V181" s="39"/>
      <c r="W181" s="39"/>
    </row>
    <row r="182" spans="1:23">
      <c r="A182" s="36"/>
      <c r="B182" s="24"/>
      <c r="C182" s="22"/>
      <c r="D182" s="22"/>
      <c r="E182" s="53"/>
      <c r="F182" s="53"/>
      <c r="G182" s="39"/>
      <c r="H182" s="22"/>
      <c r="I182" s="15"/>
      <c r="J182" s="16"/>
      <c r="K182" s="22"/>
      <c r="L182" s="22"/>
      <c r="M182" s="17"/>
      <c r="N182" s="17"/>
      <c r="O182" s="17"/>
      <c r="P182" s="17"/>
      <c r="Q182" s="22"/>
      <c r="R182" s="39"/>
      <c r="S182" s="39"/>
      <c r="T182" s="39"/>
      <c r="U182" s="39"/>
      <c r="V182" s="39"/>
      <c r="W182" s="39"/>
    </row>
    <row r="183" spans="1:23">
      <c r="A183" s="36"/>
      <c r="B183" s="24"/>
      <c r="C183" s="22"/>
      <c r="D183" s="22"/>
      <c r="E183" s="53"/>
      <c r="F183" s="53"/>
      <c r="G183" s="39"/>
      <c r="H183" s="22"/>
      <c r="I183" s="15"/>
      <c r="J183" s="16"/>
      <c r="K183" s="22"/>
      <c r="L183" s="22"/>
      <c r="M183" s="17"/>
      <c r="N183" s="17"/>
      <c r="O183" s="17"/>
      <c r="P183" s="17"/>
      <c r="Q183" s="22"/>
      <c r="R183" s="39"/>
      <c r="S183" s="39"/>
      <c r="T183" s="39"/>
      <c r="U183" s="39"/>
      <c r="V183" s="39"/>
      <c r="W183" s="39"/>
    </row>
    <row r="184" spans="1:23">
      <c r="A184" s="36"/>
      <c r="B184" s="24"/>
      <c r="C184" s="22"/>
      <c r="D184" s="22"/>
      <c r="E184" s="53"/>
      <c r="F184" s="53"/>
      <c r="G184" s="39"/>
      <c r="H184" s="22"/>
      <c r="I184" s="15"/>
      <c r="J184" s="16"/>
      <c r="K184" s="22"/>
      <c r="L184" s="22"/>
      <c r="M184" s="17"/>
      <c r="N184" s="17"/>
      <c r="O184" s="17"/>
      <c r="P184" s="17"/>
      <c r="Q184" s="108"/>
      <c r="R184" s="39"/>
      <c r="S184" s="39"/>
      <c r="T184" s="39"/>
      <c r="U184" s="39"/>
      <c r="V184" s="39"/>
      <c r="W184" s="39"/>
    </row>
    <row r="185" spans="1:23">
      <c r="A185" s="36"/>
      <c r="B185" s="24"/>
      <c r="C185" s="22"/>
      <c r="D185" s="22"/>
      <c r="E185" s="53"/>
      <c r="F185" s="53"/>
      <c r="G185" s="39"/>
      <c r="H185" s="22"/>
      <c r="I185" s="15"/>
      <c r="J185" s="16"/>
      <c r="K185" s="22"/>
      <c r="L185" s="22"/>
      <c r="M185" s="17"/>
      <c r="N185" s="17"/>
      <c r="O185" s="17"/>
      <c r="P185" s="17"/>
      <c r="Q185" s="22"/>
      <c r="R185" s="39"/>
      <c r="S185" s="39"/>
      <c r="T185" s="39"/>
      <c r="U185" s="39"/>
      <c r="V185" s="39"/>
      <c r="W185" s="39"/>
    </row>
    <row r="186" spans="1:23">
      <c r="A186" s="36"/>
      <c r="B186" s="24"/>
      <c r="C186" s="22"/>
      <c r="D186" s="22"/>
      <c r="E186" s="53"/>
      <c r="F186" s="53"/>
      <c r="G186" s="39"/>
      <c r="H186" s="22"/>
      <c r="I186" s="15"/>
      <c r="J186" s="16"/>
      <c r="K186" s="22"/>
      <c r="L186" s="22"/>
      <c r="M186" s="17"/>
      <c r="N186" s="17"/>
      <c r="O186" s="17"/>
      <c r="P186" s="17"/>
      <c r="Q186" s="22"/>
      <c r="R186" s="39"/>
      <c r="S186" s="39"/>
      <c r="T186" s="39"/>
      <c r="U186" s="39"/>
      <c r="V186" s="39"/>
      <c r="W186" s="39"/>
    </row>
    <row r="187" spans="1:23">
      <c r="A187" s="36"/>
      <c r="B187" s="24"/>
      <c r="C187" s="22"/>
      <c r="D187" s="22"/>
      <c r="E187" s="53"/>
      <c r="F187" s="53"/>
      <c r="G187" s="39"/>
      <c r="H187" s="22"/>
      <c r="I187" s="15"/>
      <c r="J187" s="16"/>
      <c r="K187" s="22"/>
      <c r="L187" s="22"/>
      <c r="M187" s="17"/>
      <c r="N187" s="17"/>
      <c r="O187" s="17"/>
      <c r="P187" s="17"/>
      <c r="Q187" s="22"/>
      <c r="R187" s="39"/>
      <c r="S187" s="39"/>
      <c r="T187" s="39"/>
      <c r="U187" s="39"/>
      <c r="V187" s="39"/>
      <c r="W187" s="39"/>
    </row>
    <row r="188" spans="1:23">
      <c r="A188" s="36"/>
      <c r="B188" s="24"/>
      <c r="C188" s="22"/>
      <c r="D188" s="22"/>
      <c r="E188" s="53"/>
      <c r="F188" s="53"/>
      <c r="G188" s="39"/>
      <c r="H188" s="22"/>
      <c r="I188" s="15"/>
      <c r="J188" s="16"/>
      <c r="K188" s="22"/>
      <c r="L188" s="22"/>
      <c r="M188" s="17"/>
      <c r="N188" s="17"/>
      <c r="O188" s="17"/>
      <c r="P188" s="17"/>
      <c r="Q188" s="22"/>
      <c r="R188" s="39"/>
      <c r="S188" s="39"/>
      <c r="T188" s="39"/>
      <c r="U188" s="39"/>
      <c r="V188" s="39"/>
      <c r="W188" s="39"/>
    </row>
    <row r="189" spans="1:23" s="50" customFormat="1">
      <c r="A189" s="36"/>
      <c r="B189" s="106"/>
      <c r="C189" s="22"/>
      <c r="D189" s="22"/>
      <c r="E189" s="53"/>
      <c r="F189" s="53"/>
      <c r="G189" s="39"/>
      <c r="H189" s="22"/>
      <c r="I189" s="15"/>
      <c r="J189" s="16"/>
      <c r="K189" s="22"/>
      <c r="L189" s="22"/>
      <c r="M189" s="17"/>
      <c r="N189" s="17"/>
      <c r="O189" s="17"/>
      <c r="P189" s="17"/>
      <c r="Q189" s="22"/>
      <c r="R189" s="39"/>
      <c r="S189" s="39"/>
      <c r="T189" s="53"/>
      <c r="U189" s="39"/>
      <c r="V189" s="39"/>
      <c r="W189" s="39"/>
    </row>
    <row r="190" spans="1:23">
      <c r="A190" s="40"/>
      <c r="B190" s="24"/>
      <c r="C190" s="22"/>
      <c r="D190" s="22"/>
      <c r="E190" s="53"/>
      <c r="F190" s="53"/>
      <c r="G190" s="39"/>
      <c r="H190" s="22"/>
      <c r="I190" s="15"/>
      <c r="J190" s="16"/>
      <c r="K190" s="22"/>
      <c r="L190" s="22"/>
      <c r="M190" s="17"/>
      <c r="N190" s="17"/>
      <c r="O190" s="17"/>
      <c r="P190" s="17"/>
      <c r="Q190" s="22"/>
      <c r="R190" s="39"/>
      <c r="S190" s="39"/>
      <c r="T190" s="39"/>
      <c r="U190" s="39"/>
      <c r="V190" s="39"/>
      <c r="W190" s="39"/>
    </row>
    <row r="191" spans="1:23">
      <c r="A191" s="36"/>
      <c r="B191" s="24"/>
      <c r="C191" s="22"/>
      <c r="D191" s="22"/>
      <c r="E191" s="53"/>
      <c r="F191" s="53"/>
      <c r="G191" s="39"/>
      <c r="H191" s="22"/>
      <c r="I191" s="15"/>
      <c r="J191" s="16"/>
      <c r="K191" s="22"/>
      <c r="L191" s="22"/>
      <c r="M191" s="17"/>
      <c r="N191" s="17"/>
      <c r="O191" s="17"/>
      <c r="P191" s="17"/>
      <c r="Q191" s="22"/>
      <c r="R191" s="39"/>
      <c r="S191" s="39"/>
      <c r="T191" s="39"/>
      <c r="U191" s="39"/>
      <c r="V191" s="39"/>
      <c r="W191" s="39"/>
    </row>
    <row r="192" spans="1:23">
      <c r="A192" s="36"/>
      <c r="B192" s="24"/>
      <c r="C192" s="22"/>
      <c r="D192" s="22"/>
      <c r="E192" s="53"/>
      <c r="F192" s="53"/>
      <c r="G192" s="39"/>
      <c r="H192" s="22"/>
      <c r="I192" s="15"/>
      <c r="J192" s="16"/>
      <c r="K192" s="22"/>
      <c r="L192" s="22"/>
      <c r="M192" s="17"/>
      <c r="N192" s="17"/>
      <c r="O192" s="17"/>
      <c r="P192" s="17"/>
      <c r="Q192" s="108"/>
      <c r="R192" s="39"/>
      <c r="S192" s="39"/>
      <c r="T192" s="39"/>
      <c r="U192" s="39"/>
      <c r="V192" s="39"/>
      <c r="W192" s="39"/>
    </row>
    <row r="193" spans="1:23">
      <c r="A193" s="36"/>
      <c r="B193" s="24"/>
      <c r="C193" s="22"/>
      <c r="D193" s="22"/>
      <c r="E193" s="53"/>
      <c r="F193" s="53"/>
      <c r="G193" s="39"/>
      <c r="H193" s="22"/>
      <c r="I193" s="15"/>
      <c r="J193" s="16"/>
      <c r="K193" s="22"/>
      <c r="L193" s="22"/>
      <c r="M193" s="17"/>
      <c r="N193" s="17"/>
      <c r="O193" s="17"/>
      <c r="P193" s="17"/>
      <c r="Q193" s="108"/>
      <c r="R193" s="39"/>
      <c r="S193" s="39"/>
      <c r="T193" s="39"/>
      <c r="U193" s="39"/>
      <c r="V193" s="39"/>
      <c r="W193" s="39"/>
    </row>
    <row r="194" spans="1:23">
      <c r="A194" s="36"/>
      <c r="B194" s="24"/>
      <c r="C194" s="22"/>
      <c r="D194" s="22"/>
      <c r="E194" s="53"/>
      <c r="F194" s="53"/>
      <c r="G194" s="39"/>
      <c r="H194" s="22"/>
      <c r="I194" s="15"/>
      <c r="J194" s="16"/>
      <c r="K194" s="22"/>
      <c r="L194" s="22"/>
      <c r="M194" s="17"/>
      <c r="N194" s="17"/>
      <c r="O194" s="17"/>
      <c r="P194" s="17"/>
      <c r="Q194" s="22"/>
      <c r="R194" s="39"/>
      <c r="S194" s="39"/>
      <c r="T194" s="39"/>
      <c r="U194" s="39"/>
      <c r="V194" s="39"/>
      <c r="W194" s="39"/>
    </row>
    <row r="195" spans="1:23">
      <c r="A195" s="36"/>
      <c r="B195" s="24"/>
      <c r="C195" s="22"/>
      <c r="D195" s="22"/>
      <c r="E195" s="53"/>
      <c r="F195" s="53"/>
      <c r="G195" s="39"/>
      <c r="H195" s="22"/>
      <c r="I195" s="15"/>
      <c r="J195" s="16"/>
      <c r="K195" s="22"/>
      <c r="L195" s="22"/>
      <c r="M195" s="17"/>
      <c r="N195" s="17"/>
      <c r="O195" s="17"/>
      <c r="P195" s="17"/>
      <c r="Q195" s="108"/>
      <c r="R195" s="39"/>
      <c r="S195" s="39"/>
      <c r="T195" s="39"/>
      <c r="U195" s="39"/>
      <c r="V195" s="39"/>
      <c r="W195" s="39"/>
    </row>
    <row r="196" spans="1:23">
      <c r="A196" s="36"/>
      <c r="B196" s="24"/>
      <c r="C196" s="22"/>
      <c r="D196" s="22"/>
      <c r="E196" s="53"/>
      <c r="F196" s="53"/>
      <c r="G196" s="39"/>
      <c r="H196" s="22"/>
      <c r="I196" s="15"/>
      <c r="J196" s="16"/>
      <c r="K196" s="22"/>
      <c r="L196" s="22"/>
      <c r="M196" s="17"/>
      <c r="N196" s="17"/>
      <c r="O196" s="17"/>
      <c r="P196" s="17"/>
      <c r="Q196" s="22"/>
      <c r="R196" s="39"/>
      <c r="S196" s="39"/>
      <c r="T196" s="39"/>
      <c r="U196" s="39"/>
      <c r="V196" s="39"/>
      <c r="W196" s="39"/>
    </row>
    <row r="197" spans="1:23">
      <c r="A197" s="36"/>
      <c r="B197" s="24"/>
      <c r="C197" s="22"/>
      <c r="D197" s="22"/>
      <c r="E197" s="53"/>
      <c r="F197" s="53"/>
      <c r="G197" s="39"/>
      <c r="H197" s="22"/>
      <c r="I197" s="15"/>
      <c r="J197" s="16"/>
      <c r="K197" s="22"/>
      <c r="L197" s="22"/>
      <c r="M197" s="17"/>
      <c r="N197" s="17"/>
      <c r="O197" s="17"/>
      <c r="P197" s="17"/>
      <c r="Q197" s="22"/>
      <c r="R197" s="39"/>
      <c r="S197" s="39"/>
      <c r="T197" s="39"/>
      <c r="U197" s="39"/>
      <c r="V197" s="39"/>
      <c r="W197" s="39"/>
    </row>
    <row r="198" spans="1:23">
      <c r="A198" s="36"/>
      <c r="B198" s="24"/>
      <c r="C198" s="22"/>
      <c r="D198" s="22"/>
      <c r="E198" s="53"/>
      <c r="F198" s="53"/>
      <c r="G198" s="39"/>
      <c r="H198" s="22"/>
      <c r="I198" s="15"/>
      <c r="J198" s="16"/>
      <c r="K198" s="22"/>
      <c r="L198" s="22"/>
      <c r="M198" s="17"/>
      <c r="N198" s="17"/>
      <c r="O198" s="17"/>
      <c r="P198" s="17"/>
      <c r="Q198" s="108"/>
      <c r="R198" s="39"/>
      <c r="S198" s="39"/>
      <c r="T198" s="39"/>
      <c r="U198" s="39"/>
      <c r="V198" s="39"/>
      <c r="W198" s="39"/>
    </row>
    <row r="199" spans="1:23" s="50" customFormat="1">
      <c r="A199" s="36"/>
      <c r="B199" s="106"/>
      <c r="C199" s="22"/>
      <c r="D199" s="22"/>
      <c r="E199" s="53"/>
      <c r="F199" s="53"/>
      <c r="G199" s="39"/>
      <c r="H199" s="22"/>
      <c r="I199" s="15"/>
      <c r="J199" s="16"/>
      <c r="K199" s="22"/>
      <c r="L199" s="22"/>
      <c r="M199" s="17"/>
      <c r="N199" s="17"/>
      <c r="O199" s="17"/>
      <c r="P199" s="17"/>
      <c r="Q199" s="108"/>
      <c r="R199" s="39"/>
      <c r="S199" s="39"/>
      <c r="T199" s="39"/>
      <c r="U199" s="39"/>
      <c r="V199" s="39"/>
      <c r="W199" s="39"/>
    </row>
    <row r="200" spans="1:23">
      <c r="A200" s="40"/>
      <c r="B200" s="24"/>
      <c r="C200" s="22"/>
      <c r="D200" s="22"/>
      <c r="E200" s="53"/>
      <c r="F200" s="53"/>
      <c r="G200" s="39"/>
      <c r="H200" s="22"/>
      <c r="I200" s="15"/>
      <c r="J200" s="16"/>
      <c r="K200" s="22"/>
      <c r="L200" s="22"/>
      <c r="M200" s="17"/>
      <c r="N200" s="17"/>
      <c r="O200" s="17"/>
      <c r="P200" s="17"/>
      <c r="Q200" s="108"/>
      <c r="R200" s="39"/>
      <c r="S200" s="39"/>
      <c r="T200" s="39"/>
      <c r="U200" s="39"/>
      <c r="V200" s="39"/>
      <c r="W200" s="39"/>
    </row>
    <row r="201" spans="1:23">
      <c r="A201" s="36"/>
      <c r="B201" s="24"/>
      <c r="C201" s="22"/>
      <c r="D201" s="22"/>
      <c r="E201" s="53"/>
      <c r="F201" s="53"/>
      <c r="G201" s="39"/>
      <c r="H201" s="22"/>
      <c r="I201" s="15"/>
      <c r="J201" s="16"/>
      <c r="K201" s="22"/>
      <c r="L201" s="22"/>
      <c r="M201" s="17"/>
      <c r="N201" s="17"/>
      <c r="O201" s="17"/>
      <c r="P201" s="17"/>
      <c r="Q201" s="108"/>
      <c r="R201" s="39"/>
      <c r="S201" s="39"/>
      <c r="T201" s="39"/>
      <c r="U201" s="39"/>
      <c r="V201" s="39"/>
      <c r="W201" s="39"/>
    </row>
    <row r="202" spans="1:23">
      <c r="A202" s="36"/>
      <c r="B202" s="24"/>
      <c r="C202" s="22"/>
      <c r="D202" s="22"/>
      <c r="E202" s="53"/>
      <c r="F202" s="53"/>
      <c r="G202" s="39"/>
      <c r="H202" s="22"/>
      <c r="I202" s="15"/>
      <c r="J202" s="16"/>
      <c r="K202" s="22"/>
      <c r="L202" s="22"/>
      <c r="M202" s="17"/>
      <c r="N202" s="17"/>
      <c r="O202" s="17"/>
      <c r="P202" s="17"/>
      <c r="Q202" s="108"/>
      <c r="R202" s="39"/>
      <c r="S202" s="39"/>
      <c r="T202" s="39"/>
      <c r="U202" s="39"/>
      <c r="V202" s="39"/>
      <c r="W202" s="39"/>
    </row>
    <row r="203" spans="1:23">
      <c r="A203" s="36"/>
      <c r="B203" s="24"/>
      <c r="C203" s="22"/>
      <c r="D203" s="22"/>
      <c r="E203" s="53"/>
      <c r="F203" s="53"/>
      <c r="G203" s="39"/>
      <c r="H203" s="22"/>
      <c r="I203" s="15"/>
      <c r="J203" s="16"/>
      <c r="K203" s="22"/>
      <c r="L203" s="22"/>
      <c r="M203" s="17"/>
      <c r="N203" s="17"/>
      <c r="O203" s="17"/>
      <c r="P203" s="17"/>
      <c r="Q203" s="108"/>
      <c r="R203" s="39"/>
      <c r="S203" s="39"/>
      <c r="T203" s="39"/>
      <c r="U203" s="39"/>
      <c r="V203" s="39"/>
      <c r="W203" s="39"/>
    </row>
    <row r="204" spans="1:23">
      <c r="A204" s="36"/>
      <c r="B204" s="24"/>
      <c r="C204" s="22"/>
      <c r="D204" s="22"/>
      <c r="E204" s="53"/>
      <c r="F204" s="53"/>
      <c r="G204" s="39"/>
      <c r="H204" s="22"/>
      <c r="I204" s="15"/>
      <c r="J204" s="16"/>
      <c r="K204" s="22"/>
      <c r="L204" s="22"/>
      <c r="M204" s="17"/>
      <c r="N204" s="17"/>
      <c r="O204" s="17"/>
      <c r="P204" s="17"/>
      <c r="Q204" s="108"/>
      <c r="R204" s="39"/>
      <c r="S204" s="39"/>
      <c r="T204" s="39"/>
      <c r="U204" s="39"/>
      <c r="V204" s="39"/>
      <c r="W204" s="39"/>
    </row>
    <row r="205" spans="1:23">
      <c r="A205" s="36"/>
      <c r="B205" s="24"/>
      <c r="C205" s="22"/>
      <c r="D205" s="22"/>
      <c r="E205" s="53"/>
      <c r="F205" s="53"/>
      <c r="G205" s="39"/>
      <c r="H205" s="22"/>
      <c r="I205" s="15"/>
      <c r="J205" s="16"/>
      <c r="K205" s="22"/>
      <c r="L205" s="22"/>
      <c r="M205" s="17"/>
      <c r="N205" s="17"/>
      <c r="O205" s="17"/>
      <c r="P205" s="17"/>
      <c r="Q205" s="108"/>
      <c r="R205" s="39"/>
      <c r="S205" s="39"/>
      <c r="T205" s="39"/>
      <c r="U205" s="39"/>
      <c r="V205" s="39"/>
      <c r="W205" s="39"/>
    </row>
    <row r="206" spans="1:23">
      <c r="A206" s="36"/>
      <c r="B206" s="24"/>
      <c r="C206" s="22"/>
      <c r="D206" s="22"/>
      <c r="E206" s="53"/>
      <c r="F206" s="53"/>
      <c r="G206" s="39"/>
      <c r="H206" s="22"/>
      <c r="I206" s="15"/>
      <c r="J206" s="16"/>
      <c r="K206" s="22"/>
      <c r="L206" s="22"/>
      <c r="M206" s="17"/>
      <c r="N206" s="17"/>
      <c r="O206" s="17"/>
      <c r="P206" s="17"/>
      <c r="Q206" s="108"/>
      <c r="R206" s="39"/>
      <c r="S206" s="39"/>
      <c r="T206" s="39"/>
      <c r="U206" s="39"/>
      <c r="V206" s="39"/>
      <c r="W206" s="39"/>
    </row>
    <row r="207" spans="1:23">
      <c r="A207" s="36"/>
      <c r="B207" s="24"/>
      <c r="C207" s="22"/>
      <c r="D207" s="22"/>
      <c r="E207" s="53"/>
      <c r="F207" s="53"/>
      <c r="G207" s="39"/>
      <c r="H207" s="22"/>
      <c r="I207" s="15"/>
      <c r="J207" s="16"/>
      <c r="K207" s="22"/>
      <c r="L207" s="22"/>
      <c r="M207" s="17"/>
      <c r="N207" s="17"/>
      <c r="O207" s="17"/>
      <c r="P207" s="17"/>
      <c r="Q207" s="108"/>
      <c r="R207" s="39"/>
      <c r="S207" s="39"/>
      <c r="T207" s="39"/>
      <c r="U207" s="39"/>
      <c r="V207" s="39"/>
      <c r="W207" s="39"/>
    </row>
    <row r="208" spans="1:23">
      <c r="A208" s="36"/>
      <c r="B208" s="24"/>
      <c r="C208" s="22"/>
      <c r="D208" s="22"/>
      <c r="E208" s="53"/>
      <c r="F208" s="53"/>
      <c r="G208" s="39"/>
      <c r="H208" s="22"/>
      <c r="I208" s="15"/>
      <c r="J208" s="16"/>
      <c r="K208" s="22"/>
      <c r="L208" s="22"/>
      <c r="M208" s="17"/>
      <c r="N208" s="17"/>
      <c r="O208" s="17"/>
      <c r="P208" s="17"/>
      <c r="Q208" s="22"/>
      <c r="R208" s="39"/>
      <c r="S208" s="39"/>
      <c r="T208" s="39"/>
      <c r="U208" s="39"/>
      <c r="V208" s="39"/>
      <c r="W208" s="39"/>
    </row>
    <row r="209" spans="1:23" s="50" customFormat="1">
      <c r="A209" s="36"/>
      <c r="B209" s="106"/>
      <c r="C209" s="22"/>
      <c r="D209" s="22"/>
      <c r="E209" s="53"/>
      <c r="F209" s="53"/>
      <c r="G209" s="39"/>
      <c r="H209" s="22"/>
      <c r="I209" s="15"/>
      <c r="J209" s="16"/>
      <c r="K209" s="22"/>
      <c r="L209" s="22"/>
      <c r="M209" s="17"/>
      <c r="N209" s="17"/>
      <c r="O209" s="17"/>
      <c r="P209" s="17"/>
      <c r="Q209" s="108"/>
      <c r="R209" s="39"/>
      <c r="S209" s="53"/>
      <c r="T209" s="39"/>
      <c r="U209" s="39"/>
      <c r="V209" s="39"/>
      <c r="W209" s="39"/>
    </row>
    <row r="210" spans="1:23">
      <c r="A210" s="40"/>
      <c r="B210" s="24"/>
      <c r="C210" s="22"/>
      <c r="D210" s="22"/>
      <c r="E210" s="53"/>
      <c r="F210" s="53"/>
      <c r="G210" s="39"/>
      <c r="H210" s="22"/>
      <c r="I210" s="15"/>
      <c r="J210" s="16"/>
      <c r="K210" s="22"/>
      <c r="L210" s="22"/>
      <c r="M210" s="17"/>
      <c r="N210" s="17"/>
      <c r="O210" s="17"/>
      <c r="P210" s="17"/>
      <c r="Q210" s="108"/>
      <c r="R210" s="39"/>
      <c r="S210" s="39"/>
      <c r="T210" s="39"/>
      <c r="U210" s="39"/>
      <c r="V210" s="39"/>
      <c r="W210" s="39"/>
    </row>
    <row r="211" spans="1:23">
      <c r="A211" s="36"/>
      <c r="B211" s="24"/>
      <c r="C211" s="22"/>
      <c r="D211" s="22"/>
      <c r="E211" s="53"/>
      <c r="F211" s="53"/>
      <c r="G211" s="39"/>
      <c r="H211" s="22"/>
      <c r="I211" s="15"/>
      <c r="J211" s="16"/>
      <c r="K211" s="22"/>
      <c r="L211" s="22"/>
      <c r="M211" s="17"/>
      <c r="N211" s="17"/>
      <c r="O211" s="17"/>
      <c r="P211" s="17"/>
      <c r="Q211" s="108"/>
      <c r="R211" s="39"/>
      <c r="S211" s="39"/>
      <c r="T211" s="39"/>
      <c r="U211" s="39"/>
      <c r="V211" s="39"/>
      <c r="W211" s="39"/>
    </row>
    <row r="212" spans="1:23">
      <c r="A212" s="36"/>
      <c r="B212" s="24"/>
      <c r="C212" s="22"/>
      <c r="D212" s="22"/>
      <c r="E212" s="53"/>
      <c r="F212" s="53"/>
      <c r="G212" s="39"/>
      <c r="H212" s="22"/>
      <c r="I212" s="15"/>
      <c r="J212" s="16"/>
      <c r="K212" s="22"/>
      <c r="L212" s="22"/>
      <c r="M212" s="17"/>
      <c r="N212" s="17"/>
      <c r="O212" s="17"/>
      <c r="P212" s="17"/>
      <c r="Q212" s="108"/>
      <c r="R212" s="39"/>
      <c r="S212" s="39"/>
      <c r="T212" s="39"/>
      <c r="U212" s="39"/>
      <c r="V212" s="39"/>
      <c r="W212" s="39"/>
    </row>
    <row r="213" spans="1:23">
      <c r="A213" s="36"/>
      <c r="B213" s="24"/>
      <c r="C213" s="22"/>
      <c r="D213" s="22"/>
      <c r="E213" s="53"/>
      <c r="F213" s="53"/>
      <c r="G213" s="39"/>
      <c r="H213" s="22"/>
      <c r="I213" s="15"/>
      <c r="J213" s="16"/>
      <c r="K213" s="22"/>
      <c r="L213" s="22"/>
      <c r="M213" s="17"/>
      <c r="N213" s="17"/>
      <c r="O213" s="17"/>
      <c r="P213" s="17"/>
      <c r="Q213" s="108"/>
      <c r="R213" s="39"/>
      <c r="S213" s="39"/>
      <c r="T213" s="39"/>
      <c r="U213" s="39"/>
      <c r="V213" s="39"/>
      <c r="W213" s="39"/>
    </row>
    <row r="214" spans="1:23">
      <c r="A214" s="36"/>
      <c r="B214" s="24"/>
      <c r="C214" s="22"/>
      <c r="D214" s="22"/>
      <c r="E214" s="53"/>
      <c r="F214" s="53"/>
      <c r="G214" s="39"/>
      <c r="H214" s="22"/>
      <c r="I214" s="15"/>
      <c r="J214" s="16"/>
      <c r="K214" s="22"/>
      <c r="L214" s="22"/>
      <c r="M214" s="17"/>
      <c r="N214" s="17"/>
      <c r="O214" s="17"/>
      <c r="P214" s="17"/>
      <c r="Q214" s="22"/>
      <c r="R214" s="39"/>
      <c r="S214" s="39"/>
      <c r="T214" s="39"/>
      <c r="U214" s="39"/>
      <c r="V214" s="39"/>
      <c r="W214" s="39"/>
    </row>
    <row r="215" spans="1:23">
      <c r="A215" s="36"/>
      <c r="B215" s="24"/>
      <c r="C215" s="22"/>
      <c r="D215" s="22"/>
      <c r="E215" s="53"/>
      <c r="F215" s="53"/>
      <c r="G215" s="39"/>
      <c r="H215" s="22"/>
      <c r="I215" s="15"/>
      <c r="J215" s="16"/>
      <c r="K215" s="22"/>
      <c r="L215" s="22"/>
      <c r="M215" s="17"/>
      <c r="N215" s="17"/>
      <c r="O215" s="17"/>
      <c r="P215" s="17"/>
      <c r="Q215" s="108"/>
      <c r="R215" s="39"/>
      <c r="S215" s="39"/>
      <c r="T215" s="39"/>
      <c r="U215" s="39"/>
      <c r="V215" s="39"/>
      <c r="W215" s="39"/>
    </row>
    <row r="216" spans="1:23">
      <c r="A216" s="36"/>
      <c r="B216" s="24"/>
      <c r="C216" s="22"/>
      <c r="D216" s="22"/>
      <c r="E216" s="53"/>
      <c r="F216" s="53"/>
      <c r="G216" s="39"/>
      <c r="H216" s="22"/>
      <c r="I216" s="15"/>
      <c r="J216" s="16"/>
      <c r="K216" s="22"/>
      <c r="L216" s="22"/>
      <c r="M216" s="17"/>
      <c r="N216" s="17"/>
      <c r="O216" s="17"/>
      <c r="P216" s="17"/>
      <c r="Q216" s="108"/>
      <c r="R216" s="39"/>
      <c r="S216" s="39"/>
      <c r="T216" s="39"/>
      <c r="U216" s="39"/>
      <c r="V216" s="39"/>
      <c r="W216" s="39"/>
    </row>
    <row r="217" spans="1:23">
      <c r="A217" s="36"/>
      <c r="B217" s="24"/>
      <c r="C217" s="22"/>
      <c r="D217" s="22"/>
      <c r="E217" s="53"/>
      <c r="F217" s="53"/>
      <c r="G217" s="39"/>
      <c r="H217" s="22"/>
      <c r="I217" s="15"/>
      <c r="J217" s="16"/>
      <c r="K217" s="22"/>
      <c r="L217" s="22"/>
      <c r="M217" s="17"/>
      <c r="N217" s="17"/>
      <c r="O217" s="17"/>
      <c r="P217" s="17"/>
      <c r="Q217" s="108"/>
      <c r="R217" s="39"/>
      <c r="S217" s="39"/>
      <c r="T217" s="39"/>
      <c r="U217" s="39"/>
      <c r="V217" s="39"/>
      <c r="W217" s="39"/>
    </row>
    <row r="218" spans="1:23">
      <c r="A218" s="36"/>
      <c r="B218" s="24"/>
      <c r="C218" s="22"/>
      <c r="D218" s="22"/>
      <c r="E218" s="53"/>
      <c r="F218" s="53"/>
      <c r="G218" s="39"/>
      <c r="H218" s="22"/>
      <c r="I218" s="15"/>
      <c r="J218" s="16"/>
      <c r="K218" s="22"/>
      <c r="L218" s="22"/>
      <c r="M218" s="17"/>
      <c r="N218" s="17"/>
      <c r="O218" s="17"/>
      <c r="P218" s="17"/>
      <c r="Q218" s="108"/>
      <c r="R218" s="39"/>
      <c r="S218" s="39"/>
      <c r="T218" s="39"/>
      <c r="U218" s="39"/>
      <c r="V218" s="39"/>
      <c r="W218" s="39"/>
    </row>
    <row r="219" spans="1:23" s="50" customFormat="1">
      <c r="A219" s="36"/>
      <c r="B219" s="106"/>
      <c r="C219" s="22"/>
      <c r="D219" s="22"/>
      <c r="E219" s="53"/>
      <c r="F219" s="53"/>
      <c r="G219" s="39"/>
      <c r="H219" s="22"/>
      <c r="I219" s="15"/>
      <c r="J219" s="16"/>
      <c r="K219" s="22"/>
      <c r="L219" s="22"/>
      <c r="M219" s="17"/>
      <c r="N219" s="17"/>
      <c r="O219" s="17"/>
      <c r="P219" s="17"/>
      <c r="Q219" s="108"/>
      <c r="R219" s="39"/>
      <c r="S219" s="53"/>
      <c r="T219" s="39"/>
      <c r="U219" s="39"/>
      <c r="V219" s="39"/>
      <c r="W219" s="39"/>
    </row>
    <row r="220" spans="1:23">
      <c r="A220" s="40"/>
      <c r="B220" s="24"/>
      <c r="C220" s="22"/>
      <c r="D220" s="22"/>
      <c r="E220" s="53"/>
      <c r="F220" s="53"/>
      <c r="G220" s="39"/>
      <c r="H220" s="22"/>
      <c r="I220" s="15"/>
      <c r="J220" s="16"/>
      <c r="K220" s="22"/>
      <c r="L220" s="22"/>
      <c r="M220" s="17"/>
      <c r="N220" s="17"/>
      <c r="O220" s="17"/>
      <c r="P220" s="17"/>
      <c r="Q220" s="108"/>
      <c r="R220" s="39"/>
      <c r="S220" s="39"/>
      <c r="T220" s="39"/>
      <c r="U220" s="39"/>
      <c r="V220" s="39"/>
      <c r="W220" s="39"/>
    </row>
    <row r="221" spans="1:23">
      <c r="A221" s="36"/>
      <c r="B221" s="24"/>
      <c r="C221" s="22"/>
      <c r="D221" s="22"/>
      <c r="E221" s="53"/>
      <c r="F221" s="53"/>
      <c r="G221" s="39"/>
      <c r="H221" s="22"/>
      <c r="I221" s="15"/>
      <c r="J221" s="16"/>
      <c r="K221" s="22"/>
      <c r="L221" s="22"/>
      <c r="M221" s="17"/>
      <c r="N221" s="17"/>
      <c r="O221" s="17"/>
      <c r="P221" s="17"/>
      <c r="Q221" s="108"/>
      <c r="R221" s="39"/>
      <c r="S221" s="39"/>
      <c r="T221" s="39"/>
      <c r="U221" s="39"/>
      <c r="V221" s="39"/>
      <c r="W221" s="39"/>
    </row>
    <row r="222" spans="1:23">
      <c r="A222" s="36"/>
      <c r="B222" s="24"/>
      <c r="C222" s="22"/>
      <c r="D222" s="22"/>
      <c r="E222" s="53"/>
      <c r="F222" s="53"/>
      <c r="G222" s="39"/>
      <c r="H222" s="22"/>
      <c r="I222" s="15"/>
      <c r="J222" s="16"/>
      <c r="K222" s="22"/>
      <c r="L222" s="22"/>
      <c r="M222" s="17"/>
      <c r="N222" s="17"/>
      <c r="O222" s="17"/>
      <c r="P222" s="17"/>
      <c r="Q222" s="108"/>
      <c r="R222" s="39"/>
      <c r="S222" s="39"/>
      <c r="T222" s="39"/>
      <c r="U222" s="39"/>
      <c r="V222" s="39"/>
      <c r="W222" s="39"/>
    </row>
    <row r="223" spans="1:23">
      <c r="A223" s="36"/>
      <c r="B223" s="24"/>
      <c r="C223" s="22"/>
      <c r="D223" s="22"/>
      <c r="E223" s="53"/>
      <c r="F223" s="53"/>
      <c r="G223" s="39"/>
      <c r="H223" s="22"/>
      <c r="I223" s="15"/>
      <c r="J223" s="16"/>
      <c r="K223" s="22"/>
      <c r="L223" s="22"/>
      <c r="M223" s="17"/>
      <c r="N223" s="17"/>
      <c r="O223" s="17"/>
      <c r="P223" s="17"/>
      <c r="Q223" s="108"/>
      <c r="R223" s="39"/>
      <c r="S223" s="39"/>
      <c r="T223" s="39"/>
      <c r="U223" s="39"/>
      <c r="V223" s="39"/>
      <c r="W223" s="39"/>
    </row>
    <row r="224" spans="1:23">
      <c r="A224" s="36"/>
      <c r="B224" s="24"/>
      <c r="C224" s="22"/>
      <c r="D224" s="22"/>
      <c r="E224" s="53"/>
      <c r="F224" s="53"/>
      <c r="G224" s="39"/>
      <c r="H224" s="22"/>
      <c r="I224" s="15"/>
      <c r="J224" s="16"/>
      <c r="K224" s="22"/>
      <c r="L224" s="22"/>
      <c r="M224" s="17"/>
      <c r="N224" s="17"/>
      <c r="O224" s="17"/>
      <c r="P224" s="17"/>
      <c r="Q224" s="108"/>
      <c r="R224" s="39"/>
      <c r="S224" s="39"/>
      <c r="T224" s="39"/>
      <c r="U224" s="39"/>
      <c r="V224" s="39"/>
      <c r="W224" s="39"/>
    </row>
    <row r="225" spans="1:23">
      <c r="A225" s="36"/>
      <c r="B225" s="24"/>
      <c r="C225" s="22"/>
      <c r="D225" s="22"/>
      <c r="E225" s="53"/>
      <c r="F225" s="53"/>
      <c r="G225" s="39"/>
      <c r="H225" s="22"/>
      <c r="I225" s="15"/>
      <c r="J225" s="16"/>
      <c r="K225" s="22"/>
      <c r="L225" s="22"/>
      <c r="M225" s="17"/>
      <c r="N225" s="17"/>
      <c r="O225" s="17"/>
      <c r="P225" s="17"/>
      <c r="Q225" s="108"/>
      <c r="R225" s="39"/>
      <c r="S225" s="39"/>
      <c r="T225" s="39"/>
      <c r="U225" s="39"/>
      <c r="V225" s="39"/>
      <c r="W225" s="39"/>
    </row>
    <row r="226" spans="1:23">
      <c r="A226" s="36"/>
      <c r="B226" s="24"/>
      <c r="C226" s="22"/>
      <c r="D226" s="22"/>
      <c r="E226" s="53"/>
      <c r="F226" s="53"/>
      <c r="G226" s="39"/>
      <c r="H226" s="22"/>
      <c r="I226" s="15"/>
      <c r="J226" s="16"/>
      <c r="K226" s="22"/>
      <c r="L226" s="22"/>
      <c r="M226" s="17"/>
      <c r="N226" s="17"/>
      <c r="O226" s="17"/>
      <c r="P226" s="17"/>
      <c r="Q226" s="108"/>
      <c r="R226" s="39"/>
      <c r="S226" s="39"/>
      <c r="T226" s="39"/>
      <c r="U226" s="39"/>
      <c r="V226" s="39"/>
      <c r="W226" s="39"/>
    </row>
    <row r="227" spans="1:23">
      <c r="A227" s="36"/>
      <c r="B227" s="24"/>
      <c r="C227" s="22"/>
      <c r="D227" s="22"/>
      <c r="E227" s="53"/>
      <c r="F227" s="53"/>
      <c r="G227" s="39"/>
      <c r="H227" s="22"/>
      <c r="I227" s="15"/>
      <c r="J227" s="16"/>
      <c r="K227" s="22"/>
      <c r="L227" s="22"/>
      <c r="M227" s="17"/>
      <c r="N227" s="17"/>
      <c r="O227" s="17"/>
      <c r="P227" s="17"/>
      <c r="Q227" s="108"/>
      <c r="R227" s="39"/>
      <c r="S227" s="39"/>
      <c r="T227" s="39"/>
      <c r="U227" s="39"/>
      <c r="V227" s="39"/>
      <c r="W227" s="39"/>
    </row>
    <row r="228" spans="1:23">
      <c r="A228" s="36"/>
      <c r="B228" s="24"/>
      <c r="C228" s="22"/>
      <c r="D228" s="22"/>
      <c r="E228" s="53"/>
      <c r="F228" s="53"/>
      <c r="G228" s="39"/>
      <c r="H228" s="22"/>
      <c r="I228" s="15"/>
      <c r="J228" s="16"/>
      <c r="K228" s="22"/>
      <c r="L228" s="22"/>
      <c r="M228" s="17"/>
      <c r="N228" s="17"/>
      <c r="O228" s="17"/>
      <c r="P228" s="17"/>
      <c r="Q228" s="108"/>
      <c r="R228" s="39"/>
      <c r="S228" s="39"/>
      <c r="T228" s="39"/>
      <c r="U228" s="39"/>
      <c r="V228" s="39"/>
      <c r="W228" s="39"/>
    </row>
    <row r="229" spans="1:23" s="50" customFormat="1">
      <c r="A229" s="36"/>
      <c r="B229" s="106"/>
      <c r="C229" s="22"/>
      <c r="D229" s="22"/>
      <c r="E229" s="53"/>
      <c r="F229" s="53"/>
      <c r="G229" s="39"/>
      <c r="H229" s="22"/>
      <c r="I229" s="15"/>
      <c r="J229" s="16"/>
      <c r="K229" s="22"/>
      <c r="L229" s="22"/>
      <c r="M229" s="17"/>
      <c r="N229" s="17"/>
      <c r="O229" s="17"/>
      <c r="P229" s="17"/>
      <c r="Q229" s="108"/>
      <c r="R229" s="39"/>
      <c r="S229" s="53"/>
      <c r="T229" s="39"/>
      <c r="U229" s="39"/>
      <c r="V229" s="39"/>
      <c r="W229" s="39"/>
    </row>
    <row r="230" spans="1:23">
      <c r="A230" s="36"/>
      <c r="B230" s="106"/>
      <c r="C230" s="22"/>
      <c r="D230" s="22"/>
      <c r="E230" s="39"/>
      <c r="F230" s="39"/>
      <c r="G230" s="39"/>
      <c r="H230" s="22"/>
      <c r="I230" s="15"/>
      <c r="J230" s="16"/>
      <c r="K230" s="22"/>
      <c r="L230" s="22"/>
      <c r="M230" s="17"/>
      <c r="N230" s="17"/>
      <c r="O230" s="17"/>
      <c r="P230" s="17"/>
      <c r="Q230" s="22"/>
      <c r="R230" s="39"/>
      <c r="S230" s="39"/>
      <c r="T230" s="39"/>
      <c r="U230" s="39"/>
      <c r="V230" s="39"/>
      <c r="W230" s="39"/>
    </row>
    <row r="231" spans="1:23">
      <c r="I231" s="15" t="e">
        <f t="shared" ref="I231:I243" si="3">J231/P231</f>
        <v>#DIV/0!</v>
      </c>
      <c r="J231" s="16">
        <f t="shared" ref="J231:J243" si="4">M231-O231-P231-N231</f>
        <v>0</v>
      </c>
      <c r="N231" s="17">
        <f t="shared" ref="N231:N243" si="5">M231*0.15</f>
        <v>0</v>
      </c>
    </row>
    <row r="232" spans="1:23">
      <c r="I232" s="15" t="e">
        <f t="shared" si="3"/>
        <v>#DIV/0!</v>
      </c>
      <c r="J232" s="16">
        <f t="shared" si="4"/>
        <v>0</v>
      </c>
      <c r="N232" s="17">
        <f t="shared" si="5"/>
        <v>0</v>
      </c>
    </row>
    <row r="233" spans="1:23">
      <c r="I233" s="15" t="e">
        <f t="shared" si="3"/>
        <v>#DIV/0!</v>
      </c>
      <c r="J233" s="16">
        <f t="shared" si="4"/>
        <v>0</v>
      </c>
      <c r="N233" s="17">
        <f t="shared" si="5"/>
        <v>0</v>
      </c>
    </row>
    <row r="234" spans="1:23">
      <c r="I234" s="15" t="e">
        <f t="shared" si="3"/>
        <v>#DIV/0!</v>
      </c>
      <c r="J234" s="16">
        <f t="shared" si="4"/>
        <v>0</v>
      </c>
      <c r="N234" s="17">
        <f t="shared" si="5"/>
        <v>0</v>
      </c>
    </row>
    <row r="235" spans="1:23">
      <c r="I235" s="15" t="e">
        <f t="shared" si="3"/>
        <v>#DIV/0!</v>
      </c>
      <c r="J235" s="16">
        <f t="shared" si="4"/>
        <v>0</v>
      </c>
      <c r="N235" s="17">
        <f t="shared" si="5"/>
        <v>0</v>
      </c>
    </row>
    <row r="236" spans="1:23">
      <c r="I236" s="15" t="e">
        <f t="shared" si="3"/>
        <v>#DIV/0!</v>
      </c>
      <c r="J236" s="16">
        <f t="shared" si="4"/>
        <v>0</v>
      </c>
      <c r="N236" s="17">
        <f t="shared" si="5"/>
        <v>0</v>
      </c>
    </row>
    <row r="237" spans="1:23">
      <c r="I237" s="15" t="e">
        <f t="shared" si="3"/>
        <v>#DIV/0!</v>
      </c>
      <c r="J237" s="16">
        <f t="shared" si="4"/>
        <v>0</v>
      </c>
      <c r="N237" s="17">
        <f t="shared" si="5"/>
        <v>0</v>
      </c>
    </row>
    <row r="238" spans="1:23">
      <c r="I238" s="15" t="e">
        <f t="shared" si="3"/>
        <v>#DIV/0!</v>
      </c>
      <c r="J238" s="16">
        <f t="shared" si="4"/>
        <v>0</v>
      </c>
      <c r="N238" s="17">
        <f t="shared" si="5"/>
        <v>0</v>
      </c>
    </row>
    <row r="239" spans="1:23">
      <c r="I239" s="15" t="e">
        <f t="shared" si="3"/>
        <v>#DIV/0!</v>
      </c>
      <c r="J239" s="16">
        <f t="shared" si="4"/>
        <v>0</v>
      </c>
      <c r="N239" s="17">
        <f t="shared" si="5"/>
        <v>0</v>
      </c>
    </row>
    <row r="240" spans="1:23">
      <c r="I240" s="15" t="e">
        <f t="shared" si="3"/>
        <v>#DIV/0!</v>
      </c>
      <c r="J240" s="16">
        <f t="shared" si="4"/>
        <v>0</v>
      </c>
      <c r="N240" s="17">
        <f t="shared" si="5"/>
        <v>0</v>
      </c>
    </row>
    <row r="241" spans="9:14">
      <c r="I241" s="15" t="e">
        <f t="shared" si="3"/>
        <v>#DIV/0!</v>
      </c>
      <c r="J241" s="16">
        <f t="shared" si="4"/>
        <v>0</v>
      </c>
      <c r="N241" s="17">
        <f t="shared" si="5"/>
        <v>0</v>
      </c>
    </row>
    <row r="242" spans="9:14">
      <c r="I242" s="15" t="e">
        <f t="shared" si="3"/>
        <v>#DIV/0!</v>
      </c>
      <c r="J242" s="16">
        <f t="shared" si="4"/>
        <v>0</v>
      </c>
      <c r="N242" s="17">
        <f t="shared" si="5"/>
        <v>0</v>
      </c>
    </row>
    <row r="243" spans="9:14">
      <c r="I243" s="15" t="e">
        <f t="shared" si="3"/>
        <v>#DIV/0!</v>
      </c>
      <c r="J243" s="16">
        <f t="shared" si="4"/>
        <v>0</v>
      </c>
      <c r="N243" s="17">
        <f t="shared" si="5"/>
        <v>0</v>
      </c>
    </row>
  </sheetData>
  <conditionalFormatting sqref="K1:L1048576">
    <cfRule type="cellIs" dxfId="135" priority="7" operator="equal">
      <formula>"Yes"</formula>
    </cfRule>
  </conditionalFormatting>
  <conditionalFormatting sqref="H35:H1048576 H1 G2:G3">
    <cfRule type="cellIs" dxfId="134" priority="6" operator="equal">
      <formula>"None"</formula>
    </cfRule>
  </conditionalFormatting>
  <conditionalFormatting sqref="Q61:Q1048576 Q1">
    <cfRule type="cellIs" dxfId="133" priority="5" operator="lessThan">
      <formula>10000</formula>
    </cfRule>
  </conditionalFormatting>
  <conditionalFormatting sqref="I45:I1048576 I1">
    <cfRule type="cellIs" dxfId="132" priority="4" operator="greaterThan">
      <formula>0.25</formula>
    </cfRule>
  </conditionalFormatting>
  <conditionalFormatting sqref="I2:I243">
    <cfRule type="cellIs" dxfId="131" priority="3" operator="greaterThan">
      <formula>0.15</formula>
    </cfRule>
  </conditionalFormatting>
  <conditionalFormatting sqref="J1:J1048576">
    <cfRule type="cellIs" dxfId="130" priority="2" operator="lessThan">
      <formula>4.99</formula>
    </cfRule>
  </conditionalFormatting>
  <conditionalFormatting sqref="Q27:Q60 Q2:Q25">
    <cfRule type="cellIs" dxfId="129" priority="1" operator="lessThan">
      <formula>16000</formula>
    </cfRule>
  </conditionalFormatting>
  <hyperlinks>
    <hyperlink ref="E2" r:id="rId1"/>
    <hyperlink ref="F2" r:id="rId2"/>
    <hyperlink ref="E3" r:id="rId3"/>
    <hyperlink ref="F3" r:id="rId4"/>
    <hyperlink ref="E4" r:id="rId5"/>
    <hyperlink ref="E5" r:id="rId6"/>
    <hyperlink ref="F5" r:id="rId7"/>
    <hyperlink ref="E6" r:id="rId8"/>
    <hyperlink ref="F6" r:id="rId9"/>
    <hyperlink ref="E7" r:id="rId10"/>
    <hyperlink ref="F7" r:id="rId11"/>
    <hyperlink ref="E8" r:id="rId12"/>
    <hyperlink ref="E9" r:id="rId13"/>
    <hyperlink ref="F9" r:id="rId14"/>
    <hyperlink ref="E10" r:id="rId15"/>
    <hyperlink ref="E11" r:id="rId16"/>
    <hyperlink ref="F11" r:id="rId17"/>
    <hyperlink ref="F10" r:id="rId18"/>
    <hyperlink ref="S11" r:id="rId19"/>
  </hyperlinks>
  <pageMargins left="0.7" right="0.7" top="0.75" bottom="0.75" header="0.3" footer="0.3"/>
  <pageSetup orientation="portrait" r:id="rId20"/>
</worksheet>
</file>

<file path=xl/worksheets/sheet12.xml><?xml version="1.0" encoding="utf-8"?>
<worksheet xmlns="http://schemas.openxmlformats.org/spreadsheetml/2006/main" xmlns:r="http://schemas.openxmlformats.org/officeDocument/2006/relationships">
  <dimension ref="A1:T594"/>
  <sheetViews>
    <sheetView workbookViewId="0">
      <pane ySplit="1" topLeftCell="A545" activePane="bottomLeft" state="frozen"/>
      <selection pane="bottomLeft" activeCell="C565" sqref="C565"/>
    </sheetView>
  </sheetViews>
  <sheetFormatPr defaultRowHeight="15"/>
  <cols>
    <col min="1" max="1" width="10.42578125" style="12" customWidth="1"/>
    <col min="2" max="2" width="24.5703125" style="28" customWidth="1"/>
    <col min="3" max="3" width="14.42578125" style="6" customWidth="1"/>
    <col min="4" max="4" width="10.85546875" customWidth="1"/>
    <col min="5" max="5" width="11.140625" customWidth="1"/>
    <col min="6" max="6" width="11.140625" hidden="1" customWidth="1"/>
    <col min="7" max="7" width="13.42578125" style="6" hidden="1" customWidth="1"/>
    <col min="8" max="8" width="7.42578125" style="4" customWidth="1"/>
    <col min="9" max="9" width="8.85546875" style="8" customWidth="1"/>
    <col min="10" max="10" width="7" style="6" customWidth="1"/>
    <col min="11" max="12" width="10" style="1" customWidth="1"/>
    <col min="13" max="13" width="8.42578125" style="1" customWidth="1"/>
    <col min="14" max="14" width="10.85546875" style="1" customWidth="1"/>
    <col min="15" max="15" width="9.140625" style="1" customWidth="1"/>
    <col min="16" max="16" width="9.140625" style="6"/>
    <col min="18" max="18" width="10.140625" customWidth="1"/>
  </cols>
  <sheetData>
    <row r="1" spans="1:19" s="18" customFormat="1" ht="28.5" customHeight="1" thickBot="1">
      <c r="A1" s="57" t="s">
        <v>23</v>
      </c>
      <c r="B1" s="25" t="s">
        <v>7</v>
      </c>
      <c r="C1" s="18" t="s">
        <v>19</v>
      </c>
      <c r="D1" s="18" t="s">
        <v>14</v>
      </c>
      <c r="E1" s="18" t="s">
        <v>1</v>
      </c>
      <c r="F1" s="18" t="s">
        <v>40</v>
      </c>
      <c r="G1" s="18" t="s">
        <v>8</v>
      </c>
      <c r="H1" s="19" t="s">
        <v>9</v>
      </c>
      <c r="I1" s="20" t="s">
        <v>10</v>
      </c>
      <c r="J1" s="18" t="s">
        <v>4</v>
      </c>
      <c r="K1" s="21" t="s">
        <v>3</v>
      </c>
      <c r="L1" s="21" t="s">
        <v>11</v>
      </c>
      <c r="M1" s="21" t="s">
        <v>24</v>
      </c>
      <c r="N1" s="21" t="s">
        <v>0</v>
      </c>
      <c r="O1" s="21" t="s">
        <v>189</v>
      </c>
      <c r="P1" s="18" t="s">
        <v>2</v>
      </c>
    </row>
    <row r="2" spans="1:19" s="106" customFormat="1" ht="14.45" customHeight="1">
      <c r="A2" s="13">
        <v>44631</v>
      </c>
      <c r="B2" s="37" t="s">
        <v>2035</v>
      </c>
      <c r="C2" s="111" t="s">
        <v>2025</v>
      </c>
      <c r="D2" s="112" t="s">
        <v>2027</v>
      </c>
      <c r="E2" s="103" t="s">
        <v>2026</v>
      </c>
      <c r="F2" s="24"/>
      <c r="G2" s="105"/>
      <c r="H2" s="4">
        <f t="shared" ref="H2:H66" si="0">I2/N2</f>
        <v>2.1703724594929218E-2</v>
      </c>
      <c r="I2" s="8">
        <f t="shared" ref="I2:I66" si="1">K2-M2-N2-L2</f>
        <v>0.85420000000000762</v>
      </c>
      <c r="J2" s="105" t="s">
        <v>429</v>
      </c>
      <c r="K2" s="74">
        <v>53.99</v>
      </c>
      <c r="L2" s="1">
        <f t="shared" ref="L2:L66" si="2">K2*0.15</f>
        <v>8.0984999999999996</v>
      </c>
      <c r="M2" s="74">
        <v>5.68</v>
      </c>
      <c r="N2" s="17">
        <f t="shared" ref="N2:N66" si="3">(O2+1)*1.27</f>
        <v>39.357299999999995</v>
      </c>
      <c r="O2" s="74">
        <v>29.99</v>
      </c>
      <c r="P2" s="110">
        <v>10892</v>
      </c>
      <c r="R2" s="160"/>
      <c r="S2" s="115"/>
    </row>
    <row r="3" spans="1:19" s="106" customFormat="1">
      <c r="A3" s="107"/>
      <c r="B3" s="161" t="s">
        <v>2036</v>
      </c>
      <c r="C3" s="111" t="s">
        <v>2029</v>
      </c>
      <c r="D3" s="103" t="s">
        <v>2028</v>
      </c>
      <c r="E3" s="103" t="s">
        <v>2030</v>
      </c>
      <c r="F3" s="24"/>
      <c r="G3" s="105"/>
      <c r="H3" s="4">
        <f t="shared" si="0"/>
        <v>0.11266524888648378</v>
      </c>
      <c r="I3" s="8">
        <f t="shared" si="1"/>
        <v>4.4342000000000077</v>
      </c>
      <c r="J3" s="105" t="s">
        <v>17</v>
      </c>
      <c r="K3" s="74">
        <v>57.99</v>
      </c>
      <c r="L3" s="1">
        <f t="shared" si="2"/>
        <v>8.6984999999999992</v>
      </c>
      <c r="M3" s="74">
        <v>5.5</v>
      </c>
      <c r="N3" s="17">
        <f t="shared" si="3"/>
        <v>39.357299999999995</v>
      </c>
      <c r="O3" s="74">
        <v>29.99</v>
      </c>
      <c r="P3" s="110">
        <v>9546</v>
      </c>
      <c r="R3" s="138"/>
      <c r="S3" s="139"/>
    </row>
    <row r="4" spans="1:19" s="106" customFormat="1">
      <c r="A4" s="107"/>
      <c r="B4" s="161" t="s">
        <v>2031</v>
      </c>
      <c r="C4" s="111" t="s">
        <v>2033</v>
      </c>
      <c r="D4" s="103" t="s">
        <v>2032</v>
      </c>
      <c r="E4" s="103" t="s">
        <v>2034</v>
      </c>
      <c r="F4" s="24"/>
      <c r="G4" s="105"/>
      <c r="H4" s="4">
        <f t="shared" si="0"/>
        <v>4.7442278814857831E-2</v>
      </c>
      <c r="I4" s="8">
        <f t="shared" si="1"/>
        <v>1.867200000000004</v>
      </c>
      <c r="J4" s="105" t="s">
        <v>429</v>
      </c>
      <c r="K4" s="74">
        <v>54.97</v>
      </c>
      <c r="L4" s="1">
        <f t="shared" si="2"/>
        <v>8.2454999999999998</v>
      </c>
      <c r="M4" s="74">
        <v>5.5</v>
      </c>
      <c r="N4" s="17">
        <f t="shared" si="3"/>
        <v>39.357299999999995</v>
      </c>
      <c r="O4" s="74">
        <v>29.99</v>
      </c>
      <c r="P4" s="110">
        <v>4175</v>
      </c>
      <c r="R4" s="138"/>
      <c r="S4" s="140"/>
    </row>
    <row r="5" spans="1:19" s="106" customFormat="1">
      <c r="A5" s="107"/>
      <c r="B5" s="24" t="s">
        <v>2037</v>
      </c>
      <c r="C5" s="111" t="s">
        <v>2039</v>
      </c>
      <c r="D5" s="103" t="s">
        <v>2038</v>
      </c>
      <c r="E5" s="113" t="s">
        <v>2040</v>
      </c>
      <c r="F5" s="24"/>
      <c r="G5" s="105"/>
      <c r="H5" s="4">
        <f t="shared" si="0"/>
        <v>8.314429415679768E-2</v>
      </c>
      <c r="I5" s="8">
        <f t="shared" si="1"/>
        <v>5.3841999999999945</v>
      </c>
      <c r="J5" s="105" t="s">
        <v>429</v>
      </c>
      <c r="K5" s="74">
        <v>88.99</v>
      </c>
      <c r="L5" s="1">
        <f t="shared" si="2"/>
        <v>13.3485</v>
      </c>
      <c r="M5" s="74">
        <v>5.5</v>
      </c>
      <c r="N5" s="17">
        <f t="shared" si="3"/>
        <v>64.757300000000001</v>
      </c>
      <c r="O5" s="114">
        <v>49.99</v>
      </c>
      <c r="P5" s="110">
        <v>10655</v>
      </c>
    </row>
    <row r="6" spans="1:19" s="96" customFormat="1" ht="16.350000000000001" customHeight="1">
      <c r="A6" s="93"/>
      <c r="B6" s="43" t="s">
        <v>2041</v>
      </c>
      <c r="C6" s="117" t="s">
        <v>2043</v>
      </c>
      <c r="D6" s="118" t="s">
        <v>2042</v>
      </c>
      <c r="E6" s="118" t="s">
        <v>2044</v>
      </c>
      <c r="F6" s="43"/>
      <c r="G6" s="94"/>
      <c r="H6" s="81">
        <f>I6/N6</f>
        <v>-4.9296372764151622E-2</v>
      </c>
      <c r="I6" s="48">
        <f>K6-M6-N6-L6</f>
        <v>-3.1922999999999959</v>
      </c>
      <c r="J6" s="94" t="s">
        <v>429</v>
      </c>
      <c r="K6" s="99">
        <v>78.900000000000006</v>
      </c>
      <c r="L6" s="49">
        <f t="shared" si="2"/>
        <v>11.835000000000001</v>
      </c>
      <c r="M6" s="99">
        <v>5.5</v>
      </c>
      <c r="N6" s="49">
        <f t="shared" si="3"/>
        <v>64.757300000000001</v>
      </c>
      <c r="O6" s="99">
        <v>49.99</v>
      </c>
      <c r="P6" s="100">
        <v>4972</v>
      </c>
    </row>
    <row r="7" spans="1:19" s="106" customFormat="1" ht="16.350000000000001" customHeight="1">
      <c r="A7" s="107">
        <v>44634</v>
      </c>
      <c r="B7" s="24" t="s">
        <v>2045</v>
      </c>
      <c r="C7" s="111" t="s">
        <v>2047</v>
      </c>
      <c r="D7" s="103" t="s">
        <v>2046</v>
      </c>
      <c r="E7" s="103" t="s">
        <v>2048</v>
      </c>
      <c r="F7" s="24"/>
      <c r="G7" s="105"/>
      <c r="H7" s="4">
        <f t="shared" si="0"/>
        <v>1.5067242368882072</v>
      </c>
      <c r="I7" s="8">
        <f t="shared" si="1"/>
        <v>40.165200000000006</v>
      </c>
      <c r="J7" s="105" t="s">
        <v>17</v>
      </c>
      <c r="K7" s="74">
        <v>86.25</v>
      </c>
      <c r="L7" s="1">
        <f t="shared" si="2"/>
        <v>12.9375</v>
      </c>
      <c r="M7" s="74">
        <v>6.49</v>
      </c>
      <c r="N7" s="17">
        <f t="shared" si="3"/>
        <v>26.657299999999999</v>
      </c>
      <c r="O7" s="74">
        <v>19.989999999999998</v>
      </c>
      <c r="P7" s="110">
        <v>62882</v>
      </c>
      <c r="Q7" s="115" t="s">
        <v>2049</v>
      </c>
    </row>
    <row r="8" spans="1:19" s="106" customFormat="1" ht="15.75" customHeight="1">
      <c r="A8" s="107"/>
      <c r="B8" s="37" t="s">
        <v>2050</v>
      </c>
      <c r="C8" s="111" t="s">
        <v>2052</v>
      </c>
      <c r="D8" s="103" t="s">
        <v>2051</v>
      </c>
      <c r="E8" s="103" t="s">
        <v>2053</v>
      </c>
      <c r="F8" s="103"/>
      <c r="G8" s="105"/>
      <c r="H8" s="4">
        <f t="shared" si="0"/>
        <v>2.1371759463919155</v>
      </c>
      <c r="I8" s="8">
        <f t="shared" si="1"/>
        <v>48.828700000000005</v>
      </c>
      <c r="J8" s="105" t="s">
        <v>17</v>
      </c>
      <c r="K8" s="74">
        <v>91.96</v>
      </c>
      <c r="L8" s="1">
        <f t="shared" si="2"/>
        <v>13.793999999999999</v>
      </c>
      <c r="M8" s="74">
        <v>6.49</v>
      </c>
      <c r="N8" s="17">
        <f t="shared" si="3"/>
        <v>22.847299999999997</v>
      </c>
      <c r="O8" s="74">
        <v>16.989999999999998</v>
      </c>
      <c r="P8" s="110" t="s">
        <v>29</v>
      </c>
    </row>
    <row r="9" spans="1:19" s="106" customFormat="1" ht="16.350000000000001" customHeight="1">
      <c r="A9" s="107"/>
      <c r="B9" s="37" t="s">
        <v>2054</v>
      </c>
      <c r="C9" s="111" t="s">
        <v>2056</v>
      </c>
      <c r="D9" s="103" t="s">
        <v>2055</v>
      </c>
      <c r="E9" s="103" t="s">
        <v>2057</v>
      </c>
      <c r="F9" s="103"/>
      <c r="G9" s="105"/>
      <c r="H9" s="4">
        <f>I9/N9</f>
        <v>-0.33517060367454071</v>
      </c>
      <c r="I9" s="8">
        <f t="shared" si="1"/>
        <v>-1.2770000000000001</v>
      </c>
      <c r="J9" s="105" t="s">
        <v>17</v>
      </c>
      <c r="K9" s="74">
        <v>2.98</v>
      </c>
      <c r="L9" s="1">
        <f t="shared" si="2"/>
        <v>0.44700000000000001</v>
      </c>
      <c r="M9" s="74"/>
      <c r="N9" s="17">
        <f t="shared" si="3"/>
        <v>3.81</v>
      </c>
      <c r="O9" s="74">
        <v>2</v>
      </c>
      <c r="P9" s="110" t="s">
        <v>29</v>
      </c>
    </row>
    <row r="10" spans="1:19" s="106" customFormat="1" ht="16.350000000000001" customHeight="1">
      <c r="A10" s="107"/>
      <c r="B10" s="24" t="s">
        <v>2058</v>
      </c>
      <c r="C10" s="111" t="s">
        <v>2060</v>
      </c>
      <c r="D10" s="103" t="s">
        <v>2059</v>
      </c>
      <c r="E10" s="103" t="s">
        <v>2061</v>
      </c>
      <c r="F10" s="103"/>
      <c r="G10" s="105"/>
      <c r="H10" s="4">
        <f t="shared" si="0"/>
        <v>-0.63415336337071204</v>
      </c>
      <c r="I10" s="8">
        <f t="shared" si="1"/>
        <v>-4.4053999999999993</v>
      </c>
      <c r="J10" s="105" t="s">
        <v>17</v>
      </c>
      <c r="K10" s="74">
        <v>2.99</v>
      </c>
      <c r="L10" s="1">
        <f t="shared" si="2"/>
        <v>0.44850000000000001</v>
      </c>
      <c r="M10" s="74"/>
      <c r="N10" s="17">
        <f t="shared" si="3"/>
        <v>6.9468999999999994</v>
      </c>
      <c r="O10" s="74">
        <v>4.47</v>
      </c>
      <c r="P10" s="110" t="s">
        <v>29</v>
      </c>
    </row>
    <row r="11" spans="1:19" s="106" customFormat="1" ht="16.350000000000001" customHeight="1">
      <c r="A11" s="107"/>
      <c r="B11" s="24" t="s">
        <v>2062</v>
      </c>
      <c r="C11" s="111" t="s">
        <v>2064</v>
      </c>
      <c r="D11" s="103" t="s">
        <v>2063</v>
      </c>
      <c r="E11" s="103" t="s">
        <v>2065</v>
      </c>
      <c r="F11" s="103"/>
      <c r="G11" s="105"/>
      <c r="H11" s="4">
        <f t="shared" si="0"/>
        <v>1.0906502709260792</v>
      </c>
      <c r="I11" s="8">
        <f t="shared" si="1"/>
        <v>22.563700000000004</v>
      </c>
      <c r="J11" s="105" t="s">
        <v>17</v>
      </c>
      <c r="K11" s="74">
        <v>58.52</v>
      </c>
      <c r="L11" s="1">
        <f t="shared" si="2"/>
        <v>8.7780000000000005</v>
      </c>
      <c r="M11" s="74">
        <v>6.49</v>
      </c>
      <c r="N11" s="17">
        <f t="shared" si="3"/>
        <v>20.688299999999998</v>
      </c>
      <c r="O11" s="74">
        <v>15.29</v>
      </c>
      <c r="P11" s="110">
        <v>75759</v>
      </c>
    </row>
    <row r="12" spans="1:19" s="106" customFormat="1" ht="16.350000000000001" customHeight="1">
      <c r="A12" s="107"/>
      <c r="B12" s="24" t="s">
        <v>2066</v>
      </c>
      <c r="C12" s="111" t="s">
        <v>2068</v>
      </c>
      <c r="D12" s="103" t="s">
        <v>2067</v>
      </c>
      <c r="E12" s="103" t="s">
        <v>2069</v>
      </c>
      <c r="F12" s="103"/>
      <c r="G12" s="105"/>
      <c r="H12" s="4">
        <f t="shared" si="0"/>
        <v>-0.20352516055733527</v>
      </c>
      <c r="I12" s="8">
        <f t="shared" si="1"/>
        <v>-1.2898000000000007</v>
      </c>
      <c r="J12" s="105" t="s">
        <v>17</v>
      </c>
      <c r="K12" s="74">
        <v>9.9499999999999993</v>
      </c>
      <c r="L12" s="1">
        <f t="shared" si="2"/>
        <v>1.4924999999999999</v>
      </c>
      <c r="M12" s="74">
        <v>3.41</v>
      </c>
      <c r="N12" s="17">
        <f t="shared" si="3"/>
        <v>6.3372999999999999</v>
      </c>
      <c r="O12" s="74">
        <v>3.99</v>
      </c>
      <c r="P12" s="110">
        <v>73582</v>
      </c>
    </row>
    <row r="13" spans="1:19" s="106" customFormat="1" ht="16.350000000000001" customHeight="1">
      <c r="A13" s="107"/>
      <c r="B13" s="24" t="s">
        <v>2070</v>
      </c>
      <c r="C13" s="111" t="s">
        <v>2072</v>
      </c>
      <c r="D13" s="103" t="s">
        <v>2071</v>
      </c>
      <c r="E13" s="103" t="s">
        <v>2073</v>
      </c>
      <c r="F13" s="103"/>
      <c r="G13" s="105"/>
      <c r="H13" s="4">
        <f t="shared" si="0"/>
        <v>-0.39329811400034131</v>
      </c>
      <c r="I13" s="8">
        <f t="shared" si="1"/>
        <v>-8.9857999999999976</v>
      </c>
      <c r="J13" s="105" t="s">
        <v>429</v>
      </c>
      <c r="K13" s="74">
        <v>22.99</v>
      </c>
      <c r="L13" s="1">
        <f t="shared" si="2"/>
        <v>3.4484999999999997</v>
      </c>
      <c r="M13" s="74">
        <v>5.68</v>
      </c>
      <c r="N13" s="17">
        <f t="shared" si="3"/>
        <v>22.847299999999997</v>
      </c>
      <c r="O13" s="74">
        <v>16.989999999999998</v>
      </c>
      <c r="P13" s="110">
        <v>3551</v>
      </c>
      <c r="R13" s="115"/>
    </row>
    <row r="14" spans="1:19" s="96" customFormat="1" ht="16.350000000000001" customHeight="1">
      <c r="A14" s="93"/>
      <c r="B14" s="43" t="s">
        <v>2074</v>
      </c>
      <c r="C14" s="117" t="s">
        <v>2076</v>
      </c>
      <c r="D14" s="118" t="s">
        <v>2075</v>
      </c>
      <c r="E14" s="95" t="s">
        <v>2077</v>
      </c>
      <c r="F14" s="118"/>
      <c r="G14" s="94"/>
      <c r="H14" s="81">
        <f t="shared" si="0"/>
        <v>-0.37588005361990701</v>
      </c>
      <c r="I14" s="48">
        <f t="shared" si="1"/>
        <v>-3.3368000000000007</v>
      </c>
      <c r="J14" s="94" t="s">
        <v>429</v>
      </c>
      <c r="K14" s="99">
        <v>10.53</v>
      </c>
      <c r="L14" s="49">
        <f t="shared" si="2"/>
        <v>1.5794999999999999</v>
      </c>
      <c r="M14" s="99">
        <v>3.41</v>
      </c>
      <c r="N14" s="49">
        <f t="shared" si="3"/>
        <v>8.8773</v>
      </c>
      <c r="O14" s="99">
        <v>5.99</v>
      </c>
      <c r="P14" s="100">
        <v>3844</v>
      </c>
      <c r="Q14" s="95" t="s">
        <v>2078</v>
      </c>
    </row>
    <row r="15" spans="1:19" s="106" customFormat="1" ht="16.350000000000001" customHeight="1">
      <c r="A15" s="107">
        <v>44636</v>
      </c>
      <c r="B15" s="24" t="s">
        <v>2079</v>
      </c>
      <c r="C15" s="111" t="s">
        <v>2081</v>
      </c>
      <c r="D15" s="103" t="s">
        <v>2080</v>
      </c>
      <c r="E15" s="103" t="s">
        <v>2082</v>
      </c>
      <c r="F15" s="103"/>
      <c r="G15" s="105"/>
      <c r="H15" s="4">
        <f t="shared" si="0"/>
        <v>-0.92410639993693777</v>
      </c>
      <c r="I15" s="8">
        <f t="shared" si="1"/>
        <v>-10.550800000000001</v>
      </c>
      <c r="J15" s="105" t="s">
        <v>429</v>
      </c>
      <c r="K15" s="74">
        <v>7.49</v>
      </c>
      <c r="L15" s="1">
        <f t="shared" si="2"/>
        <v>1.1234999999999999</v>
      </c>
      <c r="M15" s="74">
        <v>5.5</v>
      </c>
      <c r="N15" s="17">
        <f t="shared" si="3"/>
        <v>11.417300000000001</v>
      </c>
      <c r="O15" s="74">
        <v>7.99</v>
      </c>
      <c r="P15" s="110">
        <v>210</v>
      </c>
    </row>
    <row r="16" spans="1:19" s="106" customFormat="1" ht="16.350000000000001" customHeight="1">
      <c r="A16" s="104"/>
      <c r="B16" s="24" t="s">
        <v>2083</v>
      </c>
      <c r="C16" s="111" t="s">
        <v>2084</v>
      </c>
      <c r="D16" s="103" t="s">
        <v>2086</v>
      </c>
      <c r="E16" s="103" t="s">
        <v>2085</v>
      </c>
      <c r="F16" s="103"/>
      <c r="G16" s="105"/>
      <c r="H16" s="4">
        <f t="shared" si="0"/>
        <v>-0.77889689583855026</v>
      </c>
      <c r="I16" s="8">
        <f t="shared" si="1"/>
        <v>-8.3983000000000008</v>
      </c>
      <c r="J16" s="105" t="s">
        <v>17</v>
      </c>
      <c r="K16" s="74">
        <v>11.24</v>
      </c>
      <c r="L16" s="1">
        <f t="shared" si="2"/>
        <v>1.6859999999999999</v>
      </c>
      <c r="M16" s="74">
        <v>7.17</v>
      </c>
      <c r="N16" s="17">
        <f t="shared" si="3"/>
        <v>10.782300000000001</v>
      </c>
      <c r="O16" s="74">
        <v>7.49</v>
      </c>
      <c r="P16" s="110">
        <v>1068</v>
      </c>
    </row>
    <row r="17" spans="1:18" s="106" customFormat="1" ht="16.350000000000001" customHeight="1">
      <c r="A17" s="104"/>
      <c r="B17" s="24" t="s">
        <v>2087</v>
      </c>
      <c r="C17" s="111" t="s">
        <v>2089</v>
      </c>
      <c r="D17" s="103" t="s">
        <v>2088</v>
      </c>
      <c r="E17" s="103" t="s">
        <v>2090</v>
      </c>
      <c r="F17" s="103"/>
      <c r="G17" s="105"/>
      <c r="H17" s="4">
        <f t="shared" si="0"/>
        <v>0.26132259783316553</v>
      </c>
      <c r="I17" s="8">
        <f t="shared" si="1"/>
        <v>1.3241999999999998</v>
      </c>
      <c r="J17" s="105" t="s">
        <v>17</v>
      </c>
      <c r="K17" s="74">
        <v>13.99</v>
      </c>
      <c r="L17" s="1">
        <f t="shared" si="2"/>
        <v>2.0985</v>
      </c>
      <c r="M17" s="74">
        <v>5.5</v>
      </c>
      <c r="N17" s="17">
        <f t="shared" si="3"/>
        <v>5.0673000000000004</v>
      </c>
      <c r="O17" s="74">
        <v>2.99</v>
      </c>
      <c r="P17" s="110">
        <v>3560</v>
      </c>
    </row>
    <row r="18" spans="1:18" s="106" customFormat="1" ht="16.350000000000001" customHeight="1">
      <c r="A18" s="104"/>
      <c r="B18" s="37" t="s">
        <v>2091</v>
      </c>
      <c r="C18" s="111" t="s">
        <v>2093</v>
      </c>
      <c r="D18" s="103" t="s">
        <v>2092</v>
      </c>
      <c r="E18" s="103" t="s">
        <v>2094</v>
      </c>
      <c r="F18" s="103"/>
      <c r="G18" s="105"/>
      <c r="H18" s="4">
        <f t="shared" si="0"/>
        <v>-0.65697064602384359</v>
      </c>
      <c r="I18" s="8">
        <f t="shared" si="1"/>
        <v>-13.3413</v>
      </c>
      <c r="J18" s="105" t="s">
        <v>429</v>
      </c>
      <c r="K18" s="74">
        <v>20.96</v>
      </c>
      <c r="L18" s="1">
        <f t="shared" si="2"/>
        <v>3.1440000000000001</v>
      </c>
      <c r="M18" s="74">
        <v>10.85</v>
      </c>
      <c r="N18" s="17">
        <f t="shared" si="3"/>
        <v>20.307300000000001</v>
      </c>
      <c r="O18" s="74">
        <v>14.99</v>
      </c>
      <c r="P18" s="110">
        <v>6778</v>
      </c>
    </row>
    <row r="19" spans="1:18" s="106" customFormat="1" ht="16.350000000000001" customHeight="1">
      <c r="A19" s="107"/>
      <c r="B19" s="24" t="s">
        <v>2095</v>
      </c>
      <c r="C19" s="111" t="s">
        <v>2097</v>
      </c>
      <c r="D19" s="103" t="s">
        <v>2096</v>
      </c>
      <c r="E19" s="103" t="s">
        <v>2098</v>
      </c>
      <c r="F19" s="103"/>
      <c r="G19" s="105"/>
      <c r="H19" s="4">
        <f t="shared" si="0"/>
        <v>-0.42404006677796341</v>
      </c>
      <c r="I19" s="8">
        <f t="shared" si="1"/>
        <v>-3.2258000000000013</v>
      </c>
      <c r="J19" s="105" t="s">
        <v>17</v>
      </c>
      <c r="K19" s="116">
        <v>12.79</v>
      </c>
      <c r="L19" s="1">
        <f t="shared" si="2"/>
        <v>1.9184999999999999</v>
      </c>
      <c r="M19" s="74">
        <v>6.49</v>
      </c>
      <c r="N19" s="17">
        <f t="shared" si="3"/>
        <v>7.6073000000000004</v>
      </c>
      <c r="O19" s="74">
        <v>4.99</v>
      </c>
      <c r="P19" s="110">
        <v>2699</v>
      </c>
    </row>
    <row r="20" spans="1:18" s="106" customFormat="1" ht="16.350000000000001" customHeight="1">
      <c r="A20" s="104"/>
      <c r="B20" s="24" t="s">
        <v>2099</v>
      </c>
      <c r="C20" s="111" t="s">
        <v>2101</v>
      </c>
      <c r="D20" s="103" t="s">
        <v>2100</v>
      </c>
      <c r="E20" s="103" t="s">
        <v>2102</v>
      </c>
      <c r="F20" s="103"/>
      <c r="G20" s="105"/>
      <c r="H20" s="4">
        <f t="shared" si="0"/>
        <v>2.4241162134933322E-2</v>
      </c>
      <c r="I20" s="8">
        <f t="shared" si="1"/>
        <v>0.43070000000000075</v>
      </c>
      <c r="J20" s="105" t="s">
        <v>17</v>
      </c>
      <c r="K20" s="74">
        <v>27.88</v>
      </c>
      <c r="L20" s="1">
        <f t="shared" si="2"/>
        <v>4.1819999999999995</v>
      </c>
      <c r="M20" s="74">
        <v>5.5</v>
      </c>
      <c r="N20" s="17">
        <f t="shared" si="3"/>
        <v>17.767299999999999</v>
      </c>
      <c r="O20" s="74">
        <v>12.99</v>
      </c>
      <c r="P20" s="110">
        <v>7072</v>
      </c>
    </row>
    <row r="21" spans="1:18" s="106" customFormat="1" ht="16.350000000000001" customHeight="1">
      <c r="A21" s="104"/>
      <c r="B21" s="24" t="s">
        <v>2103</v>
      </c>
      <c r="C21" s="105" t="s">
        <v>2105</v>
      </c>
      <c r="D21" s="103" t="s">
        <v>2104</v>
      </c>
      <c r="E21" s="103" t="s">
        <v>2106</v>
      </c>
      <c r="F21" s="103"/>
      <c r="G21" s="105"/>
      <c r="H21" s="4">
        <f t="shared" si="0"/>
        <v>0.16675705071302413</v>
      </c>
      <c r="I21" s="8">
        <f t="shared" si="1"/>
        <v>5.5042000000000018</v>
      </c>
      <c r="J21" s="105" t="s">
        <v>17</v>
      </c>
      <c r="K21" s="74">
        <v>51.99</v>
      </c>
      <c r="L21" s="1">
        <f t="shared" si="2"/>
        <v>7.7984999999999998</v>
      </c>
      <c r="M21" s="74">
        <v>5.68</v>
      </c>
      <c r="N21" s="17">
        <f t="shared" si="3"/>
        <v>33.007300000000001</v>
      </c>
      <c r="O21" s="74">
        <v>24.99</v>
      </c>
      <c r="P21" s="110">
        <v>17894</v>
      </c>
    </row>
    <row r="22" spans="1:18" s="106" customFormat="1" ht="16.350000000000001" customHeight="1">
      <c r="A22" s="107"/>
      <c r="B22" s="24" t="s">
        <v>2107</v>
      </c>
      <c r="C22" s="105" t="s">
        <v>2109</v>
      </c>
      <c r="D22" s="103" t="s">
        <v>2108</v>
      </c>
      <c r="E22" s="103" t="s">
        <v>2110</v>
      </c>
      <c r="F22" s="103"/>
      <c r="G22" s="105"/>
      <c r="H22" s="4">
        <f t="shared" si="0"/>
        <v>-0.49639856661752907</v>
      </c>
      <c r="I22" s="8">
        <f t="shared" si="1"/>
        <v>-28.993300000000009</v>
      </c>
      <c r="J22" s="105" t="s">
        <v>17</v>
      </c>
      <c r="K22" s="74">
        <v>43.04</v>
      </c>
      <c r="L22" s="1">
        <f t="shared" si="2"/>
        <v>6.4559999999999995</v>
      </c>
      <c r="M22" s="74">
        <v>7.17</v>
      </c>
      <c r="N22" s="17">
        <f t="shared" si="3"/>
        <v>58.407300000000006</v>
      </c>
      <c r="O22" s="74">
        <v>44.99</v>
      </c>
      <c r="P22" s="110">
        <v>93372</v>
      </c>
    </row>
    <row r="23" spans="1:18" s="106" customFormat="1" ht="16.350000000000001" customHeight="1">
      <c r="A23" s="104"/>
      <c r="B23" s="24" t="s">
        <v>2111</v>
      </c>
      <c r="C23" s="105" t="s">
        <v>2113</v>
      </c>
      <c r="D23" s="103" t="s">
        <v>2112</v>
      </c>
      <c r="E23" s="103" t="s">
        <v>2114</v>
      </c>
      <c r="F23" s="103"/>
      <c r="G23" s="105"/>
      <c r="H23" s="4">
        <f t="shared" si="0"/>
        <v>-0.19436697446611398</v>
      </c>
      <c r="I23" s="8">
        <f t="shared" si="1"/>
        <v>-1.9722999999999984</v>
      </c>
      <c r="J23" s="105" t="s">
        <v>429</v>
      </c>
      <c r="K23" s="74">
        <v>16.3</v>
      </c>
      <c r="L23" s="1">
        <f t="shared" si="2"/>
        <v>2.4449999999999998</v>
      </c>
      <c r="M23" s="74">
        <v>5.68</v>
      </c>
      <c r="N23" s="17">
        <f t="shared" si="3"/>
        <v>10.1473</v>
      </c>
      <c r="O23" s="74">
        <v>6.99</v>
      </c>
      <c r="P23" s="110">
        <v>4392</v>
      </c>
    </row>
    <row r="24" spans="1:18" s="96" customFormat="1" ht="16.350000000000001" customHeight="1">
      <c r="A24" s="93"/>
      <c r="B24" s="43" t="s">
        <v>2115</v>
      </c>
      <c r="C24" s="94" t="s">
        <v>2117</v>
      </c>
      <c r="D24" s="118" t="s">
        <v>2116</v>
      </c>
      <c r="E24" s="118" t="s">
        <v>2118</v>
      </c>
      <c r="F24" s="118"/>
      <c r="G24" s="94"/>
      <c r="H24" s="81">
        <f t="shared" si="0"/>
        <v>-0.1903656321815545</v>
      </c>
      <c r="I24" s="48">
        <f t="shared" si="1"/>
        <v>-12.085800000000006</v>
      </c>
      <c r="J24" s="94" t="s">
        <v>429</v>
      </c>
      <c r="K24" s="99">
        <v>75.989999999999995</v>
      </c>
      <c r="L24" s="49">
        <f t="shared" si="2"/>
        <v>11.398499999999999</v>
      </c>
      <c r="M24" s="99">
        <v>13.19</v>
      </c>
      <c r="N24" s="49">
        <f t="shared" si="3"/>
        <v>63.487300000000005</v>
      </c>
      <c r="O24" s="99">
        <v>48.99</v>
      </c>
      <c r="P24" s="100">
        <v>4720</v>
      </c>
      <c r="R24" s="95" t="s">
        <v>2119</v>
      </c>
    </row>
    <row r="25" spans="1:18" s="106" customFormat="1">
      <c r="A25" s="107">
        <v>44637</v>
      </c>
      <c r="B25" s="24" t="s">
        <v>2120</v>
      </c>
      <c r="C25" s="105" t="s">
        <v>2122</v>
      </c>
      <c r="D25" s="103" t="s">
        <v>2121</v>
      </c>
      <c r="E25" s="103" t="s">
        <v>2123</v>
      </c>
      <c r="F25" s="103"/>
      <c r="G25" s="105"/>
      <c r="H25" s="4">
        <f t="shared" si="0"/>
        <v>-0.61221211553812349</v>
      </c>
      <c r="I25" s="8">
        <f t="shared" si="1"/>
        <v>-6.2122999999999999</v>
      </c>
      <c r="J25" s="105" t="s">
        <v>17</v>
      </c>
      <c r="K25" s="74">
        <v>11.1</v>
      </c>
      <c r="L25" s="1">
        <f t="shared" si="2"/>
        <v>1.6649999999999998</v>
      </c>
      <c r="M25" s="74">
        <v>5.5</v>
      </c>
      <c r="N25" s="17">
        <f t="shared" si="3"/>
        <v>10.1473</v>
      </c>
      <c r="O25" s="74">
        <v>6.99</v>
      </c>
      <c r="P25" s="110">
        <v>8576</v>
      </c>
    </row>
    <row r="26" spans="1:18" s="106" customFormat="1">
      <c r="A26" s="104"/>
      <c r="B26" s="24" t="s">
        <v>2124</v>
      </c>
      <c r="C26" s="105" t="s">
        <v>2126</v>
      </c>
      <c r="D26" s="103" t="s">
        <v>2125</v>
      </c>
      <c r="E26" s="103" t="s">
        <v>2127</v>
      </c>
      <c r="F26" s="103"/>
      <c r="G26" s="105"/>
      <c r="H26" s="4">
        <f t="shared" si="0"/>
        <v>-0.28602096323752435</v>
      </c>
      <c r="I26" s="8">
        <f t="shared" si="1"/>
        <v>-7.2613000000000012</v>
      </c>
      <c r="J26" s="105" t="s">
        <v>17</v>
      </c>
      <c r="K26" s="74">
        <v>28.96</v>
      </c>
      <c r="L26" s="1">
        <f t="shared" si="2"/>
        <v>4.3440000000000003</v>
      </c>
      <c r="M26" s="74">
        <v>6.49</v>
      </c>
      <c r="N26" s="17">
        <f t="shared" si="3"/>
        <v>25.3873</v>
      </c>
      <c r="O26" s="74">
        <v>18.989999999999998</v>
      </c>
      <c r="P26" s="110">
        <v>8469</v>
      </c>
    </row>
    <row r="27" spans="1:18" s="106" customFormat="1">
      <c r="A27" s="107"/>
      <c r="B27" s="24" t="s">
        <v>2128</v>
      </c>
      <c r="C27" s="105" t="s">
        <v>2130</v>
      </c>
      <c r="D27" s="103" t="s">
        <v>2129</v>
      </c>
      <c r="E27" s="103" t="s">
        <v>2131</v>
      </c>
      <c r="F27" s="103"/>
      <c r="G27" s="105"/>
      <c r="H27" s="4">
        <f t="shared" si="0"/>
        <v>-0.13188936999998441</v>
      </c>
      <c r="I27" s="8">
        <f t="shared" si="1"/>
        <v>-8.3733000000000111</v>
      </c>
      <c r="J27" s="105" t="s">
        <v>17</v>
      </c>
      <c r="K27" s="74">
        <v>75.44</v>
      </c>
      <c r="L27" s="1">
        <f t="shared" si="2"/>
        <v>11.315999999999999</v>
      </c>
      <c r="M27" s="74">
        <v>9.01</v>
      </c>
      <c r="N27" s="17">
        <f t="shared" si="3"/>
        <v>63.487300000000005</v>
      </c>
      <c r="O27" s="74">
        <v>48.99</v>
      </c>
      <c r="P27" s="110">
        <v>19564</v>
      </c>
    </row>
    <row r="28" spans="1:18" s="106" customFormat="1">
      <c r="A28" s="104"/>
      <c r="B28" s="24" t="s">
        <v>2132</v>
      </c>
      <c r="C28" s="105" t="s">
        <v>2134</v>
      </c>
      <c r="D28" s="103" t="s">
        <v>2133</v>
      </c>
      <c r="E28" s="103" t="s">
        <v>2135</v>
      </c>
      <c r="F28" s="103"/>
      <c r="G28" s="105"/>
      <c r="H28" s="4">
        <f t="shared" si="0"/>
        <v>-0.16077012547489586</v>
      </c>
      <c r="I28" s="8">
        <f t="shared" si="1"/>
        <v>-6.1233000000000013</v>
      </c>
      <c r="J28" s="105" t="s">
        <v>17</v>
      </c>
      <c r="K28" s="74">
        <v>46.04</v>
      </c>
      <c r="L28" s="1">
        <f t="shared" si="2"/>
        <v>6.9059999999999997</v>
      </c>
      <c r="M28" s="74">
        <v>7.17</v>
      </c>
      <c r="N28" s="17">
        <f t="shared" si="3"/>
        <v>38.087299999999999</v>
      </c>
      <c r="O28" s="74">
        <v>28.99</v>
      </c>
      <c r="P28" s="110">
        <v>5089</v>
      </c>
    </row>
    <row r="29" spans="1:18" s="106" customFormat="1">
      <c r="A29" s="107"/>
      <c r="B29" s="24" t="s">
        <v>2136</v>
      </c>
      <c r="C29" s="105" t="s">
        <v>2138</v>
      </c>
      <c r="D29" s="103" t="s">
        <v>2137</v>
      </c>
      <c r="E29" s="103" t="s">
        <v>2139</v>
      </c>
      <c r="F29" s="103"/>
      <c r="G29" s="105"/>
      <c r="H29" s="4">
        <f t="shared" si="0"/>
        <v>-0.47312097351467441</v>
      </c>
      <c r="I29" s="8">
        <f t="shared" si="1"/>
        <v>-19.828500000000005</v>
      </c>
      <c r="J29" s="105" t="s">
        <v>17</v>
      </c>
      <c r="K29" s="114">
        <v>29.99</v>
      </c>
      <c r="L29" s="1">
        <f t="shared" si="2"/>
        <v>4.4984999999999999</v>
      </c>
      <c r="M29" s="74">
        <v>3.41</v>
      </c>
      <c r="N29" s="17">
        <f t="shared" si="3"/>
        <v>41.910000000000004</v>
      </c>
      <c r="O29" s="74">
        <v>32</v>
      </c>
      <c r="P29" s="110">
        <v>17625</v>
      </c>
      <c r="R29" s="115"/>
    </row>
    <row r="30" spans="1:18" s="106" customFormat="1">
      <c r="A30" s="104"/>
      <c r="B30" s="24" t="s">
        <v>2140</v>
      </c>
      <c r="C30" s="105" t="s">
        <v>2142</v>
      </c>
      <c r="D30" s="103" t="s">
        <v>2141</v>
      </c>
      <c r="E30" s="103" t="s">
        <v>2143</v>
      </c>
      <c r="F30" s="103"/>
      <c r="G30" s="105"/>
      <c r="H30" s="4">
        <f t="shared" si="0"/>
        <v>-1.0153466269857359</v>
      </c>
      <c r="I30" s="8">
        <f t="shared" si="1"/>
        <v>-25.041900000000002</v>
      </c>
      <c r="J30" s="105" t="s">
        <v>429</v>
      </c>
      <c r="K30" s="74">
        <v>7.99</v>
      </c>
      <c r="L30" s="1">
        <f t="shared" si="2"/>
        <v>1.1984999999999999</v>
      </c>
      <c r="M30" s="74">
        <v>7.17</v>
      </c>
      <c r="N30" s="17">
        <f t="shared" si="3"/>
        <v>24.663400000000003</v>
      </c>
      <c r="O30" s="74">
        <v>18.420000000000002</v>
      </c>
      <c r="P30" s="110">
        <v>12468</v>
      </c>
    </row>
    <row r="31" spans="1:18" s="106" customFormat="1">
      <c r="A31" s="107"/>
      <c r="B31" s="24" t="s">
        <v>2147</v>
      </c>
      <c r="C31" s="105" t="s">
        <v>2145</v>
      </c>
      <c r="D31" s="103" t="s">
        <v>2144</v>
      </c>
      <c r="E31" s="103" t="s">
        <v>2146</v>
      </c>
      <c r="F31" s="103"/>
      <c r="G31" s="105"/>
      <c r="H31" s="4">
        <f t="shared" si="0"/>
        <v>0.89536081818528734</v>
      </c>
      <c r="I31" s="8">
        <f t="shared" si="1"/>
        <v>7.0387000000000004</v>
      </c>
      <c r="J31" s="105" t="s">
        <v>17</v>
      </c>
      <c r="K31" s="74">
        <v>24</v>
      </c>
      <c r="L31" s="1">
        <f t="shared" si="2"/>
        <v>3.5999999999999996</v>
      </c>
      <c r="M31" s="74">
        <v>5.5</v>
      </c>
      <c r="N31" s="17">
        <f t="shared" si="3"/>
        <v>7.8613000000000008</v>
      </c>
      <c r="O31" s="74">
        <v>5.19</v>
      </c>
      <c r="P31" s="110">
        <v>9217</v>
      </c>
    </row>
    <row r="32" spans="1:18" s="96" customFormat="1">
      <c r="A32" s="101"/>
      <c r="B32" s="43" t="s">
        <v>2148</v>
      </c>
      <c r="C32" s="94" t="s">
        <v>2149</v>
      </c>
      <c r="D32" s="118" t="s">
        <v>2151</v>
      </c>
      <c r="E32" s="118" t="s">
        <v>2150</v>
      </c>
      <c r="F32" s="118"/>
      <c r="G32" s="94"/>
      <c r="H32" s="81">
        <f t="shared" si="0"/>
        <v>0.33743782834900066</v>
      </c>
      <c r="I32" s="48">
        <f t="shared" si="1"/>
        <v>2.6526999999999989</v>
      </c>
      <c r="J32" s="94" t="s">
        <v>17</v>
      </c>
      <c r="K32" s="99">
        <v>18.84</v>
      </c>
      <c r="L32" s="49">
        <f t="shared" si="2"/>
        <v>2.8260000000000001</v>
      </c>
      <c r="M32" s="99">
        <v>5.5</v>
      </c>
      <c r="N32" s="49">
        <f t="shared" si="3"/>
        <v>7.8613000000000008</v>
      </c>
      <c r="O32" s="99">
        <v>5.19</v>
      </c>
      <c r="P32" s="100">
        <v>9438</v>
      </c>
      <c r="R32" s="95" t="s">
        <v>2152</v>
      </c>
    </row>
    <row r="33" spans="1:18" s="106" customFormat="1">
      <c r="A33" s="107">
        <v>44638</v>
      </c>
      <c r="B33" s="24" t="s">
        <v>2153</v>
      </c>
      <c r="C33" s="105" t="s">
        <v>2155</v>
      </c>
      <c r="D33" s="103" t="s">
        <v>2154</v>
      </c>
      <c r="E33" s="103" t="s">
        <v>2156</v>
      </c>
      <c r="F33" s="103"/>
      <c r="G33" s="105"/>
      <c r="H33" s="4">
        <f t="shared" si="0"/>
        <v>-0.21868567875066797</v>
      </c>
      <c r="I33" s="8">
        <f t="shared" si="1"/>
        <v>-2.4968000000000017</v>
      </c>
      <c r="J33" s="105" t="s">
        <v>17</v>
      </c>
      <c r="K33" s="74">
        <v>18.13</v>
      </c>
      <c r="L33" s="1">
        <f t="shared" si="2"/>
        <v>2.7194999999999996</v>
      </c>
      <c r="M33" s="74">
        <v>6.49</v>
      </c>
      <c r="N33" s="17">
        <f t="shared" si="3"/>
        <v>11.417300000000001</v>
      </c>
      <c r="O33" s="74">
        <v>7.99</v>
      </c>
      <c r="P33" s="110">
        <v>5455</v>
      </c>
      <c r="R33" s="115"/>
    </row>
    <row r="34" spans="1:18" s="106" customFormat="1">
      <c r="A34" s="104"/>
      <c r="B34" s="58" t="s">
        <v>2157</v>
      </c>
      <c r="C34" s="105" t="s">
        <v>2159</v>
      </c>
      <c r="D34" s="103" t="s">
        <v>2158</v>
      </c>
      <c r="E34" s="103" t="s">
        <v>2160</v>
      </c>
      <c r="F34" s="103"/>
      <c r="G34" s="105"/>
      <c r="H34" s="4">
        <f t="shared" si="0"/>
        <v>-0.74652501029139995</v>
      </c>
      <c r="I34" s="8">
        <f t="shared" si="1"/>
        <v>-8.5233000000000008</v>
      </c>
      <c r="J34" s="105" t="s">
        <v>17</v>
      </c>
      <c r="K34" s="74">
        <v>11.84</v>
      </c>
      <c r="L34" s="1">
        <f t="shared" si="2"/>
        <v>1.776</v>
      </c>
      <c r="M34" s="74">
        <v>7.17</v>
      </c>
      <c r="N34" s="17">
        <f t="shared" si="3"/>
        <v>11.417300000000001</v>
      </c>
      <c r="O34" s="74">
        <v>7.99</v>
      </c>
      <c r="P34" s="110">
        <v>6026</v>
      </c>
    </row>
    <row r="35" spans="1:18" s="106" customFormat="1">
      <c r="A35" s="104"/>
      <c r="B35" s="24" t="s">
        <v>2161</v>
      </c>
      <c r="C35" s="105" t="s">
        <v>2163</v>
      </c>
      <c r="D35" s="103" t="s">
        <v>2162</v>
      </c>
      <c r="E35" s="103" t="s">
        <v>2164</v>
      </c>
      <c r="F35" s="103"/>
      <c r="G35" s="105"/>
      <c r="H35" s="4">
        <f t="shared" si="0"/>
        <v>0.7221056285799945</v>
      </c>
      <c r="I35" s="8">
        <f t="shared" si="1"/>
        <v>4.5761999999999992</v>
      </c>
      <c r="J35" s="105" t="s">
        <v>17</v>
      </c>
      <c r="K35" s="74">
        <v>19.309999999999999</v>
      </c>
      <c r="L35" s="1">
        <f t="shared" si="2"/>
        <v>2.8964999999999996</v>
      </c>
      <c r="M35" s="74">
        <v>5.5</v>
      </c>
      <c r="N35" s="17">
        <f t="shared" si="3"/>
        <v>6.3372999999999999</v>
      </c>
      <c r="O35" s="74">
        <v>3.99</v>
      </c>
      <c r="P35" s="110">
        <v>24537</v>
      </c>
    </row>
    <row r="36" spans="1:18" s="106" customFormat="1">
      <c r="A36" s="104"/>
      <c r="B36" s="24" t="s">
        <v>2165</v>
      </c>
      <c r="C36" s="105" t="s">
        <v>2167</v>
      </c>
      <c r="D36" s="103" t="s">
        <v>2166</v>
      </c>
      <c r="E36" s="103" t="s">
        <v>2168</v>
      </c>
      <c r="F36" s="103"/>
      <c r="G36" s="105"/>
      <c r="H36" s="4">
        <f t="shared" si="0"/>
        <v>-3.8138943265659649E-2</v>
      </c>
      <c r="I36" s="8">
        <f t="shared" si="1"/>
        <v>-1.3072999999999952</v>
      </c>
      <c r="J36" s="105" t="s">
        <v>17</v>
      </c>
      <c r="K36" s="74">
        <v>42.8</v>
      </c>
      <c r="L36" s="1">
        <f t="shared" si="2"/>
        <v>6.419999999999999</v>
      </c>
      <c r="M36" s="74">
        <v>3.41</v>
      </c>
      <c r="N36" s="17">
        <f t="shared" si="3"/>
        <v>34.277299999999997</v>
      </c>
      <c r="O36" s="74">
        <v>25.99</v>
      </c>
      <c r="P36" s="110">
        <v>11071</v>
      </c>
    </row>
    <row r="37" spans="1:18" s="106" customFormat="1">
      <c r="A37" s="104"/>
      <c r="B37" s="24" t="s">
        <v>2169</v>
      </c>
      <c r="C37" s="105" t="s">
        <v>2171</v>
      </c>
      <c r="D37" s="103" t="s">
        <v>2170</v>
      </c>
      <c r="E37" s="103" t="s">
        <v>2172</v>
      </c>
      <c r="F37" s="103"/>
      <c r="G37" s="105"/>
      <c r="H37" s="4">
        <f t="shared" si="0"/>
        <v>-0.83857390877365268</v>
      </c>
      <c r="I37" s="8">
        <f t="shared" si="1"/>
        <v>-4.7817999999999996</v>
      </c>
      <c r="J37" s="105" t="s">
        <v>17</v>
      </c>
      <c r="K37" s="74">
        <v>5.53</v>
      </c>
      <c r="L37" s="1">
        <f t="shared" si="2"/>
        <v>0.82950000000000002</v>
      </c>
      <c r="M37" s="74">
        <v>3.78</v>
      </c>
      <c r="N37" s="17">
        <f t="shared" si="3"/>
        <v>5.7023000000000001</v>
      </c>
      <c r="O37" s="74">
        <v>3.49</v>
      </c>
      <c r="P37" s="110">
        <v>20958</v>
      </c>
    </row>
    <row r="38" spans="1:18" s="106" customFormat="1">
      <c r="A38" s="107"/>
      <c r="B38" s="24" t="s">
        <v>2173</v>
      </c>
      <c r="C38" s="105" t="s">
        <v>2175</v>
      </c>
      <c r="D38" s="103" t="s">
        <v>2174</v>
      </c>
      <c r="E38" s="103" t="s">
        <v>2176</v>
      </c>
      <c r="F38" s="159"/>
      <c r="G38" s="105"/>
      <c r="H38" s="4">
        <f t="shared" si="0"/>
        <v>-0.53185468933500424</v>
      </c>
      <c r="I38" s="8">
        <f t="shared" si="1"/>
        <v>-6.7477999999999998</v>
      </c>
      <c r="J38" s="105" t="s">
        <v>17</v>
      </c>
      <c r="K38" s="74">
        <v>13.67</v>
      </c>
      <c r="L38" s="1">
        <f t="shared" si="2"/>
        <v>2.0505</v>
      </c>
      <c r="M38" s="74">
        <v>5.68</v>
      </c>
      <c r="N38" s="17">
        <f t="shared" si="3"/>
        <v>12.6873</v>
      </c>
      <c r="O38" s="116">
        <v>8.99</v>
      </c>
      <c r="P38" s="110">
        <v>13571</v>
      </c>
    </row>
    <row r="39" spans="1:18" s="106" customFormat="1">
      <c r="A39" s="104"/>
      <c r="B39" s="24" t="s">
        <v>2177</v>
      </c>
      <c r="C39" s="105" t="s">
        <v>2179</v>
      </c>
      <c r="D39" s="103" t="s">
        <v>2178</v>
      </c>
      <c r="E39" s="103" t="s">
        <v>2180</v>
      </c>
      <c r="F39" s="159"/>
      <c r="G39" s="105"/>
      <c r="H39" s="4">
        <f t="shared" si="0"/>
        <v>-0.45084592852289396</v>
      </c>
      <c r="I39" s="8">
        <f t="shared" si="1"/>
        <v>-7.8957999999999977</v>
      </c>
      <c r="J39" s="105" t="s">
        <v>17</v>
      </c>
      <c r="K39" s="74">
        <v>18.95</v>
      </c>
      <c r="L39" s="1">
        <f t="shared" si="2"/>
        <v>2.8424999999999998</v>
      </c>
      <c r="M39" s="74">
        <v>6.49</v>
      </c>
      <c r="N39" s="17">
        <f t="shared" si="3"/>
        <v>17.513299999999997</v>
      </c>
      <c r="O39" s="116">
        <v>12.79</v>
      </c>
      <c r="P39" s="110">
        <v>10058</v>
      </c>
    </row>
    <row r="40" spans="1:18" s="106" customFormat="1">
      <c r="A40" s="104"/>
      <c r="B40" s="24" t="s">
        <v>2140</v>
      </c>
      <c r="C40" s="105" t="s">
        <v>2142</v>
      </c>
      <c r="D40" s="103" t="s">
        <v>2141</v>
      </c>
      <c r="E40" s="103" t="s">
        <v>2143</v>
      </c>
      <c r="F40" s="159"/>
      <c r="G40" s="105"/>
      <c r="H40" s="4">
        <f t="shared" si="0"/>
        <v>-0.74652501029139995</v>
      </c>
      <c r="I40" s="8">
        <f t="shared" si="1"/>
        <v>-8.5233000000000008</v>
      </c>
      <c r="J40" s="105" t="s">
        <v>17</v>
      </c>
      <c r="K40" s="74">
        <v>11.84</v>
      </c>
      <c r="L40" s="1">
        <f t="shared" si="2"/>
        <v>1.776</v>
      </c>
      <c r="M40" s="74">
        <v>7.17</v>
      </c>
      <c r="N40" s="17">
        <f t="shared" si="3"/>
        <v>11.417300000000001</v>
      </c>
      <c r="O40" s="116">
        <v>7.99</v>
      </c>
      <c r="P40" s="110">
        <v>12468</v>
      </c>
    </row>
    <row r="41" spans="1:18" s="106" customFormat="1">
      <c r="A41" s="107"/>
      <c r="B41" s="24" t="s">
        <v>2181</v>
      </c>
      <c r="C41" s="105" t="s">
        <v>2183</v>
      </c>
      <c r="D41" s="103" t="s">
        <v>2182</v>
      </c>
      <c r="E41" s="103" t="s">
        <v>2184</v>
      </c>
      <c r="F41" s="159"/>
      <c r="G41" s="105"/>
      <c r="H41" s="4">
        <f t="shared" si="0"/>
        <v>-0.15161597525377515</v>
      </c>
      <c r="I41" s="8">
        <f t="shared" si="1"/>
        <v>-6.3522999999999934</v>
      </c>
      <c r="J41" s="105" t="s">
        <v>429</v>
      </c>
      <c r="K41" s="74">
        <v>48.5</v>
      </c>
      <c r="L41" s="1">
        <f t="shared" si="2"/>
        <v>7.2749999999999995</v>
      </c>
      <c r="M41" s="74">
        <v>5.68</v>
      </c>
      <c r="N41" s="17">
        <f t="shared" si="3"/>
        <v>41.897299999999994</v>
      </c>
      <c r="O41" s="116">
        <v>31.99</v>
      </c>
      <c r="P41" s="110">
        <v>4092</v>
      </c>
    </row>
    <row r="42" spans="1:18" s="96" customFormat="1">
      <c r="A42" s="101"/>
      <c r="B42" s="43" t="s">
        <v>2185</v>
      </c>
      <c r="C42" s="94" t="s">
        <v>2187</v>
      </c>
      <c r="D42" s="118" t="s">
        <v>2186</v>
      </c>
      <c r="E42" s="118" t="s">
        <v>2188</v>
      </c>
      <c r="F42" s="162"/>
      <c r="G42" s="94"/>
      <c r="H42" s="81">
        <f t="shared" si="0"/>
        <v>-0.20216878225531185</v>
      </c>
      <c r="I42" s="48">
        <f t="shared" si="1"/>
        <v>-6.9298000000000002</v>
      </c>
      <c r="J42" s="94" t="s">
        <v>429</v>
      </c>
      <c r="K42" s="99">
        <v>41.15</v>
      </c>
      <c r="L42" s="49">
        <f t="shared" si="2"/>
        <v>6.1724999999999994</v>
      </c>
      <c r="M42" s="99">
        <v>7.63</v>
      </c>
      <c r="N42" s="49">
        <f t="shared" si="3"/>
        <v>34.277299999999997</v>
      </c>
      <c r="O42" s="99">
        <v>25.99</v>
      </c>
      <c r="P42" s="100" t="s">
        <v>29</v>
      </c>
      <c r="R42" s="95" t="s">
        <v>2189</v>
      </c>
    </row>
    <row r="43" spans="1:18" s="106" customFormat="1">
      <c r="A43" s="163">
        <v>44639</v>
      </c>
      <c r="B43" s="24" t="s">
        <v>2190</v>
      </c>
      <c r="C43" s="105" t="s">
        <v>2192</v>
      </c>
      <c r="D43" s="103" t="s">
        <v>2191</v>
      </c>
      <c r="E43" s="103" t="s">
        <v>2193</v>
      </c>
      <c r="F43" s="159"/>
      <c r="G43" s="105"/>
      <c r="H43" s="4">
        <f t="shared" si="0"/>
        <v>-0.38849770982057447</v>
      </c>
      <c r="I43" s="8">
        <f t="shared" si="1"/>
        <v>-10.356299999999999</v>
      </c>
      <c r="J43" s="105" t="s">
        <v>429</v>
      </c>
      <c r="K43" s="74">
        <v>25.86</v>
      </c>
      <c r="L43" s="1">
        <f t="shared" si="2"/>
        <v>3.8789999999999996</v>
      </c>
      <c r="M43" s="74">
        <v>5.68</v>
      </c>
      <c r="N43" s="17">
        <f t="shared" si="3"/>
        <v>26.657299999999999</v>
      </c>
      <c r="O43" s="74">
        <v>19.989999999999998</v>
      </c>
      <c r="P43" s="110">
        <v>15227</v>
      </c>
    </row>
    <row r="44" spans="1:18" s="106" customFormat="1">
      <c r="A44" s="104"/>
      <c r="B44" s="24" t="s">
        <v>2194</v>
      </c>
      <c r="C44" s="105" t="s">
        <v>2196</v>
      </c>
      <c r="D44" s="103" t="s">
        <v>2195</v>
      </c>
      <c r="E44" s="103" t="s">
        <v>2197</v>
      </c>
      <c r="F44" s="159"/>
      <c r="G44" s="105"/>
      <c r="H44" s="4">
        <f t="shared" si="0"/>
        <v>-8.479780071652615E-2</v>
      </c>
      <c r="I44" s="8">
        <f t="shared" si="1"/>
        <v>-8.2912999999999926</v>
      </c>
      <c r="J44" s="105" t="s">
        <v>429</v>
      </c>
      <c r="K44" s="74">
        <v>111.96</v>
      </c>
      <c r="L44" s="1">
        <f t="shared" si="2"/>
        <v>16.793999999999997</v>
      </c>
      <c r="M44" s="74">
        <v>5.68</v>
      </c>
      <c r="N44" s="17">
        <f t="shared" si="3"/>
        <v>97.777299999999997</v>
      </c>
      <c r="O44" s="116">
        <v>75.989999999999995</v>
      </c>
      <c r="P44" s="110">
        <v>14521</v>
      </c>
    </row>
    <row r="45" spans="1:18" s="106" customFormat="1">
      <c r="A45" s="107"/>
      <c r="B45" s="24" t="s">
        <v>2198</v>
      </c>
      <c r="C45" s="105" t="s">
        <v>2200</v>
      </c>
      <c r="D45" s="103" t="s">
        <v>2199</v>
      </c>
      <c r="E45" s="103" t="s">
        <v>2201</v>
      </c>
      <c r="F45" s="159"/>
      <c r="G45" s="105"/>
      <c r="H45" s="4">
        <f t="shared" si="0"/>
        <v>-0.36758109618246698</v>
      </c>
      <c r="I45" s="8">
        <f t="shared" si="1"/>
        <v>-7.1377999999999986</v>
      </c>
      <c r="J45" s="105" t="s">
        <v>17</v>
      </c>
      <c r="K45" s="74">
        <v>21.13</v>
      </c>
      <c r="L45" s="1">
        <f t="shared" si="2"/>
        <v>3.1694999999999998</v>
      </c>
      <c r="M45" s="74">
        <v>5.68</v>
      </c>
      <c r="N45" s="17">
        <f t="shared" si="3"/>
        <v>19.418299999999999</v>
      </c>
      <c r="O45" s="74">
        <v>14.29</v>
      </c>
      <c r="P45" s="110">
        <v>20226</v>
      </c>
    </row>
    <row r="46" spans="1:18" s="106" customFormat="1">
      <c r="A46" s="104"/>
      <c r="B46" s="24" t="s">
        <v>2202</v>
      </c>
      <c r="C46" s="105" t="s">
        <v>2204</v>
      </c>
      <c r="D46" s="103" t="s">
        <v>2203</v>
      </c>
      <c r="E46" s="103" t="s">
        <v>2205</v>
      </c>
      <c r="F46" s="159"/>
      <c r="G46" s="105"/>
      <c r="H46" s="4">
        <f t="shared" si="0"/>
        <v>0.42833918650653391</v>
      </c>
      <c r="I46" s="8">
        <f t="shared" si="1"/>
        <v>21.210199999999993</v>
      </c>
      <c r="J46" s="105" t="s">
        <v>17</v>
      </c>
      <c r="K46" s="74">
        <v>94.35</v>
      </c>
      <c r="L46" s="1">
        <f t="shared" si="2"/>
        <v>14.152499999999998</v>
      </c>
      <c r="M46" s="74">
        <v>9.4700000000000006</v>
      </c>
      <c r="N46" s="17">
        <f t="shared" si="3"/>
        <v>49.517300000000006</v>
      </c>
      <c r="O46" s="74">
        <v>37.99</v>
      </c>
      <c r="P46" s="110">
        <v>86080</v>
      </c>
    </row>
    <row r="47" spans="1:18" s="106" customFormat="1">
      <c r="A47" s="104"/>
      <c r="B47" s="24" t="s">
        <v>2206</v>
      </c>
      <c r="C47" s="105" t="s">
        <v>2208</v>
      </c>
      <c r="D47" s="103" t="s">
        <v>2207</v>
      </c>
      <c r="E47" s="103" t="s">
        <v>2209</v>
      </c>
      <c r="F47" s="159"/>
      <c r="G47" s="105"/>
      <c r="H47" s="4">
        <f t="shared" si="0"/>
        <v>-0.46581961345740874</v>
      </c>
      <c r="I47" s="8">
        <f t="shared" si="1"/>
        <v>-6.5075000000000003</v>
      </c>
      <c r="J47" s="105" t="s">
        <v>17</v>
      </c>
      <c r="K47" s="74">
        <v>15.25</v>
      </c>
      <c r="L47" s="1">
        <f t="shared" si="2"/>
        <v>2.2875000000000001</v>
      </c>
      <c r="M47" s="74">
        <v>5.5</v>
      </c>
      <c r="N47" s="17">
        <f t="shared" si="3"/>
        <v>13.97</v>
      </c>
      <c r="O47" s="74">
        <v>10</v>
      </c>
      <c r="P47" s="110">
        <v>13763</v>
      </c>
      <c r="R47" s="115"/>
    </row>
    <row r="48" spans="1:18" s="106" customFormat="1">
      <c r="A48" s="107"/>
      <c r="B48" s="24" t="s">
        <v>2210</v>
      </c>
      <c r="C48" s="105" t="s">
        <v>2212</v>
      </c>
      <c r="D48" s="103" t="s">
        <v>2211</v>
      </c>
      <c r="E48" s="103" t="s">
        <v>2213</v>
      </c>
      <c r="F48" s="159"/>
      <c r="G48" s="105"/>
      <c r="H48" s="4">
        <f t="shared" si="0"/>
        <v>-0.3509058532459961</v>
      </c>
      <c r="I48" s="8">
        <f t="shared" si="1"/>
        <v>-6.6803000000000026</v>
      </c>
      <c r="J48" s="105" t="s">
        <v>17</v>
      </c>
      <c r="K48" s="74">
        <v>21.22</v>
      </c>
      <c r="L48" s="1">
        <f t="shared" si="2"/>
        <v>3.1829999999999998</v>
      </c>
      <c r="M48" s="74">
        <v>5.68</v>
      </c>
      <c r="N48" s="17">
        <f t="shared" si="3"/>
        <v>19.037300000000002</v>
      </c>
      <c r="O48" s="74">
        <v>13.99</v>
      </c>
      <c r="P48" s="110">
        <v>19865</v>
      </c>
    </row>
    <row r="49" spans="1:18" s="106" customFormat="1">
      <c r="A49" s="104"/>
      <c r="B49" s="24" t="s">
        <v>2214</v>
      </c>
      <c r="C49" s="105" t="s">
        <v>2216</v>
      </c>
      <c r="D49" s="103" t="s">
        <v>2215</v>
      </c>
      <c r="E49" s="103" t="s">
        <v>2217</v>
      </c>
      <c r="F49" s="159"/>
      <c r="G49" s="105"/>
      <c r="H49" s="4">
        <f t="shared" si="0"/>
        <v>0.14668343305961354</v>
      </c>
      <c r="I49" s="8">
        <f t="shared" si="1"/>
        <v>5.2141999999999999</v>
      </c>
      <c r="J49" s="105" t="s">
        <v>17</v>
      </c>
      <c r="K49" s="74">
        <v>56.39</v>
      </c>
      <c r="L49" s="1">
        <f t="shared" si="2"/>
        <v>8.458499999999999</v>
      </c>
      <c r="M49" s="74">
        <v>7.17</v>
      </c>
      <c r="N49" s="17">
        <f t="shared" si="3"/>
        <v>35.5473</v>
      </c>
      <c r="O49" s="74">
        <v>26.99</v>
      </c>
      <c r="P49" s="110">
        <v>100444</v>
      </c>
    </row>
    <row r="50" spans="1:18" s="106" customFormat="1">
      <c r="A50" s="104"/>
      <c r="B50" s="24" t="s">
        <v>2218</v>
      </c>
      <c r="C50" s="105" t="s">
        <v>2220</v>
      </c>
      <c r="D50" s="103" t="s">
        <v>2219</v>
      </c>
      <c r="E50" s="103" t="s">
        <v>2221</v>
      </c>
      <c r="F50" s="159"/>
      <c r="G50" s="105"/>
      <c r="H50" s="4">
        <f t="shared" si="0"/>
        <v>0.13682305604219985</v>
      </c>
      <c r="I50" s="8">
        <f t="shared" si="1"/>
        <v>7.8176999999999861</v>
      </c>
      <c r="J50" s="105" t="s">
        <v>429</v>
      </c>
      <c r="K50" s="74">
        <v>88.1</v>
      </c>
      <c r="L50" s="1">
        <f t="shared" si="2"/>
        <v>13.214999999999998</v>
      </c>
      <c r="M50" s="74">
        <v>9.93</v>
      </c>
      <c r="N50" s="17">
        <f t="shared" si="3"/>
        <v>57.137300000000003</v>
      </c>
      <c r="O50" s="74">
        <v>43.99</v>
      </c>
      <c r="P50" s="110">
        <v>19748</v>
      </c>
    </row>
    <row r="51" spans="1:18" s="106" customFormat="1">
      <c r="A51" s="104"/>
      <c r="B51" s="24" t="s">
        <v>2222</v>
      </c>
      <c r="C51" s="105" t="s">
        <v>2224</v>
      </c>
      <c r="D51" s="103" t="s">
        <v>2223</v>
      </c>
      <c r="E51" s="103" t="s">
        <v>2225</v>
      </c>
      <c r="F51" s="159"/>
      <c r="G51" s="105"/>
      <c r="H51" s="4">
        <f t="shared" si="0"/>
        <v>0.1520821069476252</v>
      </c>
      <c r="I51" s="8">
        <f t="shared" si="1"/>
        <v>27.617699999999978</v>
      </c>
      <c r="J51" s="105" t="s">
        <v>429</v>
      </c>
      <c r="K51" s="74">
        <v>279.89999999999998</v>
      </c>
      <c r="L51" s="1">
        <f t="shared" si="2"/>
        <v>41.984999999999992</v>
      </c>
      <c r="M51" s="74">
        <v>28.7</v>
      </c>
      <c r="N51" s="17">
        <f t="shared" si="3"/>
        <v>181.59730000000002</v>
      </c>
      <c r="O51" s="74">
        <v>141.99</v>
      </c>
      <c r="P51" s="110">
        <v>19262</v>
      </c>
    </row>
    <row r="52" spans="1:18" s="96" customFormat="1">
      <c r="A52" s="101"/>
      <c r="B52" s="43" t="s">
        <v>2226</v>
      </c>
      <c r="C52" s="94" t="s">
        <v>2227</v>
      </c>
      <c r="D52" s="118" t="s">
        <v>2229</v>
      </c>
      <c r="E52" s="118" t="s">
        <v>2228</v>
      </c>
      <c r="F52" s="162"/>
      <c r="G52" s="94"/>
      <c r="H52" s="81">
        <f t="shared" si="0"/>
        <v>-0.91400306953156285</v>
      </c>
      <c r="I52" s="48">
        <f t="shared" si="1"/>
        <v>-16.436700000000002</v>
      </c>
      <c r="J52" s="94" t="s">
        <v>17</v>
      </c>
      <c r="K52" s="99">
        <v>8.2899999999999991</v>
      </c>
      <c r="L52" s="49">
        <f t="shared" si="2"/>
        <v>1.2434999999999998</v>
      </c>
      <c r="M52" s="99">
        <v>5.5</v>
      </c>
      <c r="N52" s="49">
        <f t="shared" si="3"/>
        <v>17.9832</v>
      </c>
      <c r="O52" s="99">
        <v>13.16</v>
      </c>
      <c r="P52" s="100">
        <v>15989</v>
      </c>
      <c r="R52" s="95" t="s">
        <v>2189</v>
      </c>
    </row>
    <row r="53" spans="1:18" s="106" customFormat="1" ht="13.7" customHeight="1">
      <c r="A53" s="107">
        <v>44641</v>
      </c>
      <c r="B53" s="24" t="s">
        <v>2230</v>
      </c>
      <c r="C53" s="105" t="s">
        <v>2232</v>
      </c>
      <c r="D53" s="103" t="s">
        <v>2231</v>
      </c>
      <c r="E53" s="103" t="s">
        <v>2233</v>
      </c>
      <c r="F53" s="159"/>
      <c r="G53" s="105"/>
      <c r="H53" s="4">
        <f t="shared" si="0"/>
        <v>-0.44454111744319258</v>
      </c>
      <c r="I53" s="8">
        <f t="shared" si="1"/>
        <v>-9.1967999999999996</v>
      </c>
      <c r="J53" s="105" t="s">
        <v>429</v>
      </c>
      <c r="K53" s="74">
        <v>19.989999999999998</v>
      </c>
      <c r="L53" s="1">
        <f t="shared" si="2"/>
        <v>2.9984999999999995</v>
      </c>
      <c r="M53" s="74">
        <v>5.5</v>
      </c>
      <c r="N53" s="17">
        <f t="shared" si="3"/>
        <v>20.688299999999998</v>
      </c>
      <c r="O53" s="74">
        <v>15.29</v>
      </c>
      <c r="P53" s="110">
        <v>5965</v>
      </c>
    </row>
    <row r="54" spans="1:18" s="106" customFormat="1">
      <c r="A54" s="107"/>
      <c r="B54" s="24" t="s">
        <v>2234</v>
      </c>
      <c r="C54" s="105" t="s">
        <v>2236</v>
      </c>
      <c r="D54" s="103" t="s">
        <v>2235</v>
      </c>
      <c r="E54" s="103" t="s">
        <v>2237</v>
      </c>
      <c r="F54" s="159"/>
      <c r="G54" s="105"/>
      <c r="H54" s="4">
        <f t="shared" si="0"/>
        <v>-0.62990790273353225</v>
      </c>
      <c r="I54" s="8">
        <f t="shared" si="1"/>
        <v>-9.4317999999999973</v>
      </c>
      <c r="J54" s="105" t="s">
        <v>429</v>
      </c>
      <c r="K54" s="74">
        <v>12.99</v>
      </c>
      <c r="L54" s="1">
        <f t="shared" si="2"/>
        <v>1.9484999999999999</v>
      </c>
      <c r="M54" s="74">
        <v>5.5</v>
      </c>
      <c r="N54" s="17">
        <f t="shared" si="3"/>
        <v>14.973299999999998</v>
      </c>
      <c r="O54" s="74">
        <v>10.79</v>
      </c>
      <c r="P54" s="110">
        <v>5866</v>
      </c>
    </row>
    <row r="55" spans="1:18" s="106" customFormat="1">
      <c r="A55" s="104"/>
      <c r="B55" s="24" t="s">
        <v>2240</v>
      </c>
      <c r="C55" s="105" t="s">
        <v>2238</v>
      </c>
      <c r="D55" s="103" t="s">
        <v>2241</v>
      </c>
      <c r="E55" s="103" t="s">
        <v>2239</v>
      </c>
      <c r="F55" s="159"/>
      <c r="G55" s="105"/>
      <c r="H55" s="4">
        <f t="shared" si="0"/>
        <v>-0.1525585368179688</v>
      </c>
      <c r="I55" s="8">
        <f t="shared" si="1"/>
        <v>-3.6792999999999987</v>
      </c>
      <c r="J55" s="105" t="s">
        <v>429</v>
      </c>
      <c r="K55" s="74">
        <v>31.68</v>
      </c>
      <c r="L55" s="1">
        <f t="shared" si="2"/>
        <v>4.7519999999999998</v>
      </c>
      <c r="M55" s="74">
        <v>6.49</v>
      </c>
      <c r="N55" s="17">
        <f t="shared" si="3"/>
        <v>24.117299999999997</v>
      </c>
      <c r="O55" s="74">
        <v>17.989999999999998</v>
      </c>
      <c r="P55" s="110">
        <v>5776</v>
      </c>
      <c r="R55" s="115"/>
    </row>
    <row r="56" spans="1:18" s="106" customFormat="1">
      <c r="A56" s="107"/>
      <c r="B56" s="24" t="s">
        <v>2242</v>
      </c>
      <c r="C56" s="105" t="s">
        <v>2244</v>
      </c>
      <c r="D56" s="103" t="s">
        <v>2243</v>
      </c>
      <c r="E56" s="103" t="s">
        <v>2245</v>
      </c>
      <c r="F56" s="159"/>
      <c r="G56" s="105"/>
      <c r="H56" s="4">
        <f t="shared" si="0"/>
        <v>-0.9315217176800269</v>
      </c>
      <c r="I56" s="8">
        <f t="shared" si="1"/>
        <v>-4.7203000000000008</v>
      </c>
      <c r="J56" s="105" t="s">
        <v>17</v>
      </c>
      <c r="K56" s="74">
        <v>4.42</v>
      </c>
      <c r="L56" s="1">
        <f t="shared" si="2"/>
        <v>0.66299999999999992</v>
      </c>
      <c r="M56" s="74">
        <v>3.41</v>
      </c>
      <c r="N56" s="17">
        <f t="shared" si="3"/>
        <v>5.0673000000000004</v>
      </c>
      <c r="O56" s="74">
        <v>2.99</v>
      </c>
      <c r="P56" s="110">
        <v>21626</v>
      </c>
    </row>
    <row r="57" spans="1:18" s="106" customFormat="1">
      <c r="A57" s="104"/>
      <c r="B57" s="24" t="s">
        <v>2246</v>
      </c>
      <c r="C57" s="105" t="s">
        <v>2248</v>
      </c>
      <c r="D57" s="103" t="s">
        <v>2247</v>
      </c>
      <c r="E57" s="103" t="s">
        <v>2249</v>
      </c>
      <c r="F57" s="159"/>
      <c r="G57" s="105"/>
      <c r="H57" s="4">
        <f t="shared" si="0"/>
        <v>-1.5332445908444823</v>
      </c>
      <c r="I57" s="8">
        <f t="shared" si="1"/>
        <v>-6.7957999999999998</v>
      </c>
      <c r="J57" s="105" t="s">
        <v>17</v>
      </c>
      <c r="K57" s="74">
        <v>3.69</v>
      </c>
      <c r="L57" s="1">
        <f t="shared" si="2"/>
        <v>0.55349999999999999</v>
      </c>
      <c r="M57" s="74">
        <v>5.5</v>
      </c>
      <c r="N57" s="17">
        <f t="shared" si="3"/>
        <v>4.4323000000000006</v>
      </c>
      <c r="O57" s="74">
        <v>2.4900000000000002</v>
      </c>
      <c r="P57" s="110">
        <v>12730</v>
      </c>
    </row>
    <row r="58" spans="1:18" s="106" customFormat="1">
      <c r="A58" s="104"/>
      <c r="B58" s="24" t="s">
        <v>2250</v>
      </c>
      <c r="C58" s="105" t="s">
        <v>2252</v>
      </c>
      <c r="D58" s="103" t="s">
        <v>2251</v>
      </c>
      <c r="E58" s="103" t="s">
        <v>2253</v>
      </c>
      <c r="F58" s="159"/>
      <c r="G58" s="105"/>
      <c r="H58" s="4">
        <f t="shared" si="0"/>
        <v>-0.4907524314562719</v>
      </c>
      <c r="I58" s="8">
        <f t="shared" si="1"/>
        <v>-6.4132999999999978</v>
      </c>
      <c r="J58" s="105" t="s">
        <v>17</v>
      </c>
      <c r="K58" s="74">
        <v>14.3</v>
      </c>
      <c r="L58" s="1">
        <f t="shared" si="2"/>
        <v>2.145</v>
      </c>
      <c r="M58" s="74">
        <v>5.5</v>
      </c>
      <c r="N58" s="17">
        <f t="shared" si="3"/>
        <v>13.068299999999999</v>
      </c>
      <c r="O58" s="74">
        <v>9.2899999999999991</v>
      </c>
      <c r="P58" s="110">
        <v>34505</v>
      </c>
    </row>
    <row r="59" spans="1:18" s="106" customFormat="1">
      <c r="A59" s="107"/>
      <c r="B59" s="24" t="s">
        <v>2254</v>
      </c>
      <c r="C59" s="105" t="s">
        <v>2256</v>
      </c>
      <c r="D59" s="103" t="s">
        <v>2255</v>
      </c>
      <c r="E59" s="103" t="s">
        <v>2261</v>
      </c>
      <c r="F59" s="159"/>
      <c r="G59" s="105"/>
      <c r="H59" s="4">
        <f t="shared" si="0"/>
        <v>-0.31461871863718183</v>
      </c>
      <c r="I59" s="8">
        <f t="shared" si="1"/>
        <v>-9.3857999999999997</v>
      </c>
      <c r="J59" s="105" t="s">
        <v>429</v>
      </c>
      <c r="K59" s="74">
        <v>32.49</v>
      </c>
      <c r="L59" s="1">
        <f t="shared" si="2"/>
        <v>4.8734999999999999</v>
      </c>
      <c r="M59" s="74">
        <v>7.17</v>
      </c>
      <c r="N59" s="17">
        <f t="shared" si="3"/>
        <v>29.8323</v>
      </c>
      <c r="O59" s="74">
        <v>22.49</v>
      </c>
      <c r="P59" s="110">
        <v>17601</v>
      </c>
    </row>
    <row r="60" spans="1:18" s="106" customFormat="1">
      <c r="A60" s="104"/>
      <c r="B60" s="24" t="s">
        <v>2257</v>
      </c>
      <c r="C60" s="105" t="s">
        <v>2259</v>
      </c>
      <c r="D60" s="103" t="s">
        <v>2258</v>
      </c>
      <c r="E60" s="103" t="s">
        <v>2260</v>
      </c>
      <c r="F60" s="159"/>
      <c r="G60" s="105"/>
      <c r="H60" s="4">
        <f t="shared" si="0"/>
        <v>-0.31951337836324956</v>
      </c>
      <c r="I60" s="8">
        <f t="shared" si="1"/>
        <v>-7.7057999999999973</v>
      </c>
      <c r="J60" s="105" t="s">
        <v>429</v>
      </c>
      <c r="K60" s="74">
        <v>25.99</v>
      </c>
      <c r="L60" s="1">
        <f t="shared" si="2"/>
        <v>3.8984999999999994</v>
      </c>
      <c r="M60" s="74">
        <v>5.68</v>
      </c>
      <c r="N60" s="17">
        <f t="shared" si="3"/>
        <v>24.117299999999997</v>
      </c>
      <c r="O60" s="74">
        <v>17.989999999999998</v>
      </c>
      <c r="P60" s="110">
        <v>18570</v>
      </c>
    </row>
    <row r="61" spans="1:18" s="106" customFormat="1">
      <c r="A61" s="104"/>
      <c r="B61" s="24" t="s">
        <v>2262</v>
      </c>
      <c r="C61" s="105" t="s">
        <v>2264</v>
      </c>
      <c r="D61" s="103" t="s">
        <v>2263</v>
      </c>
      <c r="E61" s="103" t="s">
        <v>2265</v>
      </c>
      <c r="F61" s="159"/>
      <c r="G61" s="105"/>
      <c r="H61" s="4">
        <f t="shared" si="0"/>
        <v>-1.0087576728259668</v>
      </c>
      <c r="I61" s="8">
        <f t="shared" si="1"/>
        <v>-6.3927999999999994</v>
      </c>
      <c r="J61" s="105" t="s">
        <v>17</v>
      </c>
      <c r="K61" s="74">
        <v>7.57</v>
      </c>
      <c r="L61" s="1">
        <f t="shared" si="2"/>
        <v>1.1355</v>
      </c>
      <c r="M61" s="74">
        <v>6.49</v>
      </c>
      <c r="N61" s="17">
        <f t="shared" si="3"/>
        <v>6.3372999999999999</v>
      </c>
      <c r="O61" s="74">
        <v>3.99</v>
      </c>
      <c r="P61" s="110">
        <v>86868</v>
      </c>
      <c r="R61" s="115"/>
    </row>
    <row r="62" spans="1:18" s="96" customFormat="1">
      <c r="A62" s="93"/>
      <c r="B62" s="43" t="s">
        <v>2267</v>
      </c>
      <c r="C62" s="94" t="s">
        <v>2268</v>
      </c>
      <c r="D62" s="118" t="s">
        <v>2266</v>
      </c>
      <c r="E62" s="118" t="s">
        <v>2269</v>
      </c>
      <c r="F62" s="94"/>
      <c r="G62" s="94"/>
      <c r="H62" s="81">
        <f t="shared" si="0"/>
        <v>-1.0007100815804839</v>
      </c>
      <c r="I62" s="48">
        <f t="shared" si="1"/>
        <v>-6.3418000000000001</v>
      </c>
      <c r="J62" s="94" t="s">
        <v>17</v>
      </c>
      <c r="K62" s="99">
        <v>7.63</v>
      </c>
      <c r="L62" s="49">
        <f t="shared" si="2"/>
        <v>1.1444999999999999</v>
      </c>
      <c r="M62" s="99">
        <v>6.49</v>
      </c>
      <c r="N62" s="49">
        <f t="shared" si="3"/>
        <v>6.3372999999999999</v>
      </c>
      <c r="O62" s="99">
        <v>3.99</v>
      </c>
      <c r="P62" s="100">
        <v>77219</v>
      </c>
    </row>
    <row r="63" spans="1:18" s="106" customFormat="1">
      <c r="A63" s="107">
        <v>44642</v>
      </c>
      <c r="B63" s="24" t="s">
        <v>2270</v>
      </c>
      <c r="C63" s="105" t="s">
        <v>2272</v>
      </c>
      <c r="D63" s="103" t="s">
        <v>2271</v>
      </c>
      <c r="E63" s="103" t="s">
        <v>2273</v>
      </c>
      <c r="G63" s="105"/>
      <c r="H63" s="4">
        <f t="shared" si="0"/>
        <v>-0.99936881637290331</v>
      </c>
      <c r="I63" s="8">
        <f t="shared" si="1"/>
        <v>-6.3333000000000004</v>
      </c>
      <c r="J63" s="105" t="s">
        <v>17</v>
      </c>
      <c r="K63" s="74">
        <v>7.64</v>
      </c>
      <c r="L63" s="1">
        <f t="shared" si="2"/>
        <v>1.1459999999999999</v>
      </c>
      <c r="M63" s="74">
        <v>6.49</v>
      </c>
      <c r="N63" s="17">
        <f t="shared" si="3"/>
        <v>6.3372999999999999</v>
      </c>
      <c r="O63" s="74">
        <v>3.99</v>
      </c>
      <c r="P63" s="110">
        <v>77219</v>
      </c>
    </row>
    <row r="64" spans="1:18" s="106" customFormat="1">
      <c r="A64" s="104"/>
      <c r="B64" s="24" t="s">
        <v>2274</v>
      </c>
      <c r="C64" s="105" t="s">
        <v>2276</v>
      </c>
      <c r="D64" s="103" t="s">
        <v>2275</v>
      </c>
      <c r="E64" s="103" t="s">
        <v>2277</v>
      </c>
      <c r="G64" s="105"/>
      <c r="H64" s="4">
        <f t="shared" si="0"/>
        <v>-0.83975825667082193</v>
      </c>
      <c r="I64" s="8">
        <f t="shared" si="1"/>
        <v>-5.3217999999999996</v>
      </c>
      <c r="J64" s="105" t="s">
        <v>17</v>
      </c>
      <c r="K64" s="74">
        <v>8.83</v>
      </c>
      <c r="L64" s="1">
        <f t="shared" si="2"/>
        <v>1.3245</v>
      </c>
      <c r="M64" s="74">
        <v>6.49</v>
      </c>
      <c r="N64" s="17">
        <f t="shared" si="3"/>
        <v>6.3372999999999999</v>
      </c>
      <c r="O64" s="74">
        <v>3.99</v>
      </c>
      <c r="P64" s="110">
        <v>87479</v>
      </c>
    </row>
    <row r="65" spans="1:20" s="106" customFormat="1">
      <c r="A65" s="104"/>
      <c r="B65" s="24" t="s">
        <v>2278</v>
      </c>
      <c r="C65" s="105" t="s">
        <v>2280</v>
      </c>
      <c r="D65" s="103" t="s">
        <v>2279</v>
      </c>
      <c r="E65" s="103" t="s">
        <v>2281</v>
      </c>
      <c r="G65" s="105"/>
      <c r="H65" s="4">
        <f t="shared" si="0"/>
        <v>-0.80308894362010586</v>
      </c>
      <c r="I65" s="8">
        <f t="shared" si="1"/>
        <v>-6.6192999999999991</v>
      </c>
      <c r="J65" s="105" t="s">
        <v>17</v>
      </c>
      <c r="K65" s="74">
        <v>8.3800000000000008</v>
      </c>
      <c r="L65" s="1">
        <f t="shared" si="2"/>
        <v>1.2570000000000001</v>
      </c>
      <c r="M65" s="74">
        <v>5.5</v>
      </c>
      <c r="N65" s="17">
        <f t="shared" si="3"/>
        <v>8.2423000000000002</v>
      </c>
      <c r="O65" s="74">
        <v>5.49</v>
      </c>
      <c r="P65" s="110">
        <v>69787</v>
      </c>
    </row>
    <row r="66" spans="1:20" s="106" customFormat="1">
      <c r="A66" s="104"/>
      <c r="B66" s="24" t="s">
        <v>2282</v>
      </c>
      <c r="C66" s="105" t="s">
        <v>2284</v>
      </c>
      <c r="D66" s="115" t="s">
        <v>2283</v>
      </c>
      <c r="E66" s="115" t="s">
        <v>2285</v>
      </c>
      <c r="G66" s="105"/>
      <c r="H66" s="4">
        <f t="shared" si="0"/>
        <v>-0.37325716416771904</v>
      </c>
      <c r="I66" s="8">
        <f t="shared" si="1"/>
        <v>-4.4037999999999995</v>
      </c>
      <c r="J66" s="105" t="s">
        <v>17</v>
      </c>
      <c r="K66" s="74">
        <v>15.17</v>
      </c>
      <c r="L66" s="1">
        <f t="shared" si="2"/>
        <v>2.2755000000000001</v>
      </c>
      <c r="M66" s="74">
        <v>5.5</v>
      </c>
      <c r="N66" s="17">
        <f t="shared" si="3"/>
        <v>11.798299999999999</v>
      </c>
      <c r="O66" s="74">
        <v>8.2899999999999991</v>
      </c>
      <c r="P66" s="110">
        <v>18254</v>
      </c>
    </row>
    <row r="67" spans="1:20" s="106" customFormat="1">
      <c r="A67" s="104"/>
      <c r="B67" s="24" t="s">
        <v>2286</v>
      </c>
      <c r="C67" s="105" t="s">
        <v>2288</v>
      </c>
      <c r="D67" s="115" t="s">
        <v>2287</v>
      </c>
      <c r="E67" s="115" t="s">
        <v>2289</v>
      </c>
      <c r="G67" s="105"/>
      <c r="H67" s="4">
        <f t="shared" ref="H67:H130" si="4">I67/N67</f>
        <v>-0.59070883659008699</v>
      </c>
      <c r="I67" s="8">
        <f t="shared" ref="I67:I130" si="5">K67-M67-N67-L67</f>
        <v>-6.7443000000000008</v>
      </c>
      <c r="J67" s="105" t="s">
        <v>17</v>
      </c>
      <c r="K67" s="74">
        <v>12.18</v>
      </c>
      <c r="L67" s="1">
        <f t="shared" ref="L67:L130" si="6">K67*0.15</f>
        <v>1.827</v>
      </c>
      <c r="M67" s="74">
        <v>5.68</v>
      </c>
      <c r="N67" s="17">
        <f t="shared" ref="N67:N130" si="7">(O67+1)*1.27</f>
        <v>11.417300000000001</v>
      </c>
      <c r="O67" s="74">
        <v>7.99</v>
      </c>
      <c r="P67" s="110">
        <v>29219</v>
      </c>
    </row>
    <row r="68" spans="1:20" s="106" customFormat="1">
      <c r="A68" s="104"/>
      <c r="B68" s="24" t="s">
        <v>2290</v>
      </c>
      <c r="C68" s="105" t="s">
        <v>2292</v>
      </c>
      <c r="D68" s="115" t="s">
        <v>2291</v>
      </c>
      <c r="E68" s="115" t="s">
        <v>2293</v>
      </c>
      <c r="G68" s="105"/>
      <c r="H68" s="4">
        <f t="shared" si="4"/>
        <v>0.53033871734087479</v>
      </c>
      <c r="I68" s="8">
        <f t="shared" si="5"/>
        <v>20.872700000000009</v>
      </c>
      <c r="J68" s="105" t="s">
        <v>17</v>
      </c>
      <c r="K68" s="74">
        <v>82</v>
      </c>
      <c r="L68" s="1">
        <f t="shared" si="6"/>
        <v>12.299999999999999</v>
      </c>
      <c r="M68" s="74">
        <v>9.4700000000000006</v>
      </c>
      <c r="N68" s="17">
        <f t="shared" si="7"/>
        <v>39.357299999999995</v>
      </c>
      <c r="O68" s="74">
        <v>29.99</v>
      </c>
      <c r="P68" s="110">
        <v>858643</v>
      </c>
    </row>
    <row r="69" spans="1:20" s="106" customFormat="1">
      <c r="A69" s="104"/>
      <c r="B69" s="24" t="s">
        <v>2294</v>
      </c>
      <c r="C69" s="105" t="s">
        <v>2296</v>
      </c>
      <c r="D69" s="115" t="s">
        <v>2295</v>
      </c>
      <c r="E69" s="115" t="s">
        <v>2297</v>
      </c>
      <c r="G69" s="105"/>
      <c r="H69" s="4">
        <f t="shared" si="4"/>
        <v>1.2797747415331042</v>
      </c>
      <c r="I69" s="8">
        <f t="shared" si="5"/>
        <v>17.862199999999994</v>
      </c>
      <c r="J69" s="105" t="s">
        <v>17</v>
      </c>
      <c r="K69" s="74">
        <v>45.87</v>
      </c>
      <c r="L69" s="1">
        <f t="shared" si="6"/>
        <v>6.8804999999999996</v>
      </c>
      <c r="M69" s="74">
        <v>7.17</v>
      </c>
      <c r="N69" s="17">
        <f t="shared" si="7"/>
        <v>13.9573</v>
      </c>
      <c r="O69" s="74">
        <v>9.99</v>
      </c>
      <c r="P69" s="110">
        <v>89439</v>
      </c>
      <c r="R69" s="115"/>
    </row>
    <row r="70" spans="1:20" s="106" customFormat="1">
      <c r="A70" s="107"/>
      <c r="B70" s="24" t="s">
        <v>2298</v>
      </c>
      <c r="C70" s="105" t="s">
        <v>2300</v>
      </c>
      <c r="D70" s="115" t="s">
        <v>2299</v>
      </c>
      <c r="E70" s="115" t="s">
        <v>2301</v>
      </c>
      <c r="G70" s="105"/>
      <c r="H70" s="4">
        <f t="shared" si="4"/>
        <v>1.8206018335884369</v>
      </c>
      <c r="I70" s="8">
        <f t="shared" si="5"/>
        <v>11.537700000000001</v>
      </c>
      <c r="J70" s="105" t="s">
        <v>17</v>
      </c>
      <c r="K70" s="74">
        <v>27.5</v>
      </c>
      <c r="L70" s="1">
        <f t="shared" si="6"/>
        <v>4.125</v>
      </c>
      <c r="M70" s="74">
        <v>5.5</v>
      </c>
      <c r="N70" s="17">
        <f t="shared" si="7"/>
        <v>6.3372999999999999</v>
      </c>
      <c r="O70" s="74">
        <v>3.99</v>
      </c>
      <c r="P70" s="110">
        <v>10590</v>
      </c>
    </row>
    <row r="71" spans="1:20" s="106" customFormat="1">
      <c r="A71" s="104"/>
      <c r="B71" s="24" t="s">
        <v>2302</v>
      </c>
      <c r="C71" s="105" t="s">
        <v>2304</v>
      </c>
      <c r="D71" s="115" t="s">
        <v>2303</v>
      </c>
      <c r="E71" s="115" t="s">
        <v>2305</v>
      </c>
      <c r="G71" s="105"/>
      <c r="H71" s="4">
        <f t="shared" si="4"/>
        <v>-0.34482313914582341</v>
      </c>
      <c r="I71" s="8">
        <f t="shared" si="5"/>
        <v>-4.8128000000000011</v>
      </c>
      <c r="J71" s="105" t="s">
        <v>17</v>
      </c>
      <c r="K71" s="74">
        <v>14.77</v>
      </c>
      <c r="L71" s="1">
        <f t="shared" si="6"/>
        <v>2.2155</v>
      </c>
      <c r="M71" s="74">
        <v>3.41</v>
      </c>
      <c r="N71" s="17">
        <f t="shared" si="7"/>
        <v>13.9573</v>
      </c>
      <c r="O71" s="74">
        <v>9.99</v>
      </c>
      <c r="P71" s="110">
        <v>171933</v>
      </c>
    </row>
    <row r="72" spans="1:20" s="96" customFormat="1">
      <c r="A72" s="101"/>
      <c r="B72" s="43" t="s">
        <v>2306</v>
      </c>
      <c r="C72" s="94" t="s">
        <v>2308</v>
      </c>
      <c r="D72" s="95" t="s">
        <v>2307</v>
      </c>
      <c r="E72" s="95" t="s">
        <v>2309</v>
      </c>
      <c r="G72" s="94"/>
      <c r="H72" s="81">
        <f t="shared" si="4"/>
        <v>-0.9315217176800269</v>
      </c>
      <c r="I72" s="48">
        <f t="shared" si="5"/>
        <v>-4.7203000000000008</v>
      </c>
      <c r="J72" s="94" t="s">
        <v>17</v>
      </c>
      <c r="K72" s="99">
        <v>4.42</v>
      </c>
      <c r="L72" s="49">
        <f t="shared" si="6"/>
        <v>0.66299999999999992</v>
      </c>
      <c r="M72" s="99">
        <v>3.41</v>
      </c>
      <c r="N72" s="49">
        <f t="shared" si="7"/>
        <v>5.0673000000000004</v>
      </c>
      <c r="O72" s="99">
        <v>2.99</v>
      </c>
      <c r="P72" s="100">
        <v>37194</v>
      </c>
      <c r="R72" s="95" t="s">
        <v>2310</v>
      </c>
    </row>
    <row r="73" spans="1:20" s="106" customFormat="1">
      <c r="A73" s="107">
        <v>44644</v>
      </c>
      <c r="B73" s="24" t="s">
        <v>2311</v>
      </c>
      <c r="C73" s="105" t="s">
        <v>2313</v>
      </c>
      <c r="D73" s="115" t="s">
        <v>2312</v>
      </c>
      <c r="E73" s="115" t="s">
        <v>2314</v>
      </c>
      <c r="G73" s="105"/>
      <c r="H73" s="4">
        <f t="shared" si="4"/>
        <v>-9.5654080698237803E-2</v>
      </c>
      <c r="I73" s="8">
        <f t="shared" si="5"/>
        <v>-6.1942999999999948</v>
      </c>
      <c r="J73" s="105" t="s">
        <v>17</v>
      </c>
      <c r="K73" s="74">
        <v>75.58</v>
      </c>
      <c r="L73" s="1">
        <f t="shared" si="6"/>
        <v>11.337</v>
      </c>
      <c r="M73" s="74">
        <v>5.68</v>
      </c>
      <c r="N73" s="17">
        <f>(O73+1)*1.27</f>
        <v>64.757300000000001</v>
      </c>
      <c r="O73" s="74">
        <v>49.99</v>
      </c>
      <c r="P73" s="110">
        <v>41512</v>
      </c>
      <c r="T73" s="115"/>
    </row>
    <row r="74" spans="1:20" s="106" customFormat="1">
      <c r="A74" s="104"/>
      <c r="B74" s="24" t="s">
        <v>2318</v>
      </c>
      <c r="C74" s="105" t="s">
        <v>2316</v>
      </c>
      <c r="D74" s="115" t="s">
        <v>2315</v>
      </c>
      <c r="E74" s="115" t="s">
        <v>2317</v>
      </c>
      <c r="G74" s="105"/>
      <c r="H74" s="4">
        <f t="shared" si="4"/>
        <v>-8.0073289420974122E-2</v>
      </c>
      <c r="I74" s="8">
        <f t="shared" si="5"/>
        <v>-1.2192999999999992</v>
      </c>
      <c r="J74" s="105" t="s">
        <v>17</v>
      </c>
      <c r="K74" s="74">
        <v>16.48</v>
      </c>
      <c r="L74" s="1">
        <f t="shared" si="6"/>
        <v>2.472</v>
      </c>
      <c r="M74" s="74"/>
      <c r="N74" s="17">
        <f t="shared" si="7"/>
        <v>15.2273</v>
      </c>
      <c r="O74" s="74">
        <v>10.99</v>
      </c>
      <c r="P74" s="110">
        <v>62773</v>
      </c>
    </row>
    <row r="75" spans="1:20" s="106" customFormat="1">
      <c r="A75" s="104"/>
      <c r="B75" s="24" t="s">
        <v>2319</v>
      </c>
      <c r="C75" s="105" t="s">
        <v>2321</v>
      </c>
      <c r="D75" s="115" t="s">
        <v>2320</v>
      </c>
      <c r="E75" s="115" t="s">
        <v>2322</v>
      </c>
      <c r="G75" s="105"/>
      <c r="H75" s="4">
        <f t="shared" si="4"/>
        <v>-0.48661417322834649</v>
      </c>
      <c r="I75" s="8">
        <f t="shared" si="5"/>
        <v>-6.7980000000000009</v>
      </c>
      <c r="J75" s="105" t="s">
        <v>17</v>
      </c>
      <c r="K75" s="74">
        <v>15.12</v>
      </c>
      <c r="L75" s="1">
        <f t="shared" si="6"/>
        <v>2.2679999999999998</v>
      </c>
      <c r="M75" s="74">
        <v>5.68</v>
      </c>
      <c r="N75" s="17">
        <f t="shared" si="7"/>
        <v>13.97</v>
      </c>
      <c r="O75" s="74">
        <v>10</v>
      </c>
      <c r="P75" s="110">
        <v>3754</v>
      </c>
    </row>
    <row r="76" spans="1:20" s="106" customFormat="1">
      <c r="A76" s="104"/>
      <c r="B76" s="24" t="s">
        <v>2323</v>
      </c>
      <c r="C76" s="105" t="s">
        <v>2325</v>
      </c>
      <c r="D76" s="115" t="s">
        <v>2324</v>
      </c>
      <c r="E76" s="115" t="s">
        <v>2326</v>
      </c>
      <c r="G76" s="105"/>
      <c r="H76" s="4">
        <f t="shared" si="4"/>
        <v>0.22434800691930323</v>
      </c>
      <c r="I76" s="8">
        <f t="shared" si="5"/>
        <v>7.1202000000000023</v>
      </c>
      <c r="J76" s="105" t="s">
        <v>17</v>
      </c>
      <c r="K76" s="74">
        <v>53.35</v>
      </c>
      <c r="L76" s="1">
        <f t="shared" si="6"/>
        <v>8.0024999999999995</v>
      </c>
      <c r="M76" s="74">
        <v>6.49</v>
      </c>
      <c r="N76" s="17">
        <f t="shared" si="7"/>
        <v>31.737299999999998</v>
      </c>
      <c r="O76" s="74">
        <v>23.99</v>
      </c>
      <c r="P76" s="105">
        <v>32</v>
      </c>
    </row>
    <row r="77" spans="1:20" s="106" customFormat="1">
      <c r="A77" s="104"/>
      <c r="B77" s="24" t="s">
        <v>2327</v>
      </c>
      <c r="C77" s="105" t="s">
        <v>2329</v>
      </c>
      <c r="D77" s="115" t="s">
        <v>2328</v>
      </c>
      <c r="E77" s="115" t="s">
        <v>2330</v>
      </c>
      <c r="G77" s="105"/>
      <c r="H77" s="4">
        <f t="shared" si="4"/>
        <v>-6.0408728394297298E-2</v>
      </c>
      <c r="I77" s="8">
        <f t="shared" si="5"/>
        <v>-1.0732999999999984</v>
      </c>
      <c r="J77" s="105" t="s">
        <v>17</v>
      </c>
      <c r="K77" s="74">
        <v>19.64</v>
      </c>
      <c r="L77" s="1">
        <f t="shared" si="6"/>
        <v>2.9460000000000002</v>
      </c>
      <c r="M77" s="74"/>
      <c r="N77" s="17">
        <f t="shared" si="7"/>
        <v>17.767299999999999</v>
      </c>
      <c r="O77" s="74">
        <v>12.99</v>
      </c>
      <c r="P77" s="110">
        <v>492136</v>
      </c>
    </row>
    <row r="78" spans="1:20" s="106" customFormat="1">
      <c r="A78" s="107"/>
      <c r="B78" s="24" t="s">
        <v>2331</v>
      </c>
      <c r="C78" s="105" t="s">
        <v>2333</v>
      </c>
      <c r="D78" s="115" t="s">
        <v>2332</v>
      </c>
      <c r="E78" s="115" t="s">
        <v>2334</v>
      </c>
      <c r="G78" s="105"/>
      <c r="H78" s="4">
        <f t="shared" si="4"/>
        <v>-0.22103978870427135</v>
      </c>
      <c r="I78" s="8">
        <f t="shared" si="5"/>
        <v>-8.0258000000000003</v>
      </c>
      <c r="J78" s="105" t="s">
        <v>17</v>
      </c>
      <c r="K78" s="74">
        <v>41.71</v>
      </c>
      <c r="L78" s="1">
        <f t="shared" si="6"/>
        <v>6.2565</v>
      </c>
      <c r="M78" s="74">
        <v>7.17</v>
      </c>
      <c r="N78" s="17">
        <f t="shared" si="7"/>
        <v>36.3093</v>
      </c>
      <c r="O78" s="74">
        <v>27.59</v>
      </c>
      <c r="P78" s="110">
        <v>93015</v>
      </c>
    </row>
    <row r="79" spans="1:20" s="106" customFormat="1">
      <c r="A79" s="104"/>
      <c r="B79" s="24" t="s">
        <v>2335</v>
      </c>
      <c r="C79" s="105" t="s">
        <v>2336</v>
      </c>
      <c r="D79" s="115" t="s">
        <v>2338</v>
      </c>
      <c r="E79" s="115" t="s">
        <v>2337</v>
      </c>
      <c r="G79" s="105"/>
      <c r="H79" s="4">
        <f t="shared" si="4"/>
        <v>0.59334236261670692</v>
      </c>
      <c r="I79" s="8">
        <f t="shared" si="5"/>
        <v>11.521699999999999</v>
      </c>
      <c r="J79" s="105" t="s">
        <v>17</v>
      </c>
      <c r="K79" s="74">
        <v>36.4</v>
      </c>
      <c r="L79" s="1">
        <f t="shared" si="6"/>
        <v>5.46</v>
      </c>
      <c r="M79" s="116"/>
      <c r="N79" s="17">
        <f t="shared" si="7"/>
        <v>19.418299999999999</v>
      </c>
      <c r="O79" s="74">
        <v>14.29</v>
      </c>
      <c r="P79" s="110" t="s">
        <v>29</v>
      </c>
    </row>
    <row r="80" spans="1:20" s="106" customFormat="1">
      <c r="A80" s="104"/>
      <c r="B80" s="24" t="s">
        <v>2339</v>
      </c>
      <c r="C80" s="105" t="s">
        <v>2341</v>
      </c>
      <c r="D80" s="115" t="s">
        <v>2340</v>
      </c>
      <c r="E80" s="115" t="s">
        <v>2342</v>
      </c>
      <c r="G80" s="105"/>
      <c r="H80" s="4">
        <f t="shared" si="4"/>
        <v>-0.34204439745225518</v>
      </c>
      <c r="I80" s="8">
        <f t="shared" si="5"/>
        <v>-6.7287999999999997</v>
      </c>
      <c r="J80" s="105" t="s">
        <v>17</v>
      </c>
      <c r="K80" s="74">
        <v>21.91</v>
      </c>
      <c r="L80" s="1">
        <f t="shared" si="6"/>
        <v>3.2864999999999998</v>
      </c>
      <c r="M80" s="116">
        <v>5.68</v>
      </c>
      <c r="N80" s="17">
        <f t="shared" si="7"/>
        <v>19.6723</v>
      </c>
      <c r="O80" s="74">
        <v>14.49</v>
      </c>
      <c r="P80" s="110">
        <v>36293</v>
      </c>
    </row>
    <row r="81" spans="1:18" s="106" customFormat="1">
      <c r="A81" s="104"/>
      <c r="B81" s="24" t="s">
        <v>2343</v>
      </c>
      <c r="C81" s="105" t="s">
        <v>2345</v>
      </c>
      <c r="D81" s="115" t="s">
        <v>2344</v>
      </c>
      <c r="E81" s="115" t="s">
        <v>2346</v>
      </c>
      <c r="G81" s="105"/>
      <c r="H81" s="4">
        <f t="shared" si="4"/>
        <v>-0.61918157559186571</v>
      </c>
      <c r="I81" s="8">
        <f t="shared" si="5"/>
        <v>-4.7103000000000002</v>
      </c>
      <c r="J81" s="105" t="s">
        <v>17</v>
      </c>
      <c r="K81" s="74">
        <v>7.42</v>
      </c>
      <c r="L81" s="1">
        <f t="shared" si="6"/>
        <v>1.113</v>
      </c>
      <c r="M81" s="74">
        <v>3.41</v>
      </c>
      <c r="N81" s="17">
        <f t="shared" si="7"/>
        <v>7.6073000000000004</v>
      </c>
      <c r="O81" s="74">
        <v>4.99</v>
      </c>
      <c r="P81" s="110">
        <v>25450</v>
      </c>
    </row>
    <row r="82" spans="1:18" s="96" customFormat="1">
      <c r="A82" s="101"/>
      <c r="B82" s="43" t="s">
        <v>2347</v>
      </c>
      <c r="C82" s="94" t="s">
        <v>2349</v>
      </c>
      <c r="D82" s="95" t="s">
        <v>2348</v>
      </c>
      <c r="E82" s="95" t="s">
        <v>2350</v>
      </c>
      <c r="G82" s="94"/>
      <c r="H82" s="81">
        <f t="shared" si="4"/>
        <v>-0.12299755633994038</v>
      </c>
      <c r="I82" s="48">
        <f t="shared" si="5"/>
        <v>-1.4043000000000014</v>
      </c>
      <c r="J82" s="94" t="s">
        <v>17</v>
      </c>
      <c r="K82" s="99">
        <v>11.78</v>
      </c>
      <c r="L82" s="49">
        <f t="shared" si="6"/>
        <v>1.7669999999999999</v>
      </c>
      <c r="M82" s="99"/>
      <c r="N82" s="49">
        <f t="shared" si="7"/>
        <v>11.417300000000001</v>
      </c>
      <c r="O82" s="99">
        <v>7.99</v>
      </c>
      <c r="P82" s="94" t="s">
        <v>29</v>
      </c>
    </row>
    <row r="83" spans="1:18" s="106" customFormat="1">
      <c r="A83" s="107">
        <v>44645</v>
      </c>
      <c r="B83" s="24" t="s">
        <v>2351</v>
      </c>
      <c r="C83" s="105" t="s">
        <v>2353</v>
      </c>
      <c r="D83" s="115" t="s">
        <v>2352</v>
      </c>
      <c r="E83" s="115" t="s">
        <v>2354</v>
      </c>
      <c r="G83" s="105"/>
      <c r="H83" s="4">
        <f t="shared" si="4"/>
        <v>-0.346389593112643</v>
      </c>
      <c r="I83" s="8">
        <f t="shared" si="5"/>
        <v>-11.873299999999997</v>
      </c>
      <c r="J83" s="105" t="s">
        <v>429</v>
      </c>
      <c r="K83" s="74">
        <v>33.04</v>
      </c>
      <c r="L83" s="1">
        <f t="shared" si="6"/>
        <v>4.9559999999999995</v>
      </c>
      <c r="M83" s="74">
        <v>5.68</v>
      </c>
      <c r="N83" s="17">
        <f t="shared" si="7"/>
        <v>34.277299999999997</v>
      </c>
      <c r="O83" s="74">
        <v>25.99</v>
      </c>
      <c r="P83" s="110">
        <v>20430</v>
      </c>
    </row>
    <row r="84" spans="1:18" s="106" customFormat="1">
      <c r="A84" s="104"/>
      <c r="B84" s="24" t="s">
        <v>2355</v>
      </c>
      <c r="C84" s="105" t="s">
        <v>2356</v>
      </c>
      <c r="D84" s="115" t="s">
        <v>2358</v>
      </c>
      <c r="E84" s="115" t="s">
        <v>2357</v>
      </c>
      <c r="G84" s="105"/>
      <c r="H84" s="4">
        <f t="shared" si="4"/>
        <v>-0.52754446820490519</v>
      </c>
      <c r="I84" s="8">
        <f t="shared" si="5"/>
        <v>-18.082799999999995</v>
      </c>
      <c r="J84" s="105" t="s">
        <v>429</v>
      </c>
      <c r="K84" s="74">
        <v>34.57</v>
      </c>
      <c r="L84" s="1">
        <f t="shared" si="6"/>
        <v>5.1855000000000002</v>
      </c>
      <c r="M84" s="74">
        <v>13.19</v>
      </c>
      <c r="N84" s="17">
        <f t="shared" si="7"/>
        <v>34.277299999999997</v>
      </c>
      <c r="O84" s="74">
        <v>25.99</v>
      </c>
      <c r="P84" s="110">
        <v>20527</v>
      </c>
      <c r="R84" s="115"/>
    </row>
    <row r="85" spans="1:18" s="106" customFormat="1">
      <c r="A85" s="104"/>
      <c r="B85" s="24" t="s">
        <v>2359</v>
      </c>
      <c r="C85" s="105" t="s">
        <v>2360</v>
      </c>
      <c r="D85" s="115" t="s">
        <v>2362</v>
      </c>
      <c r="E85" s="115" t="s">
        <v>2361</v>
      </c>
      <c r="G85" s="105"/>
      <c r="H85" s="4">
        <f t="shared" si="4"/>
        <v>-0.28248432636176124</v>
      </c>
      <c r="I85" s="8">
        <f t="shared" si="5"/>
        <v>-9.6827999999999985</v>
      </c>
      <c r="J85" s="105" t="s">
        <v>429</v>
      </c>
      <c r="K85" s="74">
        <v>36.57</v>
      </c>
      <c r="L85" s="1">
        <f t="shared" si="6"/>
        <v>5.4855</v>
      </c>
      <c r="M85" s="74">
        <v>6.49</v>
      </c>
      <c r="N85" s="17">
        <f t="shared" si="7"/>
        <v>34.277299999999997</v>
      </c>
      <c r="O85" s="74">
        <v>25.99</v>
      </c>
      <c r="P85" s="110">
        <v>20870</v>
      </c>
    </row>
    <row r="86" spans="1:18" s="106" customFormat="1">
      <c r="A86" s="107"/>
      <c r="B86" s="24" t="s">
        <v>2363</v>
      </c>
      <c r="C86" s="105" t="s">
        <v>2365</v>
      </c>
      <c r="D86" s="115" t="s">
        <v>2364</v>
      </c>
      <c r="E86" s="115" t="s">
        <v>2366</v>
      </c>
      <c r="G86" s="105"/>
      <c r="H86" s="4">
        <f t="shared" si="4"/>
        <v>-0.2809477776878756</v>
      </c>
      <c r="I86" s="8">
        <f t="shared" si="5"/>
        <v>-6.5973000000000006</v>
      </c>
      <c r="J86" s="105" t="s">
        <v>17</v>
      </c>
      <c r="K86" s="74">
        <v>27.5</v>
      </c>
      <c r="L86" s="1">
        <f t="shared" si="6"/>
        <v>4.125</v>
      </c>
      <c r="M86" s="74">
        <v>6.49</v>
      </c>
      <c r="N86" s="17">
        <f t="shared" si="7"/>
        <v>23.482299999999999</v>
      </c>
      <c r="O86" s="74">
        <v>17.489999999999998</v>
      </c>
      <c r="P86" s="110">
        <v>64014</v>
      </c>
    </row>
    <row r="87" spans="1:18" s="106" customFormat="1">
      <c r="A87" s="104"/>
      <c r="B87" s="24" t="s">
        <v>2367</v>
      </c>
      <c r="C87" s="105" t="s">
        <v>2368</v>
      </c>
      <c r="D87" s="115" t="s">
        <v>2370</v>
      </c>
      <c r="E87" s="115" t="s">
        <v>2369</v>
      </c>
      <c r="G87" s="105"/>
      <c r="H87" s="4">
        <f t="shared" si="4"/>
        <v>-0.34644093437619838</v>
      </c>
      <c r="I87" s="8">
        <f t="shared" si="5"/>
        <v>-6.5953000000000017</v>
      </c>
      <c r="J87" s="105" t="s">
        <v>17</v>
      </c>
      <c r="K87" s="74">
        <v>21.32</v>
      </c>
      <c r="L87" s="1">
        <f t="shared" si="6"/>
        <v>3.198</v>
      </c>
      <c r="M87" s="74">
        <v>5.68</v>
      </c>
      <c r="N87" s="17">
        <f t="shared" si="7"/>
        <v>19.037300000000002</v>
      </c>
      <c r="O87" s="74">
        <v>13.99</v>
      </c>
      <c r="P87" s="110">
        <v>23684</v>
      </c>
    </row>
    <row r="88" spans="1:18" s="106" customFormat="1">
      <c r="A88" s="104"/>
      <c r="B88" s="24" t="s">
        <v>2371</v>
      </c>
      <c r="C88" s="105" t="s">
        <v>2373</v>
      </c>
      <c r="D88" s="115" t="s">
        <v>2372</v>
      </c>
      <c r="E88" s="115" t="s">
        <v>2374</v>
      </c>
      <c r="G88" s="105"/>
      <c r="H88" s="4">
        <f t="shared" si="4"/>
        <v>-0.49330708661417327</v>
      </c>
      <c r="I88" s="8">
        <f t="shared" si="5"/>
        <v>-6.8915000000000006</v>
      </c>
      <c r="J88" s="105" t="s">
        <v>429</v>
      </c>
      <c r="K88" s="74">
        <v>15.01</v>
      </c>
      <c r="L88" s="1">
        <f t="shared" si="6"/>
        <v>2.2515000000000001</v>
      </c>
      <c r="M88" s="74">
        <v>5.68</v>
      </c>
      <c r="N88" s="17">
        <f t="shared" si="7"/>
        <v>13.97</v>
      </c>
      <c r="O88" s="74">
        <v>10</v>
      </c>
      <c r="P88" s="110">
        <v>30203</v>
      </c>
    </row>
    <row r="89" spans="1:18" s="106" customFormat="1">
      <c r="A89" s="104"/>
      <c r="B89" s="24" t="s">
        <v>2375</v>
      </c>
      <c r="C89" s="105" t="s">
        <v>2377</v>
      </c>
      <c r="D89" s="115" t="s">
        <v>2376</v>
      </c>
      <c r="E89" s="115" t="s">
        <v>2378</v>
      </c>
      <c r="G89" s="105"/>
      <c r="H89" s="4">
        <f t="shared" si="4"/>
        <v>-0.35397180410814405</v>
      </c>
      <c r="I89" s="8">
        <f t="shared" si="5"/>
        <v>-8.087299999999999</v>
      </c>
      <c r="J89" s="105" t="s">
        <v>17</v>
      </c>
      <c r="K89" s="74">
        <v>25</v>
      </c>
      <c r="L89" s="1">
        <f t="shared" si="6"/>
        <v>3.75</v>
      </c>
      <c r="M89" s="116">
        <v>6.49</v>
      </c>
      <c r="N89" s="17">
        <f t="shared" si="7"/>
        <v>22.847299999999997</v>
      </c>
      <c r="O89" s="74">
        <v>16.989999999999998</v>
      </c>
      <c r="P89" s="110">
        <v>379346</v>
      </c>
    </row>
    <row r="90" spans="1:18" s="106" customFormat="1">
      <c r="A90" s="104"/>
      <c r="B90" s="24" t="s">
        <v>2379</v>
      </c>
      <c r="C90" s="105" t="s">
        <v>2381</v>
      </c>
      <c r="D90" s="115" t="s">
        <v>2380</v>
      </c>
      <c r="E90" s="115" t="s">
        <v>2382</v>
      </c>
      <c r="G90" s="105"/>
      <c r="H90" s="4">
        <f t="shared" si="4"/>
        <v>-0.27530169972202734</v>
      </c>
      <c r="I90" s="8">
        <f t="shared" si="5"/>
        <v>-7.3387999999999991</v>
      </c>
      <c r="J90" s="105" t="s">
        <v>17</v>
      </c>
      <c r="K90" s="74">
        <v>29.41</v>
      </c>
      <c r="L90" s="1">
        <f t="shared" si="6"/>
        <v>4.4115000000000002</v>
      </c>
      <c r="M90" s="74">
        <v>5.68</v>
      </c>
      <c r="N90" s="17">
        <f t="shared" si="7"/>
        <v>26.657299999999999</v>
      </c>
      <c r="O90" s="74">
        <v>19.989999999999998</v>
      </c>
      <c r="P90" s="110">
        <v>101959</v>
      </c>
    </row>
    <row r="91" spans="1:18" s="106" customFormat="1">
      <c r="A91" s="104"/>
      <c r="B91" s="24" t="s">
        <v>2383</v>
      </c>
      <c r="C91" s="105" t="s">
        <v>2385</v>
      </c>
      <c r="D91" s="115" t="s">
        <v>2384</v>
      </c>
      <c r="E91" s="115" t="s">
        <v>2386</v>
      </c>
      <c r="G91" s="105"/>
      <c r="H91" s="4">
        <f t="shared" si="4"/>
        <v>-0.13589810127644525</v>
      </c>
      <c r="I91" s="8">
        <f t="shared" si="5"/>
        <v>-10.526300000000003</v>
      </c>
      <c r="J91" s="105" t="s">
        <v>17</v>
      </c>
      <c r="K91" s="74">
        <v>88.26</v>
      </c>
      <c r="L91" s="1">
        <f t="shared" si="6"/>
        <v>13.239000000000001</v>
      </c>
      <c r="M91" s="74">
        <v>8.09</v>
      </c>
      <c r="N91" s="17">
        <f t="shared" si="7"/>
        <v>77.457300000000004</v>
      </c>
      <c r="O91" s="74">
        <v>59.99</v>
      </c>
      <c r="P91" s="110" t="s">
        <v>29</v>
      </c>
    </row>
    <row r="92" spans="1:18" s="96" customFormat="1">
      <c r="A92" s="101"/>
      <c r="B92" s="43" t="s">
        <v>2387</v>
      </c>
      <c r="C92" s="94" t="s">
        <v>2389</v>
      </c>
      <c r="D92" s="95" t="s">
        <v>2388</v>
      </c>
      <c r="E92" s="95" t="s">
        <v>2390</v>
      </c>
      <c r="G92" s="94"/>
      <c r="H92" s="81">
        <f t="shared" si="4"/>
        <v>0.92588656780864498</v>
      </c>
      <c r="I92" s="48">
        <f t="shared" si="5"/>
        <v>104.64119999999997</v>
      </c>
      <c r="J92" s="94" t="s">
        <v>17</v>
      </c>
      <c r="K92" s="99">
        <v>267.20999999999998</v>
      </c>
      <c r="L92" s="49">
        <f t="shared" si="6"/>
        <v>40.081499999999998</v>
      </c>
      <c r="M92" s="99">
        <v>9.4700000000000006</v>
      </c>
      <c r="N92" s="49">
        <f t="shared" si="7"/>
        <v>113.01729999999999</v>
      </c>
      <c r="O92" s="99">
        <v>87.99</v>
      </c>
      <c r="P92" s="100" t="s">
        <v>29</v>
      </c>
    </row>
    <row r="93" spans="1:18" s="106" customFormat="1">
      <c r="A93" s="107">
        <v>44646</v>
      </c>
      <c r="B93" s="24" t="s">
        <v>2391</v>
      </c>
      <c r="C93" s="105" t="s">
        <v>2393</v>
      </c>
      <c r="D93" s="115" t="s">
        <v>2392</v>
      </c>
      <c r="E93" s="115" t="s">
        <v>2394</v>
      </c>
      <c r="G93" s="105"/>
      <c r="H93" s="4">
        <f t="shared" si="4"/>
        <v>-0.3537652996436072</v>
      </c>
      <c r="I93" s="8">
        <f t="shared" si="5"/>
        <v>-7.6333000000000073</v>
      </c>
      <c r="J93" s="105" t="s">
        <v>17</v>
      </c>
      <c r="K93" s="74">
        <v>24.04</v>
      </c>
      <c r="L93" s="1">
        <f t="shared" si="6"/>
        <v>3.6059999999999999</v>
      </c>
      <c r="M93" s="74">
        <v>6.49</v>
      </c>
      <c r="N93" s="17">
        <f t="shared" si="7"/>
        <v>21.577300000000005</v>
      </c>
      <c r="O93" s="74">
        <v>15.99</v>
      </c>
      <c r="P93" s="110">
        <v>179738</v>
      </c>
      <c r="R93" s="115"/>
    </row>
    <row r="94" spans="1:18" s="106" customFormat="1">
      <c r="A94" s="107"/>
      <c r="B94" s="24" t="s">
        <v>2395</v>
      </c>
      <c r="C94" s="105" t="s">
        <v>2397</v>
      </c>
      <c r="D94" s="115" t="s">
        <v>2396</v>
      </c>
      <c r="E94" s="115" t="s">
        <v>2398</v>
      </c>
      <c r="G94" s="105"/>
      <c r="H94" s="4">
        <f t="shared" si="4"/>
        <v>-0.41352344664936069</v>
      </c>
      <c r="I94" s="8">
        <f t="shared" si="5"/>
        <v>-7.6622999999999983</v>
      </c>
      <c r="J94" s="105" t="s">
        <v>17</v>
      </c>
      <c r="K94" s="74">
        <v>20.420000000000002</v>
      </c>
      <c r="L94" s="1">
        <f t="shared" si="6"/>
        <v>3.0630000000000002</v>
      </c>
      <c r="M94" s="74">
        <v>6.49</v>
      </c>
      <c r="N94" s="17">
        <f t="shared" si="7"/>
        <v>18.529299999999999</v>
      </c>
      <c r="O94" s="74">
        <v>13.59</v>
      </c>
      <c r="P94" s="110">
        <v>33755</v>
      </c>
    </row>
    <row r="95" spans="1:18" s="106" customFormat="1">
      <c r="A95" s="104"/>
      <c r="B95" s="24" t="s">
        <v>2399</v>
      </c>
      <c r="C95" s="105" t="s">
        <v>2401</v>
      </c>
      <c r="D95" s="115" t="s">
        <v>2400</v>
      </c>
      <c r="E95" s="115" t="s">
        <v>2402</v>
      </c>
      <c r="G95" s="105"/>
      <c r="H95" s="4">
        <f t="shared" si="4"/>
        <v>-0.17206088788740645</v>
      </c>
      <c r="I95" s="8">
        <f t="shared" si="5"/>
        <v>-6.1163000000000034</v>
      </c>
      <c r="J95" s="105" t="s">
        <v>17</v>
      </c>
      <c r="K95" s="74">
        <v>42.26</v>
      </c>
      <c r="L95" s="1">
        <f t="shared" si="6"/>
        <v>6.3389999999999995</v>
      </c>
      <c r="M95" s="74">
        <v>6.49</v>
      </c>
      <c r="N95" s="17">
        <f t="shared" si="7"/>
        <v>35.5473</v>
      </c>
      <c r="O95" s="74">
        <v>26.99</v>
      </c>
      <c r="P95" s="110">
        <v>22488</v>
      </c>
    </row>
    <row r="96" spans="1:18" s="106" customFormat="1">
      <c r="A96" s="104"/>
      <c r="B96" s="24" t="s">
        <v>2403</v>
      </c>
      <c r="C96" s="105" t="s">
        <v>2405</v>
      </c>
      <c r="D96" s="115" t="s">
        <v>2404</v>
      </c>
      <c r="E96" s="115" t="s">
        <v>2406</v>
      </c>
      <c r="G96" s="105"/>
      <c r="H96" s="4">
        <f t="shared" si="4"/>
        <v>-0.18548321128962378</v>
      </c>
      <c r="I96" s="8">
        <f t="shared" si="5"/>
        <v>-6.1222999999999992</v>
      </c>
      <c r="J96" s="105" t="s">
        <v>17</v>
      </c>
      <c r="K96" s="74">
        <v>38.1</v>
      </c>
      <c r="L96" s="1">
        <f t="shared" si="6"/>
        <v>5.7149999999999999</v>
      </c>
      <c r="M96" s="74">
        <v>5.5</v>
      </c>
      <c r="N96" s="17">
        <f t="shared" si="7"/>
        <v>33.007300000000001</v>
      </c>
      <c r="O96" s="74">
        <v>24.99</v>
      </c>
      <c r="P96" s="110">
        <v>23263</v>
      </c>
    </row>
    <row r="97" spans="1:18" s="106" customFormat="1">
      <c r="A97" s="104"/>
      <c r="B97" s="24" t="s">
        <v>2407</v>
      </c>
      <c r="C97" s="105" t="s">
        <v>2409</v>
      </c>
      <c r="D97" s="115" t="s">
        <v>2408</v>
      </c>
      <c r="E97" s="115" t="s">
        <v>2410</v>
      </c>
      <c r="G97" s="105"/>
      <c r="H97" s="4">
        <f t="shared" si="4"/>
        <v>-6.9146841294717334E-2</v>
      </c>
      <c r="I97" s="8">
        <f t="shared" si="5"/>
        <v>-2.5457999999999963</v>
      </c>
      <c r="J97" s="105" t="s">
        <v>17</v>
      </c>
      <c r="K97" s="74">
        <v>46.79</v>
      </c>
      <c r="L97" s="1">
        <f t="shared" si="6"/>
        <v>7.0184999999999995</v>
      </c>
      <c r="M97" s="74">
        <v>5.5</v>
      </c>
      <c r="N97" s="17">
        <f t="shared" si="7"/>
        <v>36.817299999999996</v>
      </c>
      <c r="O97" s="74">
        <v>27.99</v>
      </c>
      <c r="P97" s="110">
        <v>24186</v>
      </c>
    </row>
    <row r="98" spans="1:18" s="106" customFormat="1">
      <c r="A98" s="104"/>
      <c r="B98" s="24" t="s">
        <v>2411</v>
      </c>
      <c r="C98" s="105" t="s">
        <v>2413</v>
      </c>
      <c r="D98" s="115" t="s">
        <v>2412</v>
      </c>
      <c r="E98" s="115" t="s">
        <v>2414</v>
      </c>
      <c r="G98" s="105"/>
      <c r="H98" s="4">
        <f t="shared" si="4"/>
        <v>-0.24528269582740517</v>
      </c>
      <c r="I98" s="8">
        <f t="shared" si="5"/>
        <v>-14.326300000000003</v>
      </c>
      <c r="J98" s="105" t="s">
        <v>17</v>
      </c>
      <c r="K98" s="74">
        <v>62.46</v>
      </c>
      <c r="L98" s="1">
        <f t="shared" si="6"/>
        <v>9.3689999999999998</v>
      </c>
      <c r="M98" s="74">
        <v>9.01</v>
      </c>
      <c r="N98" s="17">
        <f t="shared" si="7"/>
        <v>58.407300000000006</v>
      </c>
      <c r="O98" s="74">
        <v>44.99</v>
      </c>
      <c r="P98" s="110">
        <v>104828</v>
      </c>
    </row>
    <row r="99" spans="1:18" s="106" customFormat="1">
      <c r="A99" s="104"/>
      <c r="B99" s="24" t="s">
        <v>2185</v>
      </c>
      <c r="C99" s="105" t="s">
        <v>2187</v>
      </c>
      <c r="D99" s="115" t="s">
        <v>2186</v>
      </c>
      <c r="E99" s="115" t="s">
        <v>2188</v>
      </c>
      <c r="G99" s="105"/>
      <c r="H99" s="4">
        <f t="shared" si="4"/>
        <v>-0.20613642264705792</v>
      </c>
      <c r="I99" s="8">
        <f t="shared" si="5"/>
        <v>-7.0657999999999976</v>
      </c>
      <c r="J99" s="105" t="s">
        <v>429</v>
      </c>
      <c r="K99" s="74">
        <v>40.99</v>
      </c>
      <c r="L99" s="1">
        <f t="shared" si="6"/>
        <v>6.1485000000000003</v>
      </c>
      <c r="M99" s="74">
        <v>7.63</v>
      </c>
      <c r="N99" s="17">
        <f t="shared" si="7"/>
        <v>34.277299999999997</v>
      </c>
      <c r="O99" s="74">
        <v>25.99</v>
      </c>
      <c r="P99" s="105" t="s">
        <v>29</v>
      </c>
    </row>
    <row r="100" spans="1:18" s="106" customFormat="1">
      <c r="A100" s="104"/>
      <c r="B100" s="24" t="s">
        <v>2415</v>
      </c>
      <c r="C100" s="105" t="s">
        <v>2417</v>
      </c>
      <c r="D100" s="115" t="s">
        <v>2416</v>
      </c>
      <c r="E100" s="115" t="s">
        <v>2418</v>
      </c>
      <c r="G100" s="105"/>
      <c r="H100" s="4">
        <f t="shared" si="4"/>
        <v>0.55072276947646226</v>
      </c>
      <c r="I100" s="8">
        <f t="shared" si="5"/>
        <v>15.380200000000004</v>
      </c>
      <c r="J100" s="105" t="s">
        <v>17</v>
      </c>
      <c r="K100" s="74">
        <v>50.95</v>
      </c>
      <c r="L100" s="1">
        <f t="shared" si="6"/>
        <v>7.6425000000000001</v>
      </c>
      <c r="M100" s="74"/>
      <c r="N100" s="17">
        <f t="shared" si="7"/>
        <v>27.927299999999999</v>
      </c>
      <c r="O100" s="74">
        <v>20.99</v>
      </c>
      <c r="P100" s="110" t="s">
        <v>29</v>
      </c>
    </row>
    <row r="101" spans="1:18" s="106" customFormat="1">
      <c r="A101" s="104"/>
      <c r="B101" s="24" t="s">
        <v>2419</v>
      </c>
      <c r="C101" s="105" t="s">
        <v>2421</v>
      </c>
      <c r="D101" s="115" t="s">
        <v>2420</v>
      </c>
      <c r="E101" s="115" t="s">
        <v>2422</v>
      </c>
      <c r="G101" s="105"/>
      <c r="H101" s="4">
        <f t="shared" si="4"/>
        <v>-0.3755890062466849</v>
      </c>
      <c r="I101" s="8">
        <f t="shared" si="5"/>
        <v>-7.2933000000000003</v>
      </c>
      <c r="J101" s="105" t="s">
        <v>429</v>
      </c>
      <c r="K101" s="74">
        <v>21.9</v>
      </c>
      <c r="L101" s="1">
        <f t="shared" si="6"/>
        <v>3.2849999999999997</v>
      </c>
      <c r="M101" s="74">
        <v>6.49</v>
      </c>
      <c r="N101" s="17">
        <f t="shared" si="7"/>
        <v>19.418299999999999</v>
      </c>
      <c r="O101" s="74">
        <v>14.29</v>
      </c>
      <c r="P101" s="110">
        <v>23167</v>
      </c>
    </row>
    <row r="102" spans="1:18" s="96" customFormat="1">
      <c r="A102" s="101"/>
      <c r="B102" s="96" t="s">
        <v>2423</v>
      </c>
      <c r="C102" s="94" t="s">
        <v>2424</v>
      </c>
      <c r="D102" s="95" t="s">
        <v>2426</v>
      </c>
      <c r="E102" s="95" t="s">
        <v>2425</v>
      </c>
      <c r="G102" s="94"/>
      <c r="H102" s="81">
        <f t="shared" si="4"/>
        <v>0.14738725841088041</v>
      </c>
      <c r="I102" s="48">
        <f t="shared" si="5"/>
        <v>2.0589999999999993</v>
      </c>
      <c r="J102" s="94" t="s">
        <v>429</v>
      </c>
      <c r="K102" s="99">
        <v>25.54</v>
      </c>
      <c r="L102" s="49">
        <f t="shared" si="6"/>
        <v>3.8309999999999995</v>
      </c>
      <c r="M102" s="99">
        <v>5.68</v>
      </c>
      <c r="N102" s="49">
        <f t="shared" si="7"/>
        <v>13.97</v>
      </c>
      <c r="O102" s="99">
        <v>10</v>
      </c>
      <c r="P102" s="100">
        <v>11270</v>
      </c>
      <c r="R102" s="95" t="s">
        <v>2427</v>
      </c>
    </row>
    <row r="103" spans="1:18" s="106" customFormat="1">
      <c r="A103" s="107">
        <v>44648</v>
      </c>
      <c r="B103" s="24" t="s">
        <v>2428</v>
      </c>
      <c r="C103" s="105" t="s">
        <v>2430</v>
      </c>
      <c r="D103" s="115" t="s">
        <v>2429</v>
      </c>
      <c r="E103" s="115" t="s">
        <v>2431</v>
      </c>
      <c r="G103" s="105"/>
      <c r="H103" s="4">
        <f t="shared" si="4"/>
        <v>-1.1384659081943416</v>
      </c>
      <c r="I103" s="8">
        <f t="shared" si="5"/>
        <v>-7.2148000000000003</v>
      </c>
      <c r="J103" s="105" t="s">
        <v>17</v>
      </c>
      <c r="K103" s="74">
        <v>5.85</v>
      </c>
      <c r="L103" s="1">
        <f t="shared" si="6"/>
        <v>0.87749999999999995</v>
      </c>
      <c r="M103" s="74">
        <v>5.85</v>
      </c>
      <c r="N103" s="17">
        <f t="shared" si="7"/>
        <v>6.3372999999999999</v>
      </c>
      <c r="O103" s="74">
        <v>3.99</v>
      </c>
      <c r="P103" s="110">
        <v>143609</v>
      </c>
    </row>
    <row r="104" spans="1:18" s="106" customFormat="1">
      <c r="A104" s="104"/>
      <c r="B104" s="24" t="s">
        <v>2432</v>
      </c>
      <c r="C104" s="105" t="s">
        <v>2434</v>
      </c>
      <c r="D104" s="115" t="s">
        <v>2433</v>
      </c>
      <c r="E104" s="115" t="s">
        <v>2435</v>
      </c>
      <c r="G104" s="105"/>
      <c r="H104" s="4">
        <f t="shared" si="4"/>
        <v>-1.5313268506193172</v>
      </c>
      <c r="I104" s="8">
        <f t="shared" si="5"/>
        <v>-6.7873000000000001</v>
      </c>
      <c r="J104" s="105" t="s">
        <v>17</v>
      </c>
      <c r="K104" s="74">
        <v>3.7</v>
      </c>
      <c r="L104" s="1">
        <f t="shared" si="6"/>
        <v>0.55500000000000005</v>
      </c>
      <c r="M104" s="74">
        <v>5.5</v>
      </c>
      <c r="N104" s="17">
        <f t="shared" si="7"/>
        <v>4.4323000000000006</v>
      </c>
      <c r="O104" s="74">
        <v>2.4900000000000002</v>
      </c>
      <c r="P104" s="110">
        <v>90431</v>
      </c>
    </row>
    <row r="105" spans="1:18" s="106" customFormat="1">
      <c r="A105" s="104"/>
      <c r="B105" s="24" t="s">
        <v>2436</v>
      </c>
      <c r="C105" s="105" t="s">
        <v>2438</v>
      </c>
      <c r="D105" s="115" t="s">
        <v>2437</v>
      </c>
      <c r="E105" s="115" t="s">
        <v>2439</v>
      </c>
      <c r="G105" s="105"/>
      <c r="H105" s="4">
        <f t="shared" si="4"/>
        <v>1.14800448657591</v>
      </c>
      <c r="I105" s="8">
        <f t="shared" si="5"/>
        <v>30.602700000000006</v>
      </c>
      <c r="J105" s="105" t="s">
        <v>17</v>
      </c>
      <c r="K105" s="74">
        <v>75</v>
      </c>
      <c r="L105" s="1">
        <f t="shared" si="6"/>
        <v>11.25</v>
      </c>
      <c r="M105" s="74">
        <v>6.49</v>
      </c>
      <c r="N105" s="17">
        <f t="shared" si="7"/>
        <v>26.657299999999999</v>
      </c>
      <c r="O105" s="74">
        <v>19.989999999999998</v>
      </c>
      <c r="P105" s="110">
        <v>80790</v>
      </c>
    </row>
    <row r="106" spans="1:18" s="106" customFormat="1">
      <c r="A106" s="104"/>
      <c r="B106" s="161" t="s">
        <v>2440</v>
      </c>
      <c r="C106" s="105" t="s">
        <v>2442</v>
      </c>
      <c r="D106" s="115" t="s">
        <v>2441</v>
      </c>
      <c r="E106" s="115" t="s">
        <v>2443</v>
      </c>
      <c r="G106" s="105"/>
      <c r="H106" s="4">
        <f t="shared" si="4"/>
        <v>-7.9631555489526051E-2</v>
      </c>
      <c r="I106" s="8">
        <f t="shared" si="5"/>
        <v>-4.4487999999999985</v>
      </c>
      <c r="J106" s="105" t="s">
        <v>17</v>
      </c>
      <c r="K106" s="74">
        <v>70.010000000000005</v>
      </c>
      <c r="L106" s="1">
        <f t="shared" si="6"/>
        <v>10.5015</v>
      </c>
      <c r="M106" s="74">
        <v>8.09</v>
      </c>
      <c r="N106" s="17">
        <f t="shared" si="7"/>
        <v>55.8673</v>
      </c>
      <c r="O106" s="74">
        <v>42.99</v>
      </c>
      <c r="P106" s="110">
        <v>37500</v>
      </c>
    </row>
    <row r="107" spans="1:18" s="106" customFormat="1">
      <c r="A107" s="104"/>
      <c r="B107" s="24" t="s">
        <v>2444</v>
      </c>
      <c r="C107" s="105" t="s">
        <v>2446</v>
      </c>
      <c r="D107" s="115" t="s">
        <v>2445</v>
      </c>
      <c r="E107" s="115" t="s">
        <v>2447</v>
      </c>
      <c r="G107" s="105"/>
      <c r="H107" s="4">
        <f t="shared" si="4"/>
        <v>0.47092205423315703</v>
      </c>
      <c r="I107" s="8">
        <f t="shared" si="5"/>
        <v>47.839699999999993</v>
      </c>
      <c r="J107" s="105" t="s">
        <v>17</v>
      </c>
      <c r="K107" s="74">
        <v>188.02</v>
      </c>
      <c r="L107" s="1">
        <f t="shared" si="6"/>
        <v>28.202999999999999</v>
      </c>
      <c r="M107" s="74">
        <v>10.39</v>
      </c>
      <c r="N107" s="17">
        <f t="shared" si="7"/>
        <v>101.5873</v>
      </c>
      <c r="O107" s="74">
        <v>78.989999999999995</v>
      </c>
      <c r="P107" s="105" t="s">
        <v>29</v>
      </c>
    </row>
    <row r="108" spans="1:18" s="106" customFormat="1">
      <c r="A108" s="104"/>
      <c r="B108" s="24" t="s">
        <v>2448</v>
      </c>
      <c r="C108" s="105" t="s">
        <v>2450</v>
      </c>
      <c r="D108" s="115" t="s">
        <v>2449</v>
      </c>
      <c r="E108" s="115" t="s">
        <v>2451</v>
      </c>
      <c r="G108" s="105"/>
      <c r="H108" s="4">
        <f t="shared" si="4"/>
        <v>-0.41986527141026425</v>
      </c>
      <c r="I108" s="8">
        <f t="shared" si="5"/>
        <v>-6.1267999999999994</v>
      </c>
      <c r="J108" s="105" t="s">
        <v>17</v>
      </c>
      <c r="K108" s="74">
        <v>16.43</v>
      </c>
      <c r="L108" s="1">
        <f t="shared" si="6"/>
        <v>2.4644999999999997</v>
      </c>
      <c r="M108" s="74">
        <v>5.5</v>
      </c>
      <c r="N108" s="17">
        <f t="shared" si="7"/>
        <v>14.5923</v>
      </c>
      <c r="O108" s="74">
        <v>10.49</v>
      </c>
      <c r="P108" s="110">
        <v>13949</v>
      </c>
    </row>
    <row r="109" spans="1:18" s="106" customFormat="1">
      <c r="A109" s="104"/>
      <c r="B109" s="24" t="s">
        <v>2452</v>
      </c>
      <c r="C109" s="105" t="s">
        <v>2454</v>
      </c>
      <c r="D109" s="115" t="s">
        <v>2453</v>
      </c>
      <c r="E109" s="115" t="s">
        <v>2455</v>
      </c>
      <c r="G109" s="105"/>
      <c r="H109" s="4">
        <f t="shared" si="4"/>
        <v>-0.22688794063445453</v>
      </c>
      <c r="I109" s="8">
        <f t="shared" si="5"/>
        <v>-2.3023000000000002</v>
      </c>
      <c r="J109" s="105" t="s">
        <v>429</v>
      </c>
      <c r="K109" s="74">
        <v>15.7</v>
      </c>
      <c r="L109" s="1">
        <f t="shared" si="6"/>
        <v>2.355</v>
      </c>
      <c r="M109" s="74">
        <v>5.5</v>
      </c>
      <c r="N109" s="17">
        <f t="shared" si="7"/>
        <v>10.1473</v>
      </c>
      <c r="O109" s="74">
        <v>6.99</v>
      </c>
      <c r="P109" s="110">
        <v>14710</v>
      </c>
    </row>
    <row r="110" spans="1:18" s="106" customFormat="1">
      <c r="A110" s="104"/>
      <c r="B110" s="24" t="s">
        <v>2456</v>
      </c>
      <c r="C110" s="105" t="s">
        <v>2458</v>
      </c>
      <c r="D110" s="115" t="s">
        <v>2457</v>
      </c>
      <c r="E110" s="115" t="s">
        <v>2459</v>
      </c>
      <c r="G110" s="105"/>
      <c r="H110" s="4">
        <f t="shared" si="4"/>
        <v>0.24852150991855645</v>
      </c>
      <c r="I110" s="8">
        <f t="shared" si="5"/>
        <v>2.2062000000000013</v>
      </c>
      <c r="J110" s="105" t="s">
        <v>429</v>
      </c>
      <c r="K110" s="74">
        <v>19.510000000000002</v>
      </c>
      <c r="L110" s="1">
        <f t="shared" si="6"/>
        <v>2.9265000000000003</v>
      </c>
      <c r="M110" s="74">
        <v>5.5</v>
      </c>
      <c r="N110" s="17">
        <f t="shared" si="7"/>
        <v>8.8773</v>
      </c>
      <c r="O110" s="74">
        <v>5.99</v>
      </c>
      <c r="P110" s="110">
        <v>14191</v>
      </c>
    </row>
    <row r="111" spans="1:18" s="106" customFormat="1">
      <c r="A111" s="104"/>
      <c r="B111" s="24" t="s">
        <v>2460</v>
      </c>
      <c r="C111" s="105" t="s">
        <v>2462</v>
      </c>
      <c r="D111" s="115" t="s">
        <v>2461</v>
      </c>
      <c r="E111" s="115" t="s">
        <v>2463</v>
      </c>
      <c r="G111" s="105"/>
      <c r="H111" s="4">
        <f t="shared" si="4"/>
        <v>-1.1768827939569755</v>
      </c>
      <c r="I111" s="8">
        <f t="shared" si="5"/>
        <v>-34.361799999999995</v>
      </c>
      <c r="J111" s="105" t="s">
        <v>429</v>
      </c>
      <c r="K111" s="74">
        <v>34.43</v>
      </c>
      <c r="L111" s="1">
        <f t="shared" si="6"/>
        <v>5.1644999999999994</v>
      </c>
      <c r="M111" s="74">
        <v>34.43</v>
      </c>
      <c r="N111" s="17">
        <f t="shared" si="7"/>
        <v>29.197299999999998</v>
      </c>
      <c r="O111" s="74">
        <v>21.99</v>
      </c>
      <c r="P111" s="110">
        <v>46986</v>
      </c>
    </row>
    <row r="112" spans="1:18" s="106" customFormat="1">
      <c r="A112" s="104"/>
      <c r="B112" s="24" t="s">
        <v>2464</v>
      </c>
      <c r="C112" s="105" t="s">
        <v>2466</v>
      </c>
      <c r="D112" s="115" t="s">
        <v>2465</v>
      </c>
      <c r="E112" s="115" t="s">
        <v>2467</v>
      </c>
      <c r="G112" s="105"/>
      <c r="H112" s="4">
        <f t="shared" si="4"/>
        <v>-0.51189626330538185</v>
      </c>
      <c r="I112" s="8">
        <f t="shared" si="5"/>
        <v>-4.8042999999999996</v>
      </c>
      <c r="J112" s="105" t="s">
        <v>17</v>
      </c>
      <c r="K112" s="74">
        <v>11.86</v>
      </c>
      <c r="L112" s="1">
        <f t="shared" si="6"/>
        <v>1.7789999999999999</v>
      </c>
      <c r="M112" s="74">
        <v>5.5</v>
      </c>
      <c r="N112" s="17">
        <f t="shared" si="7"/>
        <v>9.3852999999999991</v>
      </c>
      <c r="O112" s="74">
        <v>6.39</v>
      </c>
      <c r="P112" s="110">
        <v>84403</v>
      </c>
    </row>
    <row r="113" spans="1:18" s="106" customFormat="1">
      <c r="A113" s="104"/>
      <c r="B113" s="24" t="s">
        <v>2468</v>
      </c>
      <c r="C113" s="105" t="s">
        <v>2470</v>
      </c>
      <c r="D113" s="115" t="s">
        <v>2469</v>
      </c>
      <c r="E113" s="115" t="s">
        <v>2471</v>
      </c>
      <c r="G113" s="105"/>
      <c r="H113" s="4">
        <f t="shared" si="4"/>
        <v>-0.15764162161959391</v>
      </c>
      <c r="I113" s="8">
        <f t="shared" si="5"/>
        <v>-4.202300000000001</v>
      </c>
      <c r="J113" s="105" t="s">
        <v>17</v>
      </c>
      <c r="K113" s="74">
        <v>31.3</v>
      </c>
      <c r="L113" s="1">
        <f t="shared" si="6"/>
        <v>4.6950000000000003</v>
      </c>
      <c r="M113" s="74">
        <v>4.1500000000000004</v>
      </c>
      <c r="N113" s="17">
        <f t="shared" si="7"/>
        <v>26.657299999999999</v>
      </c>
      <c r="O113" s="74">
        <v>19.989999999999998</v>
      </c>
      <c r="P113" s="110">
        <v>44140</v>
      </c>
    </row>
    <row r="114" spans="1:18" s="106" customFormat="1">
      <c r="A114" s="104"/>
      <c r="B114" s="24" t="s">
        <v>2472</v>
      </c>
      <c r="C114" s="105" t="s">
        <v>2474</v>
      </c>
      <c r="D114" s="115" t="s">
        <v>2473</v>
      </c>
      <c r="E114" s="115" t="s">
        <v>2475</v>
      </c>
      <c r="G114" s="105"/>
      <c r="H114" s="4">
        <f t="shared" si="4"/>
        <v>-1.2394552885298158</v>
      </c>
      <c r="I114" s="8">
        <f t="shared" si="5"/>
        <v>-7.8548000000000009</v>
      </c>
      <c r="J114" s="105" t="s">
        <v>17</v>
      </c>
      <c r="K114" s="74">
        <v>5.85</v>
      </c>
      <c r="L114" s="1">
        <f t="shared" si="6"/>
        <v>0.87749999999999995</v>
      </c>
      <c r="M114" s="74">
        <v>6.49</v>
      </c>
      <c r="N114" s="17">
        <f t="shared" si="7"/>
        <v>6.3372999999999999</v>
      </c>
      <c r="O114" s="74">
        <v>3.99</v>
      </c>
      <c r="P114" s="110">
        <v>26037</v>
      </c>
    </row>
    <row r="115" spans="1:18" s="106" customFormat="1">
      <c r="A115" s="104"/>
      <c r="B115" s="24" t="s">
        <v>2476</v>
      </c>
      <c r="C115" s="105" t="s">
        <v>2478</v>
      </c>
      <c r="D115" s="115" t="s">
        <v>2477</v>
      </c>
      <c r="E115" s="115" t="s">
        <v>2479</v>
      </c>
      <c r="G115" s="105"/>
      <c r="H115" s="4">
        <f t="shared" si="4"/>
        <v>-0.31014251180687702</v>
      </c>
      <c r="I115" s="8">
        <f t="shared" si="5"/>
        <v>-7.4797999999999947</v>
      </c>
      <c r="J115" s="105" t="s">
        <v>17</v>
      </c>
      <c r="K115" s="74">
        <v>28.55</v>
      </c>
      <c r="L115" s="1">
        <f t="shared" si="6"/>
        <v>4.2824999999999998</v>
      </c>
      <c r="M115" s="74">
        <v>7.63</v>
      </c>
      <c r="N115" s="17">
        <f t="shared" si="7"/>
        <v>24.117299999999997</v>
      </c>
      <c r="O115" s="74">
        <v>17.989999999999998</v>
      </c>
      <c r="P115" s="110">
        <v>102419</v>
      </c>
    </row>
    <row r="116" spans="1:18" s="106" customFormat="1">
      <c r="A116" s="104"/>
      <c r="B116" s="24" t="s">
        <v>2480</v>
      </c>
      <c r="C116" s="105" t="s">
        <v>2482</v>
      </c>
      <c r="D116" s="115" t="s">
        <v>2481</v>
      </c>
      <c r="E116" s="115" t="s">
        <v>2483</v>
      </c>
      <c r="G116" s="105"/>
      <c r="H116" s="4">
        <f t="shared" si="4"/>
        <v>-4.3006456347140641E-2</v>
      </c>
      <c r="I116" s="8">
        <f t="shared" si="5"/>
        <v>-2.2388000000000048</v>
      </c>
      <c r="J116" s="105" t="s">
        <v>17</v>
      </c>
      <c r="K116" s="74">
        <v>58.61</v>
      </c>
      <c r="L116" s="1">
        <f t="shared" si="6"/>
        <v>8.7914999999999992</v>
      </c>
      <c r="M116" s="74"/>
      <c r="N116" s="17">
        <f t="shared" si="7"/>
        <v>52.057300000000005</v>
      </c>
      <c r="O116" s="74">
        <v>39.99</v>
      </c>
      <c r="P116" s="105" t="s">
        <v>29</v>
      </c>
    </row>
    <row r="117" spans="1:18" s="106" customFormat="1">
      <c r="A117" s="104"/>
      <c r="B117" s="24" t="s">
        <v>2484</v>
      </c>
      <c r="C117" s="105" t="s">
        <v>2486</v>
      </c>
      <c r="D117" s="115" t="s">
        <v>2485</v>
      </c>
      <c r="E117" s="115" t="s">
        <v>2487</v>
      </c>
      <c r="G117" s="105"/>
      <c r="H117" s="4">
        <f t="shared" si="4"/>
        <v>-0.17616592215260288</v>
      </c>
      <c r="I117" s="8">
        <f t="shared" si="5"/>
        <v>-5.3672999999999975</v>
      </c>
      <c r="J117" s="105" t="s">
        <v>17</v>
      </c>
      <c r="K117" s="74">
        <v>36</v>
      </c>
      <c r="L117" s="1">
        <f t="shared" si="6"/>
        <v>5.3999999999999995</v>
      </c>
      <c r="M117" s="74">
        <v>5.5</v>
      </c>
      <c r="N117" s="17">
        <f t="shared" si="7"/>
        <v>30.467299999999998</v>
      </c>
      <c r="O117" s="74">
        <v>22.99</v>
      </c>
      <c r="P117" s="110">
        <v>70167</v>
      </c>
    </row>
    <row r="118" spans="1:18" s="106" customFormat="1">
      <c r="A118" s="104"/>
      <c r="B118" s="24" t="s">
        <v>2491</v>
      </c>
      <c r="C118" s="105" t="s">
        <v>2488</v>
      </c>
      <c r="D118" s="115" t="s">
        <v>2490</v>
      </c>
      <c r="E118" s="115" t="s">
        <v>2489</v>
      </c>
      <c r="G118" s="105"/>
      <c r="H118" s="4">
        <f t="shared" si="4"/>
        <v>-8.1779290196133739E-3</v>
      </c>
      <c r="I118" s="8">
        <f t="shared" si="5"/>
        <v>-0.73729999999998874</v>
      </c>
      <c r="J118" s="105" t="s">
        <v>17</v>
      </c>
      <c r="K118" s="74">
        <v>105.2</v>
      </c>
      <c r="L118" s="1">
        <f t="shared" si="6"/>
        <v>15.78</v>
      </c>
      <c r="M118" s="74"/>
      <c r="N118" s="17">
        <f t="shared" si="7"/>
        <v>90.157299999999992</v>
      </c>
      <c r="O118" s="74">
        <v>69.989999999999995</v>
      </c>
      <c r="P118" s="110">
        <v>143799</v>
      </c>
    </row>
    <row r="119" spans="1:18" s="106" customFormat="1">
      <c r="A119" s="104"/>
      <c r="B119" s="24" t="s">
        <v>2495</v>
      </c>
      <c r="C119" s="105" t="s">
        <v>2492</v>
      </c>
      <c r="D119" s="115" t="s">
        <v>2494</v>
      </c>
      <c r="E119" s="115" t="s">
        <v>2493</v>
      </c>
      <c r="G119" s="105"/>
      <c r="H119" s="4">
        <f t="shared" si="4"/>
        <v>-0.44941826812753227</v>
      </c>
      <c r="I119" s="8">
        <f t="shared" si="5"/>
        <v>-13.121799999999997</v>
      </c>
      <c r="J119" s="105" t="s">
        <v>17</v>
      </c>
      <c r="K119" s="74">
        <v>34.43</v>
      </c>
      <c r="L119" s="1">
        <f t="shared" si="6"/>
        <v>5.1644999999999994</v>
      </c>
      <c r="M119" s="74">
        <v>13.19</v>
      </c>
      <c r="N119" s="17">
        <f t="shared" si="7"/>
        <v>29.197299999999998</v>
      </c>
      <c r="O119" s="74">
        <v>21.99</v>
      </c>
      <c r="P119" s="110">
        <v>87935</v>
      </c>
    </row>
    <row r="120" spans="1:18" s="106" customFormat="1">
      <c r="A120" s="104"/>
      <c r="B120" s="24" t="s">
        <v>2499</v>
      </c>
      <c r="C120" s="105" t="s">
        <v>2496</v>
      </c>
      <c r="D120" s="115" t="s">
        <v>2498</v>
      </c>
      <c r="E120" s="115" t="s">
        <v>2497</v>
      </c>
      <c r="G120" s="105"/>
      <c r="H120" s="4">
        <f t="shared" si="4"/>
        <v>-0.46553230053916317</v>
      </c>
      <c r="I120" s="8">
        <f t="shared" si="5"/>
        <v>-7.0887999999999991</v>
      </c>
      <c r="J120" s="105" t="s">
        <v>17</v>
      </c>
      <c r="K120" s="74">
        <v>17.21</v>
      </c>
      <c r="L120" s="1">
        <f t="shared" si="6"/>
        <v>2.5815000000000001</v>
      </c>
      <c r="M120" s="74">
        <v>6.49</v>
      </c>
      <c r="N120" s="17">
        <f t="shared" si="7"/>
        <v>15.2273</v>
      </c>
      <c r="O120" s="74">
        <v>10.99</v>
      </c>
      <c r="P120" s="110">
        <v>76615</v>
      </c>
    </row>
    <row r="121" spans="1:18" s="106" customFormat="1">
      <c r="A121" s="104"/>
      <c r="B121" s="24" t="s">
        <v>2500</v>
      </c>
      <c r="C121" s="105" t="s">
        <v>2502</v>
      </c>
      <c r="D121" s="115" t="s">
        <v>2501</v>
      </c>
      <c r="E121" s="115" t="s">
        <v>2503</v>
      </c>
      <c r="G121" s="105"/>
      <c r="H121" s="4">
        <f t="shared" si="4"/>
        <v>-0.47325873212966058</v>
      </c>
      <c r="I121" s="8">
        <f t="shared" si="5"/>
        <v>-12.6158</v>
      </c>
      <c r="J121" s="105" t="s">
        <v>429</v>
      </c>
      <c r="K121" s="74">
        <v>22.99</v>
      </c>
      <c r="L121" s="1">
        <f t="shared" si="6"/>
        <v>3.4484999999999997</v>
      </c>
      <c r="M121" s="74">
        <v>5.5</v>
      </c>
      <c r="N121" s="17">
        <f t="shared" si="7"/>
        <v>26.657299999999999</v>
      </c>
      <c r="O121" s="74">
        <v>19.989999999999998</v>
      </c>
      <c r="P121" s="110">
        <v>40006</v>
      </c>
    </row>
    <row r="122" spans="1:18" s="96" customFormat="1">
      <c r="A122" s="101"/>
      <c r="B122" s="43" t="s">
        <v>2504</v>
      </c>
      <c r="C122" s="94" t="s">
        <v>2506</v>
      </c>
      <c r="D122" s="95" t="s">
        <v>2505</v>
      </c>
      <c r="E122" s="95" t="s">
        <v>2507</v>
      </c>
      <c r="G122" s="94"/>
      <c r="H122" s="81">
        <f t="shared" si="4"/>
        <v>-0.57511824152451974</v>
      </c>
      <c r="I122" s="48">
        <f t="shared" si="5"/>
        <v>-17.522299999999998</v>
      </c>
      <c r="J122" s="94" t="s">
        <v>429</v>
      </c>
      <c r="K122" s="99">
        <v>21.7</v>
      </c>
      <c r="L122" s="49">
        <f t="shared" si="6"/>
        <v>3.2549999999999999</v>
      </c>
      <c r="M122" s="99">
        <v>5.5</v>
      </c>
      <c r="N122" s="49">
        <f t="shared" si="7"/>
        <v>30.467299999999998</v>
      </c>
      <c r="O122" s="99">
        <v>22.99</v>
      </c>
      <c r="P122" s="100">
        <v>42118</v>
      </c>
      <c r="R122" s="95" t="s">
        <v>2508</v>
      </c>
    </row>
    <row r="123" spans="1:18" s="106" customFormat="1">
      <c r="A123" s="107">
        <v>44649</v>
      </c>
      <c r="B123" s="24" t="s">
        <v>2509</v>
      </c>
      <c r="C123" s="105" t="s">
        <v>2511</v>
      </c>
      <c r="D123" s="115" t="s">
        <v>2510</v>
      </c>
      <c r="E123" s="115" t="s">
        <v>2512</v>
      </c>
      <c r="G123" s="105"/>
      <c r="H123" s="15">
        <f t="shared" si="4"/>
        <v>-0.20196441393267547</v>
      </c>
      <c r="I123" s="16">
        <f t="shared" si="5"/>
        <v>-6.6662999999999997</v>
      </c>
      <c r="J123" s="105" t="s">
        <v>17</v>
      </c>
      <c r="K123" s="74">
        <v>37.46</v>
      </c>
      <c r="L123" s="17">
        <f t="shared" si="6"/>
        <v>5.6189999999999998</v>
      </c>
      <c r="M123" s="74">
        <v>5.5</v>
      </c>
      <c r="N123" s="17">
        <f t="shared" si="7"/>
        <v>33.007300000000001</v>
      </c>
      <c r="O123" s="74">
        <v>24.99</v>
      </c>
      <c r="P123" s="110">
        <v>40907</v>
      </c>
    </row>
    <row r="124" spans="1:18" s="106" customFormat="1">
      <c r="A124" s="104"/>
      <c r="B124" s="24" t="s">
        <v>2513</v>
      </c>
      <c r="C124" s="105" t="s">
        <v>2515</v>
      </c>
      <c r="D124" s="115" t="s">
        <v>2514</v>
      </c>
      <c r="E124" s="115" t="s">
        <v>2516</v>
      </c>
      <c r="G124" s="105"/>
      <c r="H124" s="4">
        <f t="shared" si="4"/>
        <v>-0.45301992864082058</v>
      </c>
      <c r="I124" s="8">
        <f t="shared" si="5"/>
        <v>-15.528299999999998</v>
      </c>
      <c r="J124" s="105" t="s">
        <v>429</v>
      </c>
      <c r="K124" s="74">
        <v>28.74</v>
      </c>
      <c r="L124" s="1">
        <f t="shared" si="6"/>
        <v>4.3109999999999999</v>
      </c>
      <c r="M124" s="74">
        <v>5.68</v>
      </c>
      <c r="N124" s="17">
        <f t="shared" si="7"/>
        <v>34.277299999999997</v>
      </c>
      <c r="O124" s="74">
        <v>25.99</v>
      </c>
      <c r="P124" s="110">
        <v>41335</v>
      </c>
    </row>
    <row r="125" spans="1:18" s="106" customFormat="1">
      <c r="A125" s="104"/>
      <c r="B125" s="24" t="s">
        <v>2517</v>
      </c>
      <c r="C125" s="105" t="s">
        <v>2519</v>
      </c>
      <c r="D125" s="115" t="s">
        <v>2518</v>
      </c>
      <c r="E125" s="115" t="s">
        <v>2520</v>
      </c>
      <c r="G125" s="105"/>
      <c r="H125" s="4">
        <f t="shared" si="4"/>
        <v>-0.39263607054292399</v>
      </c>
      <c r="I125" s="8">
        <f t="shared" si="5"/>
        <v>-14.455799999999993</v>
      </c>
      <c r="J125" s="105" t="s">
        <v>429</v>
      </c>
      <c r="K125" s="74">
        <v>32.99</v>
      </c>
      <c r="L125" s="1">
        <f t="shared" si="6"/>
        <v>4.9485000000000001</v>
      </c>
      <c r="M125" s="74">
        <v>5.68</v>
      </c>
      <c r="N125" s="17">
        <f t="shared" si="7"/>
        <v>36.817299999999996</v>
      </c>
      <c r="O125" s="74">
        <v>27.99</v>
      </c>
      <c r="P125" s="110">
        <v>40645</v>
      </c>
    </row>
    <row r="126" spans="1:18" s="106" customFormat="1">
      <c r="A126" s="104"/>
      <c r="B126" s="24" t="s">
        <v>2521</v>
      </c>
      <c r="C126" s="105" t="s">
        <v>2523</v>
      </c>
      <c r="D126" s="115" t="s">
        <v>2522</v>
      </c>
      <c r="E126" s="115" t="s">
        <v>2524</v>
      </c>
      <c r="G126" s="105"/>
      <c r="H126" s="4">
        <f t="shared" si="4"/>
        <v>-0.50706612123934969</v>
      </c>
      <c r="I126" s="8">
        <f t="shared" si="5"/>
        <v>-6.4333000000000009</v>
      </c>
      <c r="J126" s="105" t="s">
        <v>17</v>
      </c>
      <c r="K126" s="74">
        <v>14.04</v>
      </c>
      <c r="L126" s="1">
        <f t="shared" si="6"/>
        <v>2.1059999999999999</v>
      </c>
      <c r="M126" s="74">
        <v>5.68</v>
      </c>
      <c r="N126" s="17">
        <f t="shared" si="7"/>
        <v>12.6873</v>
      </c>
      <c r="O126" s="74">
        <v>8.99</v>
      </c>
      <c r="P126" s="110">
        <v>94269</v>
      </c>
    </row>
    <row r="127" spans="1:18" s="106" customFormat="1">
      <c r="A127" s="104"/>
      <c r="B127" s="24" t="s">
        <v>2525</v>
      </c>
      <c r="C127" s="105" t="s">
        <v>2527</v>
      </c>
      <c r="D127" s="115" t="s">
        <v>2526</v>
      </c>
      <c r="E127" s="115" t="s">
        <v>2528</v>
      </c>
      <c r="G127" s="105"/>
      <c r="H127" s="4">
        <f t="shared" si="4"/>
        <v>-1.4412503818749816</v>
      </c>
      <c r="I127" s="8">
        <f t="shared" si="5"/>
        <v>-14.624799999999999</v>
      </c>
      <c r="J127" s="105" t="s">
        <v>17</v>
      </c>
      <c r="K127" s="74">
        <v>10.25</v>
      </c>
      <c r="L127" s="1">
        <f t="shared" si="6"/>
        <v>1.5374999999999999</v>
      </c>
      <c r="M127" s="74">
        <v>13.19</v>
      </c>
      <c r="N127" s="17">
        <f t="shared" si="7"/>
        <v>10.1473</v>
      </c>
      <c r="O127" s="74">
        <v>6.99</v>
      </c>
      <c r="P127" s="110">
        <v>340855</v>
      </c>
    </row>
    <row r="128" spans="1:18" s="106" customFormat="1">
      <c r="A128" s="104"/>
      <c r="B128" s="24" t="s">
        <v>2529</v>
      </c>
      <c r="C128" s="105" t="s">
        <v>2531</v>
      </c>
      <c r="D128" s="115" t="s">
        <v>2530</v>
      </c>
      <c r="E128" s="115" t="s">
        <v>2532</v>
      </c>
      <c r="G128" s="105"/>
      <c r="H128" s="4">
        <f t="shared" si="4"/>
        <v>-1.5802036009578904</v>
      </c>
      <c r="I128" s="8">
        <f t="shared" si="5"/>
        <v>-16.034800000000001</v>
      </c>
      <c r="J128" s="105" t="s">
        <v>17</v>
      </c>
      <c r="K128" s="74">
        <v>10.25</v>
      </c>
      <c r="L128" s="1">
        <f t="shared" si="6"/>
        <v>1.5374999999999999</v>
      </c>
      <c r="M128" s="74">
        <v>14.6</v>
      </c>
      <c r="N128" s="17">
        <f t="shared" si="7"/>
        <v>10.1473</v>
      </c>
      <c r="O128" s="74">
        <v>6.99</v>
      </c>
      <c r="P128" s="110">
        <v>340855</v>
      </c>
    </row>
    <row r="129" spans="1:16" s="106" customFormat="1">
      <c r="A129" s="104"/>
      <c r="B129" s="24" t="s">
        <v>2533</v>
      </c>
      <c r="C129" s="105" t="s">
        <v>2535</v>
      </c>
      <c r="D129" s="115" t="s">
        <v>2534</v>
      </c>
      <c r="E129" s="115" t="s">
        <v>2536</v>
      </c>
      <c r="G129" s="105"/>
      <c r="H129" s="4">
        <f t="shared" si="4"/>
        <v>-0.19859141811095274</v>
      </c>
      <c r="I129" s="8">
        <f t="shared" si="5"/>
        <v>-2.7718000000000007</v>
      </c>
      <c r="J129" s="105" t="s">
        <v>429</v>
      </c>
      <c r="K129" s="74">
        <v>19.63</v>
      </c>
      <c r="L129" s="1">
        <f t="shared" si="6"/>
        <v>2.9444999999999997</v>
      </c>
      <c r="M129" s="74">
        <v>5.5</v>
      </c>
      <c r="N129" s="17">
        <f t="shared" si="7"/>
        <v>13.9573</v>
      </c>
      <c r="O129" s="74">
        <v>9.99</v>
      </c>
      <c r="P129" s="110">
        <v>23529</v>
      </c>
    </row>
    <row r="130" spans="1:16" s="106" customFormat="1">
      <c r="A130" s="104"/>
      <c r="B130" s="24" t="s">
        <v>2537</v>
      </c>
      <c r="C130" s="105" t="s">
        <v>2539</v>
      </c>
      <c r="D130" s="115" t="s">
        <v>2538</v>
      </c>
      <c r="E130" s="115" t="s">
        <v>2540</v>
      </c>
      <c r="G130" s="105"/>
      <c r="H130" s="4">
        <f t="shared" si="4"/>
        <v>-0.35517614438322598</v>
      </c>
      <c r="I130" s="8">
        <f t="shared" si="5"/>
        <v>-4.9573</v>
      </c>
      <c r="J130" s="105" t="s">
        <v>17</v>
      </c>
      <c r="K130" s="74">
        <v>14.6</v>
      </c>
      <c r="L130" s="1">
        <f t="shared" si="6"/>
        <v>2.19</v>
      </c>
      <c r="M130" s="74">
        <v>3.41</v>
      </c>
      <c r="N130" s="17">
        <f t="shared" si="7"/>
        <v>13.9573</v>
      </c>
      <c r="O130" s="74">
        <v>9.99</v>
      </c>
      <c r="P130" s="110">
        <v>22787</v>
      </c>
    </row>
    <row r="131" spans="1:16" s="106" customFormat="1">
      <c r="A131" s="104"/>
      <c r="B131" s="161" t="s">
        <v>2541</v>
      </c>
      <c r="C131" s="105" t="s">
        <v>2543</v>
      </c>
      <c r="D131" s="115" t="s">
        <v>2542</v>
      </c>
      <c r="E131" s="115" t="s">
        <v>2544</v>
      </c>
      <c r="G131" s="105"/>
      <c r="H131" s="4">
        <f t="shared" ref="H131:H194" si="8">I131/N131</f>
        <v>3.1539051249167067E-2</v>
      </c>
      <c r="I131" s="8">
        <f t="shared" ref="I131:I194" si="9">K131-M131-N131-L131</f>
        <v>0.44019999999999948</v>
      </c>
      <c r="J131" s="105" t="s">
        <v>429</v>
      </c>
      <c r="K131" s="74">
        <v>20.95</v>
      </c>
      <c r="L131" s="1">
        <f t="shared" ref="L131:L194" si="10">K131*0.15</f>
        <v>3.1424999999999996</v>
      </c>
      <c r="M131" s="74">
        <v>3.41</v>
      </c>
      <c r="N131" s="17">
        <f t="shared" ref="N131:N194" si="11">(O131+1)*1.27</f>
        <v>13.9573</v>
      </c>
      <c r="O131" s="74">
        <v>9.99</v>
      </c>
      <c r="P131" s="110">
        <v>20692</v>
      </c>
    </row>
    <row r="132" spans="1:16" s="96" customFormat="1">
      <c r="A132" s="101"/>
      <c r="B132" s="96" t="s">
        <v>2545</v>
      </c>
      <c r="C132" s="94" t="s">
        <v>2547</v>
      </c>
      <c r="D132" s="95" t="s">
        <v>2546</v>
      </c>
      <c r="E132" s="95" t="s">
        <v>2548</v>
      </c>
      <c r="G132" s="94"/>
      <c r="H132" s="81">
        <f t="shared" si="8"/>
        <v>-0.31024734327279141</v>
      </c>
      <c r="I132" s="48">
        <f t="shared" si="9"/>
        <v>-6.6943000000000037</v>
      </c>
      <c r="J132" s="94" t="s">
        <v>17</v>
      </c>
      <c r="K132" s="99">
        <v>23.98</v>
      </c>
      <c r="L132" s="49">
        <f t="shared" si="10"/>
        <v>3.597</v>
      </c>
      <c r="M132" s="99">
        <v>5.5</v>
      </c>
      <c r="N132" s="49">
        <f t="shared" si="11"/>
        <v>21.577300000000005</v>
      </c>
      <c r="O132" s="99">
        <v>15.99</v>
      </c>
      <c r="P132" s="100">
        <v>44942</v>
      </c>
    </row>
    <row r="133" spans="1:16" s="106" customFormat="1">
      <c r="A133" s="104"/>
      <c r="B133" s="24" t="s">
        <v>2549</v>
      </c>
      <c r="C133" s="105" t="s">
        <v>2551</v>
      </c>
      <c r="D133" s="115" t="s">
        <v>2550</v>
      </c>
      <c r="E133" s="115" t="s">
        <v>2552</v>
      </c>
      <c r="G133" s="105"/>
      <c r="H133" s="4">
        <f t="shared" si="8"/>
        <v>-0.66414711302513962</v>
      </c>
      <c r="I133" s="8">
        <f t="shared" si="9"/>
        <v>-6.7392999999999992</v>
      </c>
      <c r="J133" s="105" t="s">
        <v>17</v>
      </c>
      <c r="K133" s="74">
        <v>10.48</v>
      </c>
      <c r="L133" s="1">
        <f t="shared" si="10"/>
        <v>1.5720000000000001</v>
      </c>
      <c r="M133" s="74">
        <v>5.5</v>
      </c>
      <c r="N133" s="17">
        <f t="shared" si="11"/>
        <v>10.1473</v>
      </c>
      <c r="O133" s="74">
        <v>6.99</v>
      </c>
      <c r="P133" s="110">
        <v>125953</v>
      </c>
    </row>
    <row r="134" spans="1:16" s="106" customFormat="1">
      <c r="A134" s="104"/>
      <c r="B134" s="24" t="s">
        <v>2553</v>
      </c>
      <c r="C134" s="105" t="s">
        <v>2555</v>
      </c>
      <c r="D134" s="115" t="s">
        <v>2554</v>
      </c>
      <c r="E134" s="115" t="s">
        <v>2556</v>
      </c>
      <c r="G134" s="105"/>
      <c r="H134" s="4">
        <f t="shared" si="8"/>
        <v>-0.13388452318751914</v>
      </c>
      <c r="I134" s="8">
        <f t="shared" si="9"/>
        <v>-5.0992999999999977</v>
      </c>
      <c r="J134" s="105" t="s">
        <v>17</v>
      </c>
      <c r="K134" s="74">
        <v>45.28</v>
      </c>
      <c r="L134" s="1">
        <f t="shared" si="10"/>
        <v>6.7919999999999998</v>
      </c>
      <c r="M134" s="74">
        <v>5.5</v>
      </c>
      <c r="N134" s="17">
        <f t="shared" si="11"/>
        <v>38.087299999999999</v>
      </c>
      <c r="O134" s="74">
        <v>28.99</v>
      </c>
      <c r="P134" s="110">
        <v>39549</v>
      </c>
    </row>
    <row r="135" spans="1:16" s="106" customFormat="1">
      <c r="A135" s="104"/>
      <c r="B135" s="24" t="s">
        <v>2557</v>
      </c>
      <c r="C135" s="105" t="s">
        <v>2559</v>
      </c>
      <c r="D135" s="115" t="s">
        <v>2558</v>
      </c>
      <c r="E135" s="115" t="s">
        <v>2560</v>
      </c>
      <c r="G135" s="105"/>
      <c r="H135" s="4">
        <f t="shared" si="8"/>
        <v>-6.6486729172191283E-2</v>
      </c>
      <c r="I135" s="8">
        <f t="shared" si="9"/>
        <v>-2.5323000000000011</v>
      </c>
      <c r="J135" s="105" t="s">
        <v>17</v>
      </c>
      <c r="K135" s="74">
        <v>48.3</v>
      </c>
      <c r="L135" s="1">
        <f t="shared" si="10"/>
        <v>7.2449999999999992</v>
      </c>
      <c r="M135" s="74">
        <v>5.5</v>
      </c>
      <c r="N135" s="17">
        <f t="shared" si="11"/>
        <v>38.087299999999999</v>
      </c>
      <c r="O135" s="74">
        <v>28.99</v>
      </c>
      <c r="P135" s="110">
        <v>50166</v>
      </c>
    </row>
    <row r="136" spans="1:16" s="106" customFormat="1">
      <c r="A136" s="104"/>
      <c r="B136" s="24" t="s">
        <v>2561</v>
      </c>
      <c r="C136" s="105" t="s">
        <v>2563</v>
      </c>
      <c r="D136" s="115" t="s">
        <v>2562</v>
      </c>
      <c r="E136" s="115" t="s">
        <v>2564</v>
      </c>
      <c r="G136" s="105"/>
      <c r="H136" s="4">
        <f t="shared" si="8"/>
        <v>-0.2666618280873353</v>
      </c>
      <c r="I136" s="8">
        <f t="shared" si="9"/>
        <v>-17.268299999999996</v>
      </c>
      <c r="J136" s="105" t="s">
        <v>429</v>
      </c>
      <c r="K136" s="74">
        <v>62.34</v>
      </c>
      <c r="L136" s="1">
        <f t="shared" si="10"/>
        <v>9.3510000000000009</v>
      </c>
      <c r="M136" s="74">
        <v>5.5</v>
      </c>
      <c r="N136" s="17">
        <f t="shared" si="11"/>
        <v>64.757300000000001</v>
      </c>
      <c r="O136" s="74">
        <v>49.99</v>
      </c>
      <c r="P136" s="110">
        <v>29122</v>
      </c>
    </row>
    <row r="137" spans="1:16" s="106" customFormat="1">
      <c r="A137" s="104"/>
      <c r="B137" s="24" t="s">
        <v>2565</v>
      </c>
      <c r="C137" s="105" t="s">
        <v>282</v>
      </c>
      <c r="D137" s="115" t="s">
        <v>2566</v>
      </c>
      <c r="E137" s="115" t="s">
        <v>283</v>
      </c>
      <c r="G137" s="105"/>
      <c r="H137" s="4">
        <f t="shared" si="8"/>
        <v>-0.30497557668305159</v>
      </c>
      <c r="I137" s="8">
        <f t="shared" si="9"/>
        <v>-5.9375999999999998</v>
      </c>
      <c r="J137" s="105" t="s">
        <v>17</v>
      </c>
      <c r="K137" s="74">
        <v>22.39</v>
      </c>
      <c r="L137" s="1">
        <f t="shared" si="10"/>
        <v>3.3584999999999998</v>
      </c>
      <c r="M137" s="74">
        <v>5.5</v>
      </c>
      <c r="N137" s="17">
        <f t="shared" si="11"/>
        <v>19.469100000000001</v>
      </c>
      <c r="O137" s="74">
        <v>14.33</v>
      </c>
      <c r="P137" s="110">
        <v>42392</v>
      </c>
    </row>
    <row r="138" spans="1:16" s="106" customFormat="1">
      <c r="A138" s="104"/>
      <c r="B138" s="24" t="s">
        <v>2567</v>
      </c>
      <c r="C138" s="105" t="s">
        <v>2569</v>
      </c>
      <c r="D138" s="115" t="s">
        <v>2568</v>
      </c>
      <c r="E138" s="115" t="s">
        <v>2570</v>
      </c>
      <c r="G138" s="105"/>
      <c r="H138" s="4">
        <f t="shared" si="8"/>
        <v>-0.27810078497817947</v>
      </c>
      <c r="I138" s="8">
        <f t="shared" si="9"/>
        <v>-13.770800000000008</v>
      </c>
      <c r="J138" s="105" t="s">
        <v>17</v>
      </c>
      <c r="K138" s="74">
        <v>49.69</v>
      </c>
      <c r="L138" s="1">
        <f t="shared" si="10"/>
        <v>7.4534999999999991</v>
      </c>
      <c r="M138" s="74">
        <v>6.49</v>
      </c>
      <c r="N138" s="17">
        <f t="shared" si="11"/>
        <v>49.517300000000006</v>
      </c>
      <c r="O138" s="74">
        <v>37.99</v>
      </c>
      <c r="P138" s="110">
        <v>48821</v>
      </c>
    </row>
    <row r="139" spans="1:16" s="106" customFormat="1">
      <c r="A139" s="104"/>
      <c r="B139" s="24" t="s">
        <v>2571</v>
      </c>
      <c r="C139" s="105" t="s">
        <v>2573</v>
      </c>
      <c r="D139" s="115" t="s">
        <v>2572</v>
      </c>
      <c r="E139" s="115" t="s">
        <v>2574</v>
      </c>
      <c r="G139" s="105"/>
      <c r="H139" s="4">
        <f t="shared" si="8"/>
        <v>-0.30058441046840917</v>
      </c>
      <c r="I139" s="8">
        <f t="shared" si="9"/>
        <v>-6.4858000000000064</v>
      </c>
      <c r="J139" s="105" t="s">
        <v>17</v>
      </c>
      <c r="K139" s="74">
        <v>25.39</v>
      </c>
      <c r="L139" s="1">
        <f t="shared" si="10"/>
        <v>3.8085</v>
      </c>
      <c r="M139" s="74">
        <v>6.49</v>
      </c>
      <c r="N139" s="17">
        <f t="shared" si="11"/>
        <v>21.577300000000005</v>
      </c>
      <c r="O139" s="74">
        <v>15.99</v>
      </c>
      <c r="P139" s="105" t="s">
        <v>29</v>
      </c>
    </row>
    <row r="140" spans="1:16" s="106" customFormat="1">
      <c r="A140" s="104"/>
      <c r="B140" s="24" t="s">
        <v>2575</v>
      </c>
      <c r="C140" s="105" t="s">
        <v>2577</v>
      </c>
      <c r="D140" s="115" t="s">
        <v>2576</v>
      </c>
      <c r="E140" s="115" t="s">
        <v>2578</v>
      </c>
      <c r="G140" s="105"/>
      <c r="H140" s="4">
        <f t="shared" si="8"/>
        <v>-0.32653334541286377</v>
      </c>
      <c r="I140" s="8">
        <f t="shared" si="9"/>
        <v>-8.2897999999999961</v>
      </c>
      <c r="J140" s="105" t="s">
        <v>17</v>
      </c>
      <c r="K140" s="114">
        <v>28.55</v>
      </c>
      <c r="L140" s="1">
        <f t="shared" si="10"/>
        <v>4.2824999999999998</v>
      </c>
      <c r="M140" s="74">
        <v>7.17</v>
      </c>
      <c r="N140" s="17">
        <f t="shared" si="11"/>
        <v>25.3873</v>
      </c>
      <c r="O140" s="74">
        <v>18.989999999999998</v>
      </c>
      <c r="P140" s="110">
        <v>34491</v>
      </c>
    </row>
    <row r="141" spans="1:16" s="106" customFormat="1">
      <c r="A141" s="104"/>
      <c r="B141" s="24" t="s">
        <v>2579</v>
      </c>
      <c r="C141" s="105" t="s">
        <v>2581</v>
      </c>
      <c r="D141" s="115" t="s">
        <v>2580</v>
      </c>
      <c r="E141" s="115" t="s">
        <v>2582</v>
      </c>
      <c r="G141" s="105"/>
      <c r="H141" s="4">
        <f t="shared" si="8"/>
        <v>0.74106526157914476</v>
      </c>
      <c r="I141" s="8">
        <f t="shared" si="9"/>
        <v>3.7552000000000008</v>
      </c>
      <c r="J141" s="105" t="s">
        <v>429</v>
      </c>
      <c r="K141" s="74">
        <v>16.850000000000001</v>
      </c>
      <c r="L141" s="1">
        <f t="shared" si="10"/>
        <v>2.5275000000000003</v>
      </c>
      <c r="M141" s="74">
        <v>5.5</v>
      </c>
      <c r="N141" s="17">
        <f t="shared" si="11"/>
        <v>5.0673000000000004</v>
      </c>
      <c r="O141" s="74">
        <v>2.99</v>
      </c>
      <c r="P141" s="110">
        <v>37304</v>
      </c>
    </row>
    <row r="142" spans="1:16" s="96" customFormat="1">
      <c r="A142" s="101"/>
      <c r="B142" s="96" t="s">
        <v>2583</v>
      </c>
      <c r="C142" s="94" t="s">
        <v>2585</v>
      </c>
      <c r="D142" s="95" t="s">
        <v>2584</v>
      </c>
      <c r="E142" s="95" t="s">
        <v>2586</v>
      </c>
      <c r="G142" s="94"/>
      <c r="H142" s="81">
        <f t="shared" si="8"/>
        <v>-0.67940501176172297</v>
      </c>
      <c r="I142" s="48">
        <f t="shared" si="9"/>
        <v>-4.8232999999999997</v>
      </c>
      <c r="J142" s="94" t="s">
        <v>429</v>
      </c>
      <c r="K142" s="99">
        <v>9.36</v>
      </c>
      <c r="L142" s="49">
        <f t="shared" si="10"/>
        <v>1.4039999999999999</v>
      </c>
      <c r="M142" s="99">
        <v>5.68</v>
      </c>
      <c r="N142" s="49">
        <f t="shared" si="11"/>
        <v>7.0992999999999995</v>
      </c>
      <c r="O142" s="99">
        <v>4.59</v>
      </c>
      <c r="P142" s="100">
        <v>36876</v>
      </c>
    </row>
    <row r="143" spans="1:16" s="106" customFormat="1">
      <c r="A143" s="104"/>
      <c r="B143" s="24" t="s">
        <v>2587</v>
      </c>
      <c r="C143" s="105" t="s">
        <v>2589</v>
      </c>
      <c r="D143" s="115" t="s">
        <v>2588</v>
      </c>
      <c r="E143" s="115" t="s">
        <v>2590</v>
      </c>
      <c r="G143" s="105"/>
      <c r="H143" s="4">
        <f t="shared" si="8"/>
        <v>-0.79763043638236808</v>
      </c>
      <c r="I143" s="8">
        <f t="shared" si="9"/>
        <v>-7.5872999999999999</v>
      </c>
      <c r="J143" s="105" t="s">
        <v>17</v>
      </c>
      <c r="K143" s="74">
        <v>9.9</v>
      </c>
      <c r="L143" s="1">
        <f t="shared" si="10"/>
        <v>1.4850000000000001</v>
      </c>
      <c r="M143" s="74">
        <v>6.49</v>
      </c>
      <c r="N143" s="17">
        <f t="shared" si="11"/>
        <v>9.5122999999999998</v>
      </c>
      <c r="O143" s="74">
        <v>6.49</v>
      </c>
      <c r="P143" s="110">
        <v>37857</v>
      </c>
    </row>
    <row r="144" spans="1:16" s="106" customFormat="1">
      <c r="A144" s="104"/>
      <c r="B144" s="24" t="s">
        <v>2591</v>
      </c>
      <c r="C144" s="105" t="s">
        <v>2593</v>
      </c>
      <c r="D144" s="115" t="s">
        <v>2592</v>
      </c>
      <c r="E144" s="115" t="s">
        <v>2594</v>
      </c>
      <c r="G144" s="105"/>
      <c r="H144" s="4">
        <f t="shared" si="8"/>
        <v>-3.3462492636260388E-2</v>
      </c>
      <c r="I144" s="8">
        <f t="shared" si="9"/>
        <v>-0.4033000000000011</v>
      </c>
      <c r="J144" s="105" t="s">
        <v>429</v>
      </c>
      <c r="K144" s="74">
        <v>21.34</v>
      </c>
      <c r="L144" s="1">
        <f t="shared" si="10"/>
        <v>3.2010000000000001</v>
      </c>
      <c r="M144" s="74">
        <v>6.49</v>
      </c>
      <c r="N144" s="17">
        <f t="shared" si="11"/>
        <v>12.052300000000001</v>
      </c>
      <c r="O144" s="74">
        <v>8.49</v>
      </c>
      <c r="P144" s="110">
        <v>36747</v>
      </c>
    </row>
    <row r="145" spans="1:16" s="106" customFormat="1">
      <c r="A145" s="104"/>
      <c r="B145" s="24" t="s">
        <v>2595</v>
      </c>
      <c r="C145" s="105" t="s">
        <v>2597</v>
      </c>
      <c r="D145" s="115" t="s">
        <v>2596</v>
      </c>
      <c r="E145" s="115" t="s">
        <v>2598</v>
      </c>
      <c r="G145" s="105"/>
      <c r="H145" s="4">
        <f t="shared" si="8"/>
        <v>3.3623820375248636E-3</v>
      </c>
      <c r="I145" s="8">
        <f t="shared" si="9"/>
        <v>5.1200000000002355E-2</v>
      </c>
      <c r="J145" s="105" t="s">
        <v>429</v>
      </c>
      <c r="K145" s="74">
        <v>26.41</v>
      </c>
      <c r="L145" s="1">
        <f t="shared" si="10"/>
        <v>3.9615</v>
      </c>
      <c r="M145" s="74">
        <v>7.17</v>
      </c>
      <c r="N145" s="17">
        <f t="shared" si="11"/>
        <v>15.2273</v>
      </c>
      <c r="O145" s="74">
        <v>10.99</v>
      </c>
      <c r="P145" s="110">
        <v>36334</v>
      </c>
    </row>
    <row r="146" spans="1:16" s="106" customFormat="1">
      <c r="A146" s="104"/>
      <c r="B146" s="24" t="s">
        <v>2599</v>
      </c>
      <c r="C146" s="105" t="s">
        <v>2601</v>
      </c>
      <c r="D146" s="115" t="s">
        <v>2600</v>
      </c>
      <c r="E146" s="115" t="s">
        <v>2602</v>
      </c>
      <c r="G146" s="105"/>
      <c r="H146" s="4">
        <f t="shared" si="8"/>
        <v>-0.93423977740487363</v>
      </c>
      <c r="I146" s="8">
        <f t="shared" si="9"/>
        <v>-6.5138000000000007</v>
      </c>
      <c r="J146" s="105" t="s">
        <v>17</v>
      </c>
      <c r="K146" s="74">
        <v>7.01</v>
      </c>
      <c r="L146" s="1">
        <f t="shared" si="10"/>
        <v>1.0514999999999999</v>
      </c>
      <c r="M146" s="74">
        <v>5.5</v>
      </c>
      <c r="N146" s="17">
        <f t="shared" si="11"/>
        <v>6.9723000000000006</v>
      </c>
      <c r="O146" s="74">
        <v>4.49</v>
      </c>
      <c r="P146" s="110">
        <v>23872</v>
      </c>
    </row>
    <row r="147" spans="1:16" s="106" customFormat="1">
      <c r="A147" s="104"/>
      <c r="B147" s="24" t="s">
        <v>2603</v>
      </c>
      <c r="C147" s="105" t="s">
        <v>2605</v>
      </c>
      <c r="D147" s="115" t="s">
        <v>2604</v>
      </c>
      <c r="E147" s="115" t="s">
        <v>2606</v>
      </c>
      <c r="G147" s="105"/>
      <c r="H147" s="4">
        <f t="shared" si="8"/>
        <v>-0.56837430916241138</v>
      </c>
      <c r="I147" s="8">
        <f t="shared" si="9"/>
        <v>-6.4893000000000001</v>
      </c>
      <c r="J147" s="105" t="s">
        <v>17</v>
      </c>
      <c r="K147" s="74">
        <v>12.48</v>
      </c>
      <c r="L147" s="1">
        <f t="shared" si="10"/>
        <v>1.8719999999999999</v>
      </c>
      <c r="M147" s="74">
        <v>5.68</v>
      </c>
      <c r="N147" s="17">
        <f t="shared" si="11"/>
        <v>11.417300000000001</v>
      </c>
      <c r="O147" s="74">
        <v>7.99</v>
      </c>
      <c r="P147" s="110">
        <v>182138</v>
      </c>
    </row>
    <row r="148" spans="1:16" s="106" customFormat="1">
      <c r="A148" s="104"/>
      <c r="B148" s="24" t="s">
        <v>2607</v>
      </c>
      <c r="C148" s="105" t="s">
        <v>2609</v>
      </c>
      <c r="D148" s="115" t="s">
        <v>2608</v>
      </c>
      <c r="E148" s="115" t="s">
        <v>2610</v>
      </c>
      <c r="G148" s="105"/>
      <c r="H148" s="4">
        <f t="shared" si="8"/>
        <v>-0.54458395403277293</v>
      </c>
      <c r="I148" s="8">
        <f t="shared" si="9"/>
        <v>-6.9093</v>
      </c>
      <c r="J148" s="105" t="s">
        <v>17</v>
      </c>
      <c r="K148" s="74">
        <v>13.48</v>
      </c>
      <c r="L148" s="1">
        <f t="shared" si="10"/>
        <v>2.0219999999999998</v>
      </c>
      <c r="M148" s="74">
        <v>5.68</v>
      </c>
      <c r="N148" s="17">
        <f t="shared" si="11"/>
        <v>12.6873</v>
      </c>
      <c r="O148" s="74">
        <v>8.99</v>
      </c>
      <c r="P148" s="110">
        <v>127425</v>
      </c>
    </row>
    <row r="149" spans="1:16" s="106" customFormat="1">
      <c r="A149" s="104"/>
      <c r="B149" s="24" t="s">
        <v>2611</v>
      </c>
      <c r="C149" s="105" t="s">
        <v>2613</v>
      </c>
      <c r="D149" s="115" t="s">
        <v>2612</v>
      </c>
      <c r="E149" s="115" t="s">
        <v>2614</v>
      </c>
      <c r="G149" s="105"/>
      <c r="H149" s="4">
        <f t="shared" si="8"/>
        <v>-0.76141517342179366</v>
      </c>
      <c r="I149" s="8">
        <f t="shared" si="9"/>
        <v>-10.6273</v>
      </c>
      <c r="J149" s="105" t="s">
        <v>17</v>
      </c>
      <c r="K149" s="74">
        <v>10.6</v>
      </c>
      <c r="L149" s="1">
        <f t="shared" si="10"/>
        <v>1.5899999999999999</v>
      </c>
      <c r="M149" s="74">
        <v>5.68</v>
      </c>
      <c r="N149" s="17">
        <f t="shared" si="11"/>
        <v>13.9573</v>
      </c>
      <c r="O149" s="74">
        <v>9.99</v>
      </c>
      <c r="P149" s="110">
        <v>182074</v>
      </c>
    </row>
    <row r="150" spans="1:16" s="106" customFormat="1">
      <c r="A150" s="104"/>
      <c r="B150" s="24" t="s">
        <v>2615</v>
      </c>
      <c r="C150" s="105" t="s">
        <v>2617</v>
      </c>
      <c r="D150" s="115" t="s">
        <v>2616</v>
      </c>
      <c r="E150" s="115" t="s">
        <v>2618</v>
      </c>
      <c r="G150" s="105"/>
      <c r="H150" s="4">
        <f t="shared" si="8"/>
        <v>3.9375510969028346E-2</v>
      </c>
      <c r="I150" s="8">
        <f t="shared" si="9"/>
        <v>1.4497000000000071</v>
      </c>
      <c r="J150" s="105" t="s">
        <v>17</v>
      </c>
      <c r="K150" s="74">
        <v>45.02</v>
      </c>
      <c r="L150" s="1">
        <f t="shared" si="10"/>
        <v>6.7530000000000001</v>
      </c>
      <c r="M150" s="74"/>
      <c r="N150" s="17">
        <f t="shared" si="11"/>
        <v>36.817299999999996</v>
      </c>
      <c r="O150" s="74">
        <v>27.99</v>
      </c>
      <c r="P150" s="105" t="s">
        <v>29</v>
      </c>
    </row>
    <row r="151" spans="1:16" s="106" customFormat="1">
      <c r="A151" s="104"/>
      <c r="B151" s="24" t="s">
        <v>2619</v>
      </c>
      <c r="C151" s="105" t="s">
        <v>2621</v>
      </c>
      <c r="D151" s="115" t="s">
        <v>2620</v>
      </c>
      <c r="E151" s="115" t="s">
        <v>2622</v>
      </c>
      <c r="G151" s="105"/>
      <c r="H151" s="4">
        <f t="shared" si="8"/>
        <v>-1.0216845211945074</v>
      </c>
      <c r="I151" s="8">
        <f t="shared" si="9"/>
        <v>-9.0698000000000008</v>
      </c>
      <c r="J151" s="105" t="s">
        <v>17</v>
      </c>
      <c r="K151" s="74">
        <v>8.75</v>
      </c>
      <c r="L151" s="1">
        <f t="shared" si="10"/>
        <v>1.3125</v>
      </c>
      <c r="M151" s="74">
        <v>7.63</v>
      </c>
      <c r="N151" s="17">
        <f t="shared" si="11"/>
        <v>8.8773</v>
      </c>
      <c r="O151" s="74">
        <v>5.99</v>
      </c>
      <c r="P151" s="110">
        <v>106733</v>
      </c>
    </row>
    <row r="152" spans="1:16" s="96" customFormat="1">
      <c r="A152" s="101"/>
      <c r="B152" s="96" t="s">
        <v>2624</v>
      </c>
      <c r="C152" s="94" t="s">
        <v>2625</v>
      </c>
      <c r="D152" s="95" t="s">
        <v>2623</v>
      </c>
      <c r="E152" s="95" t="s">
        <v>2626</v>
      </c>
      <c r="G152" s="94"/>
      <c r="H152" s="81">
        <f t="shared" si="8"/>
        <v>-0.37762068519133463</v>
      </c>
      <c r="I152" s="48">
        <f t="shared" si="9"/>
        <v>-6.7092999999999989</v>
      </c>
      <c r="J152" s="94" t="s">
        <v>17</v>
      </c>
      <c r="K152" s="99">
        <v>19.48</v>
      </c>
      <c r="L152" s="49">
        <f t="shared" si="10"/>
        <v>2.9220000000000002</v>
      </c>
      <c r="M152" s="99">
        <v>5.5</v>
      </c>
      <c r="N152" s="49">
        <f t="shared" si="11"/>
        <v>17.767299999999999</v>
      </c>
      <c r="O152" s="99">
        <v>12.99</v>
      </c>
      <c r="P152" s="100">
        <v>30151</v>
      </c>
    </row>
    <row r="153" spans="1:16" s="106" customFormat="1">
      <c r="A153" s="107">
        <v>44650</v>
      </c>
      <c r="B153" s="24" t="s">
        <v>2627</v>
      </c>
      <c r="C153" s="105" t="s">
        <v>2629</v>
      </c>
      <c r="D153" s="115" t="s">
        <v>2628</v>
      </c>
      <c r="E153" s="115" t="s">
        <v>2630</v>
      </c>
      <c r="G153" s="105"/>
      <c r="H153" s="4">
        <f t="shared" si="8"/>
        <v>-0.2733454361860973</v>
      </c>
      <c r="I153" s="8">
        <f t="shared" si="9"/>
        <v>-7.6337999999999955</v>
      </c>
      <c r="J153" s="105" t="s">
        <v>17</v>
      </c>
      <c r="K153" s="74">
        <v>31.51</v>
      </c>
      <c r="L153" s="1">
        <f t="shared" si="10"/>
        <v>4.7264999999999997</v>
      </c>
      <c r="M153" s="74">
        <v>6.49</v>
      </c>
      <c r="N153" s="17">
        <f t="shared" si="11"/>
        <v>27.927299999999999</v>
      </c>
      <c r="O153" s="74">
        <v>20.99</v>
      </c>
      <c r="P153" s="110">
        <v>50202</v>
      </c>
    </row>
    <row r="154" spans="1:16" s="106" customFormat="1">
      <c r="A154" s="104"/>
      <c r="B154" s="24" t="s">
        <v>2631</v>
      </c>
      <c r="C154" s="105" t="s">
        <v>2633</v>
      </c>
      <c r="D154" s="115" t="s">
        <v>2632</v>
      </c>
      <c r="E154" s="115" t="s">
        <v>2634</v>
      </c>
      <c r="G154" s="105"/>
      <c r="H154" s="4">
        <f t="shared" si="8"/>
        <v>-0.61863373635672592</v>
      </c>
      <c r="I154" s="8">
        <f t="shared" si="9"/>
        <v>-4.3133000000000008</v>
      </c>
      <c r="J154" s="105" t="s">
        <v>17</v>
      </c>
      <c r="K154" s="74">
        <v>7.14</v>
      </c>
      <c r="L154" s="1">
        <f t="shared" si="10"/>
        <v>1.071</v>
      </c>
      <c r="M154" s="74">
        <v>3.41</v>
      </c>
      <c r="N154" s="17">
        <f t="shared" si="11"/>
        <v>6.9723000000000006</v>
      </c>
      <c r="O154" s="74">
        <v>4.49</v>
      </c>
      <c r="P154" s="110">
        <v>19782</v>
      </c>
    </row>
    <row r="155" spans="1:16" s="106" customFormat="1">
      <c r="A155" s="104"/>
      <c r="B155" s="24" t="s">
        <v>2635</v>
      </c>
      <c r="C155" s="105" t="s">
        <v>2637</v>
      </c>
      <c r="D155" s="115" t="s">
        <v>2636</v>
      </c>
      <c r="E155" s="115" t="s">
        <v>2638</v>
      </c>
      <c r="G155" s="105"/>
      <c r="H155" s="4">
        <f t="shared" si="8"/>
        <v>5.1932482706995506E-2</v>
      </c>
      <c r="I155" s="8">
        <f t="shared" si="9"/>
        <v>0.92270000000000119</v>
      </c>
      <c r="J155" s="105" t="s">
        <v>429</v>
      </c>
      <c r="K155" s="74">
        <v>26</v>
      </c>
      <c r="L155" s="1">
        <f t="shared" si="10"/>
        <v>3.9</v>
      </c>
      <c r="M155" s="74">
        <v>3.41</v>
      </c>
      <c r="N155" s="17">
        <f t="shared" si="11"/>
        <v>17.767299999999999</v>
      </c>
      <c r="O155" s="74">
        <v>12.99</v>
      </c>
      <c r="P155" s="110">
        <v>21099</v>
      </c>
    </row>
    <row r="156" spans="1:16" s="106" customFormat="1">
      <c r="A156" s="104"/>
      <c r="B156" s="24" t="s">
        <v>2639</v>
      </c>
      <c r="C156" s="105" t="s">
        <v>2641</v>
      </c>
      <c r="D156" s="115" t="s">
        <v>2640</v>
      </c>
      <c r="E156" s="115" t="s">
        <v>2642</v>
      </c>
      <c r="G156" s="105"/>
      <c r="H156" s="4">
        <f t="shared" si="8"/>
        <v>0.59346102108930476</v>
      </c>
      <c r="I156" s="8">
        <f t="shared" si="9"/>
        <v>10.544200000000004</v>
      </c>
      <c r="J156" s="105" t="s">
        <v>17</v>
      </c>
      <c r="K156" s="74">
        <v>39.99</v>
      </c>
      <c r="L156" s="1">
        <f t="shared" si="10"/>
        <v>5.9984999999999999</v>
      </c>
      <c r="M156" s="74">
        <v>5.68</v>
      </c>
      <c r="N156" s="17">
        <f t="shared" si="11"/>
        <v>17.767299999999999</v>
      </c>
      <c r="O156" s="74">
        <v>12.99</v>
      </c>
      <c r="P156" s="110">
        <v>21258</v>
      </c>
    </row>
    <row r="157" spans="1:16" s="106" customFormat="1">
      <c r="A157" s="104"/>
      <c r="B157" s="24" t="s">
        <v>2643</v>
      </c>
      <c r="C157" s="105" t="s">
        <v>2645</v>
      </c>
      <c r="D157" s="115" t="s">
        <v>2644</v>
      </c>
      <c r="E157" s="115" t="s">
        <v>2646</v>
      </c>
      <c r="G157" s="105"/>
      <c r="H157" s="4">
        <f t="shared" si="8"/>
        <v>-0.73461326232997282</v>
      </c>
      <c r="I157" s="8">
        <f t="shared" si="9"/>
        <v>-8.3872999999999998</v>
      </c>
      <c r="J157" s="105" t="s">
        <v>17</v>
      </c>
      <c r="K157" s="74">
        <v>12</v>
      </c>
      <c r="L157" s="1">
        <f t="shared" si="10"/>
        <v>1.7999999999999998</v>
      </c>
      <c r="M157" s="74">
        <v>7.17</v>
      </c>
      <c r="N157" s="17">
        <f t="shared" si="11"/>
        <v>11.417300000000001</v>
      </c>
      <c r="O157" s="74">
        <v>7.99</v>
      </c>
      <c r="P157" s="105" t="s">
        <v>29</v>
      </c>
    </row>
    <row r="158" spans="1:16" s="106" customFormat="1">
      <c r="A158" s="104"/>
      <c r="B158" s="24" t="s">
        <v>2647</v>
      </c>
      <c r="C158" s="105" t="s">
        <v>2649</v>
      </c>
      <c r="D158" s="115" t="s">
        <v>2648</v>
      </c>
      <c r="E158" s="115" t="s">
        <v>2650</v>
      </c>
      <c r="G158" s="105"/>
      <c r="H158" s="4">
        <f t="shared" si="8"/>
        <v>-0.59368817636534177</v>
      </c>
      <c r="I158" s="8">
        <f t="shared" si="9"/>
        <v>-7.5323000000000011</v>
      </c>
      <c r="J158" s="105" t="s">
        <v>17</v>
      </c>
      <c r="K158" s="74">
        <v>13.7</v>
      </c>
      <c r="L158" s="1">
        <f t="shared" si="10"/>
        <v>2.0549999999999997</v>
      </c>
      <c r="M158" s="74">
        <v>6.49</v>
      </c>
      <c r="N158" s="17">
        <f t="shared" si="11"/>
        <v>12.6873</v>
      </c>
      <c r="O158" s="74">
        <v>8.99</v>
      </c>
      <c r="P158" s="110">
        <v>122782</v>
      </c>
    </row>
    <row r="159" spans="1:16" s="106" customFormat="1">
      <c r="A159" s="104"/>
      <c r="B159" s="24" t="s">
        <v>2651</v>
      </c>
      <c r="C159" s="105" t="s">
        <v>2653</v>
      </c>
      <c r="D159" s="115" t="s">
        <v>2652</v>
      </c>
      <c r="E159" s="115" t="s">
        <v>2654</v>
      </c>
      <c r="G159" s="105"/>
      <c r="H159" s="4">
        <f t="shared" si="8"/>
        <v>-1.9493903832891953E-2</v>
      </c>
      <c r="I159" s="8">
        <f t="shared" si="9"/>
        <v>-1.0148000000000064</v>
      </c>
      <c r="J159" s="105" t="s">
        <v>1839</v>
      </c>
      <c r="K159" s="74">
        <v>60.05</v>
      </c>
      <c r="L159" s="1">
        <f t="shared" si="10"/>
        <v>9.0074999999999985</v>
      </c>
      <c r="M159" s="74"/>
      <c r="N159" s="17">
        <f t="shared" si="11"/>
        <v>52.057300000000005</v>
      </c>
      <c r="O159" s="74">
        <v>39.99</v>
      </c>
      <c r="P159" s="105" t="s">
        <v>29</v>
      </c>
    </row>
    <row r="160" spans="1:16" s="106" customFormat="1">
      <c r="A160" s="104"/>
      <c r="B160" s="24" t="s">
        <v>2655</v>
      </c>
      <c r="C160" s="105" t="s">
        <v>2657</v>
      </c>
      <c r="D160" s="115" t="s">
        <v>2656</v>
      </c>
      <c r="E160" s="115" t="s">
        <v>2658</v>
      </c>
      <c r="G160" s="105"/>
      <c r="H160" s="4">
        <f t="shared" si="8"/>
        <v>-8.322304975655255E-2</v>
      </c>
      <c r="I160" s="8">
        <f t="shared" si="9"/>
        <v>-5.3893000000000004</v>
      </c>
      <c r="J160" s="105" t="s">
        <v>17</v>
      </c>
      <c r="K160" s="74">
        <v>78.28</v>
      </c>
      <c r="L160" s="1">
        <f t="shared" si="10"/>
        <v>11.741999999999999</v>
      </c>
      <c r="M160" s="74">
        <v>7.17</v>
      </c>
      <c r="N160" s="17">
        <f t="shared" si="11"/>
        <v>64.757300000000001</v>
      </c>
      <c r="O160" s="74">
        <v>49.99</v>
      </c>
      <c r="P160" s="110">
        <v>61150</v>
      </c>
    </row>
    <row r="161" spans="1:18" s="106" customFormat="1">
      <c r="A161" s="104"/>
      <c r="B161" s="24" t="s">
        <v>2659</v>
      </c>
      <c r="C161" s="105" t="s">
        <v>2661</v>
      </c>
      <c r="D161" s="115" t="s">
        <v>2660</v>
      </c>
      <c r="E161" s="115" t="s">
        <v>2662</v>
      </c>
      <c r="G161" s="105"/>
      <c r="H161" s="4">
        <f t="shared" si="8"/>
        <v>-8.1779197094381528E-2</v>
      </c>
      <c r="I161" s="8">
        <f t="shared" si="9"/>
        <v>-5.2957999999999927</v>
      </c>
      <c r="J161" s="105" t="s">
        <v>17</v>
      </c>
      <c r="K161" s="74">
        <v>77.59</v>
      </c>
      <c r="L161" s="1">
        <f t="shared" si="10"/>
        <v>11.638500000000001</v>
      </c>
      <c r="M161" s="74">
        <v>6.49</v>
      </c>
      <c r="N161" s="17">
        <f t="shared" si="11"/>
        <v>64.757300000000001</v>
      </c>
      <c r="O161" s="74">
        <v>49.99</v>
      </c>
      <c r="P161" s="110">
        <v>60646</v>
      </c>
    </row>
    <row r="162" spans="1:18" s="96" customFormat="1">
      <c r="A162" s="101"/>
      <c r="B162" s="96" t="s">
        <v>2663</v>
      </c>
      <c r="C162" s="94" t="s">
        <v>2665</v>
      </c>
      <c r="D162" s="95" t="s">
        <v>2664</v>
      </c>
      <c r="E162" s="95" t="s">
        <v>2666</v>
      </c>
      <c r="G162" s="94"/>
      <c r="H162" s="81">
        <f t="shared" si="8"/>
        <v>2.3212826970859041E-2</v>
      </c>
      <c r="I162" s="48">
        <f t="shared" si="9"/>
        <v>1.5032000000000103</v>
      </c>
      <c r="J162" s="94" t="s">
        <v>17</v>
      </c>
      <c r="K162" s="99">
        <v>86.93</v>
      </c>
      <c r="L162" s="49">
        <f t="shared" si="10"/>
        <v>13.0395</v>
      </c>
      <c r="M162" s="99">
        <v>7.63</v>
      </c>
      <c r="N162" s="49">
        <f t="shared" si="11"/>
        <v>64.757300000000001</v>
      </c>
      <c r="O162" s="99">
        <v>49.99</v>
      </c>
      <c r="P162" s="100">
        <v>60809</v>
      </c>
    </row>
    <row r="163" spans="1:18" s="106" customFormat="1">
      <c r="A163" s="104"/>
      <c r="B163" s="24" t="s">
        <v>2667</v>
      </c>
      <c r="C163" s="105" t="s">
        <v>2669</v>
      </c>
      <c r="D163" s="115" t="s">
        <v>2668</v>
      </c>
      <c r="E163" s="115" t="s">
        <v>2670</v>
      </c>
      <c r="G163" s="105"/>
      <c r="H163" s="4">
        <f t="shared" si="8"/>
        <v>4.0817019857220894E-2</v>
      </c>
      <c r="I163" s="8">
        <f t="shared" si="9"/>
        <v>2.6432000000000109</v>
      </c>
      <c r="J163" s="105" t="s">
        <v>17</v>
      </c>
      <c r="K163" s="74">
        <v>86.93</v>
      </c>
      <c r="L163" s="1">
        <f t="shared" si="10"/>
        <v>13.0395</v>
      </c>
      <c r="M163" s="74">
        <v>6.49</v>
      </c>
      <c r="N163" s="17">
        <f t="shared" si="11"/>
        <v>64.757300000000001</v>
      </c>
      <c r="O163" s="74">
        <v>49.99</v>
      </c>
      <c r="P163" s="110">
        <v>59761</v>
      </c>
    </row>
    <row r="164" spans="1:18" s="106" customFormat="1">
      <c r="A164" s="104"/>
      <c r="B164" s="24" t="s">
        <v>2671</v>
      </c>
      <c r="C164" s="105" t="s">
        <v>2673</v>
      </c>
      <c r="D164" s="115" t="s">
        <v>2672</v>
      </c>
      <c r="E164" s="115" t="s">
        <v>2674</v>
      </c>
      <c r="G164" s="105"/>
      <c r="H164" s="4">
        <f t="shared" si="8"/>
        <v>-0.54600818209825686</v>
      </c>
      <c r="I164" s="8">
        <f t="shared" si="9"/>
        <v>-7.6208000000000009</v>
      </c>
      <c r="J164" s="105" t="s">
        <v>17</v>
      </c>
      <c r="K164" s="74">
        <v>15.09</v>
      </c>
      <c r="L164" s="1">
        <f t="shared" si="10"/>
        <v>2.2635000000000001</v>
      </c>
      <c r="M164" s="74">
        <v>6.49</v>
      </c>
      <c r="N164" s="17">
        <f t="shared" si="11"/>
        <v>13.9573</v>
      </c>
      <c r="O164" s="74">
        <v>9.99</v>
      </c>
      <c r="P164" s="110">
        <v>123280</v>
      </c>
    </row>
    <row r="165" spans="1:18" s="106" customFormat="1">
      <c r="A165" s="104"/>
      <c r="B165" s="24" t="s">
        <v>2675</v>
      </c>
      <c r="C165" s="105" t="s">
        <v>2677</v>
      </c>
      <c r="D165" s="115" t="s">
        <v>2676</v>
      </c>
      <c r="E165" s="115" t="s">
        <v>2680</v>
      </c>
      <c r="G165" s="105"/>
      <c r="H165" s="4">
        <f t="shared" si="8"/>
        <v>-0.45566801020961245</v>
      </c>
      <c r="I165" s="8">
        <f t="shared" si="9"/>
        <v>-4.6238000000000001</v>
      </c>
      <c r="J165" s="105" t="s">
        <v>17</v>
      </c>
      <c r="K165" s="74">
        <v>10.51</v>
      </c>
      <c r="L165" s="1">
        <f t="shared" si="10"/>
        <v>1.5765</v>
      </c>
      <c r="M165" s="74">
        <v>3.41</v>
      </c>
      <c r="N165" s="17">
        <f t="shared" si="11"/>
        <v>10.1473</v>
      </c>
      <c r="O165" s="74">
        <v>6.99</v>
      </c>
      <c r="P165" s="110">
        <v>61493</v>
      </c>
    </row>
    <row r="166" spans="1:18" s="106" customFormat="1">
      <c r="A166" s="104"/>
      <c r="B166" s="24" t="s">
        <v>2678</v>
      </c>
      <c r="C166" s="105" t="s">
        <v>2681</v>
      </c>
      <c r="D166" s="115" t="s">
        <v>2679</v>
      </c>
      <c r="E166" s="115" t="s">
        <v>2682</v>
      </c>
      <c r="G166" s="105"/>
      <c r="H166" s="4">
        <f t="shared" si="8"/>
        <v>-0.44219154134395616</v>
      </c>
      <c r="I166" s="8">
        <f t="shared" si="9"/>
        <v>-6.1717999999999993</v>
      </c>
      <c r="J166" s="105" t="s">
        <v>17</v>
      </c>
      <c r="K166" s="74">
        <v>15.63</v>
      </c>
      <c r="L166" s="1">
        <f t="shared" si="10"/>
        <v>2.3445</v>
      </c>
      <c r="M166" s="74">
        <v>5.5</v>
      </c>
      <c r="N166" s="17">
        <f t="shared" si="11"/>
        <v>13.9573</v>
      </c>
      <c r="O166" s="74">
        <v>9.99</v>
      </c>
      <c r="P166" s="110">
        <v>59104</v>
      </c>
    </row>
    <row r="167" spans="1:18" s="106" customFormat="1">
      <c r="A167" s="104"/>
      <c r="B167" s="24" t="s">
        <v>2683</v>
      </c>
      <c r="C167" s="105" t="s">
        <v>2686</v>
      </c>
      <c r="D167" s="115" t="s">
        <v>2684</v>
      </c>
      <c r="E167" s="115" t="s">
        <v>2685</v>
      </c>
      <c r="G167" s="105"/>
      <c r="H167" s="4">
        <f t="shared" si="8"/>
        <v>-0.29920889257003835</v>
      </c>
      <c r="I167" s="8">
        <f t="shared" si="9"/>
        <v>-32.2958</v>
      </c>
      <c r="J167" s="105" t="s">
        <v>17</v>
      </c>
      <c r="K167" s="74">
        <v>88.99</v>
      </c>
      <c r="L167" s="1">
        <f t="shared" si="10"/>
        <v>13.3485</v>
      </c>
      <c r="M167" s="74"/>
      <c r="N167" s="17">
        <f t="shared" si="11"/>
        <v>107.93729999999999</v>
      </c>
      <c r="O167" s="74">
        <v>83.99</v>
      </c>
      <c r="P167" s="105" t="s">
        <v>29</v>
      </c>
    </row>
    <row r="168" spans="1:18" s="106" customFormat="1">
      <c r="A168" s="104"/>
      <c r="B168" s="24" t="s">
        <v>2687</v>
      </c>
      <c r="C168" s="105" t="s">
        <v>2689</v>
      </c>
      <c r="D168" s="115" t="s">
        <v>2688</v>
      </c>
      <c r="E168" s="115" t="s">
        <v>2690</v>
      </c>
      <c r="G168" s="105"/>
      <c r="H168" s="4">
        <f t="shared" si="8"/>
        <v>-0.98211687269661241</v>
      </c>
      <c r="I168" s="8">
        <f t="shared" si="9"/>
        <v>-7.2218</v>
      </c>
      <c r="J168" s="105" t="s">
        <v>17</v>
      </c>
      <c r="K168" s="74">
        <v>7.79</v>
      </c>
      <c r="L168" s="1">
        <f t="shared" si="10"/>
        <v>1.1684999999999999</v>
      </c>
      <c r="M168" s="74">
        <v>6.49</v>
      </c>
      <c r="N168" s="17">
        <f t="shared" si="11"/>
        <v>7.3532999999999999</v>
      </c>
      <c r="O168" s="74">
        <v>4.79</v>
      </c>
      <c r="P168" s="164">
        <v>172853</v>
      </c>
    </row>
    <row r="169" spans="1:18" s="106" customFormat="1">
      <c r="A169" s="104"/>
      <c r="B169" s="24" t="s">
        <v>2691</v>
      </c>
      <c r="C169" s="105" t="s">
        <v>2693</v>
      </c>
      <c r="D169" s="115" t="s">
        <v>2692</v>
      </c>
      <c r="E169" s="115" t="s">
        <v>2694</v>
      </c>
      <c r="G169" s="105"/>
      <c r="H169" s="4">
        <f t="shared" si="8"/>
        <v>-0.24542245463719123</v>
      </c>
      <c r="I169" s="8">
        <f t="shared" si="9"/>
        <v>-6.5422999999999973</v>
      </c>
      <c r="J169" s="105" t="s">
        <v>17</v>
      </c>
      <c r="K169" s="74">
        <v>31.3</v>
      </c>
      <c r="L169" s="1">
        <f t="shared" si="10"/>
        <v>4.6950000000000003</v>
      </c>
      <c r="M169" s="74">
        <v>6.49</v>
      </c>
      <c r="N169" s="17">
        <f t="shared" si="11"/>
        <v>26.657299999999999</v>
      </c>
      <c r="O169" s="74">
        <v>19.989999999999998</v>
      </c>
      <c r="P169" s="110">
        <v>101680</v>
      </c>
    </row>
    <row r="170" spans="1:18" s="106" customFormat="1">
      <c r="A170" s="104"/>
      <c r="B170" s="24" t="s">
        <v>2695</v>
      </c>
      <c r="C170" s="105" t="s">
        <v>2697</v>
      </c>
      <c r="D170" s="115" t="s">
        <v>2696</v>
      </c>
      <c r="E170" s="115" t="s">
        <v>2698</v>
      </c>
      <c r="G170" s="105"/>
      <c r="H170" s="4">
        <f t="shared" si="8"/>
        <v>-1.1897465669699772</v>
      </c>
      <c r="I170" s="8">
        <f t="shared" si="9"/>
        <v>-40.781299999999995</v>
      </c>
      <c r="J170" s="105" t="s">
        <v>17</v>
      </c>
      <c r="K170" s="74">
        <v>43.36</v>
      </c>
      <c r="L170" s="1">
        <f t="shared" si="10"/>
        <v>6.5039999999999996</v>
      </c>
      <c r="M170" s="74">
        <v>43.36</v>
      </c>
      <c r="N170" s="17">
        <f t="shared" si="11"/>
        <v>34.277299999999997</v>
      </c>
      <c r="O170" s="74">
        <v>25.99</v>
      </c>
      <c r="P170" s="110">
        <v>109796</v>
      </c>
    </row>
    <row r="171" spans="1:18" s="106" customFormat="1">
      <c r="A171" s="104"/>
      <c r="B171" s="24" t="s">
        <v>2699</v>
      </c>
      <c r="C171" s="105" t="s">
        <v>2702</v>
      </c>
      <c r="D171" s="115" t="s">
        <v>2701</v>
      </c>
      <c r="E171" s="115" t="s">
        <v>2703</v>
      </c>
      <c r="G171" s="105"/>
      <c r="H171" s="4">
        <f t="shared" si="8"/>
        <v>-0.63009979704520924</v>
      </c>
      <c r="I171" s="8">
        <f t="shared" si="9"/>
        <v>-23.998799999999996</v>
      </c>
      <c r="J171" s="105" t="s">
        <v>17</v>
      </c>
      <c r="K171" s="74">
        <v>25.01</v>
      </c>
      <c r="L171" s="1">
        <f t="shared" si="10"/>
        <v>3.7515000000000001</v>
      </c>
      <c r="M171" s="74">
        <v>7.17</v>
      </c>
      <c r="N171" s="17">
        <f t="shared" si="11"/>
        <v>38.087299999999999</v>
      </c>
      <c r="O171" s="74">
        <v>28.99</v>
      </c>
      <c r="P171" s="110">
        <v>22571</v>
      </c>
    </row>
    <row r="172" spans="1:18" s="96" customFormat="1">
      <c r="A172" s="101"/>
      <c r="B172" s="96" t="s">
        <v>2705</v>
      </c>
      <c r="C172" s="94" t="s">
        <v>2706</v>
      </c>
      <c r="D172" s="95" t="s">
        <v>2704</v>
      </c>
      <c r="E172" s="95" t="s">
        <v>2707</v>
      </c>
      <c r="G172" s="94"/>
      <c r="H172" s="81">
        <f t="shared" si="8"/>
        <v>-0.51751689555060143</v>
      </c>
      <c r="I172" s="48">
        <f t="shared" si="9"/>
        <v>-23.654300000000006</v>
      </c>
      <c r="J172" s="94" t="s">
        <v>429</v>
      </c>
      <c r="K172" s="99">
        <v>33.58</v>
      </c>
      <c r="L172" s="49">
        <f t="shared" si="10"/>
        <v>5.0369999999999999</v>
      </c>
      <c r="M172" s="99">
        <v>6.49</v>
      </c>
      <c r="N172" s="49">
        <f t="shared" si="11"/>
        <v>45.707300000000004</v>
      </c>
      <c r="O172" s="99">
        <v>34.99</v>
      </c>
      <c r="P172" s="100">
        <v>22945</v>
      </c>
      <c r="R172" s="95" t="s">
        <v>2700</v>
      </c>
    </row>
    <row r="173" spans="1:18" s="106" customFormat="1">
      <c r="A173" s="107">
        <v>44651</v>
      </c>
      <c r="B173" s="24" t="s">
        <v>2695</v>
      </c>
      <c r="C173" s="105" t="s">
        <v>2697</v>
      </c>
      <c r="D173" s="115" t="s">
        <v>2696</v>
      </c>
      <c r="E173" s="115" t="s">
        <v>2698</v>
      </c>
      <c r="G173" s="105"/>
      <c r="H173" s="4">
        <f t="shared" si="8"/>
        <v>-9.0476787845016879E-2</v>
      </c>
      <c r="I173" s="8">
        <f t="shared" si="9"/>
        <v>-3.1012999999999966</v>
      </c>
      <c r="J173" s="105" t="s">
        <v>17</v>
      </c>
      <c r="K173" s="74">
        <v>43.36</v>
      </c>
      <c r="L173" s="1">
        <f t="shared" si="10"/>
        <v>6.5039999999999996</v>
      </c>
      <c r="M173" s="74">
        <v>5.68</v>
      </c>
      <c r="N173" s="17">
        <f t="shared" si="11"/>
        <v>34.277299999999997</v>
      </c>
      <c r="O173" s="74">
        <v>25.99</v>
      </c>
      <c r="P173" s="110">
        <v>109796</v>
      </c>
    </row>
    <row r="174" spans="1:18" s="106" customFormat="1">
      <c r="A174" s="104"/>
      <c r="B174" s="24" t="s">
        <v>2709</v>
      </c>
      <c r="C174" s="105" t="s">
        <v>2710</v>
      </c>
      <c r="D174" s="115" t="s">
        <v>2708</v>
      </c>
      <c r="E174" s="115" t="s">
        <v>2711</v>
      </c>
      <c r="G174" s="105"/>
      <c r="H174" s="4">
        <f t="shared" si="8"/>
        <v>-0.26281563633825161</v>
      </c>
      <c r="I174" s="8">
        <f t="shared" si="9"/>
        <v>-14.682800000000004</v>
      </c>
      <c r="J174" s="105" t="s">
        <v>429</v>
      </c>
      <c r="K174" s="74">
        <v>57.97</v>
      </c>
      <c r="L174" s="1">
        <f t="shared" si="10"/>
        <v>8.6954999999999991</v>
      </c>
      <c r="M174" s="74">
        <v>8.09</v>
      </c>
      <c r="N174" s="17">
        <f t="shared" si="11"/>
        <v>55.8673</v>
      </c>
      <c r="O174" s="74">
        <v>42.99</v>
      </c>
      <c r="P174" s="110">
        <v>26867</v>
      </c>
    </row>
    <row r="175" spans="1:18" s="106" customFormat="1">
      <c r="A175" s="104"/>
      <c r="B175" s="24" t="s">
        <v>2712</v>
      </c>
      <c r="C175" s="105" t="s">
        <v>2714</v>
      </c>
      <c r="D175" s="115" t="s">
        <v>2713</v>
      </c>
      <c r="E175" s="115" t="s">
        <v>2715</v>
      </c>
      <c r="G175" s="105"/>
      <c r="H175" s="4">
        <f t="shared" si="8"/>
        <v>-0.18822817641088796</v>
      </c>
      <c r="I175" s="8">
        <f t="shared" si="9"/>
        <v>-10.5158</v>
      </c>
      <c r="J175" s="105" t="s">
        <v>429</v>
      </c>
      <c r="K175" s="74">
        <v>60.99</v>
      </c>
      <c r="L175" s="1">
        <f t="shared" si="10"/>
        <v>9.1485000000000003</v>
      </c>
      <c r="M175" s="74">
        <v>6.49</v>
      </c>
      <c r="N175" s="17">
        <f t="shared" si="11"/>
        <v>55.8673</v>
      </c>
      <c r="O175" s="74">
        <v>42.99</v>
      </c>
      <c r="P175" s="110">
        <v>26843</v>
      </c>
    </row>
    <row r="176" spans="1:18" s="106" customFormat="1">
      <c r="A176" s="104"/>
      <c r="B176" s="24" t="s">
        <v>2716</v>
      </c>
      <c r="C176" s="105" t="s">
        <v>2718</v>
      </c>
      <c r="D176" s="115" t="s">
        <v>2717</v>
      </c>
      <c r="E176" s="115" t="s">
        <v>2719</v>
      </c>
      <c r="G176" s="105"/>
      <c r="H176" s="4">
        <f t="shared" si="8"/>
        <v>-0.30469716712672279</v>
      </c>
      <c r="I176" s="8">
        <f t="shared" si="9"/>
        <v>-9.2833000000000006</v>
      </c>
      <c r="J176" s="105" t="s">
        <v>17</v>
      </c>
      <c r="K176" s="74">
        <v>34.44</v>
      </c>
      <c r="L176" s="1">
        <f t="shared" si="10"/>
        <v>5.1659999999999995</v>
      </c>
      <c r="M176" s="74">
        <v>8.09</v>
      </c>
      <c r="N176" s="17">
        <f t="shared" si="11"/>
        <v>30.467299999999998</v>
      </c>
      <c r="O176" s="74">
        <v>22.99</v>
      </c>
      <c r="P176" s="110">
        <v>35848</v>
      </c>
    </row>
    <row r="177" spans="1:16" s="106" customFormat="1">
      <c r="A177" s="104"/>
      <c r="B177" s="102" t="s">
        <v>2720</v>
      </c>
      <c r="C177" s="105" t="s">
        <v>2722</v>
      </c>
      <c r="D177" s="115" t="s">
        <v>2721</v>
      </c>
      <c r="E177" s="115" t="s">
        <v>2723</v>
      </c>
      <c r="G177" s="105"/>
      <c r="H177" s="4">
        <f t="shared" si="8"/>
        <v>-0.21073941387578651</v>
      </c>
      <c r="I177" s="8">
        <f t="shared" si="9"/>
        <v>-6.688299999999999</v>
      </c>
      <c r="J177" s="105" t="s">
        <v>17</v>
      </c>
      <c r="K177" s="74">
        <v>35.94</v>
      </c>
      <c r="L177" s="1">
        <f t="shared" si="10"/>
        <v>5.3909999999999991</v>
      </c>
      <c r="M177" s="74">
        <v>5.5</v>
      </c>
      <c r="N177" s="17">
        <f t="shared" si="11"/>
        <v>31.737299999999998</v>
      </c>
      <c r="O177" s="74">
        <v>23.99</v>
      </c>
      <c r="P177" s="110">
        <v>53545</v>
      </c>
    </row>
    <row r="178" spans="1:16" s="106" customFormat="1">
      <c r="A178" s="104"/>
      <c r="B178" s="24" t="s">
        <v>2724</v>
      </c>
      <c r="C178" s="105" t="s">
        <v>2726</v>
      </c>
      <c r="D178" s="115" t="s">
        <v>2725</v>
      </c>
      <c r="E178" s="115" t="s">
        <v>2727</v>
      </c>
      <c r="G178" s="105"/>
      <c r="H178" s="4">
        <f t="shared" si="8"/>
        <v>1.0109731947282437</v>
      </c>
      <c r="I178" s="8">
        <f t="shared" si="9"/>
        <v>19.246199999999995</v>
      </c>
      <c r="J178" s="105" t="s">
        <v>17</v>
      </c>
      <c r="K178" s="74">
        <v>51.51</v>
      </c>
      <c r="L178" s="1">
        <f t="shared" si="10"/>
        <v>7.7264999999999997</v>
      </c>
      <c r="M178" s="74">
        <v>5.5</v>
      </c>
      <c r="N178" s="17">
        <f t="shared" si="11"/>
        <v>19.037300000000002</v>
      </c>
      <c r="O178" s="74">
        <v>13.99</v>
      </c>
      <c r="P178" s="110">
        <v>54169</v>
      </c>
    </row>
    <row r="179" spans="1:16" s="106" customFormat="1">
      <c r="A179" s="104"/>
      <c r="B179" s="24" t="s">
        <v>2728</v>
      </c>
      <c r="C179" s="105" t="s">
        <v>2730</v>
      </c>
      <c r="D179" s="115" t="s">
        <v>2729</v>
      </c>
      <c r="E179" s="115" t="s">
        <v>2731</v>
      </c>
      <c r="G179" s="105"/>
      <c r="H179" s="4">
        <f t="shared" si="8"/>
        <v>-0.15310501482571212</v>
      </c>
      <c r="I179" s="8">
        <f t="shared" si="9"/>
        <v>-6.0257999999999994</v>
      </c>
      <c r="J179" s="105" t="s">
        <v>17</v>
      </c>
      <c r="K179" s="74">
        <v>48.19</v>
      </c>
      <c r="L179" s="1">
        <f t="shared" si="10"/>
        <v>7.2284999999999995</v>
      </c>
      <c r="M179" s="74">
        <v>7.63</v>
      </c>
      <c r="N179" s="17">
        <f t="shared" si="11"/>
        <v>39.357299999999995</v>
      </c>
      <c r="O179" s="74">
        <v>29.99</v>
      </c>
      <c r="P179" s="110">
        <v>44254</v>
      </c>
    </row>
    <row r="180" spans="1:16" s="106" customFormat="1">
      <c r="A180" s="104"/>
      <c r="B180" s="24" t="s">
        <v>2732</v>
      </c>
      <c r="C180" s="105" t="s">
        <v>2734</v>
      </c>
      <c r="D180" s="115" t="s">
        <v>2733</v>
      </c>
      <c r="E180" s="115" t="s">
        <v>2735</v>
      </c>
      <c r="G180" s="105"/>
      <c r="H180" s="4">
        <f t="shared" si="8"/>
        <v>-0.41238869390748795</v>
      </c>
      <c r="I180" s="8">
        <f t="shared" si="9"/>
        <v>-6.8033000000000001</v>
      </c>
      <c r="J180" s="105" t="s">
        <v>17</v>
      </c>
      <c r="K180" s="74">
        <v>19.04</v>
      </c>
      <c r="L180" s="1">
        <f t="shared" si="10"/>
        <v>2.8559999999999999</v>
      </c>
      <c r="M180" s="74">
        <v>6.49</v>
      </c>
      <c r="N180" s="17">
        <f t="shared" si="11"/>
        <v>16.497299999999999</v>
      </c>
      <c r="O180" s="74">
        <v>11.99</v>
      </c>
      <c r="P180" s="110">
        <v>44246</v>
      </c>
    </row>
    <row r="181" spans="1:16" s="106" customFormat="1">
      <c r="A181" s="104"/>
      <c r="B181" s="24" t="s">
        <v>2736</v>
      </c>
      <c r="C181" s="105" t="s">
        <v>2738</v>
      </c>
      <c r="D181" s="115" t="s">
        <v>2737</v>
      </c>
      <c r="E181" s="115" t="s">
        <v>2739</v>
      </c>
      <c r="G181" s="105"/>
      <c r="H181" s="4">
        <f t="shared" si="8"/>
        <v>-7.1228527649651638E-2</v>
      </c>
      <c r="I181" s="8">
        <f t="shared" si="9"/>
        <v>-1.8083000000000009</v>
      </c>
      <c r="J181" s="105" t="s">
        <v>17</v>
      </c>
      <c r="K181" s="74">
        <v>27.74</v>
      </c>
      <c r="L181" s="1">
        <f t="shared" si="10"/>
        <v>4.1609999999999996</v>
      </c>
      <c r="M181" s="74"/>
      <c r="N181" s="17">
        <f t="shared" si="11"/>
        <v>25.3873</v>
      </c>
      <c r="O181" s="74">
        <v>18.989999999999998</v>
      </c>
      <c r="P181" s="105" t="s">
        <v>29</v>
      </c>
    </row>
    <row r="182" spans="1:16" s="96" customFormat="1">
      <c r="A182" s="101"/>
      <c r="B182" s="96" t="s">
        <v>2740</v>
      </c>
      <c r="C182" s="94" t="s">
        <v>2742</v>
      </c>
      <c r="D182" s="95" t="s">
        <v>2741</v>
      </c>
      <c r="E182" s="95" t="s">
        <v>2743</v>
      </c>
      <c r="G182" s="94"/>
      <c r="H182" s="81">
        <f t="shared" si="8"/>
        <v>-0.42911196167219928</v>
      </c>
      <c r="I182" s="48">
        <f t="shared" si="9"/>
        <v>-4.8993000000000011</v>
      </c>
      <c r="J182" s="94" t="s">
        <v>17</v>
      </c>
      <c r="K182" s="99">
        <v>11.68</v>
      </c>
      <c r="L182" s="49">
        <f t="shared" si="10"/>
        <v>1.752</v>
      </c>
      <c r="M182" s="99">
        <v>3.41</v>
      </c>
      <c r="N182" s="49">
        <f t="shared" si="11"/>
        <v>11.417300000000001</v>
      </c>
      <c r="O182" s="99">
        <v>7.99</v>
      </c>
      <c r="P182" s="100">
        <v>57217</v>
      </c>
    </row>
    <row r="183" spans="1:16" s="106" customFormat="1">
      <c r="A183" s="104"/>
      <c r="B183" s="24" t="s">
        <v>2744</v>
      </c>
      <c r="C183" s="105" t="s">
        <v>2746</v>
      </c>
      <c r="D183" s="115" t="s">
        <v>2745</v>
      </c>
      <c r="E183" s="115" t="s">
        <v>2747</v>
      </c>
      <c r="G183" s="105"/>
      <c r="H183" s="4">
        <f t="shared" si="8"/>
        <v>-0.53173646087031912</v>
      </c>
      <c r="I183" s="8">
        <f t="shared" si="9"/>
        <v>-6.7462999999999997</v>
      </c>
      <c r="J183" s="105" t="s">
        <v>17</v>
      </c>
      <c r="K183" s="74">
        <v>13.46</v>
      </c>
      <c r="L183" s="1">
        <f t="shared" si="10"/>
        <v>2.0190000000000001</v>
      </c>
      <c r="M183" s="74">
        <v>5.5</v>
      </c>
      <c r="N183" s="17">
        <f t="shared" si="11"/>
        <v>12.6873</v>
      </c>
      <c r="O183" s="74">
        <v>8.99</v>
      </c>
      <c r="P183" s="110">
        <v>50487</v>
      </c>
    </row>
    <row r="184" spans="1:16" s="106" customFormat="1">
      <c r="A184" s="104"/>
      <c r="B184" s="24" t="s">
        <v>2748</v>
      </c>
      <c r="C184" s="105" t="s">
        <v>2750</v>
      </c>
      <c r="D184" s="115" t="s">
        <v>2749</v>
      </c>
      <c r="E184" s="115" t="s">
        <v>2751</v>
      </c>
      <c r="G184" s="105"/>
      <c r="H184" s="4">
        <f t="shared" si="8"/>
        <v>-4.500830916859546E-2</v>
      </c>
      <c r="I184" s="8">
        <f t="shared" si="9"/>
        <v>-1.1997999999999998</v>
      </c>
      <c r="J184" s="105" t="s">
        <v>17</v>
      </c>
      <c r="K184" s="74">
        <v>29.95</v>
      </c>
      <c r="L184" s="1">
        <f t="shared" si="10"/>
        <v>4.4924999999999997</v>
      </c>
      <c r="M184" s="74"/>
      <c r="N184" s="17">
        <f t="shared" si="11"/>
        <v>26.657299999999999</v>
      </c>
      <c r="O184" s="74">
        <v>19.989999999999998</v>
      </c>
      <c r="P184" s="105" t="s">
        <v>29</v>
      </c>
    </row>
    <row r="185" spans="1:16" s="106" customFormat="1">
      <c r="A185" s="104"/>
      <c r="B185" s="24" t="s">
        <v>2752</v>
      </c>
      <c r="C185" s="105" t="s">
        <v>2754</v>
      </c>
      <c r="D185" s="115" t="s">
        <v>2753</v>
      </c>
      <c r="E185" s="115" t="s">
        <v>2755</v>
      </c>
      <c r="G185" s="105"/>
      <c r="H185" s="4">
        <f t="shared" si="8"/>
        <v>-0.90971523296430057</v>
      </c>
      <c r="I185" s="8">
        <f t="shared" si="9"/>
        <v>-4.6098000000000008</v>
      </c>
      <c r="J185" s="105" t="s">
        <v>17</v>
      </c>
      <c r="K185" s="74">
        <v>4.55</v>
      </c>
      <c r="L185" s="1">
        <f t="shared" si="10"/>
        <v>0.6825</v>
      </c>
      <c r="M185" s="74">
        <v>3.41</v>
      </c>
      <c r="N185" s="17">
        <f t="shared" si="11"/>
        <v>5.0673000000000004</v>
      </c>
      <c r="O185" s="74">
        <v>2.99</v>
      </c>
      <c r="P185" s="110">
        <v>62885</v>
      </c>
    </row>
    <row r="186" spans="1:16" s="106" customFormat="1">
      <c r="A186" s="104"/>
      <c r="B186" s="24" t="s">
        <v>2756</v>
      </c>
      <c r="C186" s="105" t="s">
        <v>2758</v>
      </c>
      <c r="D186" s="115" t="s">
        <v>2757</v>
      </c>
      <c r="E186" s="115" t="s">
        <v>2759</v>
      </c>
      <c r="G186" s="105"/>
      <c r="H186" s="4">
        <f t="shared" si="8"/>
        <v>-0.63506613648240928</v>
      </c>
      <c r="I186" s="8">
        <f t="shared" si="9"/>
        <v>-79.838799999999992</v>
      </c>
      <c r="J186" s="105" t="s">
        <v>17</v>
      </c>
      <c r="K186" s="74">
        <v>62.41</v>
      </c>
      <c r="L186" s="1">
        <f t="shared" si="10"/>
        <v>9.3614999999999995</v>
      </c>
      <c r="M186" s="74">
        <v>7.17</v>
      </c>
      <c r="N186" s="17">
        <f t="shared" si="11"/>
        <v>125.71729999999999</v>
      </c>
      <c r="O186" s="74">
        <v>97.99</v>
      </c>
      <c r="P186" s="110">
        <v>76046</v>
      </c>
    </row>
    <row r="187" spans="1:16" s="106" customFormat="1">
      <c r="A187" s="104"/>
      <c r="B187" s="24" t="s">
        <v>2760</v>
      </c>
      <c r="C187" s="105" t="s">
        <v>2762</v>
      </c>
      <c r="D187" s="115" t="s">
        <v>2761</v>
      </c>
      <c r="E187" s="115" t="s">
        <v>2763</v>
      </c>
      <c r="G187" s="105"/>
      <c r="H187" s="4">
        <f t="shared" si="8"/>
        <v>-1.6068286528561613</v>
      </c>
      <c r="I187" s="8">
        <f t="shared" si="9"/>
        <v>-14.2643</v>
      </c>
      <c r="J187" s="105" t="s">
        <v>17</v>
      </c>
      <c r="K187" s="74">
        <v>9.18</v>
      </c>
      <c r="L187" s="1">
        <f t="shared" si="10"/>
        <v>1.377</v>
      </c>
      <c r="M187" s="74">
        <v>13.19</v>
      </c>
      <c r="N187" s="17">
        <f t="shared" si="11"/>
        <v>8.8773</v>
      </c>
      <c r="O187" s="74">
        <v>5.99</v>
      </c>
      <c r="P187" s="110">
        <v>1820558</v>
      </c>
    </row>
    <row r="188" spans="1:16" s="106" customFormat="1">
      <c r="A188" s="104"/>
      <c r="B188" s="24" t="s">
        <v>2764</v>
      </c>
      <c r="C188" s="105" t="s">
        <v>2766</v>
      </c>
      <c r="D188" s="115" t="s">
        <v>2765</v>
      </c>
      <c r="E188" s="115" t="s">
        <v>2767</v>
      </c>
      <c r="G188" s="105"/>
      <c r="H188" s="4">
        <f t="shared" si="8"/>
        <v>-0.89634955897624635</v>
      </c>
      <c r="I188" s="8">
        <f t="shared" si="9"/>
        <v>-6.8187999999999995</v>
      </c>
      <c r="J188" s="105" t="s">
        <v>17</v>
      </c>
      <c r="K188" s="74">
        <v>7.61</v>
      </c>
      <c r="L188" s="1">
        <f t="shared" si="10"/>
        <v>1.1415</v>
      </c>
      <c r="M188" s="74">
        <v>5.68</v>
      </c>
      <c r="N188" s="17">
        <f t="shared" si="11"/>
        <v>7.6073000000000004</v>
      </c>
      <c r="O188" s="74">
        <v>4.99</v>
      </c>
      <c r="P188" s="105" t="s">
        <v>29</v>
      </c>
    </row>
    <row r="189" spans="1:16" s="106" customFormat="1">
      <c r="A189" s="104"/>
      <c r="B189" s="24" t="s">
        <v>2768</v>
      </c>
      <c r="C189" s="105" t="s">
        <v>2770</v>
      </c>
      <c r="D189" s="115" t="s">
        <v>2769</v>
      </c>
      <c r="E189" s="115" t="s">
        <v>2771</v>
      </c>
      <c r="G189" s="105"/>
      <c r="H189" s="4">
        <f t="shared" si="8"/>
        <v>-0.54592387663253794</v>
      </c>
      <c r="I189" s="8">
        <f t="shared" si="9"/>
        <v>-6.9262999999999995</v>
      </c>
      <c r="J189" s="105" t="s">
        <v>17</v>
      </c>
      <c r="K189" s="74">
        <v>13.46</v>
      </c>
      <c r="L189" s="1">
        <f t="shared" si="10"/>
        <v>2.0190000000000001</v>
      </c>
      <c r="M189" s="74">
        <v>5.68</v>
      </c>
      <c r="N189" s="17">
        <f t="shared" si="11"/>
        <v>12.6873</v>
      </c>
      <c r="O189" s="74">
        <v>8.99</v>
      </c>
      <c r="P189" s="110">
        <v>41886</v>
      </c>
    </row>
    <row r="190" spans="1:16" s="106" customFormat="1">
      <c r="A190" s="104"/>
      <c r="B190" s="24" t="s">
        <v>2772</v>
      </c>
      <c r="C190" s="105" t="s">
        <v>2774</v>
      </c>
      <c r="D190" s="115" t="s">
        <v>2773</v>
      </c>
      <c r="E190" s="115" t="s">
        <v>2775</v>
      </c>
      <c r="G190" s="105"/>
      <c r="H190" s="4">
        <f t="shared" si="8"/>
        <v>0.27198127565244046</v>
      </c>
      <c r="I190" s="8">
        <f t="shared" si="9"/>
        <v>9.668199999999997</v>
      </c>
      <c r="J190" s="105" t="s">
        <v>17</v>
      </c>
      <c r="K190" s="74">
        <v>60.83</v>
      </c>
      <c r="L190" s="1">
        <f t="shared" si="10"/>
        <v>9.1244999999999994</v>
      </c>
      <c r="M190" s="74">
        <v>6.49</v>
      </c>
      <c r="N190" s="17">
        <f t="shared" si="11"/>
        <v>35.5473</v>
      </c>
      <c r="O190" s="74">
        <v>26.99</v>
      </c>
      <c r="P190" s="110">
        <v>34308</v>
      </c>
    </row>
    <row r="191" spans="1:16" s="106" customFormat="1">
      <c r="A191" s="104"/>
      <c r="B191" s="24" t="s">
        <v>2776</v>
      </c>
      <c r="C191" s="105" t="s">
        <v>2777</v>
      </c>
      <c r="D191" s="115" t="s">
        <v>2779</v>
      </c>
      <c r="E191" s="115" t="s">
        <v>2778</v>
      </c>
      <c r="G191" s="105"/>
      <c r="H191" s="4">
        <f t="shared" si="8"/>
        <v>-0.23662275334554245</v>
      </c>
      <c r="I191" s="8">
        <f t="shared" si="9"/>
        <v>-8.4113000000000007</v>
      </c>
      <c r="J191" s="105" t="s">
        <v>17</v>
      </c>
      <c r="K191" s="74">
        <v>39.56</v>
      </c>
      <c r="L191" s="1">
        <f t="shared" si="10"/>
        <v>5.9340000000000002</v>
      </c>
      <c r="M191" s="74">
        <v>6.49</v>
      </c>
      <c r="N191" s="17">
        <f t="shared" si="11"/>
        <v>35.5473</v>
      </c>
      <c r="O191" s="74">
        <v>26.99</v>
      </c>
      <c r="P191" s="105" t="s">
        <v>29</v>
      </c>
    </row>
    <row r="192" spans="1:16" s="96" customFormat="1">
      <c r="A192" s="101"/>
      <c r="B192" s="96" t="s">
        <v>2780</v>
      </c>
      <c r="C192" s="94" t="s">
        <v>2782</v>
      </c>
      <c r="D192" s="95" t="s">
        <v>2781</v>
      </c>
      <c r="E192" s="95" t="s">
        <v>2783</v>
      </c>
      <c r="G192" s="94"/>
      <c r="H192" s="81">
        <f t="shared" si="8"/>
        <v>-6.0144298230160056E-2</v>
      </c>
      <c r="I192" s="48">
        <f t="shared" si="9"/>
        <v>-2.9018000000000015</v>
      </c>
      <c r="J192" s="94" t="s">
        <v>17</v>
      </c>
      <c r="K192" s="99">
        <v>60.03</v>
      </c>
      <c r="L192" s="49">
        <f t="shared" si="10"/>
        <v>9.0045000000000002</v>
      </c>
      <c r="M192" s="99">
        <v>5.68</v>
      </c>
      <c r="N192" s="49">
        <f t="shared" si="11"/>
        <v>48.247300000000003</v>
      </c>
      <c r="O192" s="99">
        <v>36.99</v>
      </c>
      <c r="P192" s="100">
        <v>48804</v>
      </c>
    </row>
    <row r="193" spans="1:18" s="106" customFormat="1">
      <c r="A193" s="104"/>
      <c r="B193" s="24" t="s">
        <v>2784</v>
      </c>
      <c r="C193" s="105" t="s">
        <v>2786</v>
      </c>
      <c r="D193" s="115" t="s">
        <v>2785</v>
      </c>
      <c r="E193" s="115" t="s">
        <v>2787</v>
      </c>
      <c r="G193" s="105"/>
      <c r="H193" s="4">
        <f t="shared" si="8"/>
        <v>-5.2451528310671972E-2</v>
      </c>
      <c r="I193" s="8">
        <f t="shared" si="9"/>
        <v>-3.7962999999999987</v>
      </c>
      <c r="J193" s="105" t="s">
        <v>17</v>
      </c>
      <c r="K193" s="74">
        <v>97.86</v>
      </c>
      <c r="L193" s="1">
        <f t="shared" si="10"/>
        <v>14.678999999999998</v>
      </c>
      <c r="M193" s="74">
        <v>14.6</v>
      </c>
      <c r="N193" s="17">
        <f t="shared" si="11"/>
        <v>72.377300000000005</v>
      </c>
      <c r="O193" s="74">
        <v>55.99</v>
      </c>
      <c r="P193" s="110">
        <v>54626</v>
      </c>
    </row>
    <row r="194" spans="1:18" s="106" customFormat="1">
      <c r="A194" s="104"/>
      <c r="B194" s="24" t="s">
        <v>2788</v>
      </c>
      <c r="C194" s="105" t="s">
        <v>2790</v>
      </c>
      <c r="D194" s="115" t="s">
        <v>2789</v>
      </c>
      <c r="E194" s="115" t="s">
        <v>2791</v>
      </c>
      <c r="G194" s="105"/>
      <c r="H194" s="4">
        <f t="shared" si="8"/>
        <v>0.73154504483438476</v>
      </c>
      <c r="I194" s="8">
        <f t="shared" si="9"/>
        <v>29.720700000000001</v>
      </c>
      <c r="J194" s="105" t="s">
        <v>17</v>
      </c>
      <c r="K194" s="74">
        <v>92.28</v>
      </c>
      <c r="L194" s="1">
        <f t="shared" si="10"/>
        <v>13.842000000000001</v>
      </c>
      <c r="M194" s="74">
        <v>8.09</v>
      </c>
      <c r="N194" s="17">
        <f t="shared" si="11"/>
        <v>40.627299999999998</v>
      </c>
      <c r="O194" s="74">
        <v>30.99</v>
      </c>
      <c r="P194" s="110">
        <v>58874</v>
      </c>
    </row>
    <row r="195" spans="1:18" s="106" customFormat="1">
      <c r="A195" s="104"/>
      <c r="B195" s="24" t="s">
        <v>2792</v>
      </c>
      <c r="C195" s="105" t="s">
        <v>2794</v>
      </c>
      <c r="D195" s="115" t="s">
        <v>2793</v>
      </c>
      <c r="E195" s="115" t="s">
        <v>2795</v>
      </c>
      <c r="G195" s="105"/>
      <c r="H195" s="4">
        <f t="shared" ref="H195:H258" si="12">I195/N195</f>
        <v>-0.30473397758804083</v>
      </c>
      <c r="I195" s="8">
        <f t="shared" ref="I195:I258" si="13">K195-M195-N195-L195</f>
        <v>-5.4142999999999972</v>
      </c>
      <c r="J195" s="105" t="s">
        <v>17</v>
      </c>
      <c r="K195" s="74">
        <v>18.98</v>
      </c>
      <c r="L195" s="1">
        <f t="shared" ref="L195:L258" si="14">K195*0.15</f>
        <v>2.847</v>
      </c>
      <c r="M195" s="74">
        <v>3.78</v>
      </c>
      <c r="N195" s="17">
        <f t="shared" ref="N195:N258" si="15">(O195+1)*1.27</f>
        <v>17.767299999999999</v>
      </c>
      <c r="O195" s="74">
        <v>12.99</v>
      </c>
      <c r="P195" s="110">
        <v>274346</v>
      </c>
    </row>
    <row r="196" spans="1:18" s="106" customFormat="1">
      <c r="A196" s="104"/>
      <c r="B196" s="24" t="s">
        <v>2796</v>
      </c>
      <c r="C196" s="105" t="s">
        <v>2798</v>
      </c>
      <c r="D196" s="115" t="s">
        <v>2797</v>
      </c>
      <c r="E196" s="115" t="s">
        <v>2799</v>
      </c>
      <c r="G196" s="105"/>
      <c r="H196" s="4">
        <f t="shared" si="12"/>
        <v>1.7014860300567827</v>
      </c>
      <c r="I196" s="8">
        <f t="shared" si="13"/>
        <v>32.391699999999993</v>
      </c>
      <c r="J196" s="105" t="s">
        <v>17</v>
      </c>
      <c r="K196" s="74">
        <v>68.94</v>
      </c>
      <c r="L196" s="1">
        <f t="shared" si="14"/>
        <v>10.340999999999999</v>
      </c>
      <c r="M196" s="74">
        <v>7.17</v>
      </c>
      <c r="N196" s="17">
        <f t="shared" si="15"/>
        <v>19.037300000000002</v>
      </c>
      <c r="O196" s="74">
        <v>13.99</v>
      </c>
      <c r="P196" s="110">
        <v>161035</v>
      </c>
    </row>
    <row r="197" spans="1:18" s="106" customFormat="1">
      <c r="A197" s="104"/>
      <c r="B197" s="24" t="s">
        <v>2800</v>
      </c>
      <c r="C197" s="105" t="s">
        <v>2802</v>
      </c>
      <c r="D197" s="115" t="s">
        <v>2801</v>
      </c>
      <c r="E197" s="115" t="s">
        <v>2803</v>
      </c>
      <c r="G197" s="105"/>
      <c r="H197" s="4">
        <f t="shared" si="12"/>
        <v>2.0184894852548321</v>
      </c>
      <c r="I197" s="8">
        <f t="shared" si="13"/>
        <v>23.045699999999997</v>
      </c>
      <c r="J197" s="105" t="s">
        <v>17</v>
      </c>
      <c r="K197" s="74">
        <v>48.18</v>
      </c>
      <c r="L197" s="1">
        <f t="shared" si="14"/>
        <v>7.2269999999999994</v>
      </c>
      <c r="M197" s="74">
        <v>6.49</v>
      </c>
      <c r="N197" s="17">
        <f t="shared" si="15"/>
        <v>11.417300000000001</v>
      </c>
      <c r="O197" s="74">
        <v>7.99</v>
      </c>
      <c r="P197" s="110">
        <v>57642</v>
      </c>
    </row>
    <row r="198" spans="1:18" s="106" customFormat="1">
      <c r="A198" s="104"/>
      <c r="B198" s="24" t="s">
        <v>2804</v>
      </c>
      <c r="C198" s="105" t="s">
        <v>2806</v>
      </c>
      <c r="D198" s="115" t="s">
        <v>2805</v>
      </c>
      <c r="E198" s="115" t="s">
        <v>2807</v>
      </c>
      <c r="G198" s="105"/>
      <c r="H198" s="4">
        <f t="shared" si="12"/>
        <v>-0.31238347469548672</v>
      </c>
      <c r="I198" s="8">
        <f t="shared" si="13"/>
        <v>-8.3272999999999975</v>
      </c>
      <c r="J198" s="105" t="s">
        <v>17</v>
      </c>
      <c r="K198" s="74">
        <v>29.2</v>
      </c>
      <c r="L198" s="1">
        <f t="shared" si="14"/>
        <v>4.38</v>
      </c>
      <c r="M198" s="74">
        <v>6.49</v>
      </c>
      <c r="N198" s="17">
        <f t="shared" si="15"/>
        <v>26.657299999999999</v>
      </c>
      <c r="O198" s="74">
        <v>19.989999999999998</v>
      </c>
      <c r="P198" s="110">
        <v>58574</v>
      </c>
    </row>
    <row r="199" spans="1:18" s="106" customFormat="1">
      <c r="A199" s="104"/>
      <c r="B199" s="24" t="s">
        <v>2808</v>
      </c>
      <c r="C199" s="105" t="s">
        <v>2810</v>
      </c>
      <c r="D199" s="115" t="s">
        <v>2809</v>
      </c>
      <c r="E199" s="115" t="s">
        <v>2811</v>
      </c>
      <c r="G199" s="105"/>
      <c r="H199" s="4">
        <f t="shared" si="12"/>
        <v>-1.7542478242851223</v>
      </c>
      <c r="I199" s="8">
        <f t="shared" si="13"/>
        <v>-8.8893000000000004</v>
      </c>
      <c r="J199" s="105" t="s">
        <v>17</v>
      </c>
      <c r="K199" s="74">
        <v>4.4800000000000004</v>
      </c>
      <c r="L199" s="1">
        <f t="shared" si="14"/>
        <v>0.67200000000000004</v>
      </c>
      <c r="M199" s="74">
        <v>7.63</v>
      </c>
      <c r="N199" s="17">
        <f t="shared" si="15"/>
        <v>5.0673000000000004</v>
      </c>
      <c r="O199" s="74">
        <v>2.99</v>
      </c>
      <c r="P199" s="110">
        <v>43810</v>
      </c>
    </row>
    <row r="200" spans="1:18" s="106" customFormat="1">
      <c r="A200" s="104"/>
      <c r="B200" s="24" t="s">
        <v>2812</v>
      </c>
      <c r="C200" s="105" t="s">
        <v>2814</v>
      </c>
      <c r="D200" s="115" t="s">
        <v>2813</v>
      </c>
      <c r="E200" s="115" t="s">
        <v>2815</v>
      </c>
      <c r="G200" s="105"/>
      <c r="H200" s="4">
        <f t="shared" si="12"/>
        <v>-0.16385524512033897</v>
      </c>
      <c r="I200" s="8">
        <f t="shared" si="13"/>
        <v>-5.3667999999999978</v>
      </c>
      <c r="J200" s="105" t="s">
        <v>17</v>
      </c>
      <c r="K200" s="74">
        <v>38.69</v>
      </c>
      <c r="L200" s="1">
        <f t="shared" si="14"/>
        <v>5.8034999999999997</v>
      </c>
      <c r="M200" s="74">
        <v>5.5</v>
      </c>
      <c r="N200" s="17">
        <f t="shared" si="15"/>
        <v>32.753299999999996</v>
      </c>
      <c r="O200" s="74">
        <v>24.79</v>
      </c>
      <c r="P200" s="110">
        <v>109090</v>
      </c>
    </row>
    <row r="201" spans="1:18" s="106" customFormat="1">
      <c r="A201" s="104"/>
      <c r="B201" s="24" t="s">
        <v>2816</v>
      </c>
      <c r="C201" s="105" t="s">
        <v>2818</v>
      </c>
      <c r="D201" s="115" t="s">
        <v>2817</v>
      </c>
      <c r="E201" s="115" t="s">
        <v>2819</v>
      </c>
      <c r="G201" s="105"/>
      <c r="H201" s="4">
        <f t="shared" si="12"/>
        <v>0.18162754667576997</v>
      </c>
      <c r="I201" s="8">
        <f t="shared" si="13"/>
        <v>4.841700000000003</v>
      </c>
      <c r="J201" s="105" t="s">
        <v>17</v>
      </c>
      <c r="K201" s="74">
        <v>43.74</v>
      </c>
      <c r="L201" s="1">
        <f t="shared" si="14"/>
        <v>6.5609999999999999</v>
      </c>
      <c r="M201" s="74">
        <v>5.68</v>
      </c>
      <c r="N201" s="17">
        <f t="shared" si="15"/>
        <v>26.657299999999999</v>
      </c>
      <c r="O201" s="74">
        <v>19.989999999999998</v>
      </c>
      <c r="P201" s="110">
        <v>59265</v>
      </c>
    </row>
    <row r="202" spans="1:18" s="96" customFormat="1">
      <c r="A202" s="101"/>
      <c r="B202" s="96" t="s">
        <v>2821</v>
      </c>
      <c r="C202" s="94" t="s">
        <v>299</v>
      </c>
      <c r="D202" s="95" t="s">
        <v>2822</v>
      </c>
      <c r="E202" s="95" t="s">
        <v>2823</v>
      </c>
      <c r="G202" s="94"/>
      <c r="H202" s="81">
        <f t="shared" si="12"/>
        <v>-0.24814215993367666</v>
      </c>
      <c r="I202" s="48">
        <f t="shared" si="13"/>
        <v>-6.6147999999999989</v>
      </c>
      <c r="J202" s="94" t="s">
        <v>17</v>
      </c>
      <c r="K202" s="99">
        <v>30.05</v>
      </c>
      <c r="L202" s="49">
        <f t="shared" si="14"/>
        <v>4.5075000000000003</v>
      </c>
      <c r="M202" s="99">
        <v>5.5</v>
      </c>
      <c r="N202" s="49">
        <f t="shared" si="15"/>
        <v>26.657299999999999</v>
      </c>
      <c r="O202" s="99">
        <v>19.989999999999998</v>
      </c>
      <c r="P202" s="100">
        <v>48188</v>
      </c>
      <c r="R202" s="95" t="s">
        <v>2820</v>
      </c>
    </row>
    <row r="203" spans="1:18" s="106" customFormat="1">
      <c r="A203" s="107">
        <v>44652</v>
      </c>
      <c r="B203" s="24" t="s">
        <v>2824</v>
      </c>
      <c r="C203" s="105" t="s">
        <v>2826</v>
      </c>
      <c r="D203" s="115" t="s">
        <v>2825</v>
      </c>
      <c r="E203" s="115" t="s">
        <v>2827</v>
      </c>
      <c r="G203" s="105"/>
      <c r="H203" s="4">
        <f t="shared" si="12"/>
        <v>-0.4926986399427345</v>
      </c>
      <c r="I203" s="8">
        <f t="shared" si="13"/>
        <v>-6.8830000000000009</v>
      </c>
      <c r="J203" s="105" t="s">
        <v>17</v>
      </c>
      <c r="K203" s="74">
        <v>15.02</v>
      </c>
      <c r="L203" s="1">
        <f t="shared" si="14"/>
        <v>2.2529999999999997</v>
      </c>
      <c r="M203" s="74">
        <v>5.68</v>
      </c>
      <c r="N203" s="17">
        <f t="shared" si="15"/>
        <v>13.97</v>
      </c>
      <c r="O203" s="74">
        <v>10</v>
      </c>
      <c r="P203" s="110">
        <v>29963</v>
      </c>
    </row>
    <row r="204" spans="1:18" s="106" customFormat="1">
      <c r="A204" s="104"/>
      <c r="B204" s="24" t="s">
        <v>2828</v>
      </c>
      <c r="C204" s="105" t="s">
        <v>2830</v>
      </c>
      <c r="D204" s="115" t="s">
        <v>2829</v>
      </c>
      <c r="E204" s="115" t="s">
        <v>2831</v>
      </c>
      <c r="G204" s="105"/>
      <c r="H204" s="4">
        <f t="shared" si="12"/>
        <v>1.0130279169649246</v>
      </c>
      <c r="I204" s="8">
        <f t="shared" si="13"/>
        <v>14.151999999999997</v>
      </c>
      <c r="J204" s="105" t="s">
        <v>17</v>
      </c>
      <c r="K204" s="74">
        <v>40.72</v>
      </c>
      <c r="L204" s="1">
        <f t="shared" si="14"/>
        <v>6.1079999999999997</v>
      </c>
      <c r="M204" s="74">
        <v>6.49</v>
      </c>
      <c r="N204" s="17">
        <f t="shared" si="15"/>
        <v>13.97</v>
      </c>
      <c r="O204" s="74">
        <v>10</v>
      </c>
      <c r="P204" s="110">
        <v>30283</v>
      </c>
    </row>
    <row r="205" spans="1:18" s="106" customFormat="1">
      <c r="A205" s="104"/>
      <c r="B205" s="24" t="s">
        <v>2832</v>
      </c>
      <c r="C205" s="105" t="s">
        <v>2834</v>
      </c>
      <c r="D205" s="115" t="s">
        <v>2833</v>
      </c>
      <c r="E205" s="115" t="s">
        <v>2835</v>
      </c>
      <c r="G205" s="105"/>
      <c r="H205" s="4">
        <f t="shared" si="12"/>
        <v>1.3136005726556903</v>
      </c>
      <c r="I205" s="8">
        <f t="shared" si="13"/>
        <v>18.350999999999996</v>
      </c>
      <c r="J205" s="105" t="s">
        <v>17</v>
      </c>
      <c r="K205" s="74">
        <v>45.66</v>
      </c>
      <c r="L205" s="1">
        <f t="shared" si="14"/>
        <v>6.8489999999999993</v>
      </c>
      <c r="M205" s="74">
        <v>6.49</v>
      </c>
      <c r="N205" s="17">
        <f t="shared" si="15"/>
        <v>13.97</v>
      </c>
      <c r="O205" s="74">
        <v>10</v>
      </c>
      <c r="P205" s="110">
        <v>29339</v>
      </c>
    </row>
    <row r="206" spans="1:18" s="106" customFormat="1">
      <c r="A206" s="104"/>
      <c r="B206" s="24" t="s">
        <v>2836</v>
      </c>
      <c r="C206" s="105" t="s">
        <v>2838</v>
      </c>
      <c r="D206" s="115" t="s">
        <v>2837</v>
      </c>
      <c r="E206" s="115" t="s">
        <v>2839</v>
      </c>
      <c r="G206" s="105"/>
      <c r="H206" s="4">
        <f t="shared" si="12"/>
        <v>-1.3204862550075978</v>
      </c>
      <c r="I206" s="8">
        <f t="shared" si="13"/>
        <v>-6.6913000000000009</v>
      </c>
      <c r="J206" s="105" t="s">
        <v>17</v>
      </c>
      <c r="K206" s="74">
        <v>4.5599999999999996</v>
      </c>
      <c r="L206" s="1">
        <f t="shared" si="14"/>
        <v>0.68399999999999994</v>
      </c>
      <c r="M206" s="74">
        <v>5.5</v>
      </c>
      <c r="N206" s="17">
        <f t="shared" si="15"/>
        <v>5.0673000000000004</v>
      </c>
      <c r="O206" s="74">
        <v>2.99</v>
      </c>
      <c r="P206" s="110">
        <v>50417</v>
      </c>
    </row>
    <row r="207" spans="1:18" s="106" customFormat="1">
      <c r="A207" s="104"/>
      <c r="B207" s="24" t="s">
        <v>2843</v>
      </c>
      <c r="C207" s="105" t="s">
        <v>2841</v>
      </c>
      <c r="D207" s="115" t="s">
        <v>2840</v>
      </c>
      <c r="E207" s="115" t="s">
        <v>2852</v>
      </c>
      <c r="G207" s="105"/>
      <c r="H207" s="4">
        <f t="shared" si="12"/>
        <v>-0.43896405940496469</v>
      </c>
      <c r="I207" s="8">
        <f t="shared" si="13"/>
        <v>-4.4542999999999981</v>
      </c>
      <c r="J207" s="105" t="s">
        <v>17</v>
      </c>
      <c r="K207" s="74">
        <v>13.38</v>
      </c>
      <c r="L207" s="1">
        <f t="shared" si="14"/>
        <v>2.0070000000000001</v>
      </c>
      <c r="M207" s="74">
        <v>5.68</v>
      </c>
      <c r="N207" s="17">
        <f t="shared" si="15"/>
        <v>10.1473</v>
      </c>
      <c r="O207" s="74">
        <v>6.99</v>
      </c>
      <c r="P207" s="110">
        <v>41206</v>
      </c>
    </row>
    <row r="208" spans="1:18" s="106" customFormat="1">
      <c r="A208" s="104"/>
      <c r="B208" s="24" t="s">
        <v>2842</v>
      </c>
      <c r="C208" s="105" t="s">
        <v>2848</v>
      </c>
      <c r="D208" s="115" t="s">
        <v>2844</v>
      </c>
      <c r="G208" s="105"/>
      <c r="H208" s="4">
        <f t="shared" si="12"/>
        <v>-0.42122535058587002</v>
      </c>
      <c r="I208" s="8">
        <f t="shared" si="13"/>
        <v>-4.2742999999999984</v>
      </c>
      <c r="J208" s="105" t="s">
        <v>17</v>
      </c>
      <c r="K208" s="74">
        <v>13.38</v>
      </c>
      <c r="L208" s="1">
        <f t="shared" si="14"/>
        <v>2.0070000000000001</v>
      </c>
      <c r="M208" s="74">
        <v>5.5</v>
      </c>
      <c r="N208" s="17">
        <f t="shared" si="15"/>
        <v>10.1473</v>
      </c>
      <c r="O208" s="74">
        <v>6.99</v>
      </c>
      <c r="P208" s="110">
        <v>36378</v>
      </c>
    </row>
    <row r="209" spans="1:18" s="106" customFormat="1">
      <c r="A209" s="104"/>
      <c r="B209" s="24" t="s">
        <v>2845</v>
      </c>
      <c r="C209" s="105" t="s">
        <v>2847</v>
      </c>
      <c r="D209" s="115" t="s">
        <v>2844</v>
      </c>
      <c r="E209" s="115" t="s">
        <v>2851</v>
      </c>
      <c r="G209" s="105"/>
      <c r="H209" s="4">
        <f t="shared" si="12"/>
        <v>-0.45739260690035766</v>
      </c>
      <c r="I209" s="8">
        <f t="shared" si="13"/>
        <v>-4.6412999999999993</v>
      </c>
      <c r="J209" s="105" t="s">
        <v>17</v>
      </c>
      <c r="K209" s="74">
        <v>13.16</v>
      </c>
      <c r="L209" s="1">
        <f t="shared" si="14"/>
        <v>1.974</v>
      </c>
      <c r="M209" s="74">
        <v>5.68</v>
      </c>
      <c r="N209" s="17">
        <f t="shared" si="15"/>
        <v>10.1473</v>
      </c>
      <c r="O209" s="74">
        <v>6.99</v>
      </c>
      <c r="P209" s="110">
        <v>36515</v>
      </c>
    </row>
    <row r="210" spans="1:18" s="106" customFormat="1">
      <c r="A210" s="104"/>
      <c r="B210" s="24" t="s">
        <v>2846</v>
      </c>
      <c r="C210" s="105" t="s">
        <v>2849</v>
      </c>
      <c r="D210" s="115" t="s">
        <v>2844</v>
      </c>
      <c r="E210" s="115" t="s">
        <v>2850</v>
      </c>
      <c r="G210" s="105"/>
      <c r="H210" s="4">
        <f t="shared" si="12"/>
        <v>-8.7983995742709778E-2</v>
      </c>
      <c r="I210" s="8">
        <f t="shared" si="13"/>
        <v>-0.89279999999999893</v>
      </c>
      <c r="J210" s="105" t="s">
        <v>30</v>
      </c>
      <c r="K210" s="74">
        <v>17.57</v>
      </c>
      <c r="L210" s="1">
        <f t="shared" si="14"/>
        <v>2.6355</v>
      </c>
      <c r="M210" s="74">
        <v>5.68</v>
      </c>
      <c r="N210" s="17">
        <f t="shared" si="15"/>
        <v>10.1473</v>
      </c>
      <c r="O210" s="74">
        <v>6.99</v>
      </c>
      <c r="P210" s="110">
        <v>36476</v>
      </c>
    </row>
    <row r="211" spans="1:18" s="106" customFormat="1">
      <c r="A211" s="104"/>
      <c r="B211" s="24" t="s">
        <v>2853</v>
      </c>
      <c r="C211" s="105" t="s">
        <v>2856</v>
      </c>
      <c r="D211" s="115" t="s">
        <v>2855</v>
      </c>
      <c r="E211" s="115" t="s">
        <v>2857</v>
      </c>
      <c r="G211" s="105"/>
      <c r="H211" s="4">
        <f t="shared" si="12"/>
        <v>-0.16957763888594354</v>
      </c>
      <c r="I211" s="8">
        <f t="shared" si="13"/>
        <v>-5.5973000000000042</v>
      </c>
      <c r="J211" s="105" t="s">
        <v>30</v>
      </c>
      <c r="K211" s="74">
        <v>45</v>
      </c>
      <c r="L211" s="1">
        <f t="shared" si="14"/>
        <v>6.75</v>
      </c>
      <c r="M211" s="74">
        <v>10.84</v>
      </c>
      <c r="N211" s="17">
        <f t="shared" si="15"/>
        <v>33.007300000000001</v>
      </c>
      <c r="O211" s="74">
        <v>24.99</v>
      </c>
      <c r="P211" s="110">
        <v>53710</v>
      </c>
    </row>
    <row r="212" spans="1:18" s="96" customFormat="1">
      <c r="A212" s="101"/>
      <c r="B212" s="96" t="s">
        <v>2854</v>
      </c>
      <c r="C212" s="94" t="s">
        <v>2858</v>
      </c>
      <c r="D212" s="95" t="s">
        <v>2855</v>
      </c>
      <c r="E212" s="95" t="s">
        <v>2859</v>
      </c>
      <c r="G212" s="94"/>
      <c r="H212" s="81">
        <f t="shared" si="12"/>
        <v>0.21045950441266012</v>
      </c>
      <c r="I212" s="48">
        <f t="shared" si="13"/>
        <v>6.9466999999999963</v>
      </c>
      <c r="J212" s="94" t="s">
        <v>30</v>
      </c>
      <c r="K212" s="99">
        <v>55.44</v>
      </c>
      <c r="L212" s="49">
        <f t="shared" si="14"/>
        <v>8.3159999999999989</v>
      </c>
      <c r="M212" s="99">
        <v>7.17</v>
      </c>
      <c r="N212" s="49">
        <f t="shared" si="15"/>
        <v>33.007300000000001</v>
      </c>
      <c r="O212" s="99">
        <v>24.99</v>
      </c>
      <c r="P212" s="100">
        <v>48999</v>
      </c>
    </row>
    <row r="213" spans="1:18" s="106" customFormat="1">
      <c r="A213" s="104"/>
      <c r="B213" s="24" t="s">
        <v>2246</v>
      </c>
      <c r="C213" s="105" t="s">
        <v>2861</v>
      </c>
      <c r="D213" s="115" t="s">
        <v>2860</v>
      </c>
      <c r="E213" s="115" t="s">
        <v>2862</v>
      </c>
      <c r="G213" s="105"/>
      <c r="H213" s="4">
        <f t="shared" si="12"/>
        <v>-1.5815265212192315</v>
      </c>
      <c r="I213" s="8">
        <f t="shared" si="13"/>
        <v>-7.0098000000000011</v>
      </c>
      <c r="J213" s="105" t="s">
        <v>17</v>
      </c>
      <c r="K213" s="74">
        <v>3.65</v>
      </c>
      <c r="L213" s="1">
        <f t="shared" si="14"/>
        <v>0.54749999999999999</v>
      </c>
      <c r="M213" s="74">
        <v>5.68</v>
      </c>
      <c r="N213" s="17">
        <f t="shared" si="15"/>
        <v>4.4323000000000006</v>
      </c>
      <c r="O213" s="74">
        <v>2.4900000000000002</v>
      </c>
      <c r="P213" s="110">
        <v>64295</v>
      </c>
    </row>
    <row r="214" spans="1:18" s="106" customFormat="1">
      <c r="A214" s="104"/>
      <c r="B214" s="24" t="s">
        <v>2863</v>
      </c>
      <c r="C214" s="105" t="s">
        <v>2866</v>
      </c>
      <c r="D214" s="115" t="s">
        <v>2865</v>
      </c>
      <c r="E214" s="115" t="s">
        <v>2867</v>
      </c>
      <c r="G214" s="105"/>
      <c r="H214" s="4">
        <f t="shared" si="12"/>
        <v>-0.54624228952677134</v>
      </c>
      <c r="I214" s="8">
        <f t="shared" si="13"/>
        <v>-15.9488</v>
      </c>
      <c r="J214" s="105" t="s">
        <v>17</v>
      </c>
      <c r="K214" s="74">
        <v>32.21</v>
      </c>
      <c r="L214" s="1">
        <f t="shared" si="14"/>
        <v>4.8315000000000001</v>
      </c>
      <c r="M214" s="74">
        <v>14.13</v>
      </c>
      <c r="N214" s="17">
        <f t="shared" si="15"/>
        <v>29.197299999999998</v>
      </c>
      <c r="O214" s="74">
        <v>21.99</v>
      </c>
      <c r="P214" s="110">
        <v>11249</v>
      </c>
    </row>
    <row r="215" spans="1:18" s="106" customFormat="1">
      <c r="A215" s="104"/>
      <c r="B215" s="24" t="s">
        <v>2864</v>
      </c>
      <c r="C215" s="105" t="s">
        <v>2868</v>
      </c>
      <c r="D215" s="115" t="s">
        <v>2865</v>
      </c>
      <c r="E215" s="115" t="s">
        <v>2869</v>
      </c>
      <c r="G215" s="105"/>
      <c r="H215" s="4">
        <f t="shared" si="12"/>
        <v>-1.0974573673285254E-2</v>
      </c>
      <c r="I215" s="8">
        <f t="shared" si="13"/>
        <v>-0.12529999999999974</v>
      </c>
      <c r="J215" s="105" t="s">
        <v>30</v>
      </c>
      <c r="K215" s="74">
        <v>20.92</v>
      </c>
      <c r="L215" s="1">
        <f t="shared" si="14"/>
        <v>3.1380000000000003</v>
      </c>
      <c r="M215" s="74">
        <v>6.49</v>
      </c>
      <c r="N215" s="17">
        <f t="shared" si="15"/>
        <v>11.417300000000001</v>
      </c>
      <c r="O215" s="74">
        <v>7.99</v>
      </c>
      <c r="P215" s="110">
        <v>11877</v>
      </c>
    </row>
    <row r="216" spans="1:18" s="106" customFormat="1">
      <c r="A216" s="104"/>
      <c r="B216" s="24" t="s">
        <v>2870</v>
      </c>
      <c r="C216" s="105" t="s">
        <v>2872</v>
      </c>
      <c r="D216" s="115" t="s">
        <v>2871</v>
      </c>
      <c r="E216" s="115" t="s">
        <v>2873</v>
      </c>
      <c r="G216" s="105"/>
      <c r="H216" s="4">
        <f t="shared" si="12"/>
        <v>-0.23290410616481169</v>
      </c>
      <c r="I216" s="8">
        <f t="shared" si="13"/>
        <v>-13.603300000000008</v>
      </c>
      <c r="J216" s="105" t="s">
        <v>17</v>
      </c>
      <c r="K216" s="74">
        <v>70.44</v>
      </c>
      <c r="L216" s="1">
        <f t="shared" si="14"/>
        <v>10.565999999999999</v>
      </c>
      <c r="M216" s="74">
        <v>15.07</v>
      </c>
      <c r="N216" s="17">
        <f t="shared" si="15"/>
        <v>58.407300000000006</v>
      </c>
      <c r="O216" s="74">
        <v>44.99</v>
      </c>
      <c r="P216" s="110">
        <v>49369</v>
      </c>
    </row>
    <row r="217" spans="1:18" s="106" customFormat="1">
      <c r="A217" s="104"/>
      <c r="B217" s="24" t="s">
        <v>2874</v>
      </c>
      <c r="C217" s="105" t="s">
        <v>2876</v>
      </c>
      <c r="D217" s="115" t="s">
        <v>2875</v>
      </c>
      <c r="E217" s="115" t="s">
        <v>2877</v>
      </c>
      <c r="G217" s="105"/>
      <c r="H217" s="4">
        <f t="shared" si="12"/>
        <v>-0.62672935113880002</v>
      </c>
      <c r="I217" s="8">
        <f t="shared" si="13"/>
        <v>-6.5188000000000024</v>
      </c>
      <c r="J217" s="105" t="s">
        <v>17</v>
      </c>
      <c r="K217" s="74">
        <v>11.25</v>
      </c>
      <c r="L217" s="1">
        <f t="shared" si="14"/>
        <v>1.6875</v>
      </c>
      <c r="M217" s="74">
        <v>5.68</v>
      </c>
      <c r="N217" s="17">
        <f t="shared" si="15"/>
        <v>10.401300000000003</v>
      </c>
      <c r="O217" s="74">
        <v>7.19</v>
      </c>
      <c r="P217" s="110">
        <v>82735</v>
      </c>
    </row>
    <row r="218" spans="1:18" s="106" customFormat="1">
      <c r="A218" s="104"/>
      <c r="B218" s="24" t="s">
        <v>2878</v>
      </c>
      <c r="C218" s="105" t="s">
        <v>2885</v>
      </c>
      <c r="D218" s="115" t="s">
        <v>2882</v>
      </c>
      <c r="E218" s="115" t="s">
        <v>2889</v>
      </c>
      <c r="G218" s="105"/>
      <c r="H218" s="4">
        <f t="shared" si="12"/>
        <v>-0.33780118602772657</v>
      </c>
      <c r="I218" s="8">
        <f t="shared" si="13"/>
        <v>-5.1438000000000006</v>
      </c>
      <c r="J218" s="105" t="s">
        <v>17</v>
      </c>
      <c r="K218" s="74">
        <v>16.309999999999999</v>
      </c>
      <c r="L218" s="1">
        <f t="shared" si="14"/>
        <v>2.4464999999999999</v>
      </c>
      <c r="M218" s="74">
        <v>3.78</v>
      </c>
      <c r="N218" s="17">
        <f t="shared" si="15"/>
        <v>15.2273</v>
      </c>
      <c r="O218" s="74">
        <v>10.99</v>
      </c>
      <c r="P218" s="110">
        <v>57364</v>
      </c>
    </row>
    <row r="219" spans="1:18" s="106" customFormat="1">
      <c r="A219" s="104"/>
      <c r="B219" s="24" t="s">
        <v>2879</v>
      </c>
      <c r="C219" s="105" t="s">
        <v>2886</v>
      </c>
      <c r="D219" s="115" t="s">
        <v>2883</v>
      </c>
      <c r="E219" s="115" t="s">
        <v>2890</v>
      </c>
      <c r="G219" s="105"/>
      <c r="H219" s="4">
        <f t="shared" si="12"/>
        <v>-0.97681319985755555</v>
      </c>
      <c r="I219" s="8">
        <f t="shared" si="13"/>
        <v>-12.343500000000001</v>
      </c>
      <c r="J219" s="105" t="s">
        <v>17</v>
      </c>
      <c r="K219" s="74">
        <v>8.7799999999999994</v>
      </c>
      <c r="L219" s="1">
        <f t="shared" si="14"/>
        <v>1.3169999999999999</v>
      </c>
      <c r="M219" s="74">
        <v>7.17</v>
      </c>
      <c r="N219" s="17">
        <f t="shared" si="15"/>
        <v>12.6365</v>
      </c>
      <c r="O219" s="74">
        <v>8.9499999999999993</v>
      </c>
      <c r="P219" s="110">
        <v>66685</v>
      </c>
    </row>
    <row r="220" spans="1:18" s="106" customFormat="1">
      <c r="A220" s="104"/>
      <c r="B220" s="24" t="s">
        <v>2880</v>
      </c>
      <c r="C220" s="105" t="s">
        <v>2887</v>
      </c>
      <c r="D220" s="115" t="s">
        <v>2884</v>
      </c>
      <c r="E220" s="115" t="s">
        <v>2891</v>
      </c>
      <c r="G220" s="105"/>
      <c r="H220" s="4">
        <f t="shared" si="12"/>
        <v>-0.31476598091512858</v>
      </c>
      <c r="I220" s="8">
        <f t="shared" si="13"/>
        <v>-6.7918000000000056</v>
      </c>
      <c r="J220" s="105" t="s">
        <v>17</v>
      </c>
      <c r="K220" s="74">
        <v>25.03</v>
      </c>
      <c r="L220" s="1">
        <f t="shared" si="14"/>
        <v>3.7545000000000002</v>
      </c>
      <c r="M220" s="74">
        <v>6.49</v>
      </c>
      <c r="N220" s="17">
        <f t="shared" si="15"/>
        <v>21.577300000000005</v>
      </c>
      <c r="O220" s="74">
        <v>15.99</v>
      </c>
      <c r="P220" s="110">
        <v>54652</v>
      </c>
    </row>
    <row r="221" spans="1:18" s="106" customFormat="1">
      <c r="A221" s="104"/>
      <c r="B221" s="24" t="s">
        <v>2881</v>
      </c>
      <c r="C221" s="105" t="s">
        <v>2888</v>
      </c>
      <c r="D221" s="115" t="s">
        <v>2701</v>
      </c>
      <c r="E221" s="115" t="s">
        <v>2892</v>
      </c>
      <c r="G221" s="105"/>
      <c r="H221" s="4">
        <f t="shared" si="12"/>
        <v>-0.21155566266400369</v>
      </c>
      <c r="I221" s="8">
        <f t="shared" si="13"/>
        <v>-4.564800000000008</v>
      </c>
      <c r="J221" s="105" t="s">
        <v>17</v>
      </c>
      <c r="K221" s="74">
        <v>27.65</v>
      </c>
      <c r="L221" s="1">
        <f t="shared" si="14"/>
        <v>4.1475</v>
      </c>
      <c r="M221" s="74">
        <v>6.49</v>
      </c>
      <c r="N221" s="17">
        <f t="shared" si="15"/>
        <v>21.577300000000005</v>
      </c>
      <c r="O221" s="74">
        <v>15.99</v>
      </c>
      <c r="P221" s="110">
        <v>16999</v>
      </c>
    </row>
    <row r="222" spans="1:18" s="96" customFormat="1">
      <c r="A222" s="101"/>
      <c r="B222" s="96" t="s">
        <v>2894</v>
      </c>
      <c r="C222" s="94" t="s">
        <v>2896</v>
      </c>
      <c r="D222" s="95" t="s">
        <v>2895</v>
      </c>
      <c r="E222" s="95" t="s">
        <v>2897</v>
      </c>
      <c r="G222" s="94"/>
      <c r="H222" s="81">
        <f t="shared" si="12"/>
        <v>-0.28623679067272373</v>
      </c>
      <c r="I222" s="48">
        <f t="shared" si="13"/>
        <v>-7.6302999999999983</v>
      </c>
      <c r="J222" s="94" t="s">
        <v>17</v>
      </c>
      <c r="K222" s="99">
        <v>30.02</v>
      </c>
      <c r="L222" s="49">
        <f t="shared" si="14"/>
        <v>4.5030000000000001</v>
      </c>
      <c r="M222" s="99">
        <v>6.49</v>
      </c>
      <c r="N222" s="49">
        <f t="shared" si="15"/>
        <v>26.657299999999999</v>
      </c>
      <c r="O222" s="99">
        <v>19.989999999999998</v>
      </c>
      <c r="P222" s="94"/>
      <c r="R222" s="95" t="s">
        <v>2893</v>
      </c>
    </row>
    <row r="223" spans="1:18" s="106" customFormat="1">
      <c r="A223" s="107">
        <v>44653</v>
      </c>
      <c r="B223" s="24" t="s">
        <v>2898</v>
      </c>
      <c r="C223" s="105" t="s">
        <v>2913</v>
      </c>
      <c r="D223" s="115" t="s">
        <v>2905</v>
      </c>
      <c r="E223" s="115" t="s">
        <v>2926</v>
      </c>
      <c r="G223" s="105"/>
      <c r="H223" s="4">
        <f t="shared" si="12"/>
        <v>-0.31679748562235394</v>
      </c>
      <c r="I223" s="8">
        <f t="shared" si="13"/>
        <v>-7.6402999999999954</v>
      </c>
      <c r="J223" s="105" t="s">
        <v>17</v>
      </c>
      <c r="K223" s="74">
        <v>27.02</v>
      </c>
      <c r="L223" s="1">
        <f t="shared" si="14"/>
        <v>4.0529999999999999</v>
      </c>
      <c r="M223" s="74">
        <v>6.49</v>
      </c>
      <c r="N223" s="17">
        <f t="shared" si="15"/>
        <v>24.117299999999997</v>
      </c>
      <c r="O223" s="74">
        <v>17.989999999999998</v>
      </c>
      <c r="P223" s="110">
        <v>59669</v>
      </c>
    </row>
    <row r="224" spans="1:18" s="106" customFormat="1">
      <c r="A224" s="104"/>
      <c r="B224" s="24" t="s">
        <v>2899</v>
      </c>
      <c r="C224" s="105" t="s">
        <v>2914</v>
      </c>
      <c r="D224" s="115" t="s">
        <v>2906</v>
      </c>
      <c r="E224" s="115" t="s">
        <v>2925</v>
      </c>
      <c r="G224" s="105"/>
      <c r="H224" s="4">
        <f t="shared" si="12"/>
        <v>1.7658026582430117E-3</v>
      </c>
      <c r="I224" s="8">
        <f t="shared" si="13"/>
        <v>0.15920000000001266</v>
      </c>
      <c r="J224" s="105" t="s">
        <v>17</v>
      </c>
      <c r="K224" s="74">
        <v>113.89</v>
      </c>
      <c r="L224" s="1">
        <f t="shared" si="14"/>
        <v>17.083500000000001</v>
      </c>
      <c r="M224" s="74">
        <v>6.49</v>
      </c>
      <c r="N224" s="17">
        <f t="shared" si="15"/>
        <v>90.157299999999992</v>
      </c>
      <c r="O224" s="74">
        <v>69.989999999999995</v>
      </c>
      <c r="P224" s="110">
        <v>57306</v>
      </c>
    </row>
    <row r="225" spans="1:16" s="106" customFormat="1">
      <c r="A225" s="104"/>
      <c r="B225" s="24" t="s">
        <v>2927</v>
      </c>
      <c r="C225" s="105" t="s">
        <v>2915</v>
      </c>
      <c r="D225" s="115" t="s">
        <v>2907</v>
      </c>
      <c r="E225" s="115" t="s">
        <v>2924</v>
      </c>
      <c r="G225" s="105"/>
      <c r="H225" s="4">
        <f t="shared" si="12"/>
        <v>1.8607809609484525E-2</v>
      </c>
      <c r="I225" s="8">
        <f t="shared" si="13"/>
        <v>1.0632000000000001</v>
      </c>
      <c r="J225" s="105" t="s">
        <v>17</v>
      </c>
      <c r="K225" s="74">
        <v>78.53</v>
      </c>
      <c r="L225" s="1">
        <f t="shared" si="14"/>
        <v>11.779500000000001</v>
      </c>
      <c r="M225" s="74">
        <v>8.5500000000000007</v>
      </c>
      <c r="N225" s="17">
        <f t="shared" si="15"/>
        <v>57.137300000000003</v>
      </c>
      <c r="O225" s="74">
        <v>43.99</v>
      </c>
      <c r="P225" s="110">
        <v>123210</v>
      </c>
    </row>
    <row r="226" spans="1:16" s="106" customFormat="1">
      <c r="A226" s="104"/>
      <c r="B226" s="24" t="s">
        <v>2900</v>
      </c>
      <c r="C226" s="105" t="s">
        <v>2916</v>
      </c>
      <c r="D226" s="115" t="s">
        <v>2908</v>
      </c>
      <c r="E226" s="115" t="s">
        <v>2923</v>
      </c>
      <c r="G226" s="105"/>
      <c r="H226" s="4">
        <f t="shared" si="12"/>
        <v>-0.55643321191805717</v>
      </c>
      <c r="I226" s="8">
        <f t="shared" si="13"/>
        <v>-6.7063000000000006</v>
      </c>
      <c r="J226" s="105" t="s">
        <v>17</v>
      </c>
      <c r="K226" s="74">
        <v>12.76</v>
      </c>
      <c r="L226" s="1">
        <f t="shared" si="14"/>
        <v>1.9139999999999999</v>
      </c>
      <c r="M226" s="74">
        <v>5.5</v>
      </c>
      <c r="N226" s="17">
        <f t="shared" si="15"/>
        <v>12.052300000000001</v>
      </c>
      <c r="O226" s="74">
        <v>8.49</v>
      </c>
      <c r="P226" s="110">
        <v>59260</v>
      </c>
    </row>
    <row r="227" spans="1:16" s="106" customFormat="1">
      <c r="A227" s="104"/>
      <c r="B227" s="24" t="s">
        <v>2903</v>
      </c>
      <c r="C227" s="105" t="s">
        <v>2917</v>
      </c>
      <c r="D227" s="115" t="s">
        <v>2909</v>
      </c>
      <c r="E227" s="115" t="s">
        <v>2922</v>
      </c>
      <c r="G227" s="105"/>
      <c r="H227" s="4">
        <f t="shared" si="12"/>
        <v>3.2870649155302953E-2</v>
      </c>
      <c r="I227" s="8">
        <f t="shared" si="13"/>
        <v>1.2937000000000047</v>
      </c>
      <c r="J227" s="105" t="s">
        <v>17</v>
      </c>
      <c r="K227" s="74">
        <v>55.46</v>
      </c>
      <c r="L227" s="1">
        <f t="shared" si="14"/>
        <v>8.3189999999999991</v>
      </c>
      <c r="M227" s="74">
        <v>6.49</v>
      </c>
      <c r="N227" s="17">
        <f t="shared" si="15"/>
        <v>39.357299999999995</v>
      </c>
      <c r="O227" s="74">
        <v>29.99</v>
      </c>
      <c r="P227" s="110">
        <v>40832</v>
      </c>
    </row>
    <row r="228" spans="1:16" s="106" customFormat="1">
      <c r="A228" s="104"/>
      <c r="B228" s="24" t="s">
        <v>2902</v>
      </c>
      <c r="C228" s="105" t="s">
        <v>2918</v>
      </c>
      <c r="D228" s="115" t="s">
        <v>2910</v>
      </c>
      <c r="E228" s="115" t="s">
        <v>2921</v>
      </c>
      <c r="G228" s="105"/>
      <c r="H228" s="4">
        <f t="shared" si="12"/>
        <v>4.107751293914997E-2</v>
      </c>
      <c r="I228" s="8">
        <f t="shared" si="13"/>
        <v>1.6167000000000069</v>
      </c>
      <c r="J228" s="105" t="s">
        <v>17</v>
      </c>
      <c r="K228" s="74">
        <v>55.84</v>
      </c>
      <c r="L228" s="1">
        <f t="shared" si="14"/>
        <v>8.3759999999999994</v>
      </c>
      <c r="M228" s="74">
        <v>6.49</v>
      </c>
      <c r="N228" s="17">
        <f t="shared" si="15"/>
        <v>39.357299999999995</v>
      </c>
      <c r="O228" s="74">
        <v>29.99</v>
      </c>
      <c r="P228" s="110">
        <v>40750</v>
      </c>
    </row>
    <row r="229" spans="1:16" s="106" customFormat="1">
      <c r="A229" s="104"/>
      <c r="B229" s="24" t="s">
        <v>2901</v>
      </c>
      <c r="C229" s="105" t="s">
        <v>2919</v>
      </c>
      <c r="D229" s="115" t="s">
        <v>2911</v>
      </c>
      <c r="E229" s="115" t="s">
        <v>2920</v>
      </c>
      <c r="G229" s="105"/>
      <c r="H229" s="4">
        <f t="shared" si="12"/>
        <v>0.30348118392267764</v>
      </c>
      <c r="I229" s="8">
        <f t="shared" si="13"/>
        <v>11.944199999999999</v>
      </c>
      <c r="J229" s="105" t="s">
        <v>17</v>
      </c>
      <c r="K229" s="74">
        <v>67.989999999999995</v>
      </c>
      <c r="L229" s="1">
        <f t="shared" si="14"/>
        <v>10.198499999999999</v>
      </c>
      <c r="M229" s="74">
        <v>6.49</v>
      </c>
      <c r="N229" s="17">
        <f t="shared" si="15"/>
        <v>39.357299999999995</v>
      </c>
      <c r="O229" s="74">
        <v>29.99</v>
      </c>
      <c r="P229" s="110">
        <v>35583</v>
      </c>
    </row>
    <row r="230" spans="1:16" s="106" customFormat="1">
      <c r="A230" s="104"/>
      <c r="B230" s="24" t="s">
        <v>2904</v>
      </c>
      <c r="C230" s="105" t="s">
        <v>2928</v>
      </c>
      <c r="D230" s="115" t="s">
        <v>2912</v>
      </c>
      <c r="E230" s="115" t="s">
        <v>2929</v>
      </c>
      <c r="G230" s="105"/>
      <c r="H230" s="4">
        <f t="shared" si="12"/>
        <v>-0.20110369136024303</v>
      </c>
      <c r="I230" s="8">
        <f t="shared" si="13"/>
        <v>-8.170300000000001</v>
      </c>
      <c r="J230" s="105" t="s">
        <v>17</v>
      </c>
      <c r="K230" s="74">
        <v>45.82</v>
      </c>
      <c r="L230" s="1">
        <f t="shared" si="14"/>
        <v>6.8730000000000002</v>
      </c>
      <c r="M230" s="74">
        <v>6.49</v>
      </c>
      <c r="N230" s="17">
        <f t="shared" si="15"/>
        <v>40.627299999999998</v>
      </c>
      <c r="O230" s="74">
        <v>30.99</v>
      </c>
      <c r="P230" s="110">
        <v>54953</v>
      </c>
    </row>
    <row r="231" spans="1:16" s="106" customFormat="1">
      <c r="A231" s="104"/>
      <c r="B231" s="24" t="s">
        <v>2930</v>
      </c>
      <c r="C231" s="105" t="s">
        <v>2945</v>
      </c>
      <c r="D231" s="115" t="s">
        <v>2936</v>
      </c>
      <c r="E231" s="115" t="s">
        <v>2953</v>
      </c>
      <c r="G231" s="105"/>
      <c r="H231" s="4">
        <f t="shared" si="12"/>
        <v>-6.101023086399901E-2</v>
      </c>
      <c r="I231" s="8">
        <f t="shared" si="13"/>
        <v>-1.9362999999999957</v>
      </c>
      <c r="J231" s="105" t="s">
        <v>17</v>
      </c>
      <c r="K231" s="74">
        <v>35.06</v>
      </c>
      <c r="L231" s="1">
        <f t="shared" si="14"/>
        <v>5.2590000000000003</v>
      </c>
      <c r="M231" s="74"/>
      <c r="N231" s="17">
        <f t="shared" si="15"/>
        <v>31.737299999999998</v>
      </c>
      <c r="O231" s="74">
        <v>23.99</v>
      </c>
      <c r="P231" s="105"/>
    </row>
    <row r="232" spans="1:16" s="96" customFormat="1">
      <c r="A232" s="101"/>
      <c r="B232" s="96" t="s">
        <v>2931</v>
      </c>
      <c r="C232" s="94" t="s">
        <v>2946</v>
      </c>
      <c r="D232" s="95" t="s">
        <v>2937</v>
      </c>
      <c r="E232" s="95" t="s">
        <v>2954</v>
      </c>
      <c r="G232" s="94"/>
      <c r="H232" s="81">
        <f t="shared" si="12"/>
        <v>-0.31046292423608718</v>
      </c>
      <c r="I232" s="48">
        <f t="shared" si="13"/>
        <v>-5.1218000000000004</v>
      </c>
      <c r="J232" s="94" t="s">
        <v>17</v>
      </c>
      <c r="K232" s="99">
        <v>17.829999999999998</v>
      </c>
      <c r="L232" s="49">
        <f t="shared" si="14"/>
        <v>2.6744999999999997</v>
      </c>
      <c r="M232" s="99">
        <v>3.78</v>
      </c>
      <c r="N232" s="49">
        <f t="shared" si="15"/>
        <v>16.497299999999999</v>
      </c>
      <c r="O232" s="99">
        <v>11.99</v>
      </c>
      <c r="P232" s="100">
        <v>243345</v>
      </c>
    </row>
    <row r="233" spans="1:16" s="106" customFormat="1">
      <c r="A233" s="104"/>
      <c r="B233" s="24" t="s">
        <v>2943</v>
      </c>
      <c r="C233" s="105" t="s">
        <v>2947</v>
      </c>
      <c r="D233" s="115" t="s">
        <v>2938</v>
      </c>
      <c r="E233" s="115" t="s">
        <v>2956</v>
      </c>
      <c r="G233" s="105"/>
      <c r="H233" s="4">
        <f t="shared" si="12"/>
        <v>-0.93885981099735361</v>
      </c>
      <c r="I233" s="8">
        <f t="shared" si="13"/>
        <v>-14.296300000000002</v>
      </c>
      <c r="J233" s="105" t="s">
        <v>17</v>
      </c>
      <c r="K233" s="74">
        <v>16.059999999999999</v>
      </c>
      <c r="L233" s="1">
        <f t="shared" si="14"/>
        <v>2.4089999999999998</v>
      </c>
      <c r="M233" s="74">
        <v>12.72</v>
      </c>
      <c r="N233" s="17">
        <f t="shared" si="15"/>
        <v>15.2273</v>
      </c>
      <c r="O233" s="74">
        <v>10.99</v>
      </c>
      <c r="P233" s="110">
        <v>575491</v>
      </c>
    </row>
    <row r="234" spans="1:16" s="106" customFormat="1">
      <c r="A234" s="104"/>
      <c r="B234" s="24" t="s">
        <v>2944</v>
      </c>
      <c r="C234" s="105" t="s">
        <v>2948</v>
      </c>
      <c r="D234" s="115" t="s">
        <v>2938</v>
      </c>
      <c r="E234" s="115" t="s">
        <v>2955</v>
      </c>
      <c r="G234" s="105"/>
      <c r="H234" s="4">
        <f t="shared" si="12"/>
        <v>0.53369277547562599</v>
      </c>
      <c r="I234" s="8">
        <f t="shared" si="13"/>
        <v>8.1266999999999996</v>
      </c>
      <c r="J234" s="105" t="s">
        <v>17</v>
      </c>
      <c r="K234" s="74">
        <v>42.44</v>
      </c>
      <c r="L234" s="1">
        <f t="shared" si="14"/>
        <v>6.3659999999999997</v>
      </c>
      <c r="M234" s="74">
        <v>12.72</v>
      </c>
      <c r="N234" s="17">
        <f t="shared" si="15"/>
        <v>15.2273</v>
      </c>
      <c r="O234" s="74">
        <v>10.99</v>
      </c>
      <c r="P234" s="110">
        <v>575095</v>
      </c>
    </row>
    <row r="235" spans="1:16" s="106" customFormat="1">
      <c r="A235" s="104"/>
      <c r="B235" s="24" t="s">
        <v>2932</v>
      </c>
      <c r="C235" s="105" t="s">
        <v>2949</v>
      </c>
      <c r="D235" s="115" t="s">
        <v>2939</v>
      </c>
      <c r="E235" s="115" t="s">
        <v>2957</v>
      </c>
      <c r="G235" s="105"/>
      <c r="H235" s="4">
        <f t="shared" si="12"/>
        <v>-0.79934740378699376</v>
      </c>
      <c r="I235" s="8">
        <f t="shared" si="13"/>
        <v>-11.562800000000001</v>
      </c>
      <c r="J235" s="105" t="s">
        <v>17</v>
      </c>
      <c r="K235" s="74">
        <v>11.05</v>
      </c>
      <c r="L235" s="1">
        <f t="shared" si="14"/>
        <v>1.6575</v>
      </c>
      <c r="M235" s="74">
        <v>6.49</v>
      </c>
      <c r="N235" s="17">
        <f t="shared" si="15"/>
        <v>14.465300000000001</v>
      </c>
      <c r="O235" s="74">
        <v>10.39</v>
      </c>
      <c r="P235" s="110">
        <v>65511</v>
      </c>
    </row>
    <row r="236" spans="1:16" s="106" customFormat="1">
      <c r="A236" s="104"/>
      <c r="B236" s="24" t="s">
        <v>2933</v>
      </c>
      <c r="C236" s="105" t="s">
        <v>2950</v>
      </c>
      <c r="D236" s="115" t="s">
        <v>2940</v>
      </c>
      <c r="E236" s="115" t="s">
        <v>2958</v>
      </c>
      <c r="G236" s="105"/>
      <c r="H236" s="4">
        <f t="shared" si="12"/>
        <v>-0.96715574487615275</v>
      </c>
      <c r="I236" s="8">
        <f t="shared" si="13"/>
        <v>-6.7433000000000005</v>
      </c>
      <c r="J236" s="105" t="s">
        <v>17</v>
      </c>
      <c r="K236" s="74">
        <v>6.74</v>
      </c>
      <c r="L236" s="1">
        <f t="shared" si="14"/>
        <v>1.0109999999999999</v>
      </c>
      <c r="M236" s="74">
        <v>5.5</v>
      </c>
      <c r="N236" s="17">
        <f t="shared" si="15"/>
        <v>6.9723000000000006</v>
      </c>
      <c r="O236" s="74">
        <v>4.49</v>
      </c>
      <c r="P236" s="110">
        <v>60770</v>
      </c>
    </row>
    <row r="237" spans="1:16" s="106" customFormat="1">
      <c r="A237" s="104"/>
      <c r="B237" s="24" t="s">
        <v>2934</v>
      </c>
      <c r="C237" s="105" t="s">
        <v>2951</v>
      </c>
      <c r="D237" s="115" t="s">
        <v>2941</v>
      </c>
      <c r="E237" s="115" t="s">
        <v>2959</v>
      </c>
      <c r="G237" s="105"/>
      <c r="H237" s="4">
        <f t="shared" si="12"/>
        <v>-0.6124774887279324</v>
      </c>
      <c r="I237" s="8">
        <f t="shared" si="13"/>
        <v>-4.6593</v>
      </c>
      <c r="J237" s="105" t="s">
        <v>17</v>
      </c>
      <c r="K237" s="74">
        <v>7.48</v>
      </c>
      <c r="L237" s="1">
        <f t="shared" si="14"/>
        <v>1.1220000000000001</v>
      </c>
      <c r="M237" s="74">
        <v>3.41</v>
      </c>
      <c r="N237" s="17">
        <f t="shared" si="15"/>
        <v>7.6073000000000004</v>
      </c>
      <c r="O237" s="74">
        <v>4.99</v>
      </c>
      <c r="P237" s="110">
        <v>132374</v>
      </c>
    </row>
    <row r="238" spans="1:16" s="106" customFormat="1">
      <c r="A238" s="104"/>
      <c r="B238" s="24" t="s">
        <v>2935</v>
      </c>
      <c r="C238" s="105" t="s">
        <v>2952</v>
      </c>
      <c r="D238" s="115" t="s">
        <v>2942</v>
      </c>
      <c r="E238" s="115" t="s">
        <v>2960</v>
      </c>
      <c r="G238" s="105"/>
      <c r="H238" s="4">
        <f t="shared" si="12"/>
        <v>-0.66680538368030839</v>
      </c>
      <c r="I238" s="8">
        <f t="shared" si="13"/>
        <v>-6.0888000000000009</v>
      </c>
      <c r="J238" s="105" t="s">
        <v>17</v>
      </c>
      <c r="K238" s="74">
        <v>10.050000000000001</v>
      </c>
      <c r="L238" s="1">
        <f t="shared" si="14"/>
        <v>1.5075000000000001</v>
      </c>
      <c r="M238" s="74">
        <v>5.5</v>
      </c>
      <c r="N238" s="17">
        <f t="shared" si="15"/>
        <v>9.1313000000000013</v>
      </c>
      <c r="O238" s="74">
        <v>6.19</v>
      </c>
      <c r="P238" s="110">
        <v>73857</v>
      </c>
    </row>
    <row r="239" spans="1:16" s="106" customFormat="1">
      <c r="A239" s="104"/>
      <c r="B239" s="24" t="s">
        <v>2961</v>
      </c>
      <c r="C239" s="105" t="s">
        <v>2965</v>
      </c>
      <c r="D239" s="115" t="s">
        <v>2964</v>
      </c>
      <c r="E239" s="115" t="s">
        <v>2970</v>
      </c>
      <c r="G239" s="105"/>
      <c r="H239" s="4">
        <f t="shared" si="12"/>
        <v>-5.7118437562510144E-2</v>
      </c>
      <c r="I239" s="8">
        <f t="shared" si="13"/>
        <v>-0.94229999999999858</v>
      </c>
      <c r="J239" s="105"/>
      <c r="K239" s="74">
        <v>18.3</v>
      </c>
      <c r="L239" s="1">
        <f t="shared" si="14"/>
        <v>2.7450000000000001</v>
      </c>
      <c r="M239" s="74"/>
      <c r="N239" s="17">
        <f t="shared" si="15"/>
        <v>16.497299999999999</v>
      </c>
      <c r="O239" s="74">
        <v>11.99</v>
      </c>
      <c r="P239" s="110">
        <v>57801</v>
      </c>
    </row>
    <row r="240" spans="1:16" s="106" customFormat="1">
      <c r="A240" s="104"/>
      <c r="B240" s="24" t="s">
        <v>2962</v>
      </c>
      <c r="C240" s="105" t="s">
        <v>2966</v>
      </c>
      <c r="D240" s="115" t="s">
        <v>2964</v>
      </c>
      <c r="E240" s="115" t="s">
        <v>2969</v>
      </c>
      <c r="G240" s="105"/>
      <c r="H240" s="4">
        <f t="shared" si="12"/>
        <v>-5.7118437562510144E-2</v>
      </c>
      <c r="I240" s="8">
        <f t="shared" si="13"/>
        <v>-0.94229999999999858</v>
      </c>
      <c r="J240" s="105"/>
      <c r="K240" s="74">
        <v>18.3</v>
      </c>
      <c r="L240" s="1">
        <f t="shared" si="14"/>
        <v>2.7450000000000001</v>
      </c>
      <c r="M240" s="74"/>
      <c r="N240" s="17">
        <f t="shared" si="15"/>
        <v>16.497299999999999</v>
      </c>
      <c r="O240" s="74">
        <v>11.99</v>
      </c>
      <c r="P240" s="110">
        <v>57801</v>
      </c>
    </row>
    <row r="241" spans="1:19" s="106" customFormat="1">
      <c r="A241" s="104"/>
      <c r="B241" s="24" t="s">
        <v>2963</v>
      </c>
      <c r="C241" s="105" t="s">
        <v>2967</v>
      </c>
      <c r="D241" s="115" t="s">
        <v>2964</v>
      </c>
      <c r="E241" s="115" t="s">
        <v>2968</v>
      </c>
      <c r="G241" s="105"/>
      <c r="H241" s="4">
        <f t="shared" si="12"/>
        <v>-5.7118437562510144E-2</v>
      </c>
      <c r="I241" s="8">
        <f t="shared" si="13"/>
        <v>-0.94229999999999858</v>
      </c>
      <c r="J241" s="105"/>
      <c r="K241" s="74">
        <v>18.3</v>
      </c>
      <c r="L241" s="1">
        <f t="shared" si="14"/>
        <v>2.7450000000000001</v>
      </c>
      <c r="M241" s="74"/>
      <c r="N241" s="17">
        <f t="shared" si="15"/>
        <v>16.497299999999999</v>
      </c>
      <c r="O241" s="74">
        <v>11.99</v>
      </c>
      <c r="P241" s="110">
        <v>57801</v>
      </c>
    </row>
    <row r="242" spans="1:19" s="96" customFormat="1">
      <c r="A242" s="101"/>
      <c r="B242" s="96" t="s">
        <v>2972</v>
      </c>
      <c r="C242" s="94" t="s">
        <v>2974</v>
      </c>
      <c r="D242" s="95" t="s">
        <v>2973</v>
      </c>
      <c r="E242" s="95" t="s">
        <v>2975</v>
      </c>
      <c r="G242" s="94"/>
      <c r="H242" s="81">
        <f t="shared" si="12"/>
        <v>-0.3425259046410668</v>
      </c>
      <c r="I242" s="48">
        <f t="shared" si="13"/>
        <v>-8.2607999999999997</v>
      </c>
      <c r="J242" s="94" t="s">
        <v>17</v>
      </c>
      <c r="K242" s="99">
        <v>26.29</v>
      </c>
      <c r="L242" s="49">
        <f t="shared" si="14"/>
        <v>3.9434999999999998</v>
      </c>
      <c r="M242" s="99">
        <v>6.49</v>
      </c>
      <c r="N242" s="49">
        <f t="shared" si="15"/>
        <v>24.117299999999997</v>
      </c>
      <c r="O242" s="99">
        <v>17.989999999999998</v>
      </c>
      <c r="P242" s="100">
        <v>62578</v>
      </c>
    </row>
    <row r="243" spans="1:19" s="106" customFormat="1">
      <c r="A243" s="104"/>
      <c r="B243" s="24" t="s">
        <v>2976</v>
      </c>
      <c r="C243" s="105" t="s">
        <v>2979</v>
      </c>
      <c r="D243" s="115" t="s">
        <v>2977</v>
      </c>
      <c r="E243" s="115" t="s">
        <v>2978</v>
      </c>
      <c r="G243" s="105"/>
      <c r="H243" s="4">
        <f t="shared" si="12"/>
        <v>-1.5494050085844533</v>
      </c>
      <c r="I243" s="8">
        <f t="shared" si="13"/>
        <v>-7.8513000000000002</v>
      </c>
      <c r="J243" s="105" t="s">
        <v>17</v>
      </c>
      <c r="K243" s="74">
        <v>4.3600000000000003</v>
      </c>
      <c r="L243" s="1">
        <f t="shared" si="14"/>
        <v>0.65400000000000003</v>
      </c>
      <c r="M243" s="74">
        <v>6.49</v>
      </c>
      <c r="N243" s="17">
        <f t="shared" si="15"/>
        <v>5.0673000000000004</v>
      </c>
      <c r="O243" s="74">
        <v>2.99</v>
      </c>
      <c r="P243" s="110">
        <v>73776</v>
      </c>
    </row>
    <row r="244" spans="1:19" s="106" customFormat="1">
      <c r="A244" s="104"/>
      <c r="B244" s="24" t="s">
        <v>2980</v>
      </c>
      <c r="C244" s="105" t="s">
        <v>2982</v>
      </c>
      <c r="D244" s="115" t="s">
        <v>2981</v>
      </c>
      <c r="E244" s="115" t="s">
        <v>2983</v>
      </c>
      <c r="G244" s="105"/>
      <c r="H244" s="4">
        <f t="shared" si="12"/>
        <v>-0.15489278160795905</v>
      </c>
      <c r="I244" s="8">
        <f t="shared" si="13"/>
        <v>-8.063300000000007</v>
      </c>
      <c r="J244" s="105" t="s">
        <v>17</v>
      </c>
      <c r="K244" s="74">
        <v>58.44</v>
      </c>
      <c r="L244" s="1">
        <f t="shared" si="14"/>
        <v>8.766</v>
      </c>
      <c r="M244" s="74">
        <v>5.68</v>
      </c>
      <c r="N244" s="17">
        <f t="shared" si="15"/>
        <v>52.057300000000005</v>
      </c>
      <c r="O244" s="74">
        <v>39.99</v>
      </c>
      <c r="P244" s="110">
        <v>74853</v>
      </c>
    </row>
    <row r="245" spans="1:19" s="106" customFormat="1">
      <c r="A245" s="104"/>
      <c r="B245" s="24" t="s">
        <v>2984</v>
      </c>
      <c r="C245" s="105" t="s">
        <v>2986</v>
      </c>
      <c r="D245" s="115" t="s">
        <v>2985</v>
      </c>
      <c r="E245" s="115" t="s">
        <v>2987</v>
      </c>
      <c r="G245" s="105"/>
      <c r="H245" s="4">
        <f t="shared" si="12"/>
        <v>-0.17888503555121679</v>
      </c>
      <c r="I245" s="8">
        <f t="shared" si="13"/>
        <v>-7.4947999999999944</v>
      </c>
      <c r="J245" s="105" t="s">
        <v>17</v>
      </c>
      <c r="K245" s="74">
        <v>49.45</v>
      </c>
      <c r="L245" s="1">
        <f t="shared" si="14"/>
        <v>7.4175000000000004</v>
      </c>
      <c r="M245" s="74">
        <v>7.63</v>
      </c>
      <c r="N245" s="17">
        <f t="shared" si="15"/>
        <v>41.897299999999994</v>
      </c>
      <c r="O245" s="74">
        <v>31.99</v>
      </c>
      <c r="P245" s="110">
        <v>72610</v>
      </c>
    </row>
    <row r="246" spans="1:19" s="106" customFormat="1">
      <c r="A246" s="104"/>
      <c r="B246" s="24" t="s">
        <v>2988</v>
      </c>
      <c r="C246" s="105" t="s">
        <v>2990</v>
      </c>
      <c r="D246" s="115" t="s">
        <v>2989</v>
      </c>
      <c r="E246" s="115" t="s">
        <v>2991</v>
      </c>
      <c r="G246" s="105"/>
      <c r="H246" s="4">
        <f t="shared" si="12"/>
        <v>-0.30728149502639168</v>
      </c>
      <c r="I246" s="8">
        <f t="shared" si="13"/>
        <v>-7.4107999999999947</v>
      </c>
      <c r="J246" s="105" t="s">
        <v>17</v>
      </c>
      <c r="K246" s="74">
        <v>28.09</v>
      </c>
      <c r="L246" s="1">
        <f t="shared" si="14"/>
        <v>4.2134999999999998</v>
      </c>
      <c r="M246" s="74">
        <v>7.17</v>
      </c>
      <c r="N246" s="17">
        <f t="shared" si="15"/>
        <v>24.117299999999997</v>
      </c>
      <c r="O246" s="74">
        <v>17.989999999999998</v>
      </c>
      <c r="P246" s="105" t="s">
        <v>29</v>
      </c>
    </row>
    <row r="247" spans="1:19" s="106" customFormat="1">
      <c r="A247" s="104"/>
      <c r="B247" s="24" t="s">
        <v>2992</v>
      </c>
      <c r="C247" s="105" t="s">
        <v>2994</v>
      </c>
      <c r="D247" s="115" t="s">
        <v>2993</v>
      </c>
      <c r="E247" s="115" t="s">
        <v>2995</v>
      </c>
      <c r="G247" s="105"/>
      <c r="H247" s="4">
        <f t="shared" si="12"/>
        <v>-0.26282323953203324</v>
      </c>
      <c r="I247" s="8">
        <f t="shared" si="13"/>
        <v>-8.3412999999999986</v>
      </c>
      <c r="J247" s="105" t="s">
        <v>17</v>
      </c>
      <c r="K247" s="74">
        <v>35.96</v>
      </c>
      <c r="L247" s="1">
        <f t="shared" si="14"/>
        <v>5.3940000000000001</v>
      </c>
      <c r="M247" s="74">
        <v>7.17</v>
      </c>
      <c r="N247" s="17">
        <f t="shared" si="15"/>
        <v>31.737299999999998</v>
      </c>
      <c r="O247" s="74">
        <v>23.99</v>
      </c>
      <c r="P247" s="105" t="s">
        <v>29</v>
      </c>
    </row>
    <row r="248" spans="1:19" s="106" customFormat="1">
      <c r="A248" s="104"/>
      <c r="B248" s="24" t="s">
        <v>2996</v>
      </c>
      <c r="C248" s="105" t="s">
        <v>2998</v>
      </c>
      <c r="D248" s="115" t="s">
        <v>2997</v>
      </c>
      <c r="E248" s="115" t="s">
        <v>2999</v>
      </c>
      <c r="G248" s="105"/>
      <c r="H248" s="4">
        <f t="shared" si="12"/>
        <v>-0.28105290340652939</v>
      </c>
      <c r="I248" s="8">
        <f t="shared" si="13"/>
        <v>-6.4212999999999978</v>
      </c>
      <c r="J248" s="105" t="s">
        <v>17</v>
      </c>
      <c r="K248" s="74">
        <v>26.96</v>
      </c>
      <c r="L248" s="1">
        <f t="shared" si="14"/>
        <v>4.0439999999999996</v>
      </c>
      <c r="M248" s="74">
        <v>6.49</v>
      </c>
      <c r="N248" s="17">
        <f t="shared" si="15"/>
        <v>22.847299999999997</v>
      </c>
      <c r="O248" s="74">
        <v>16.989999999999998</v>
      </c>
      <c r="P248" s="110">
        <v>403274</v>
      </c>
    </row>
    <row r="249" spans="1:19" s="106" customFormat="1">
      <c r="A249" s="104"/>
      <c r="B249" s="24" t="s">
        <v>3000</v>
      </c>
      <c r="C249" s="105" t="s">
        <v>3002</v>
      </c>
      <c r="D249" s="115" t="s">
        <v>3001</v>
      </c>
      <c r="E249" s="115" t="s">
        <v>3003</v>
      </c>
      <c r="G249" s="105"/>
      <c r="H249" s="4">
        <f t="shared" si="12"/>
        <v>-0.87715746716969234</v>
      </c>
      <c r="I249" s="8">
        <f t="shared" si="13"/>
        <v>-6.6728000000000005</v>
      </c>
      <c r="J249" s="105" t="s">
        <v>17</v>
      </c>
      <c r="K249" s="74">
        <v>7.57</v>
      </c>
      <c r="L249" s="1">
        <f t="shared" si="14"/>
        <v>1.1355</v>
      </c>
      <c r="M249" s="74">
        <v>5.5</v>
      </c>
      <c r="N249" s="17">
        <f t="shared" si="15"/>
        <v>7.6073000000000004</v>
      </c>
      <c r="O249" s="74">
        <v>4.99</v>
      </c>
      <c r="P249" s="110">
        <v>98385</v>
      </c>
    </row>
    <row r="250" spans="1:19" s="106" customFormat="1">
      <c r="A250" s="104"/>
      <c r="B250" s="24" t="s">
        <v>3004</v>
      </c>
      <c r="C250" s="105" t="s">
        <v>3006</v>
      </c>
      <c r="D250" s="115" t="s">
        <v>3005</v>
      </c>
      <c r="E250" s="115" t="s">
        <v>3007</v>
      </c>
      <c r="G250" s="105"/>
      <c r="H250" s="4">
        <f t="shared" si="12"/>
        <v>-1.0859198712385401</v>
      </c>
      <c r="I250" s="8">
        <f t="shared" si="13"/>
        <v>-6.8818000000000001</v>
      </c>
      <c r="J250" s="105" t="s">
        <v>17</v>
      </c>
      <c r="K250" s="74">
        <v>5.83</v>
      </c>
      <c r="L250" s="1">
        <f t="shared" si="14"/>
        <v>0.87449999999999994</v>
      </c>
      <c r="M250" s="74">
        <v>5.5</v>
      </c>
      <c r="N250" s="17">
        <f t="shared" si="15"/>
        <v>6.3372999999999999</v>
      </c>
      <c r="O250" s="74">
        <v>3.99</v>
      </c>
      <c r="P250" s="110">
        <v>56892</v>
      </c>
    </row>
    <row r="251" spans="1:19" s="106" customFormat="1">
      <c r="A251" s="104"/>
      <c r="B251" s="24" t="s">
        <v>3008</v>
      </c>
      <c r="C251" s="105" t="s">
        <v>3010</v>
      </c>
      <c r="D251" s="115" t="s">
        <v>3009</v>
      </c>
      <c r="E251" s="115" t="s">
        <v>3011</v>
      </c>
      <c r="G251" s="105"/>
      <c r="H251" s="4">
        <f t="shared" si="12"/>
        <v>-5.4501748925220098E-2</v>
      </c>
      <c r="I251" s="8">
        <f t="shared" si="13"/>
        <v>-3.183300000000008</v>
      </c>
      <c r="J251" s="105" t="s">
        <v>17</v>
      </c>
      <c r="K251" s="74">
        <v>71.44</v>
      </c>
      <c r="L251" s="1">
        <f t="shared" si="14"/>
        <v>10.715999999999999</v>
      </c>
      <c r="M251" s="74">
        <v>5.5</v>
      </c>
      <c r="N251" s="17">
        <f t="shared" si="15"/>
        <v>58.407300000000006</v>
      </c>
      <c r="O251" s="74">
        <v>44.99</v>
      </c>
      <c r="P251" s="110">
        <v>119532</v>
      </c>
    </row>
    <row r="252" spans="1:19" s="96" customFormat="1">
      <c r="A252" s="101"/>
      <c r="B252" s="96" t="s">
        <v>3012</v>
      </c>
      <c r="C252" s="94" t="s">
        <v>3014</v>
      </c>
      <c r="D252" s="95" t="s">
        <v>3013</v>
      </c>
      <c r="E252" s="95" t="s">
        <v>3015</v>
      </c>
      <c r="G252" s="94"/>
      <c r="H252" s="81">
        <f t="shared" si="12"/>
        <v>-8.7717538492401784E-2</v>
      </c>
      <c r="I252" s="48">
        <f t="shared" si="13"/>
        <v>-1.2242999999999995</v>
      </c>
      <c r="J252" s="94" t="s">
        <v>17</v>
      </c>
      <c r="K252" s="99">
        <v>14.98</v>
      </c>
      <c r="L252" s="49">
        <f t="shared" si="14"/>
        <v>2.2469999999999999</v>
      </c>
      <c r="M252" s="99"/>
      <c r="N252" s="49">
        <f t="shared" si="15"/>
        <v>13.9573</v>
      </c>
      <c r="O252" s="99">
        <v>9.99</v>
      </c>
      <c r="P252" s="100">
        <v>196454</v>
      </c>
      <c r="S252" s="95" t="s">
        <v>2971</v>
      </c>
    </row>
    <row r="253" spans="1:19" s="106" customFormat="1">
      <c r="A253" s="107">
        <v>44655</v>
      </c>
      <c r="B253" s="24" t="s">
        <v>3016</v>
      </c>
      <c r="C253" s="105" t="s">
        <v>3017</v>
      </c>
      <c r="D253" s="115" t="s">
        <v>3018</v>
      </c>
      <c r="E253" s="115" t="s">
        <v>3019</v>
      </c>
      <c r="G253" s="105"/>
      <c r="H253" s="4">
        <f t="shared" si="12"/>
        <v>-0.15266218129335493</v>
      </c>
      <c r="I253" s="8">
        <f t="shared" si="13"/>
        <v>-7.7533000000000047</v>
      </c>
      <c r="J253" s="105" t="s">
        <v>17</v>
      </c>
      <c r="K253" s="74">
        <v>58.44</v>
      </c>
      <c r="L253" s="1">
        <f t="shared" si="14"/>
        <v>8.766</v>
      </c>
      <c r="M253" s="74">
        <v>6.64</v>
      </c>
      <c r="N253" s="17">
        <f t="shared" si="15"/>
        <v>50.787300000000002</v>
      </c>
      <c r="O253" s="74">
        <v>38.99</v>
      </c>
      <c r="P253" s="110">
        <v>85891</v>
      </c>
    </row>
    <row r="254" spans="1:19" s="106" customFormat="1">
      <c r="A254" s="104"/>
      <c r="B254" s="24" t="s">
        <v>3021</v>
      </c>
      <c r="C254" s="105" t="s">
        <v>3022</v>
      </c>
      <c r="D254" s="115" t="s">
        <v>3023</v>
      </c>
      <c r="E254" s="115" t="s">
        <v>3020</v>
      </c>
      <c r="G254" s="105"/>
      <c r="H254" s="4">
        <f t="shared" si="12"/>
        <v>-0.76463210385516067</v>
      </c>
      <c r="I254" s="8">
        <f t="shared" si="13"/>
        <v>-20.179100000000005</v>
      </c>
      <c r="J254" s="105" t="s">
        <v>17</v>
      </c>
      <c r="K254" s="74">
        <v>13.99</v>
      </c>
      <c r="L254" s="1">
        <f t="shared" si="14"/>
        <v>2.0985</v>
      </c>
      <c r="M254" s="74">
        <v>5.68</v>
      </c>
      <c r="N254" s="17">
        <f t="shared" si="15"/>
        <v>26.390600000000003</v>
      </c>
      <c r="O254" s="74">
        <v>19.78</v>
      </c>
      <c r="P254" s="110">
        <v>363449</v>
      </c>
    </row>
    <row r="255" spans="1:19" s="106" customFormat="1">
      <c r="A255" s="104"/>
      <c r="B255" s="109" t="s">
        <v>3024</v>
      </c>
      <c r="C255" s="105" t="s">
        <v>3025</v>
      </c>
      <c r="D255" s="115" t="s">
        <v>3027</v>
      </c>
      <c r="E255" s="115" t="s">
        <v>3026</v>
      </c>
      <c r="G255" s="105"/>
      <c r="H255" s="4">
        <f t="shared" si="12"/>
        <v>-0.49431493222717554</v>
      </c>
      <c r="I255" s="8">
        <f t="shared" si="13"/>
        <v>-38.288300000000007</v>
      </c>
      <c r="J255" s="105" t="s">
        <v>17</v>
      </c>
      <c r="K255" s="74">
        <v>59.94</v>
      </c>
      <c r="L255" s="1">
        <f t="shared" si="14"/>
        <v>8.9909999999999997</v>
      </c>
      <c r="M255" s="74">
        <v>11.78</v>
      </c>
      <c r="N255" s="17">
        <f t="shared" si="15"/>
        <v>77.457300000000004</v>
      </c>
      <c r="O255" s="74">
        <v>59.99</v>
      </c>
      <c r="P255" s="110">
        <v>264579</v>
      </c>
    </row>
    <row r="256" spans="1:19" s="106" customFormat="1">
      <c r="A256" s="104"/>
      <c r="B256" s="24" t="s">
        <v>3028</v>
      </c>
      <c r="C256" s="105" t="s">
        <v>3029</v>
      </c>
      <c r="D256" s="115" t="s">
        <v>3031</v>
      </c>
      <c r="E256" s="115" t="s">
        <v>3030</v>
      </c>
      <c r="G256" s="105"/>
      <c r="H256" s="4">
        <f t="shared" si="12"/>
        <v>-1.5240361231974551</v>
      </c>
      <c r="I256" s="8">
        <f t="shared" si="13"/>
        <v>-11.5938</v>
      </c>
      <c r="J256" s="105" t="s">
        <v>17</v>
      </c>
      <c r="K256" s="74">
        <v>7.51</v>
      </c>
      <c r="L256" s="1">
        <f>K256*0.15</f>
        <v>1.1264999999999998</v>
      </c>
      <c r="M256" s="74">
        <v>10.37</v>
      </c>
      <c r="N256" s="17">
        <f t="shared" si="15"/>
        <v>7.6073000000000004</v>
      </c>
      <c r="O256" s="74">
        <v>4.99</v>
      </c>
      <c r="P256" s="110">
        <v>132844</v>
      </c>
    </row>
    <row r="257" spans="1:19" s="106" customFormat="1">
      <c r="A257" s="104"/>
      <c r="B257" s="109" t="s">
        <v>3034</v>
      </c>
      <c r="C257" s="105" t="s">
        <v>3033</v>
      </c>
      <c r="D257" s="115" t="s">
        <v>3035</v>
      </c>
      <c r="E257" s="115" t="s">
        <v>3032</v>
      </c>
      <c r="G257" s="105"/>
      <c r="H257" s="4">
        <f t="shared" si="12"/>
        <v>-0.60559852154187066</v>
      </c>
      <c r="I257" s="8">
        <f t="shared" si="13"/>
        <v>-6.9142999999999999</v>
      </c>
      <c r="J257" s="105" t="s">
        <v>17</v>
      </c>
      <c r="K257" s="74">
        <v>11.98</v>
      </c>
      <c r="L257" s="1">
        <f t="shared" si="14"/>
        <v>1.7969999999999999</v>
      </c>
      <c r="M257" s="74">
        <v>5.68</v>
      </c>
      <c r="N257" s="17">
        <f t="shared" si="15"/>
        <v>11.417300000000001</v>
      </c>
      <c r="O257" s="74">
        <v>7.99</v>
      </c>
      <c r="P257" s="110">
        <v>85220</v>
      </c>
    </row>
    <row r="258" spans="1:19" s="106" customFormat="1">
      <c r="A258" s="104"/>
      <c r="B258" s="24" t="s">
        <v>3036</v>
      </c>
      <c r="C258" s="105" t="s">
        <v>3037</v>
      </c>
      <c r="D258" s="115" t="s">
        <v>3039</v>
      </c>
      <c r="E258" s="115" t="s">
        <v>3038</v>
      </c>
      <c r="G258" s="105"/>
      <c r="H258" s="4">
        <f t="shared" si="12"/>
        <v>-0.20048277283962646</v>
      </c>
      <c r="I258" s="8">
        <f t="shared" si="13"/>
        <v>-8.6543000000000081</v>
      </c>
      <c r="J258" s="105" t="s">
        <v>17</v>
      </c>
      <c r="K258" s="74">
        <v>49.58</v>
      </c>
      <c r="L258" s="1">
        <f t="shared" si="14"/>
        <v>7.4369999999999994</v>
      </c>
      <c r="M258" s="74">
        <v>7.63</v>
      </c>
      <c r="N258" s="17">
        <f t="shared" si="15"/>
        <v>43.167300000000004</v>
      </c>
      <c r="O258" s="74">
        <v>32.99</v>
      </c>
      <c r="P258" s="110">
        <v>92127</v>
      </c>
    </row>
    <row r="259" spans="1:19" s="106" customFormat="1">
      <c r="A259" s="104"/>
      <c r="B259" s="109" t="s">
        <v>3040</v>
      </c>
      <c r="C259" s="105" t="s">
        <v>3043</v>
      </c>
      <c r="D259" s="115" t="s">
        <v>3041</v>
      </c>
      <c r="E259" s="115" t="s">
        <v>3042</v>
      </c>
      <c r="G259" s="105"/>
      <c r="H259" s="4">
        <f t="shared" ref="H259:H322" si="16">I259/N259</f>
        <v>-0.17353324542079851</v>
      </c>
      <c r="I259" s="8">
        <f t="shared" ref="I259:I322" si="17">K259-M259-N259-L259</f>
        <v>-6.8297999999999925</v>
      </c>
      <c r="J259" s="105" t="s">
        <v>17</v>
      </c>
      <c r="K259" s="74">
        <v>44.95</v>
      </c>
      <c r="L259" s="1">
        <f t="shared" ref="L259:L322" si="18">K259*0.15</f>
        <v>6.7425000000000006</v>
      </c>
      <c r="M259" s="74">
        <v>5.68</v>
      </c>
      <c r="N259" s="17">
        <f t="shared" ref="N259:N423" si="19">(O259+1)*1.27</f>
        <v>39.357299999999995</v>
      </c>
      <c r="O259" s="74">
        <v>29.99</v>
      </c>
      <c r="P259" s="110">
        <v>84492</v>
      </c>
    </row>
    <row r="260" spans="1:19" s="106" customFormat="1">
      <c r="A260" s="104"/>
      <c r="B260" s="24" t="s">
        <v>3045</v>
      </c>
      <c r="C260" s="105" t="s">
        <v>3046</v>
      </c>
      <c r="D260" s="115" t="s">
        <v>3044</v>
      </c>
      <c r="E260" s="115" t="s">
        <v>3048</v>
      </c>
      <c r="G260" s="105"/>
      <c r="H260" s="4">
        <f t="shared" si="16"/>
        <v>-0.23101314436745934</v>
      </c>
      <c r="I260" s="8">
        <f t="shared" si="17"/>
        <v>-5.8648000000000007</v>
      </c>
      <c r="J260" s="105" t="s">
        <v>17</v>
      </c>
      <c r="K260" s="74">
        <v>29.65</v>
      </c>
      <c r="L260" s="1">
        <f t="shared" si="18"/>
        <v>4.4474999999999998</v>
      </c>
      <c r="M260" s="74">
        <v>5.68</v>
      </c>
      <c r="N260" s="17">
        <f t="shared" si="19"/>
        <v>25.3873</v>
      </c>
      <c r="O260" s="74">
        <v>18.989999999999998</v>
      </c>
      <c r="P260" s="110">
        <v>232810</v>
      </c>
    </row>
    <row r="261" spans="1:19" s="106" customFormat="1">
      <c r="A261" s="104"/>
      <c r="B261" s="109" t="s">
        <v>3049</v>
      </c>
      <c r="C261" s="105" t="s">
        <v>3050</v>
      </c>
      <c r="D261" s="115" t="s">
        <v>3051</v>
      </c>
      <c r="E261" s="115" t="s">
        <v>3047</v>
      </c>
      <c r="G261" s="105"/>
      <c r="H261" s="4">
        <f t="shared" si="16"/>
        <v>-1.3694275057723047</v>
      </c>
      <c r="I261" s="8">
        <f t="shared" si="17"/>
        <v>-6.9392999999999994</v>
      </c>
      <c r="J261" s="105" t="s">
        <v>17</v>
      </c>
      <c r="K261" s="74">
        <v>4.4800000000000004</v>
      </c>
      <c r="L261" s="1">
        <f t="shared" si="18"/>
        <v>0.67200000000000004</v>
      </c>
      <c r="M261" s="74">
        <v>5.68</v>
      </c>
      <c r="N261" s="17">
        <f t="shared" si="19"/>
        <v>5.0673000000000004</v>
      </c>
      <c r="O261" s="74">
        <v>2.99</v>
      </c>
      <c r="P261" s="110">
        <v>136344</v>
      </c>
    </row>
    <row r="262" spans="1:19" s="106" customFormat="1">
      <c r="A262" s="104"/>
      <c r="B262" s="37" t="s">
        <v>3052</v>
      </c>
      <c r="C262" s="105" t="s">
        <v>3054</v>
      </c>
      <c r="D262" s="115" t="s">
        <v>3055</v>
      </c>
      <c r="E262" s="115" t="s">
        <v>3053</v>
      </c>
      <c r="G262" s="105"/>
      <c r="H262" s="4">
        <f t="shared" si="16"/>
        <v>-0.94419833580902557</v>
      </c>
      <c r="I262" s="8">
        <f t="shared" si="17"/>
        <v>-7.1828000000000003</v>
      </c>
      <c r="J262" s="105" t="s">
        <v>17</v>
      </c>
      <c r="K262" s="74">
        <v>6.97</v>
      </c>
      <c r="L262" s="1">
        <f t="shared" si="18"/>
        <v>1.0454999999999999</v>
      </c>
      <c r="M262" s="74">
        <v>5.5</v>
      </c>
      <c r="N262" s="17">
        <f t="shared" si="19"/>
        <v>7.6073000000000004</v>
      </c>
      <c r="O262" s="74">
        <v>4.99</v>
      </c>
      <c r="P262" s="110">
        <v>85421</v>
      </c>
    </row>
    <row r="263" spans="1:19" s="106" customFormat="1">
      <c r="A263" s="104"/>
      <c r="B263" s="106" t="s">
        <v>3057</v>
      </c>
      <c r="C263" s="105" t="s">
        <v>3059</v>
      </c>
      <c r="D263" s="115" t="s">
        <v>3056</v>
      </c>
      <c r="E263" s="115" t="s">
        <v>3058</v>
      </c>
      <c r="G263" s="105"/>
      <c r="H263" s="4">
        <f t="shared" si="16"/>
        <v>-0.45085471488707779</v>
      </c>
      <c r="I263" s="8">
        <f t="shared" si="17"/>
        <v>-6.8652999999999995</v>
      </c>
      <c r="J263" s="105" t="s">
        <v>17</v>
      </c>
      <c r="K263" s="74">
        <v>16.52</v>
      </c>
      <c r="L263" s="1">
        <f t="shared" si="18"/>
        <v>2.4779999999999998</v>
      </c>
      <c r="M263" s="74">
        <v>5.68</v>
      </c>
      <c r="N263" s="17">
        <f t="shared" si="19"/>
        <v>15.2273</v>
      </c>
      <c r="O263" s="74">
        <v>10.99</v>
      </c>
      <c r="P263" s="110">
        <v>86655</v>
      </c>
    </row>
    <row r="264" spans="1:19" s="106" customFormat="1">
      <c r="A264" s="104"/>
      <c r="B264" s="106" t="s">
        <v>2549</v>
      </c>
      <c r="C264" s="105" t="s">
        <v>2551</v>
      </c>
      <c r="D264" s="115" t="s">
        <v>3060</v>
      </c>
      <c r="E264" s="115" t="s">
        <v>2552</v>
      </c>
      <c r="G264" s="105"/>
      <c r="H264" s="4">
        <f t="shared" si="16"/>
        <v>-0.66414711302513962</v>
      </c>
      <c r="I264" s="8">
        <f t="shared" si="17"/>
        <v>-6.7392999999999992</v>
      </c>
      <c r="J264" s="105" t="s">
        <v>17</v>
      </c>
      <c r="K264" s="74">
        <v>10.48</v>
      </c>
      <c r="L264" s="1">
        <f t="shared" si="18"/>
        <v>1.5720000000000001</v>
      </c>
      <c r="M264" s="74">
        <v>5.5</v>
      </c>
      <c r="N264" s="17">
        <f t="shared" si="19"/>
        <v>10.1473</v>
      </c>
      <c r="O264" s="74">
        <v>6.99</v>
      </c>
      <c r="P264" s="110">
        <v>111410</v>
      </c>
    </row>
    <row r="265" spans="1:19" s="106" customFormat="1">
      <c r="A265" s="104"/>
      <c r="B265" s="109" t="s">
        <v>3063</v>
      </c>
      <c r="C265" s="105" t="s">
        <v>3062</v>
      </c>
      <c r="D265" s="115" t="s">
        <v>3064</v>
      </c>
      <c r="E265" s="115" t="s">
        <v>3061</v>
      </c>
      <c r="G265" s="105"/>
      <c r="H265" s="4">
        <f t="shared" si="16"/>
        <v>-0.50628148128689909</v>
      </c>
      <c r="I265" s="8">
        <f t="shared" si="17"/>
        <v>-7.7092999999999989</v>
      </c>
      <c r="J265" s="105" t="s">
        <v>17</v>
      </c>
      <c r="K265" s="74">
        <v>16.48</v>
      </c>
      <c r="L265" s="1">
        <f t="shared" si="18"/>
        <v>2.472</v>
      </c>
      <c r="M265" s="74">
        <v>6.49</v>
      </c>
      <c r="N265" s="17">
        <f t="shared" si="19"/>
        <v>15.2273</v>
      </c>
      <c r="O265" s="74">
        <v>10.99</v>
      </c>
      <c r="P265" s="110">
        <v>166058</v>
      </c>
    </row>
    <row r="266" spans="1:19" s="106" customFormat="1">
      <c r="A266" s="104"/>
      <c r="B266" s="109" t="s">
        <v>3065</v>
      </c>
      <c r="C266" s="105" t="s">
        <v>3067</v>
      </c>
      <c r="D266" s="115" t="s">
        <v>3068</v>
      </c>
      <c r="E266" s="115" t="s">
        <v>3066</v>
      </c>
      <c r="G266" s="105"/>
      <c r="H266" s="4">
        <f t="shared" si="16"/>
        <v>-0.61024279310662133</v>
      </c>
      <c r="I266" s="8">
        <f t="shared" si="17"/>
        <v>-4.6423000000000005</v>
      </c>
      <c r="J266" s="105" t="s">
        <v>17</v>
      </c>
      <c r="K266" s="74">
        <v>7.5</v>
      </c>
      <c r="L266" s="1">
        <f t="shared" si="18"/>
        <v>1.125</v>
      </c>
      <c r="M266" s="74">
        <v>3.41</v>
      </c>
      <c r="N266" s="17">
        <f t="shared" si="19"/>
        <v>7.6073000000000004</v>
      </c>
      <c r="O266" s="74">
        <v>4.99</v>
      </c>
      <c r="P266" s="110">
        <v>27816</v>
      </c>
    </row>
    <row r="267" spans="1:19" s="106" customFormat="1">
      <c r="A267" s="104"/>
      <c r="B267" s="109" t="s">
        <v>3069</v>
      </c>
      <c r="C267" s="105" t="s">
        <v>3070</v>
      </c>
      <c r="D267" s="115" t="s">
        <v>3072</v>
      </c>
      <c r="E267" s="115" t="s">
        <v>3071</v>
      </c>
      <c r="G267" s="105"/>
      <c r="H267" s="4">
        <f t="shared" si="16"/>
        <v>-0.63396911152529289</v>
      </c>
      <c r="I267" s="8">
        <f t="shared" si="17"/>
        <v>-7.7212999999999994</v>
      </c>
      <c r="J267" s="105" t="s">
        <v>17</v>
      </c>
      <c r="K267" s="74">
        <v>12.88</v>
      </c>
      <c r="L267" s="1">
        <f t="shared" si="18"/>
        <v>1.9319999999999999</v>
      </c>
      <c r="M267" s="74">
        <v>6.49</v>
      </c>
      <c r="N267" s="17">
        <f t="shared" si="19"/>
        <v>12.1793</v>
      </c>
      <c r="O267" s="74">
        <v>8.59</v>
      </c>
      <c r="P267" s="110">
        <v>93980</v>
      </c>
      <c r="S267" s="115" t="s">
        <v>3073</v>
      </c>
    </row>
    <row r="268" spans="1:19" s="106" customFormat="1">
      <c r="A268" s="104"/>
      <c r="B268" s="109" t="s">
        <v>3074</v>
      </c>
      <c r="C268" s="105" t="s">
        <v>3076</v>
      </c>
      <c r="D268" s="115" t="s">
        <v>3075</v>
      </c>
      <c r="E268" s="115" t="s">
        <v>3077</v>
      </c>
      <c r="G268" s="105"/>
      <c r="H268" s="4">
        <f t="shared" si="16"/>
        <v>-0.91087508051476862</v>
      </c>
      <c r="I268" s="8">
        <f t="shared" si="17"/>
        <v>-6.9292999999999996</v>
      </c>
      <c r="J268" s="105" t="s">
        <v>17</v>
      </c>
      <c r="K268" s="74">
        <v>7.48</v>
      </c>
      <c r="L268" s="1">
        <f t="shared" si="18"/>
        <v>1.1220000000000001</v>
      </c>
      <c r="M268" s="74">
        <v>5.68</v>
      </c>
      <c r="N268" s="74">
        <f t="shared" si="19"/>
        <v>7.6073000000000004</v>
      </c>
      <c r="O268" s="74">
        <v>4.99</v>
      </c>
      <c r="P268" s="110">
        <v>222754</v>
      </c>
    </row>
    <row r="269" spans="1:19" s="106" customFormat="1">
      <c r="A269" s="104"/>
      <c r="B269" s="109" t="s">
        <v>3078</v>
      </c>
      <c r="C269" s="105" t="s">
        <v>3080</v>
      </c>
      <c r="D269" s="115" t="s">
        <v>3079</v>
      </c>
      <c r="E269" s="115" t="s">
        <v>3081</v>
      </c>
      <c r="G269" s="105"/>
      <c r="H269" s="4">
        <f t="shared" si="16"/>
        <v>-0.39459006151750692</v>
      </c>
      <c r="I269" s="8">
        <f t="shared" si="17"/>
        <v>-7.0107999999999997</v>
      </c>
      <c r="J269" s="105" t="s">
        <v>17</v>
      </c>
      <c r="K269" s="74">
        <v>20.29</v>
      </c>
      <c r="L269" s="1">
        <f t="shared" si="18"/>
        <v>3.0434999999999999</v>
      </c>
      <c r="M269" s="74">
        <v>6.49</v>
      </c>
      <c r="N269" s="74">
        <f t="shared" si="19"/>
        <v>17.767299999999999</v>
      </c>
      <c r="O269" s="74">
        <v>12.99</v>
      </c>
      <c r="P269" s="110">
        <v>93089</v>
      </c>
    </row>
    <row r="270" spans="1:19" s="106" customFormat="1">
      <c r="A270" s="104"/>
      <c r="B270" s="109" t="s">
        <v>3082</v>
      </c>
      <c r="C270" s="105" t="s">
        <v>3084</v>
      </c>
      <c r="D270" s="115" t="s">
        <v>3083</v>
      </c>
      <c r="E270" s="115" t="s">
        <v>3085</v>
      </c>
      <c r="G270" s="105"/>
      <c r="H270" s="4">
        <f t="shared" si="16"/>
        <v>-0.74411912528455859</v>
      </c>
      <c r="I270" s="8">
        <f t="shared" si="17"/>
        <v>-7.5508000000000006</v>
      </c>
      <c r="J270" s="105" t="s">
        <v>17</v>
      </c>
      <c r="K270" s="74">
        <v>10.69</v>
      </c>
      <c r="L270" s="1">
        <f t="shared" si="18"/>
        <v>1.6034999999999999</v>
      </c>
      <c r="M270" s="74">
        <v>6.49</v>
      </c>
      <c r="N270" s="74">
        <f t="shared" si="19"/>
        <v>10.1473</v>
      </c>
      <c r="O270" s="74">
        <v>6.99</v>
      </c>
      <c r="P270" s="110">
        <v>91436</v>
      </c>
    </row>
    <row r="271" spans="1:19" s="106" customFormat="1">
      <c r="A271" s="104"/>
      <c r="B271" s="109" t="s">
        <v>3086</v>
      </c>
      <c r="C271" s="105" t="s">
        <v>3088</v>
      </c>
      <c r="D271" s="115" t="s">
        <v>3087</v>
      </c>
      <c r="E271" s="115" t="s">
        <v>3089</v>
      </c>
      <c r="G271" s="105"/>
      <c r="H271" s="4">
        <f t="shared" si="16"/>
        <v>-0.8401524967606897</v>
      </c>
      <c r="I271" s="8">
        <f t="shared" si="17"/>
        <v>-6.7434000000000003</v>
      </c>
      <c r="J271" s="105" t="s">
        <v>17</v>
      </c>
      <c r="K271" s="74">
        <v>7.98</v>
      </c>
      <c r="L271" s="1">
        <f t="shared" si="18"/>
        <v>1.1970000000000001</v>
      </c>
      <c r="M271" s="74">
        <v>5.5</v>
      </c>
      <c r="N271" s="74">
        <f t="shared" si="19"/>
        <v>8.0264000000000006</v>
      </c>
      <c r="O271" s="74">
        <v>5.32</v>
      </c>
      <c r="P271" s="110">
        <v>42029</v>
      </c>
    </row>
    <row r="272" spans="1:19" s="106" customFormat="1">
      <c r="A272" s="104"/>
      <c r="B272" s="109" t="s">
        <v>3090</v>
      </c>
      <c r="C272" s="105" t="s">
        <v>3092</v>
      </c>
      <c r="D272" s="115" t="s">
        <v>3091</v>
      </c>
      <c r="E272" s="115" t="s">
        <v>3093</v>
      </c>
      <c r="G272" s="105"/>
      <c r="H272" s="4">
        <f t="shared" si="16"/>
        <v>-0.18147648187488655</v>
      </c>
      <c r="I272" s="8">
        <f t="shared" si="17"/>
        <v>-8.2948000000000022</v>
      </c>
      <c r="J272" s="105" t="s">
        <v>17</v>
      </c>
      <c r="K272" s="74">
        <v>52.45</v>
      </c>
      <c r="L272" s="1">
        <f t="shared" si="18"/>
        <v>7.8674999999999997</v>
      </c>
      <c r="M272" s="74">
        <v>7.17</v>
      </c>
      <c r="N272" s="74">
        <f t="shared" si="19"/>
        <v>45.707300000000004</v>
      </c>
      <c r="O272" s="74">
        <v>34.99</v>
      </c>
      <c r="P272" s="110">
        <v>111574</v>
      </c>
    </row>
    <row r="273" spans="1:16" s="106" customFormat="1">
      <c r="A273" s="104"/>
      <c r="B273" s="109" t="s">
        <v>3094</v>
      </c>
      <c r="C273" s="105" t="s">
        <v>3096</v>
      </c>
      <c r="D273" s="115" t="s">
        <v>3095</v>
      </c>
      <c r="E273" s="115" t="s">
        <v>3097</v>
      </c>
      <c r="G273" s="105"/>
      <c r="H273" s="4">
        <f t="shared" si="16"/>
        <v>0.63186069106773746</v>
      </c>
      <c r="I273" s="8">
        <f t="shared" si="17"/>
        <v>16.843699999999998</v>
      </c>
      <c r="J273" s="105" t="s">
        <v>17</v>
      </c>
      <c r="K273" s="74">
        <v>57.86</v>
      </c>
      <c r="L273" s="1">
        <f t="shared" si="18"/>
        <v>8.6790000000000003</v>
      </c>
      <c r="M273" s="74">
        <v>5.68</v>
      </c>
      <c r="N273" s="74">
        <f t="shared" si="19"/>
        <v>26.657299999999999</v>
      </c>
      <c r="O273" s="74">
        <v>19.989999999999998</v>
      </c>
      <c r="P273" s="110">
        <v>69877</v>
      </c>
    </row>
    <row r="274" spans="1:16" s="106" customFormat="1">
      <c r="A274" s="104"/>
      <c r="B274" s="109" t="s">
        <v>3098</v>
      </c>
      <c r="C274" s="105" t="s">
        <v>3100</v>
      </c>
      <c r="D274" s="115" t="s">
        <v>3099</v>
      </c>
      <c r="E274" s="115" t="s">
        <v>3101</v>
      </c>
      <c r="G274" s="105"/>
      <c r="H274" s="4">
        <f t="shared" si="16"/>
        <v>-0.89751722730771721</v>
      </c>
      <c r="I274" s="8">
        <f t="shared" si="17"/>
        <v>-9.6773000000000007</v>
      </c>
      <c r="J274" s="105" t="s">
        <v>17</v>
      </c>
      <c r="K274" s="74">
        <v>11.9</v>
      </c>
      <c r="L274" s="1">
        <f t="shared" si="18"/>
        <v>1.7849999999999999</v>
      </c>
      <c r="M274" s="74">
        <v>9.01</v>
      </c>
      <c r="N274" s="74">
        <f t="shared" si="19"/>
        <v>10.782300000000001</v>
      </c>
      <c r="O274" s="74">
        <v>7.49</v>
      </c>
      <c r="P274" s="110">
        <v>122072</v>
      </c>
    </row>
    <row r="275" spans="1:16" s="106" customFormat="1">
      <c r="A275" s="104"/>
      <c r="B275" s="109" t="s">
        <v>3102</v>
      </c>
      <c r="C275" s="105" t="s">
        <v>3104</v>
      </c>
      <c r="D275" s="115" t="s">
        <v>3103</v>
      </c>
      <c r="E275" s="115" t="s">
        <v>3105</v>
      </c>
      <c r="G275" s="105"/>
      <c r="H275" s="4">
        <f t="shared" si="16"/>
        <v>-0.34013876783225755</v>
      </c>
      <c r="I275" s="8">
        <f t="shared" si="17"/>
        <v>-6.9073000000000047</v>
      </c>
      <c r="J275" s="105" t="s">
        <v>17</v>
      </c>
      <c r="K275" s="74">
        <v>23.4</v>
      </c>
      <c r="L275" s="1">
        <f t="shared" si="18"/>
        <v>3.51</v>
      </c>
      <c r="M275" s="74">
        <v>6.49</v>
      </c>
      <c r="N275" s="74">
        <f t="shared" si="19"/>
        <v>20.307300000000001</v>
      </c>
      <c r="O275" s="74">
        <v>14.99</v>
      </c>
      <c r="P275" s="110">
        <v>84653</v>
      </c>
    </row>
    <row r="276" spans="1:16" s="106" customFormat="1">
      <c r="A276" s="104"/>
      <c r="B276" s="109" t="s">
        <v>3106</v>
      </c>
      <c r="C276" s="105" t="s">
        <v>3108</v>
      </c>
      <c r="D276" s="115" t="s">
        <v>3107</v>
      </c>
      <c r="E276" s="115" t="s">
        <v>3109</v>
      </c>
      <c r="G276" s="105"/>
      <c r="H276" s="4">
        <f t="shared" si="16"/>
        <v>-0.21917925119718507</v>
      </c>
      <c r="I276" s="8">
        <f t="shared" si="17"/>
        <v>-6.677799999999996</v>
      </c>
      <c r="J276" s="105" t="s">
        <v>17</v>
      </c>
      <c r="K276" s="74">
        <v>34.67</v>
      </c>
      <c r="L276" s="1">
        <f t="shared" si="18"/>
        <v>5.2004999999999999</v>
      </c>
      <c r="M276" s="74">
        <v>5.68</v>
      </c>
      <c r="N276" s="74">
        <f t="shared" si="19"/>
        <v>30.467299999999998</v>
      </c>
      <c r="O276" s="74">
        <v>22.99</v>
      </c>
      <c r="P276" s="110">
        <v>71173</v>
      </c>
    </row>
    <row r="277" spans="1:16" s="106" customFormat="1">
      <c r="A277" s="104"/>
      <c r="B277" s="109" t="s">
        <v>3110</v>
      </c>
      <c r="C277" s="105" t="s">
        <v>3112</v>
      </c>
      <c r="D277" s="115" t="s">
        <v>3111</v>
      </c>
      <c r="E277" s="115" t="s">
        <v>3113</v>
      </c>
      <c r="G277" s="105"/>
      <c r="H277" s="4">
        <f t="shared" si="16"/>
        <v>-0.24576513179704138</v>
      </c>
      <c r="I277" s="8">
        <f t="shared" si="17"/>
        <v>-7.4877999999999982</v>
      </c>
      <c r="J277" s="105" t="s">
        <v>30</v>
      </c>
      <c r="K277" s="74">
        <v>34.67</v>
      </c>
      <c r="L277" s="1">
        <f t="shared" si="18"/>
        <v>5.2004999999999999</v>
      </c>
      <c r="M277" s="74">
        <v>6.49</v>
      </c>
      <c r="N277" s="74">
        <f t="shared" si="19"/>
        <v>30.467299999999998</v>
      </c>
      <c r="O277" s="74">
        <v>22.99</v>
      </c>
      <c r="P277" s="110">
        <v>70536</v>
      </c>
    </row>
    <row r="278" spans="1:16" s="106" customFormat="1">
      <c r="A278" s="104"/>
      <c r="B278" s="109" t="s">
        <v>3114</v>
      </c>
      <c r="C278" s="105" t="s">
        <v>3116</v>
      </c>
      <c r="D278" s="115" t="s">
        <v>3115</v>
      </c>
      <c r="E278" s="115" t="s">
        <v>3117</v>
      </c>
      <c r="G278" s="105"/>
      <c r="H278" s="4">
        <f t="shared" si="16"/>
        <v>-1.32932005743771</v>
      </c>
      <c r="I278" s="8">
        <f t="shared" si="17"/>
        <v>-8.4242999999999988</v>
      </c>
      <c r="J278" s="105" t="s">
        <v>17</v>
      </c>
      <c r="K278" s="74">
        <v>5.98</v>
      </c>
      <c r="L278" s="1">
        <f t="shared" si="18"/>
        <v>0.89700000000000002</v>
      </c>
      <c r="M278" s="74">
        <v>7.17</v>
      </c>
      <c r="N278" s="74">
        <f t="shared" si="19"/>
        <v>6.3372999999999999</v>
      </c>
      <c r="O278" s="74">
        <v>3.99</v>
      </c>
      <c r="P278" s="110">
        <v>87465</v>
      </c>
    </row>
    <row r="279" spans="1:16" s="106" customFormat="1">
      <c r="A279" s="104"/>
      <c r="B279" s="109" t="s">
        <v>3118</v>
      </c>
      <c r="C279" s="105" t="s">
        <v>3120</v>
      </c>
      <c r="D279" s="115" t="s">
        <v>3119</v>
      </c>
      <c r="E279" s="115" t="s">
        <v>3121</v>
      </c>
      <c r="G279" s="105"/>
      <c r="H279" s="4">
        <f t="shared" si="16"/>
        <v>-0.19255470879644859</v>
      </c>
      <c r="I279" s="8">
        <f t="shared" si="17"/>
        <v>-6.8447999999999967</v>
      </c>
      <c r="J279" s="105" t="s">
        <v>17</v>
      </c>
      <c r="K279" s="74">
        <v>40.450000000000003</v>
      </c>
      <c r="L279" s="1">
        <f t="shared" si="18"/>
        <v>6.0674999999999999</v>
      </c>
      <c r="M279" s="74">
        <v>5.68</v>
      </c>
      <c r="N279" s="74">
        <f t="shared" si="19"/>
        <v>35.5473</v>
      </c>
      <c r="O279" s="74">
        <v>26.99</v>
      </c>
      <c r="P279" s="110">
        <v>171607</v>
      </c>
    </row>
    <row r="280" spans="1:16" s="106" customFormat="1">
      <c r="A280" s="104"/>
      <c r="B280" s="109" t="s">
        <v>3122</v>
      </c>
      <c r="C280" s="105" t="s">
        <v>3124</v>
      </c>
      <c r="D280" s="115" t="s">
        <v>3123</v>
      </c>
      <c r="E280" s="115" t="s">
        <v>3125</v>
      </c>
      <c r="G280" s="105"/>
      <c r="H280" s="4">
        <f t="shared" si="16"/>
        <v>-0.1162468419468214</v>
      </c>
      <c r="I280" s="8">
        <f t="shared" si="17"/>
        <v>-9.1517999999999926</v>
      </c>
      <c r="J280" s="105" t="s">
        <v>17</v>
      </c>
      <c r="K280" s="74">
        <v>99.03</v>
      </c>
      <c r="L280" s="1">
        <f t="shared" si="18"/>
        <v>14.8545</v>
      </c>
      <c r="M280" s="74">
        <v>14.6</v>
      </c>
      <c r="N280" s="74">
        <f t="shared" si="19"/>
        <v>78.7273</v>
      </c>
      <c r="O280" s="74">
        <v>60.99</v>
      </c>
      <c r="P280" s="110">
        <v>88012</v>
      </c>
    </row>
    <row r="281" spans="1:16" s="106" customFormat="1">
      <c r="A281" s="104"/>
      <c r="B281" s="109" t="s">
        <v>3126</v>
      </c>
      <c r="C281" s="105" t="s">
        <v>2847</v>
      </c>
      <c r="D281" s="115" t="s">
        <v>3127</v>
      </c>
      <c r="E281" s="115" t="s">
        <v>3128</v>
      </c>
      <c r="G281" s="105"/>
      <c r="H281" s="4">
        <f t="shared" si="16"/>
        <v>0.35178816039734717</v>
      </c>
      <c r="I281" s="8">
        <f t="shared" si="17"/>
        <v>3.569700000000001</v>
      </c>
      <c r="J281" s="105" t="s">
        <v>429</v>
      </c>
      <c r="K281" s="74">
        <v>22.82</v>
      </c>
      <c r="L281" s="1">
        <f t="shared" si="18"/>
        <v>3.423</v>
      </c>
      <c r="M281" s="74">
        <v>5.68</v>
      </c>
      <c r="N281" s="74">
        <f t="shared" si="19"/>
        <v>10.1473</v>
      </c>
      <c r="O281" s="74">
        <v>6.99</v>
      </c>
      <c r="P281" s="110">
        <v>37011</v>
      </c>
    </row>
    <row r="282" spans="1:16" s="96" customFormat="1">
      <c r="A282" s="101"/>
      <c r="B282" s="96" t="s">
        <v>2842</v>
      </c>
      <c r="C282" s="94" t="s">
        <v>2848</v>
      </c>
      <c r="D282" s="95" t="s">
        <v>2844</v>
      </c>
      <c r="E282" s="95" t="s">
        <v>3129</v>
      </c>
      <c r="G282" s="94"/>
      <c r="H282" s="81">
        <f t="shared" si="16"/>
        <v>-0.5370961512693796</v>
      </c>
      <c r="I282" s="48">
        <f t="shared" si="17"/>
        <v>-6.8142999999999994</v>
      </c>
      <c r="J282" s="94" t="s">
        <v>17</v>
      </c>
      <c r="K282" s="99">
        <v>13.38</v>
      </c>
      <c r="L282" s="49">
        <f t="shared" si="18"/>
        <v>2.0070000000000001</v>
      </c>
      <c r="M282" s="99">
        <v>5.5</v>
      </c>
      <c r="N282" s="99">
        <f t="shared" si="19"/>
        <v>12.6873</v>
      </c>
      <c r="O282" s="99">
        <v>8.99</v>
      </c>
      <c r="P282" s="100">
        <v>36545</v>
      </c>
    </row>
    <row r="283" spans="1:16" s="106" customFormat="1">
      <c r="A283" s="107">
        <v>44656</v>
      </c>
      <c r="B283" s="109" t="s">
        <v>3131</v>
      </c>
      <c r="C283" s="105" t="s">
        <v>3104</v>
      </c>
      <c r="D283" s="115" t="s">
        <v>3130</v>
      </c>
      <c r="E283" s="115" t="s">
        <v>3105</v>
      </c>
      <c r="G283" s="105"/>
      <c r="H283" s="4">
        <f t="shared" si="16"/>
        <v>-0.34013876783225755</v>
      </c>
      <c r="I283" s="8">
        <f t="shared" si="17"/>
        <v>-6.9073000000000047</v>
      </c>
      <c r="J283" s="105" t="s">
        <v>17</v>
      </c>
      <c r="K283" s="74">
        <v>23.4</v>
      </c>
      <c r="L283" s="1">
        <f t="shared" si="18"/>
        <v>3.51</v>
      </c>
      <c r="M283" s="74">
        <v>6.49</v>
      </c>
      <c r="N283" s="74">
        <f t="shared" si="19"/>
        <v>20.307300000000001</v>
      </c>
      <c r="O283" s="74">
        <v>14.99</v>
      </c>
      <c r="P283" s="110">
        <v>102491</v>
      </c>
    </row>
    <row r="284" spans="1:16" s="106" customFormat="1">
      <c r="A284" s="104"/>
      <c r="B284" s="109" t="s">
        <v>3133</v>
      </c>
      <c r="C284" s="105" t="s">
        <v>3132</v>
      </c>
      <c r="D284" s="115" t="s">
        <v>3135</v>
      </c>
      <c r="E284" s="115" t="s">
        <v>3134</v>
      </c>
      <c r="G284" s="105"/>
      <c r="H284" s="4">
        <f t="shared" si="16"/>
        <v>-1.6091113610798649</v>
      </c>
      <c r="I284" s="8">
        <f t="shared" si="17"/>
        <v>-7.1524999999999999</v>
      </c>
      <c r="J284" s="105" t="s">
        <v>17</v>
      </c>
      <c r="K284" s="74">
        <v>4.45</v>
      </c>
      <c r="L284" s="1">
        <f t="shared" si="18"/>
        <v>0.66749999999999998</v>
      </c>
      <c r="M284" s="74">
        <v>6.49</v>
      </c>
      <c r="N284" s="74">
        <f t="shared" si="19"/>
        <v>4.4450000000000003</v>
      </c>
      <c r="O284" s="74">
        <v>2.5</v>
      </c>
      <c r="P284" s="110">
        <v>108230</v>
      </c>
    </row>
    <row r="285" spans="1:16" s="106" customFormat="1">
      <c r="A285" s="104"/>
      <c r="B285" s="109" t="s">
        <v>3137</v>
      </c>
      <c r="C285" s="105" t="s">
        <v>3136</v>
      </c>
      <c r="D285" s="115" t="s">
        <v>3139</v>
      </c>
      <c r="E285" s="115" t="s">
        <v>3138</v>
      </c>
      <c r="G285" s="105"/>
      <c r="H285" s="4">
        <f t="shared" si="16"/>
        <v>-0.22309620748941394</v>
      </c>
      <c r="I285" s="8">
        <f t="shared" si="17"/>
        <v>-8.2137999999999991</v>
      </c>
      <c r="J285" s="105" t="s">
        <v>17</v>
      </c>
      <c r="K285" s="74">
        <v>43.71</v>
      </c>
      <c r="L285" s="1">
        <f t="shared" si="18"/>
        <v>6.5564999999999998</v>
      </c>
      <c r="M285" s="74">
        <v>8.5500000000000007</v>
      </c>
      <c r="N285" s="74">
        <f t="shared" si="19"/>
        <v>36.817299999999996</v>
      </c>
      <c r="O285" s="74">
        <v>27.99</v>
      </c>
      <c r="P285" s="110">
        <v>113749</v>
      </c>
    </row>
    <row r="286" spans="1:16" s="106" customFormat="1">
      <c r="A286" s="104"/>
      <c r="B286" s="109" t="s">
        <v>3142</v>
      </c>
      <c r="C286" s="105" t="s">
        <v>3140</v>
      </c>
      <c r="D286" s="115" t="s">
        <v>3143</v>
      </c>
      <c r="E286" s="115" t="s">
        <v>3141</v>
      </c>
      <c r="G286" s="105"/>
      <c r="H286" s="4">
        <f t="shared" si="16"/>
        <v>-0.48163922691481748</v>
      </c>
      <c r="I286" s="8">
        <f t="shared" si="17"/>
        <v>-6.7285000000000004</v>
      </c>
      <c r="J286" s="105" t="s">
        <v>17</v>
      </c>
      <c r="K286" s="74">
        <v>14.99</v>
      </c>
      <c r="L286" s="1">
        <f t="shared" si="18"/>
        <v>2.2484999999999999</v>
      </c>
      <c r="M286" s="74">
        <v>5.5</v>
      </c>
      <c r="N286" s="74">
        <f t="shared" si="19"/>
        <v>13.97</v>
      </c>
      <c r="O286" s="74">
        <v>10</v>
      </c>
      <c r="P286" s="105" t="s">
        <v>29</v>
      </c>
    </row>
    <row r="287" spans="1:16" s="106" customFormat="1">
      <c r="A287" s="104"/>
      <c r="B287" s="109" t="s">
        <v>3146</v>
      </c>
      <c r="C287" s="105" t="s">
        <v>3144</v>
      </c>
      <c r="D287" s="115" t="s">
        <v>3148</v>
      </c>
      <c r="E287" s="115" t="s">
        <v>3145</v>
      </c>
      <c r="G287" s="105"/>
      <c r="H287" s="4">
        <f t="shared" si="16"/>
        <v>-0.45010854534902878</v>
      </c>
      <c r="I287" s="8">
        <f t="shared" si="17"/>
        <v>-6.2822999999999993</v>
      </c>
      <c r="J287" s="105" t="s">
        <v>17</v>
      </c>
      <c r="K287" s="74">
        <v>15.5</v>
      </c>
      <c r="L287" s="1">
        <f t="shared" si="18"/>
        <v>2.3249999999999997</v>
      </c>
      <c r="M287" s="74">
        <v>5.5</v>
      </c>
      <c r="N287" s="74">
        <f t="shared" si="19"/>
        <v>13.9573</v>
      </c>
      <c r="O287" s="74">
        <v>9.99</v>
      </c>
      <c r="P287" s="110">
        <v>117185</v>
      </c>
    </row>
    <row r="288" spans="1:16" s="106" customFormat="1">
      <c r="A288" s="104"/>
      <c r="B288" s="109" t="s">
        <v>3150</v>
      </c>
      <c r="C288" s="105" t="s">
        <v>3147</v>
      </c>
      <c r="D288" s="115" t="s">
        <v>3149</v>
      </c>
      <c r="E288" s="115" t="s">
        <v>3161</v>
      </c>
      <c r="G288" s="105"/>
      <c r="H288" s="4">
        <f t="shared" si="16"/>
        <v>-0.8851706036745407</v>
      </c>
      <c r="I288" s="8">
        <f t="shared" si="17"/>
        <v>-6.7450000000000001</v>
      </c>
      <c r="J288" s="105" t="s">
        <v>17</v>
      </c>
      <c r="K288" s="74">
        <v>7.5</v>
      </c>
      <c r="L288" s="1">
        <f t="shared" si="18"/>
        <v>1.125</v>
      </c>
      <c r="M288" s="74">
        <v>5.5</v>
      </c>
      <c r="N288" s="74">
        <f t="shared" si="19"/>
        <v>7.62</v>
      </c>
      <c r="O288" s="74">
        <v>5</v>
      </c>
      <c r="P288" s="105" t="s">
        <v>29</v>
      </c>
    </row>
    <row r="289" spans="1:18" s="106" customFormat="1">
      <c r="A289" s="104"/>
      <c r="B289" s="109" t="s">
        <v>3153</v>
      </c>
      <c r="C289" s="105" t="s">
        <v>3151</v>
      </c>
      <c r="D289" s="115" t="s">
        <v>3154</v>
      </c>
      <c r="E289" s="115" t="s">
        <v>3152</v>
      </c>
      <c r="G289" s="105"/>
      <c r="H289" s="4">
        <f t="shared" si="16"/>
        <v>6.5914657864027722E-3</v>
      </c>
      <c r="I289" s="8">
        <f t="shared" si="17"/>
        <v>6.269999999999909E-2</v>
      </c>
      <c r="J289" s="105" t="s">
        <v>17</v>
      </c>
      <c r="K289" s="74">
        <v>18.899999999999999</v>
      </c>
      <c r="L289" s="1">
        <f t="shared" si="18"/>
        <v>2.8349999999999995</v>
      </c>
      <c r="M289" s="74">
        <v>6.49</v>
      </c>
      <c r="N289" s="74">
        <f t="shared" si="19"/>
        <v>9.5122999999999998</v>
      </c>
      <c r="O289" s="74">
        <v>6.49</v>
      </c>
      <c r="P289" s="110">
        <v>102000</v>
      </c>
    </row>
    <row r="290" spans="1:18" s="106" customFormat="1">
      <c r="A290" s="104"/>
      <c r="B290" s="109" t="s">
        <v>3156</v>
      </c>
      <c r="C290" s="105" t="s">
        <v>3155</v>
      </c>
      <c r="D290" s="115" t="s">
        <v>3158</v>
      </c>
      <c r="E290" s="115" t="s">
        <v>3157</v>
      </c>
      <c r="G290" s="105"/>
      <c r="H290" s="4">
        <f t="shared" si="16"/>
        <v>-0.41512940573837775</v>
      </c>
      <c r="I290" s="8">
        <f t="shared" si="17"/>
        <v>-6.321299999999999</v>
      </c>
      <c r="J290" s="105" t="s">
        <v>17</v>
      </c>
      <c r="K290" s="74">
        <v>17.16</v>
      </c>
      <c r="L290" s="1">
        <f t="shared" si="18"/>
        <v>2.5739999999999998</v>
      </c>
      <c r="M290" s="74">
        <v>5.68</v>
      </c>
      <c r="N290" s="74">
        <f t="shared" si="19"/>
        <v>15.2273</v>
      </c>
      <c r="O290" s="74">
        <v>10.99</v>
      </c>
      <c r="P290" s="105" t="s">
        <v>29</v>
      </c>
    </row>
    <row r="291" spans="1:18" s="106" customFormat="1">
      <c r="A291" s="104"/>
      <c r="B291" s="109" t="s">
        <v>3162</v>
      </c>
      <c r="C291" s="105" t="s">
        <v>3159</v>
      </c>
      <c r="D291" s="115" t="s">
        <v>3163</v>
      </c>
      <c r="E291" s="115" t="s">
        <v>3160</v>
      </c>
      <c r="G291" s="105"/>
      <c r="H291" s="4">
        <f t="shared" si="16"/>
        <v>-0.27954877464797262</v>
      </c>
      <c r="I291" s="8">
        <f t="shared" si="17"/>
        <v>-4.6117999999999988</v>
      </c>
      <c r="J291" s="105" t="s">
        <v>17</v>
      </c>
      <c r="K291" s="74">
        <v>18.43</v>
      </c>
      <c r="L291" s="1">
        <f t="shared" si="18"/>
        <v>2.7645</v>
      </c>
      <c r="M291" s="74">
        <v>3.78</v>
      </c>
      <c r="N291" s="74">
        <f t="shared" si="19"/>
        <v>16.497299999999999</v>
      </c>
      <c r="O291" s="74">
        <v>11.99</v>
      </c>
      <c r="P291" s="110">
        <v>371116</v>
      </c>
    </row>
    <row r="292" spans="1:18" s="106" customFormat="1">
      <c r="A292" s="104"/>
      <c r="B292" s="109" t="s">
        <v>3167</v>
      </c>
      <c r="C292" s="105" t="s">
        <v>3164</v>
      </c>
      <c r="D292" s="115" t="s">
        <v>3166</v>
      </c>
      <c r="E292" s="115" t="s">
        <v>3165</v>
      </c>
      <c r="G292" s="105"/>
      <c r="H292" s="4">
        <f t="shared" si="16"/>
        <v>-0.52725880666251312</v>
      </c>
      <c r="I292" s="8">
        <f t="shared" si="17"/>
        <v>-7.0242999999999993</v>
      </c>
      <c r="J292" s="105" t="s">
        <v>17</v>
      </c>
      <c r="K292" s="74">
        <v>13.88</v>
      </c>
      <c r="L292" s="1">
        <f t="shared" si="18"/>
        <v>2.0819999999999999</v>
      </c>
      <c r="M292" s="74">
        <v>5.5</v>
      </c>
      <c r="N292" s="74">
        <f t="shared" si="19"/>
        <v>13.3223</v>
      </c>
      <c r="O292" s="74">
        <v>9.49</v>
      </c>
      <c r="P292" s="110">
        <v>129052</v>
      </c>
    </row>
    <row r="293" spans="1:18" s="106" customFormat="1">
      <c r="A293" s="104"/>
      <c r="B293" s="109" t="s">
        <v>3170</v>
      </c>
      <c r="C293" s="105" t="s">
        <v>3169</v>
      </c>
      <c r="D293" s="115" t="s">
        <v>3168</v>
      </c>
      <c r="E293" s="115" t="s">
        <v>3171</v>
      </c>
      <c r="G293" s="105"/>
      <c r="H293" s="4">
        <f t="shared" si="16"/>
        <v>-0.72056054830602001</v>
      </c>
      <c r="I293" s="8">
        <f t="shared" si="17"/>
        <v>-7.7693000000000003</v>
      </c>
      <c r="J293" s="105" t="s">
        <v>17</v>
      </c>
      <c r="K293" s="74">
        <v>11.98</v>
      </c>
      <c r="L293" s="1">
        <f t="shared" si="18"/>
        <v>1.7969999999999999</v>
      </c>
      <c r="M293" s="74">
        <v>7.17</v>
      </c>
      <c r="N293" s="74">
        <f t="shared" si="19"/>
        <v>10.782300000000001</v>
      </c>
      <c r="O293" s="74">
        <v>7.49</v>
      </c>
      <c r="P293" s="110">
        <v>111107</v>
      </c>
    </row>
    <row r="294" spans="1:18" s="106" customFormat="1">
      <c r="A294" s="104"/>
      <c r="B294" s="109" t="s">
        <v>3172</v>
      </c>
      <c r="C294" s="105" t="s">
        <v>3173</v>
      </c>
      <c r="D294" s="115" t="s">
        <v>3175</v>
      </c>
      <c r="E294" s="115" t="s">
        <v>3174</v>
      </c>
      <c r="G294" s="105"/>
      <c r="H294" s="4">
        <f t="shared" si="16"/>
        <v>-0.50686011187377078</v>
      </c>
      <c r="I294" s="8">
        <f t="shared" si="17"/>
        <v>-6.6237999999999984</v>
      </c>
      <c r="J294" s="105" t="s">
        <v>17</v>
      </c>
      <c r="K294" s="74">
        <v>14.17</v>
      </c>
      <c r="L294" s="1">
        <f t="shared" si="18"/>
        <v>2.1254999999999997</v>
      </c>
      <c r="M294" s="74">
        <v>5.6</v>
      </c>
      <c r="N294" s="74">
        <f t="shared" si="19"/>
        <v>13.068299999999999</v>
      </c>
      <c r="O294" s="74">
        <v>9.2899999999999991</v>
      </c>
      <c r="P294" s="110">
        <v>117114</v>
      </c>
    </row>
    <row r="295" spans="1:18" s="106" customFormat="1">
      <c r="A295" s="104"/>
      <c r="B295" s="109" t="s">
        <v>3178</v>
      </c>
      <c r="C295" s="105" t="s">
        <v>3176</v>
      </c>
      <c r="D295" s="115" t="s">
        <v>2215</v>
      </c>
      <c r="E295" s="115" t="s">
        <v>3177</v>
      </c>
      <c r="G295" s="105"/>
      <c r="H295" s="4">
        <f t="shared" si="16"/>
        <v>2.1146177594880196E-2</v>
      </c>
      <c r="I295" s="8">
        <f t="shared" si="17"/>
        <v>0.56369999999999987</v>
      </c>
      <c r="J295" s="105" t="s">
        <v>17</v>
      </c>
      <c r="K295" s="74">
        <v>40.46</v>
      </c>
      <c r="L295" s="1">
        <f t="shared" si="18"/>
        <v>6.069</v>
      </c>
      <c r="M295" s="74">
        <v>7.17</v>
      </c>
      <c r="N295" s="74">
        <f t="shared" si="19"/>
        <v>26.657299999999999</v>
      </c>
      <c r="O295" s="74">
        <v>19.989999999999998</v>
      </c>
      <c r="P295" s="110">
        <v>104541</v>
      </c>
    </row>
    <row r="296" spans="1:18" s="106" customFormat="1">
      <c r="A296" s="104"/>
      <c r="B296" s="109" t="s">
        <v>3180</v>
      </c>
      <c r="C296" s="105" t="s">
        <v>3179</v>
      </c>
      <c r="D296" s="115" t="s">
        <v>3182</v>
      </c>
      <c r="E296" s="115" t="s">
        <v>3181</v>
      </c>
      <c r="G296" s="105"/>
      <c r="H296" s="4">
        <f t="shared" si="16"/>
        <v>-5.9541374180862965E-2</v>
      </c>
      <c r="I296" s="8">
        <f t="shared" si="17"/>
        <v>-1.9652999999999983</v>
      </c>
      <c r="J296" s="105" t="s">
        <v>17</v>
      </c>
      <c r="K296" s="74">
        <v>36.520000000000003</v>
      </c>
      <c r="L296" s="1">
        <f t="shared" si="18"/>
        <v>5.4780000000000006</v>
      </c>
      <c r="M296" s="74"/>
      <c r="N296" s="74">
        <f t="shared" si="19"/>
        <v>33.007300000000001</v>
      </c>
      <c r="O296" s="74">
        <v>24.99</v>
      </c>
      <c r="P296" s="110">
        <v>112040</v>
      </c>
    </row>
    <row r="297" spans="1:18" s="106" customFormat="1">
      <c r="A297" s="104"/>
      <c r="B297" s="109" t="s">
        <v>3183</v>
      </c>
      <c r="C297" s="105" t="s">
        <v>3184</v>
      </c>
      <c r="D297" s="115" t="s">
        <v>3186</v>
      </c>
      <c r="E297" s="115" t="s">
        <v>3185</v>
      </c>
      <c r="G297" s="105"/>
      <c r="H297" s="4">
        <f t="shared" si="16"/>
        <v>-0.36345088361239558</v>
      </c>
      <c r="I297" s="8">
        <f t="shared" si="17"/>
        <v>-5.9497999999999998</v>
      </c>
      <c r="J297" s="105" t="s">
        <v>17</v>
      </c>
      <c r="K297" s="74">
        <v>18.73</v>
      </c>
      <c r="L297" s="1">
        <f t="shared" si="18"/>
        <v>2.8094999999999999</v>
      </c>
      <c r="M297" s="74">
        <v>5.5</v>
      </c>
      <c r="N297" s="74">
        <f t="shared" si="19"/>
        <v>16.3703</v>
      </c>
      <c r="O297" s="74">
        <v>11.89</v>
      </c>
      <c r="P297" s="110">
        <v>112573</v>
      </c>
      <c r="R297" s="115" t="s">
        <v>3187</v>
      </c>
    </row>
    <row r="298" spans="1:18" s="106" customFormat="1">
      <c r="A298" s="104"/>
      <c r="B298" s="109" t="s">
        <v>3188</v>
      </c>
      <c r="C298" s="105" t="s">
        <v>3190</v>
      </c>
      <c r="D298" s="115" t="s">
        <v>3189</v>
      </c>
      <c r="E298" s="115" t="s">
        <v>3191</v>
      </c>
      <c r="G298" s="105"/>
      <c r="H298" s="4">
        <f t="shared" si="16"/>
        <v>-3.7708518112560145E-2</v>
      </c>
      <c r="I298" s="8">
        <f t="shared" si="17"/>
        <v>-2.9208000000000052</v>
      </c>
      <c r="J298" s="105" t="s">
        <v>17</v>
      </c>
      <c r="K298" s="74">
        <v>87.69</v>
      </c>
      <c r="L298" s="1">
        <f t="shared" si="18"/>
        <v>13.153499999999999</v>
      </c>
      <c r="M298" s="74"/>
      <c r="N298" s="74">
        <f t="shared" si="19"/>
        <v>77.457300000000004</v>
      </c>
      <c r="O298" s="74">
        <v>59.99</v>
      </c>
      <c r="P298" s="105" t="s">
        <v>29</v>
      </c>
    </row>
    <row r="299" spans="1:18" s="106" customFormat="1">
      <c r="A299" s="104"/>
      <c r="B299" s="109" t="s">
        <v>3192</v>
      </c>
      <c r="C299" s="105" t="s">
        <v>3194</v>
      </c>
      <c r="D299" s="115" t="s">
        <v>3193</v>
      </c>
      <c r="E299" s="115" t="s">
        <v>3195</v>
      </c>
      <c r="G299" s="105"/>
      <c r="H299" s="4">
        <f t="shared" si="16"/>
        <v>-7.6196158110686474E-2</v>
      </c>
      <c r="I299" s="8">
        <f t="shared" si="17"/>
        <v>-1.3537999999999997</v>
      </c>
      <c r="J299" s="105" t="s">
        <v>17</v>
      </c>
      <c r="K299" s="74">
        <v>19.309999999999999</v>
      </c>
      <c r="L299" s="1">
        <f t="shared" si="18"/>
        <v>2.8964999999999996</v>
      </c>
      <c r="M299" s="74"/>
      <c r="N299" s="74">
        <f t="shared" si="19"/>
        <v>17.767299999999999</v>
      </c>
      <c r="O299" s="74">
        <v>12.99</v>
      </c>
      <c r="P299" s="105" t="s">
        <v>29</v>
      </c>
    </row>
    <row r="300" spans="1:18" s="106" customFormat="1">
      <c r="A300" s="104"/>
      <c r="B300" s="109" t="s">
        <v>3196</v>
      </c>
      <c r="C300" s="105" t="s">
        <v>3198</v>
      </c>
      <c r="D300" s="115" t="s">
        <v>3197</v>
      </c>
      <c r="E300" s="115" t="s">
        <v>3199</v>
      </c>
      <c r="G300" s="105"/>
      <c r="H300" s="4">
        <f t="shared" si="16"/>
        <v>-6.8091488563929603E-2</v>
      </c>
      <c r="I300" s="8">
        <f t="shared" si="17"/>
        <v>-1.8160000000000025</v>
      </c>
      <c r="J300" s="105" t="s">
        <v>17</v>
      </c>
      <c r="K300" s="74">
        <v>29.24</v>
      </c>
      <c r="L300" s="1">
        <f t="shared" si="18"/>
        <v>4.3859999999999992</v>
      </c>
      <c r="M300" s="74"/>
      <c r="N300" s="74">
        <f t="shared" si="19"/>
        <v>26.67</v>
      </c>
      <c r="O300" s="74">
        <v>20</v>
      </c>
      <c r="P300" s="105" t="s">
        <v>29</v>
      </c>
    </row>
    <row r="301" spans="1:18" s="106" customFormat="1">
      <c r="A301" s="104"/>
      <c r="B301" s="109" t="s">
        <v>3200</v>
      </c>
      <c r="C301" s="105" t="s">
        <v>3202</v>
      </c>
      <c r="D301" s="115" t="s">
        <v>3201</v>
      </c>
      <c r="E301" s="115" t="s">
        <v>3203</v>
      </c>
      <c r="G301" s="105"/>
      <c r="H301" s="4">
        <f t="shared" si="16"/>
        <v>-6.9103228888133958E-2</v>
      </c>
      <c r="I301" s="8">
        <f t="shared" si="17"/>
        <v>-1.4033000000000029</v>
      </c>
      <c r="J301" s="105" t="s">
        <v>17</v>
      </c>
      <c r="K301" s="74">
        <v>22.24</v>
      </c>
      <c r="L301" s="1">
        <f t="shared" si="18"/>
        <v>3.3359999999999999</v>
      </c>
      <c r="M301" s="74"/>
      <c r="N301" s="74">
        <f t="shared" si="19"/>
        <v>20.307300000000001</v>
      </c>
      <c r="O301" s="74">
        <v>14.99</v>
      </c>
      <c r="P301" s="105" t="s">
        <v>29</v>
      </c>
    </row>
    <row r="302" spans="1:18" s="96" customFormat="1">
      <c r="A302" s="101"/>
      <c r="B302" s="96" t="s">
        <v>3204</v>
      </c>
      <c r="C302" s="94" t="s">
        <v>3206</v>
      </c>
      <c r="D302" s="95" t="s">
        <v>3205</v>
      </c>
      <c r="E302" s="95" t="s">
        <v>3205</v>
      </c>
      <c r="G302" s="94"/>
      <c r="H302" s="81">
        <f t="shared" si="16"/>
        <v>-5.2054290879009639E-2</v>
      </c>
      <c r="I302" s="48">
        <f t="shared" si="17"/>
        <v>-1.1892999999999967</v>
      </c>
      <c r="J302" s="94" t="s">
        <v>17</v>
      </c>
      <c r="K302" s="99">
        <v>25.48</v>
      </c>
      <c r="L302" s="49">
        <f t="shared" si="18"/>
        <v>3.8220000000000001</v>
      </c>
      <c r="M302" s="99"/>
      <c r="N302" s="99">
        <f t="shared" si="19"/>
        <v>22.847299999999997</v>
      </c>
      <c r="O302" s="99">
        <v>16.989999999999998</v>
      </c>
      <c r="P302" s="94" t="s">
        <v>29</v>
      </c>
    </row>
    <row r="303" spans="1:18" s="106" customFormat="1">
      <c r="A303" s="104"/>
      <c r="B303" s="106" t="s">
        <v>3207</v>
      </c>
      <c r="C303" s="105" t="s">
        <v>3209</v>
      </c>
      <c r="D303" s="115" t="s">
        <v>3208</v>
      </c>
      <c r="E303" s="115" t="s">
        <v>3210</v>
      </c>
      <c r="G303" s="105"/>
      <c r="H303" s="4">
        <f t="shared" si="16"/>
        <v>-4.9105828596069878E-2</v>
      </c>
      <c r="I303" s="8">
        <f t="shared" si="17"/>
        <v>-1.1842999999999959</v>
      </c>
      <c r="J303" s="105" t="s">
        <v>17</v>
      </c>
      <c r="K303" s="74">
        <v>26.98</v>
      </c>
      <c r="L303" s="1">
        <f t="shared" si="18"/>
        <v>4.0469999999999997</v>
      </c>
      <c r="M303" s="74"/>
      <c r="N303" s="74">
        <f t="shared" si="19"/>
        <v>24.117299999999997</v>
      </c>
      <c r="O303" s="74">
        <v>17.989999999999998</v>
      </c>
      <c r="P303" s="105" t="s">
        <v>29</v>
      </c>
    </row>
    <row r="304" spans="1:18" s="106" customFormat="1">
      <c r="A304" s="104"/>
      <c r="B304" s="106" t="s">
        <v>3211</v>
      </c>
      <c r="C304" s="105" t="s">
        <v>3213</v>
      </c>
      <c r="D304" s="115" t="s">
        <v>3212</v>
      </c>
      <c r="E304" s="115" t="s">
        <v>3214</v>
      </c>
      <c r="G304" s="105"/>
      <c r="H304" s="4">
        <f t="shared" si="16"/>
        <v>-0.11085955019953718</v>
      </c>
      <c r="I304" s="8">
        <f t="shared" si="17"/>
        <v>-1.5473000000000003</v>
      </c>
      <c r="J304" s="105" t="s">
        <v>17</v>
      </c>
      <c r="K304" s="74">
        <v>14.6</v>
      </c>
      <c r="L304" s="1">
        <f t="shared" si="18"/>
        <v>2.19</v>
      </c>
      <c r="M304" s="74"/>
      <c r="N304" s="74">
        <f t="shared" si="19"/>
        <v>13.9573</v>
      </c>
      <c r="O304" s="74">
        <v>9.99</v>
      </c>
      <c r="P304" s="105" t="s">
        <v>29</v>
      </c>
    </row>
    <row r="305" spans="1:16" s="106" customFormat="1">
      <c r="A305" s="104"/>
      <c r="B305" s="106" t="s">
        <v>3215</v>
      </c>
      <c r="C305" s="105" t="s">
        <v>3217</v>
      </c>
      <c r="D305" s="115" t="s">
        <v>3216</v>
      </c>
      <c r="E305" s="115" t="s">
        <v>3218</v>
      </c>
      <c r="G305" s="105"/>
      <c r="H305" s="4">
        <f t="shared" si="16"/>
        <v>-5.3187083463550409E-2</v>
      </c>
      <c r="I305" s="8">
        <f t="shared" si="17"/>
        <v>-2.0932999999999922</v>
      </c>
      <c r="J305" s="105" t="s">
        <v>17</v>
      </c>
      <c r="K305" s="74">
        <v>43.84</v>
      </c>
      <c r="L305" s="1">
        <f t="shared" si="18"/>
        <v>6.5760000000000005</v>
      </c>
      <c r="M305" s="74"/>
      <c r="N305" s="74">
        <f t="shared" si="19"/>
        <v>39.357299999999995</v>
      </c>
      <c r="O305" s="74">
        <v>29.99</v>
      </c>
      <c r="P305" s="105" t="s">
        <v>29</v>
      </c>
    </row>
    <row r="306" spans="1:16" s="106" customFormat="1">
      <c r="A306" s="104"/>
      <c r="B306" s="106" t="s">
        <v>3219</v>
      </c>
      <c r="C306" s="105" t="s">
        <v>3221</v>
      </c>
      <c r="D306" s="115" t="s">
        <v>3220</v>
      </c>
      <c r="E306" s="115" t="s">
        <v>3222</v>
      </c>
      <c r="G306" s="105"/>
      <c r="H306" s="4">
        <f t="shared" si="16"/>
        <v>-1.8401809362870791E-2</v>
      </c>
      <c r="I306" s="8">
        <f t="shared" si="17"/>
        <v>-1.0748000000000033</v>
      </c>
      <c r="J306" s="105" t="s">
        <v>17</v>
      </c>
      <c r="K306" s="74">
        <v>67.45</v>
      </c>
      <c r="L306" s="1">
        <f t="shared" si="18"/>
        <v>10.1175</v>
      </c>
      <c r="M306" s="74"/>
      <c r="N306" s="74">
        <f t="shared" si="19"/>
        <v>58.407300000000006</v>
      </c>
      <c r="O306" s="74">
        <v>44.99</v>
      </c>
      <c r="P306" s="105" t="s">
        <v>29</v>
      </c>
    </row>
    <row r="307" spans="1:16" s="106" customFormat="1">
      <c r="A307" s="104"/>
      <c r="B307" s="106" t="s">
        <v>3223</v>
      </c>
      <c r="C307" s="105" t="s">
        <v>3225</v>
      </c>
      <c r="D307" s="115" t="s">
        <v>3224</v>
      </c>
      <c r="E307" s="115" t="s">
        <v>3226</v>
      </c>
      <c r="G307" s="105"/>
      <c r="H307" s="4">
        <f t="shared" si="16"/>
        <v>-1.8401809362870791E-2</v>
      </c>
      <c r="I307" s="8">
        <f t="shared" si="17"/>
        <v>-1.0748000000000033</v>
      </c>
      <c r="J307" s="105" t="s">
        <v>3227</v>
      </c>
      <c r="K307" s="74">
        <v>67.45</v>
      </c>
      <c r="L307" s="1">
        <f t="shared" si="18"/>
        <v>10.1175</v>
      </c>
      <c r="M307" s="74"/>
      <c r="N307" s="74">
        <f t="shared" si="19"/>
        <v>58.407300000000006</v>
      </c>
      <c r="O307" s="74">
        <v>44.99</v>
      </c>
      <c r="P307" s="105" t="s">
        <v>29</v>
      </c>
    </row>
    <row r="308" spans="1:16" s="106" customFormat="1">
      <c r="A308" s="104"/>
      <c r="B308" s="106" t="s">
        <v>3228</v>
      </c>
      <c r="C308" s="105" t="s">
        <v>3221</v>
      </c>
      <c r="D308" s="115" t="s">
        <v>3222</v>
      </c>
      <c r="E308" s="115" t="s">
        <v>3229</v>
      </c>
      <c r="G308" s="105"/>
      <c r="H308" s="4">
        <f t="shared" si="16"/>
        <v>-1.8401809362870791E-2</v>
      </c>
      <c r="I308" s="8">
        <f t="shared" si="17"/>
        <v>-1.0748000000000033</v>
      </c>
      <c r="J308" s="105" t="s">
        <v>17</v>
      </c>
      <c r="K308" s="74">
        <v>67.45</v>
      </c>
      <c r="L308" s="1">
        <f t="shared" si="18"/>
        <v>10.1175</v>
      </c>
      <c r="M308" s="74"/>
      <c r="N308" s="74">
        <f t="shared" si="19"/>
        <v>58.407300000000006</v>
      </c>
      <c r="O308" s="74">
        <v>44.99</v>
      </c>
      <c r="P308" s="105" t="s">
        <v>29</v>
      </c>
    </row>
    <row r="309" spans="1:16" s="106" customFormat="1">
      <c r="A309" s="104"/>
      <c r="B309" s="106" t="s">
        <v>3230</v>
      </c>
      <c r="C309" s="105" t="s">
        <v>3231</v>
      </c>
      <c r="D309" s="115" t="s">
        <v>3232</v>
      </c>
      <c r="E309" s="115" t="s">
        <v>3233</v>
      </c>
      <c r="G309" s="105"/>
      <c r="H309" s="4">
        <f t="shared" si="16"/>
        <v>-0.149698316091123</v>
      </c>
      <c r="I309" s="8">
        <f t="shared" si="17"/>
        <v>-1.1388</v>
      </c>
      <c r="J309" s="105" t="s">
        <v>17</v>
      </c>
      <c r="K309" s="74">
        <v>7.61</v>
      </c>
      <c r="L309" s="1">
        <f t="shared" si="18"/>
        <v>1.1415</v>
      </c>
      <c r="M309" s="74"/>
      <c r="N309" s="74">
        <f t="shared" si="19"/>
        <v>7.6073000000000004</v>
      </c>
      <c r="O309" s="74">
        <v>4.99</v>
      </c>
      <c r="P309" s="105" t="s">
        <v>29</v>
      </c>
    </row>
    <row r="310" spans="1:16" s="106" customFormat="1">
      <c r="A310" s="104"/>
      <c r="B310" s="106" t="s">
        <v>3234</v>
      </c>
      <c r="C310" s="105" t="s">
        <v>3235</v>
      </c>
      <c r="D310" s="115" t="s">
        <v>3237</v>
      </c>
      <c r="E310" s="115" t="s">
        <v>3236</v>
      </c>
      <c r="G310" s="105"/>
      <c r="H310" s="4">
        <f t="shared" si="16"/>
        <v>-0.34703682288555115</v>
      </c>
      <c r="I310" s="8">
        <f t="shared" si="17"/>
        <v>-18.065800000000003</v>
      </c>
      <c r="J310" s="105" t="s">
        <v>17</v>
      </c>
      <c r="K310" s="74">
        <v>39.99</v>
      </c>
      <c r="L310" s="1">
        <f t="shared" si="18"/>
        <v>5.9984999999999999</v>
      </c>
      <c r="M310" s="74"/>
      <c r="N310" s="74">
        <f t="shared" si="19"/>
        <v>52.057300000000005</v>
      </c>
      <c r="O310" s="74">
        <v>39.99</v>
      </c>
      <c r="P310" s="105" t="s">
        <v>29</v>
      </c>
    </row>
    <row r="311" spans="1:16" s="106" customFormat="1">
      <c r="A311" s="104"/>
      <c r="B311" s="106" t="s">
        <v>3238</v>
      </c>
      <c r="C311" s="105" t="s">
        <v>3240</v>
      </c>
      <c r="D311" s="115" t="s">
        <v>3239</v>
      </c>
      <c r="E311" s="115" t="s">
        <v>3241</v>
      </c>
      <c r="G311" s="105"/>
      <c r="H311" s="4">
        <f t="shared" si="16"/>
        <v>-2.1126719979714693E-2</v>
      </c>
      <c r="I311" s="8">
        <f t="shared" si="17"/>
        <v>-1.0998000000000019</v>
      </c>
      <c r="J311" s="105" t="s">
        <v>17</v>
      </c>
      <c r="K311" s="74">
        <v>59.95</v>
      </c>
      <c r="L311" s="1">
        <f t="shared" si="18"/>
        <v>8.9924999999999997</v>
      </c>
      <c r="M311" s="74"/>
      <c r="N311" s="74">
        <f t="shared" si="19"/>
        <v>52.057300000000005</v>
      </c>
      <c r="O311" s="74">
        <v>39.99</v>
      </c>
      <c r="P311" s="105" t="s">
        <v>29</v>
      </c>
    </row>
    <row r="312" spans="1:16" s="96" customFormat="1">
      <c r="A312" s="101"/>
      <c r="B312" s="96" t="s">
        <v>3242</v>
      </c>
      <c r="C312" s="94" t="s">
        <v>3244</v>
      </c>
      <c r="D312" s="95" t="s">
        <v>3243</v>
      </c>
      <c r="E312" s="95" t="s">
        <v>3245</v>
      </c>
      <c r="G312" s="94"/>
      <c r="H312" s="81">
        <f t="shared" si="16"/>
        <v>-2.1126719979714693E-2</v>
      </c>
      <c r="I312" s="48">
        <f t="shared" si="17"/>
        <v>-1.0998000000000019</v>
      </c>
      <c r="J312" s="94" t="s">
        <v>17</v>
      </c>
      <c r="K312" s="99">
        <v>59.95</v>
      </c>
      <c r="L312" s="49">
        <f t="shared" si="18"/>
        <v>8.9924999999999997</v>
      </c>
      <c r="M312" s="99"/>
      <c r="N312" s="99">
        <f t="shared" si="19"/>
        <v>52.057300000000005</v>
      </c>
      <c r="O312" s="99">
        <v>39.99</v>
      </c>
      <c r="P312" s="94" t="s">
        <v>29</v>
      </c>
    </row>
    <row r="313" spans="1:16" s="106" customFormat="1">
      <c r="A313" s="107">
        <v>44657</v>
      </c>
      <c r="B313" s="106" t="s">
        <v>3248</v>
      </c>
      <c r="C313" s="105" t="s">
        <v>3246</v>
      </c>
      <c r="D313" s="115" t="s">
        <v>3249</v>
      </c>
      <c r="E313" s="115" t="s">
        <v>3247</v>
      </c>
      <c r="G313" s="105"/>
      <c r="H313" s="4">
        <f t="shared" si="16"/>
        <v>-3.141346170469856E-2</v>
      </c>
      <c r="I313" s="8">
        <f t="shared" si="17"/>
        <v>-1.6353000000000044</v>
      </c>
      <c r="J313" s="105" t="s">
        <v>17</v>
      </c>
      <c r="K313" s="74">
        <v>59.32</v>
      </c>
      <c r="L313" s="1">
        <f t="shared" si="18"/>
        <v>8.8979999999999997</v>
      </c>
      <c r="M313" s="74"/>
      <c r="N313" s="74">
        <f t="shared" si="19"/>
        <v>52.057300000000005</v>
      </c>
      <c r="O313" s="74">
        <v>39.99</v>
      </c>
      <c r="P313" s="105" t="s">
        <v>29</v>
      </c>
    </row>
    <row r="314" spans="1:16" s="106" customFormat="1">
      <c r="A314" s="104"/>
      <c r="B314" s="37" t="s">
        <v>3252</v>
      </c>
      <c r="C314" s="105" t="s">
        <v>3250</v>
      </c>
      <c r="D314" s="115" t="s">
        <v>3253</v>
      </c>
      <c r="E314" s="115" t="s">
        <v>3251</v>
      </c>
      <c r="G314" s="105"/>
      <c r="H314" s="4">
        <f t="shared" si="16"/>
        <v>-0.14474786396381292</v>
      </c>
      <c r="I314" s="8">
        <f t="shared" si="17"/>
        <v>-1.4687999999999988</v>
      </c>
      <c r="J314" s="105" t="s">
        <v>17</v>
      </c>
      <c r="K314" s="74">
        <v>10.210000000000001</v>
      </c>
      <c r="L314" s="1">
        <f t="shared" si="18"/>
        <v>1.5315000000000001</v>
      </c>
      <c r="M314" s="74"/>
      <c r="N314" s="74">
        <f t="shared" si="19"/>
        <v>10.1473</v>
      </c>
      <c r="O314" s="74">
        <v>6.99</v>
      </c>
      <c r="P314" s="105" t="s">
        <v>29</v>
      </c>
    </row>
    <row r="315" spans="1:16" s="106" customFormat="1">
      <c r="A315" s="104"/>
      <c r="B315" s="106" t="s">
        <v>3257</v>
      </c>
      <c r="C315" s="105" t="s">
        <v>3256</v>
      </c>
      <c r="D315" s="115" t="s">
        <v>3254</v>
      </c>
      <c r="E315" s="115" t="s">
        <v>3255</v>
      </c>
      <c r="G315" s="105"/>
      <c r="H315" s="4">
        <f t="shared" si="16"/>
        <v>-7.3605984009504521E-2</v>
      </c>
      <c r="I315" s="8">
        <f t="shared" si="17"/>
        <v>-1.2142999999999988</v>
      </c>
      <c r="J315" s="105" t="s">
        <v>17</v>
      </c>
      <c r="K315" s="74">
        <v>17.98</v>
      </c>
      <c r="L315" s="1">
        <f t="shared" si="18"/>
        <v>2.6970000000000001</v>
      </c>
      <c r="M315" s="74"/>
      <c r="N315" s="74">
        <f t="shared" si="19"/>
        <v>16.497299999999999</v>
      </c>
      <c r="O315" s="74">
        <v>11.99</v>
      </c>
      <c r="P315" s="105" t="s">
        <v>29</v>
      </c>
    </row>
    <row r="316" spans="1:16" s="106" customFormat="1">
      <c r="A316" s="104"/>
      <c r="B316" s="106" t="s">
        <v>3259</v>
      </c>
      <c r="C316" s="105" t="s">
        <v>3261</v>
      </c>
      <c r="D316" s="115" t="s">
        <v>3258</v>
      </c>
      <c r="E316" s="115" t="s">
        <v>3260</v>
      </c>
      <c r="G316" s="105"/>
      <c r="H316" s="4">
        <f t="shared" si="16"/>
        <v>-5.3187083463550409E-2</v>
      </c>
      <c r="I316" s="8">
        <f t="shared" si="17"/>
        <v>-2.0932999999999922</v>
      </c>
      <c r="J316" s="105" t="s">
        <v>17</v>
      </c>
      <c r="K316" s="74">
        <v>43.84</v>
      </c>
      <c r="L316" s="1">
        <f t="shared" si="18"/>
        <v>6.5760000000000005</v>
      </c>
      <c r="M316" s="74"/>
      <c r="N316" s="74">
        <f t="shared" si="19"/>
        <v>39.357299999999995</v>
      </c>
      <c r="O316" s="74">
        <v>29.99</v>
      </c>
      <c r="P316" s="105" t="s">
        <v>29</v>
      </c>
    </row>
    <row r="317" spans="1:16" s="106" customFormat="1">
      <c r="A317" s="104"/>
      <c r="B317" s="165" t="s">
        <v>3263</v>
      </c>
      <c r="C317" s="105" t="s">
        <v>3265</v>
      </c>
      <c r="D317" s="115" t="s">
        <v>3262</v>
      </c>
      <c r="E317" s="115" t="s">
        <v>3264</v>
      </c>
      <c r="G317" s="105"/>
      <c r="H317" s="4">
        <f t="shared" si="16"/>
        <v>-8.7717538492401784E-2</v>
      </c>
      <c r="I317" s="8">
        <f t="shared" si="17"/>
        <v>-1.2242999999999995</v>
      </c>
      <c r="J317" s="105" t="s">
        <v>17</v>
      </c>
      <c r="K317" s="74">
        <v>14.98</v>
      </c>
      <c r="L317" s="1">
        <f t="shared" si="18"/>
        <v>2.2469999999999999</v>
      </c>
      <c r="M317" s="74"/>
      <c r="N317" s="74">
        <f t="shared" si="19"/>
        <v>13.9573</v>
      </c>
      <c r="O317" s="74">
        <v>9.99</v>
      </c>
      <c r="P317" s="105" t="s">
        <v>29</v>
      </c>
    </row>
    <row r="318" spans="1:16" s="106" customFormat="1">
      <c r="A318" s="104"/>
      <c r="B318" s="106" t="s">
        <v>3268</v>
      </c>
      <c r="C318" s="105" t="s">
        <v>3267</v>
      </c>
      <c r="D318" s="115" t="s">
        <v>3269</v>
      </c>
      <c r="E318" s="115" t="s">
        <v>3266</v>
      </c>
      <c r="G318" s="105"/>
      <c r="H318" s="4">
        <f t="shared" si="16"/>
        <v>-1.9167340603527365E-2</v>
      </c>
      <c r="I318" s="8">
        <f t="shared" si="17"/>
        <v>-0.99780000000000513</v>
      </c>
      <c r="J318" s="105" t="s">
        <v>17</v>
      </c>
      <c r="K318" s="74">
        <v>60.07</v>
      </c>
      <c r="L318" s="1">
        <f t="shared" si="18"/>
        <v>9.0105000000000004</v>
      </c>
      <c r="M318" s="74"/>
      <c r="N318" s="74">
        <f t="shared" si="19"/>
        <v>52.057300000000005</v>
      </c>
      <c r="O318" s="74">
        <v>39.99</v>
      </c>
      <c r="P318" s="105" t="s">
        <v>29</v>
      </c>
    </row>
    <row r="319" spans="1:16">
      <c r="B319" s="165" t="s">
        <v>3270</v>
      </c>
      <c r="C319" s="6" t="s">
        <v>3272</v>
      </c>
      <c r="D319" s="2" t="s">
        <v>3273</v>
      </c>
      <c r="E319" s="2" t="s">
        <v>3271</v>
      </c>
      <c r="H319" s="4">
        <f t="shared" si="16"/>
        <v>-2.2412369010426727E-2</v>
      </c>
      <c r="I319" s="8">
        <f t="shared" si="17"/>
        <v>-1.1098000000000035</v>
      </c>
      <c r="J319" s="6" t="s">
        <v>17</v>
      </c>
      <c r="K319" s="1">
        <v>56.95</v>
      </c>
      <c r="L319" s="1">
        <f t="shared" si="18"/>
        <v>8.5425000000000004</v>
      </c>
      <c r="N319" s="1">
        <f t="shared" si="19"/>
        <v>49.517300000000006</v>
      </c>
      <c r="O319" s="1">
        <v>37.99</v>
      </c>
      <c r="P319" s="6" t="s">
        <v>29</v>
      </c>
    </row>
    <row r="320" spans="1:16">
      <c r="B320" s="106" t="s">
        <v>3276</v>
      </c>
      <c r="C320" s="6" t="s">
        <v>3275</v>
      </c>
      <c r="D320" s="2" t="s">
        <v>3277</v>
      </c>
      <c r="E320" s="2" t="s">
        <v>3274</v>
      </c>
      <c r="H320" s="4">
        <f t="shared" si="16"/>
        <v>-2.6406791116260427E-2</v>
      </c>
      <c r="I320" s="8">
        <f t="shared" si="17"/>
        <v>-1.0392999999999963</v>
      </c>
      <c r="J320" s="6" t="s">
        <v>17</v>
      </c>
      <c r="K320" s="1">
        <v>45.08</v>
      </c>
      <c r="L320" s="1">
        <f t="shared" si="18"/>
        <v>6.7619999999999996</v>
      </c>
      <c r="N320" s="1">
        <f t="shared" si="19"/>
        <v>39.357299999999995</v>
      </c>
      <c r="O320" s="1">
        <v>29.99</v>
      </c>
      <c r="P320" s="6" t="s">
        <v>29</v>
      </c>
    </row>
    <row r="321" spans="1:16">
      <c r="B321" s="165" t="s">
        <v>3200</v>
      </c>
      <c r="C321" s="6" t="s">
        <v>3202</v>
      </c>
      <c r="D321" s="2" t="s">
        <v>3278</v>
      </c>
      <c r="E321" s="2" t="s">
        <v>3203</v>
      </c>
      <c r="H321" s="4">
        <f t="shared" si="16"/>
        <v>-6.9103228888133958E-2</v>
      </c>
      <c r="I321" s="8">
        <f t="shared" si="17"/>
        <v>-1.4033000000000029</v>
      </c>
      <c r="J321" s="6" t="s">
        <v>17</v>
      </c>
      <c r="K321" s="1">
        <v>22.24</v>
      </c>
      <c r="L321" s="1">
        <f t="shared" si="18"/>
        <v>3.3359999999999999</v>
      </c>
      <c r="N321" s="1">
        <f t="shared" si="19"/>
        <v>20.307300000000001</v>
      </c>
      <c r="O321" s="1">
        <v>14.99</v>
      </c>
      <c r="P321" s="6" t="s">
        <v>29</v>
      </c>
    </row>
    <row r="322" spans="1:16">
      <c r="B322" s="106" t="s">
        <v>3279</v>
      </c>
      <c r="C322" s="6" t="s">
        <v>3281</v>
      </c>
      <c r="D322" s="2" t="s">
        <v>3282</v>
      </c>
      <c r="E322" s="2" t="s">
        <v>3280</v>
      </c>
      <c r="H322" s="4">
        <f t="shared" si="16"/>
        <v>-0.11967085195431651</v>
      </c>
      <c r="I322" s="8">
        <f t="shared" si="17"/>
        <v>-1.5183</v>
      </c>
      <c r="J322" s="6" t="s">
        <v>17</v>
      </c>
      <c r="K322" s="1">
        <v>13.14</v>
      </c>
      <c r="L322" s="1">
        <f t="shared" si="18"/>
        <v>1.9710000000000001</v>
      </c>
      <c r="N322" s="1">
        <f t="shared" si="19"/>
        <v>12.6873</v>
      </c>
      <c r="O322" s="1">
        <v>8.99</v>
      </c>
      <c r="P322" s="6" t="s">
        <v>29</v>
      </c>
    </row>
    <row r="323" spans="1:16">
      <c r="B323" s="165" t="s">
        <v>3283</v>
      </c>
      <c r="C323" s="6" t="s">
        <v>3285</v>
      </c>
      <c r="D323" s="2" t="s">
        <v>3286</v>
      </c>
      <c r="E323" s="2" t="s">
        <v>3284</v>
      </c>
      <c r="H323" s="4">
        <f t="shared" ref="H323:H386" si="20">I323/N323</f>
        <v>-5.7933384484775495E-2</v>
      </c>
      <c r="I323" s="8">
        <f t="shared" ref="I323:I386" si="21">K323-M323-N323-L323</f>
        <v>-1.9857999999999949</v>
      </c>
      <c r="J323" s="6" t="s">
        <v>17</v>
      </c>
      <c r="K323" s="1">
        <v>37.99</v>
      </c>
      <c r="L323" s="1">
        <f t="shared" ref="L323:L386" si="22">K323*0.15</f>
        <v>5.6985000000000001</v>
      </c>
      <c r="N323" s="1">
        <f t="shared" si="19"/>
        <v>34.277299999999997</v>
      </c>
      <c r="O323" s="1">
        <v>25.99</v>
      </c>
      <c r="P323" s="6" t="s">
        <v>29</v>
      </c>
    </row>
    <row r="324" spans="1:16">
      <c r="B324" s="106" t="s">
        <v>3287</v>
      </c>
      <c r="C324" s="6" t="s">
        <v>3289</v>
      </c>
      <c r="D324" s="2" t="s">
        <v>3290</v>
      </c>
      <c r="E324" s="2" t="s">
        <v>3288</v>
      </c>
      <c r="H324" s="4">
        <f t="shared" si="20"/>
        <v>-1.6398392678791184E-2</v>
      </c>
      <c r="I324" s="8">
        <f t="shared" si="21"/>
        <v>-0.35299999999999843</v>
      </c>
      <c r="J324" s="6" t="s">
        <v>17</v>
      </c>
      <c r="K324" s="1">
        <v>24.91</v>
      </c>
      <c r="L324" s="1">
        <f t="shared" si="22"/>
        <v>3.7364999999999999</v>
      </c>
      <c r="N324" s="1">
        <f t="shared" si="19"/>
        <v>21.526499999999999</v>
      </c>
      <c r="O324" s="1">
        <v>15.95</v>
      </c>
      <c r="P324" s="6" t="s">
        <v>29</v>
      </c>
    </row>
    <row r="325" spans="1:16">
      <c r="B325" s="165" t="s">
        <v>3291</v>
      </c>
      <c r="C325" s="6" t="s">
        <v>3293</v>
      </c>
      <c r="D325" s="2" t="s">
        <v>3294</v>
      </c>
      <c r="E325" s="2" t="s">
        <v>3292</v>
      </c>
      <c r="H325" s="4">
        <f t="shared" si="20"/>
        <v>2.4610352809644655E-2</v>
      </c>
      <c r="I325" s="8">
        <f t="shared" si="21"/>
        <v>1.5937000000000019</v>
      </c>
      <c r="J325" s="6" t="s">
        <v>17</v>
      </c>
      <c r="K325" s="1">
        <v>78.06</v>
      </c>
      <c r="L325" s="1">
        <f t="shared" si="22"/>
        <v>11.709</v>
      </c>
      <c r="N325" s="1">
        <f t="shared" si="19"/>
        <v>64.757300000000001</v>
      </c>
      <c r="O325" s="1">
        <v>49.99</v>
      </c>
      <c r="P325" s="6" t="s">
        <v>29</v>
      </c>
    </row>
    <row r="326" spans="1:16">
      <c r="B326" s="106" t="s">
        <v>3295</v>
      </c>
      <c r="C326" s="6" t="s">
        <v>3297</v>
      </c>
      <c r="D326" s="2" t="s">
        <v>3298</v>
      </c>
      <c r="E326" s="2" t="s">
        <v>3296</v>
      </c>
      <c r="H326" s="4">
        <f t="shared" si="20"/>
        <v>-7.898578598805249E-2</v>
      </c>
      <c r="I326" s="8">
        <f t="shared" si="21"/>
        <v>-1.7043000000000053</v>
      </c>
      <c r="J326" s="6" t="s">
        <v>17</v>
      </c>
      <c r="K326" s="1">
        <v>23.38</v>
      </c>
      <c r="L326" s="1">
        <f t="shared" si="22"/>
        <v>3.5069999999999997</v>
      </c>
      <c r="N326" s="1">
        <f t="shared" si="19"/>
        <v>21.577300000000005</v>
      </c>
      <c r="O326" s="1">
        <v>15.99</v>
      </c>
      <c r="P326" s="6" t="s">
        <v>29</v>
      </c>
    </row>
    <row r="327" spans="1:16">
      <c r="B327" s="165" t="s">
        <v>3299</v>
      </c>
      <c r="C327" s="6" t="s">
        <v>3301</v>
      </c>
      <c r="D327" s="2" t="s">
        <v>3302</v>
      </c>
      <c r="E327" s="2" t="s">
        <v>3300</v>
      </c>
      <c r="H327" s="4">
        <f t="shared" si="20"/>
        <v>-7.2111579192191189E-2</v>
      </c>
      <c r="I327" s="8">
        <f t="shared" si="21"/>
        <v>-1.9222999999999981</v>
      </c>
      <c r="J327" s="6" t="s">
        <v>17</v>
      </c>
      <c r="K327" s="1">
        <v>29.1</v>
      </c>
      <c r="L327" s="1">
        <f t="shared" si="22"/>
        <v>4.3650000000000002</v>
      </c>
      <c r="N327" s="1">
        <f t="shared" si="19"/>
        <v>26.657299999999999</v>
      </c>
      <c r="O327" s="1">
        <v>19.989999999999998</v>
      </c>
      <c r="P327" s="6" t="s">
        <v>29</v>
      </c>
    </row>
    <row r="328" spans="1:16">
      <c r="B328" s="106" t="s">
        <v>3305</v>
      </c>
      <c r="C328" s="6" t="s">
        <v>3303</v>
      </c>
      <c r="D328" s="2" t="s">
        <v>3306</v>
      </c>
      <c r="E328" s="2" t="s">
        <v>3304</v>
      </c>
      <c r="H328" s="4">
        <f t="shared" si="20"/>
        <v>-0.27843404996004839</v>
      </c>
      <c r="I328" s="8">
        <f t="shared" si="21"/>
        <v>-7.4222999999999981</v>
      </c>
      <c r="J328" s="6" t="s">
        <v>17</v>
      </c>
      <c r="K328" s="1">
        <v>29.1</v>
      </c>
      <c r="L328" s="1">
        <f t="shared" si="22"/>
        <v>4.3650000000000002</v>
      </c>
      <c r="M328" s="1">
        <v>5.5</v>
      </c>
      <c r="N328" s="1">
        <f t="shared" si="19"/>
        <v>26.657299999999999</v>
      </c>
      <c r="O328" s="1">
        <v>19.989999999999998</v>
      </c>
      <c r="P328" s="6" t="s">
        <v>29</v>
      </c>
    </row>
    <row r="329" spans="1:16">
      <c r="B329" s="165" t="s">
        <v>3307</v>
      </c>
      <c r="C329" s="6" t="s">
        <v>3309</v>
      </c>
      <c r="D329" s="2" t="s">
        <v>3310</v>
      </c>
      <c r="E329" s="2" t="s">
        <v>3308</v>
      </c>
      <c r="H329" s="4">
        <f t="shared" si="20"/>
        <v>-0.31734016903657558</v>
      </c>
      <c r="I329" s="8">
        <f t="shared" si="21"/>
        <v>-6.0413000000000006</v>
      </c>
      <c r="J329" s="6" t="s">
        <v>17</v>
      </c>
      <c r="K329" s="1">
        <v>21.76</v>
      </c>
      <c r="L329" s="1">
        <f t="shared" si="22"/>
        <v>3.2640000000000002</v>
      </c>
      <c r="M329" s="1">
        <v>5.5</v>
      </c>
      <c r="N329" s="1">
        <f t="shared" si="19"/>
        <v>19.037300000000002</v>
      </c>
      <c r="O329" s="1">
        <v>13.99</v>
      </c>
      <c r="P329" s="5">
        <v>463968</v>
      </c>
    </row>
    <row r="330" spans="1:16">
      <c r="B330" s="37" t="s">
        <v>3311</v>
      </c>
      <c r="C330" s="6" t="s">
        <v>3313</v>
      </c>
      <c r="D330" s="2" t="s">
        <v>3312</v>
      </c>
      <c r="E330" s="2" t="s">
        <v>3314</v>
      </c>
      <c r="H330" s="4">
        <f t="shared" si="20"/>
        <v>-0.27100795279967421</v>
      </c>
      <c r="I330" s="8">
        <f t="shared" si="21"/>
        <v>-6.1917999999999953</v>
      </c>
      <c r="J330" s="6" t="s">
        <v>17</v>
      </c>
      <c r="K330" s="1">
        <v>27.23</v>
      </c>
      <c r="L330" s="1">
        <f t="shared" si="22"/>
        <v>4.0845000000000002</v>
      </c>
      <c r="M330" s="1">
        <v>6.49</v>
      </c>
      <c r="N330" s="1">
        <f t="shared" si="19"/>
        <v>22.847299999999997</v>
      </c>
      <c r="O330" s="1">
        <v>16.989999999999998</v>
      </c>
      <c r="P330" s="5">
        <v>338320</v>
      </c>
    </row>
    <row r="331" spans="1:16">
      <c r="B331" s="28" t="s">
        <v>3315</v>
      </c>
      <c r="C331" s="6" t="s">
        <v>3317</v>
      </c>
      <c r="D331" s="2" t="s">
        <v>3316</v>
      </c>
      <c r="E331" s="2" t="s">
        <v>3318</v>
      </c>
      <c r="H331" s="4">
        <f t="shared" si="20"/>
        <v>-0.18208847554488553</v>
      </c>
      <c r="I331" s="8">
        <f t="shared" si="21"/>
        <v>-11.0053</v>
      </c>
      <c r="J331" s="6" t="s">
        <v>17</v>
      </c>
      <c r="K331" s="1">
        <v>69.84</v>
      </c>
      <c r="L331" s="1">
        <f t="shared" si="22"/>
        <v>10.476000000000001</v>
      </c>
      <c r="M331" s="1">
        <v>9.93</v>
      </c>
      <c r="N331" s="1">
        <f t="shared" si="19"/>
        <v>60.439300000000003</v>
      </c>
      <c r="O331" s="1">
        <v>46.59</v>
      </c>
      <c r="P331" s="5">
        <v>38486</v>
      </c>
    </row>
    <row r="332" spans="1:16" s="50" customFormat="1">
      <c r="A332" s="55"/>
      <c r="B332" s="96" t="s">
        <v>3319</v>
      </c>
      <c r="C332" s="47" t="s">
        <v>3321</v>
      </c>
      <c r="D332" s="52" t="s">
        <v>3320</v>
      </c>
      <c r="E332" s="52" t="s">
        <v>3322</v>
      </c>
      <c r="G332" s="47"/>
      <c r="H332" s="81">
        <f t="shared" si="20"/>
        <v>-0.50906652471777292</v>
      </c>
      <c r="I332" s="48">
        <f t="shared" si="21"/>
        <v>-7.3638000000000012</v>
      </c>
      <c r="J332" s="47" t="s">
        <v>30</v>
      </c>
      <c r="K332" s="49">
        <v>15.99</v>
      </c>
      <c r="L332" s="49">
        <f t="shared" si="22"/>
        <v>2.3984999999999999</v>
      </c>
      <c r="M332" s="49">
        <v>6.49</v>
      </c>
      <c r="N332" s="49">
        <f t="shared" si="19"/>
        <v>14.465300000000001</v>
      </c>
      <c r="O332" s="49">
        <v>10.39</v>
      </c>
      <c r="P332" s="82">
        <v>35589</v>
      </c>
    </row>
    <row r="333" spans="1:16">
      <c r="B333" s="106" t="s">
        <v>3323</v>
      </c>
      <c r="C333" s="6" t="s">
        <v>3325</v>
      </c>
      <c r="D333" s="2" t="s">
        <v>3324</v>
      </c>
      <c r="E333" s="2" t="s">
        <v>3326</v>
      </c>
      <c r="H333" s="4">
        <f t="shared" si="20"/>
        <v>1.4920431705559261</v>
      </c>
      <c r="I333" s="8">
        <f t="shared" si="21"/>
        <v>33.331200000000003</v>
      </c>
      <c r="J333" s="6" t="s">
        <v>17</v>
      </c>
      <c r="K333" s="1">
        <v>73.930000000000007</v>
      </c>
      <c r="L333" s="1">
        <f t="shared" si="22"/>
        <v>11.089500000000001</v>
      </c>
      <c r="M333" s="1">
        <v>7.17</v>
      </c>
      <c r="N333" s="1">
        <f t="shared" si="19"/>
        <v>22.339300000000001</v>
      </c>
      <c r="O333" s="1">
        <v>16.59</v>
      </c>
      <c r="P333" s="5">
        <v>35589</v>
      </c>
    </row>
    <row r="334" spans="1:16">
      <c r="B334" s="106" t="s">
        <v>3327</v>
      </c>
      <c r="C334" s="6" t="s">
        <v>3329</v>
      </c>
      <c r="D334" s="2" t="s">
        <v>3328</v>
      </c>
      <c r="E334" s="2" t="s">
        <v>3330</v>
      </c>
      <c r="H334" s="4">
        <f t="shared" si="20"/>
        <v>-0.6014272101337651</v>
      </c>
      <c r="I334" s="8">
        <f t="shared" si="21"/>
        <v>-8.3942999999999994</v>
      </c>
      <c r="J334" s="6" t="s">
        <v>17</v>
      </c>
      <c r="K334" s="1">
        <v>14.98</v>
      </c>
      <c r="L334" s="1">
        <f t="shared" si="22"/>
        <v>2.2469999999999999</v>
      </c>
      <c r="M334" s="1">
        <v>7.17</v>
      </c>
      <c r="N334" s="1">
        <f t="shared" si="19"/>
        <v>13.9573</v>
      </c>
      <c r="O334" s="1">
        <v>9.99</v>
      </c>
      <c r="P334" s="5">
        <v>105507</v>
      </c>
    </row>
    <row r="335" spans="1:16">
      <c r="B335" s="106" t="s">
        <v>3331</v>
      </c>
      <c r="C335" s="6" t="s">
        <v>3332</v>
      </c>
      <c r="D335" s="2" t="s">
        <v>3334</v>
      </c>
      <c r="E335" s="2" t="s">
        <v>3333</v>
      </c>
      <c r="H335" s="4">
        <f t="shared" si="20"/>
        <v>-1.1938081603435935</v>
      </c>
      <c r="I335" s="8">
        <f t="shared" si="21"/>
        <v>-16.677500000000002</v>
      </c>
      <c r="J335" s="6" t="s">
        <v>17</v>
      </c>
      <c r="K335" s="1">
        <v>4.45</v>
      </c>
      <c r="L335" s="1">
        <f t="shared" si="22"/>
        <v>0.66749999999999998</v>
      </c>
      <c r="M335" s="1">
        <v>6.49</v>
      </c>
      <c r="N335" s="1">
        <f t="shared" si="19"/>
        <v>13.97</v>
      </c>
      <c r="O335" s="1">
        <v>10</v>
      </c>
      <c r="P335" s="5">
        <v>99032</v>
      </c>
    </row>
    <row r="336" spans="1:16">
      <c r="B336" s="106" t="s">
        <v>3335</v>
      </c>
      <c r="C336" s="6" t="s">
        <v>3337</v>
      </c>
      <c r="D336" s="2" t="s">
        <v>3336</v>
      </c>
      <c r="E336" s="2" t="s">
        <v>3338</v>
      </c>
      <c r="H336" s="4">
        <f t="shared" si="20"/>
        <v>-0.87178477690288714</v>
      </c>
      <c r="I336" s="8">
        <f t="shared" si="21"/>
        <v>-6.6429999999999998</v>
      </c>
      <c r="J336" s="6" t="s">
        <v>17</v>
      </c>
      <c r="K336" s="1">
        <v>7.62</v>
      </c>
      <c r="L336" s="1">
        <f t="shared" si="22"/>
        <v>1.143</v>
      </c>
      <c r="M336" s="1">
        <v>5.5</v>
      </c>
      <c r="N336" s="1">
        <f t="shared" si="19"/>
        <v>7.62</v>
      </c>
      <c r="O336" s="1">
        <v>5</v>
      </c>
      <c r="P336" s="5">
        <v>102291</v>
      </c>
    </row>
    <row r="337" spans="1:18">
      <c r="B337" s="106" t="s">
        <v>3339</v>
      </c>
      <c r="C337" s="6" t="s">
        <v>3341</v>
      </c>
      <c r="D337" s="2" t="s">
        <v>3340</v>
      </c>
      <c r="E337" s="2" t="s">
        <v>3342</v>
      </c>
      <c r="H337" s="4">
        <f t="shared" si="20"/>
        <v>-0.3819263478412589</v>
      </c>
      <c r="I337" s="8">
        <f t="shared" si="21"/>
        <v>-6.7857999999999983</v>
      </c>
      <c r="J337" s="6" t="s">
        <v>17</v>
      </c>
      <c r="K337" s="1">
        <v>19.39</v>
      </c>
      <c r="L337" s="1">
        <f t="shared" si="22"/>
        <v>2.9085000000000001</v>
      </c>
      <c r="M337" s="1">
        <v>5.5</v>
      </c>
      <c r="N337" s="1">
        <f t="shared" si="19"/>
        <v>17.767299999999999</v>
      </c>
      <c r="O337" s="1">
        <v>12.99</v>
      </c>
      <c r="P337" s="5">
        <v>209307</v>
      </c>
    </row>
    <row r="338" spans="1:18">
      <c r="B338" s="106" t="s">
        <v>3343</v>
      </c>
      <c r="C338" s="6" t="s">
        <v>3346</v>
      </c>
      <c r="D338" s="2" t="s">
        <v>3344</v>
      </c>
      <c r="E338" s="2" t="s">
        <v>3347</v>
      </c>
      <c r="H338" s="4">
        <f t="shared" si="20"/>
        <v>-0.60932094277981663</v>
      </c>
      <c r="I338" s="8">
        <f t="shared" si="21"/>
        <v>-6.9568000000000012</v>
      </c>
      <c r="J338" s="6" t="s">
        <v>17</v>
      </c>
      <c r="K338" s="1">
        <v>11.93</v>
      </c>
      <c r="L338" s="1">
        <f t="shared" si="22"/>
        <v>1.7894999999999999</v>
      </c>
      <c r="M338" s="1">
        <v>5.68</v>
      </c>
      <c r="N338" s="1">
        <f t="shared" si="19"/>
        <v>11.417300000000001</v>
      </c>
      <c r="O338" s="1">
        <v>7.99</v>
      </c>
      <c r="P338" s="5">
        <v>81012</v>
      </c>
    </row>
    <row r="339" spans="1:18">
      <c r="B339" s="106" t="s">
        <v>3345</v>
      </c>
      <c r="C339" s="6" t="s">
        <v>3349</v>
      </c>
      <c r="D339" s="2" t="s">
        <v>3348</v>
      </c>
      <c r="E339" s="2" t="s">
        <v>3350</v>
      </c>
      <c r="H339" s="4">
        <f t="shared" si="20"/>
        <v>0.18654375520133151</v>
      </c>
      <c r="I339" s="8">
        <f t="shared" si="21"/>
        <v>3.7881999999999998</v>
      </c>
      <c r="J339" s="6" t="s">
        <v>17</v>
      </c>
      <c r="K339" s="1">
        <v>35.03</v>
      </c>
      <c r="L339" s="1">
        <f t="shared" si="22"/>
        <v>5.2545000000000002</v>
      </c>
      <c r="M339" s="1">
        <v>5.68</v>
      </c>
      <c r="N339" s="1">
        <f t="shared" si="19"/>
        <v>20.307300000000001</v>
      </c>
      <c r="O339" s="1">
        <v>14.99</v>
      </c>
      <c r="P339" s="5">
        <v>81611</v>
      </c>
    </row>
    <row r="340" spans="1:18">
      <c r="B340" s="106" t="s">
        <v>3351</v>
      </c>
      <c r="C340" s="6" t="s">
        <v>3353</v>
      </c>
      <c r="D340" s="2" t="s">
        <v>3352</v>
      </c>
      <c r="E340" s="2" t="s">
        <v>3354</v>
      </c>
      <c r="H340" s="4">
        <f t="shared" si="20"/>
        <v>-0.42467454396736065</v>
      </c>
      <c r="I340" s="8">
        <f t="shared" si="21"/>
        <v>-4.3092999999999986</v>
      </c>
      <c r="J340" s="6" t="s">
        <v>17</v>
      </c>
      <c r="K340" s="1">
        <v>10.88</v>
      </c>
      <c r="L340" s="1">
        <f t="shared" si="22"/>
        <v>1.6320000000000001</v>
      </c>
      <c r="M340" s="1">
        <v>3.41</v>
      </c>
      <c r="N340" s="1">
        <f t="shared" si="19"/>
        <v>10.1473</v>
      </c>
      <c r="O340" s="1">
        <v>6.99</v>
      </c>
      <c r="P340" s="5">
        <v>125865</v>
      </c>
    </row>
    <row r="341" spans="1:18">
      <c r="B341" s="106" t="s">
        <v>3355</v>
      </c>
      <c r="C341" s="6" t="s">
        <v>3357</v>
      </c>
      <c r="D341" s="2" t="s">
        <v>3356</v>
      </c>
      <c r="E341" s="2" t="s">
        <v>3358</v>
      </c>
      <c r="H341" s="4">
        <f t="shared" si="20"/>
        <v>-0.27977283876350373</v>
      </c>
      <c r="I341" s="8">
        <f t="shared" si="21"/>
        <v>-7.8132999999999972</v>
      </c>
      <c r="J341" s="6" t="s">
        <v>17</v>
      </c>
      <c r="K341" s="1">
        <v>32.64</v>
      </c>
      <c r="L341" s="1">
        <f t="shared" si="22"/>
        <v>4.8959999999999999</v>
      </c>
      <c r="M341" s="1">
        <v>7.63</v>
      </c>
      <c r="N341" s="1">
        <f t="shared" si="19"/>
        <v>27.927299999999999</v>
      </c>
      <c r="O341" s="1">
        <v>20.99</v>
      </c>
      <c r="P341" s="5">
        <v>174494</v>
      </c>
    </row>
    <row r="342" spans="1:18" s="50" customFormat="1">
      <c r="A342" s="55"/>
      <c r="B342" s="96" t="s">
        <v>3359</v>
      </c>
      <c r="C342" s="47" t="s">
        <v>3361</v>
      </c>
      <c r="D342" s="52" t="s">
        <v>3360</v>
      </c>
      <c r="E342" s="52" t="s">
        <v>3362</v>
      </c>
      <c r="G342" s="47"/>
      <c r="H342" s="81">
        <f t="shared" si="20"/>
        <v>-1.2324146981627297</v>
      </c>
      <c r="I342" s="48">
        <f t="shared" si="21"/>
        <v>-4.6955</v>
      </c>
      <c r="J342" s="47" t="s">
        <v>17</v>
      </c>
      <c r="K342" s="49">
        <v>2.97</v>
      </c>
      <c r="L342" s="49">
        <f t="shared" si="22"/>
        <v>0.44550000000000001</v>
      </c>
      <c r="M342" s="49">
        <v>3.41</v>
      </c>
      <c r="N342" s="49">
        <f t="shared" si="19"/>
        <v>3.81</v>
      </c>
      <c r="O342" s="49">
        <v>2</v>
      </c>
      <c r="P342" s="47"/>
      <c r="R342" s="52" t="s">
        <v>3363</v>
      </c>
    </row>
    <row r="343" spans="1:18">
      <c r="A343" s="107">
        <v>44658</v>
      </c>
      <c r="B343" s="106" t="s">
        <v>3365</v>
      </c>
      <c r="C343" s="6" t="s">
        <v>3364</v>
      </c>
      <c r="D343" s="2" t="s">
        <v>3367</v>
      </c>
      <c r="E343" s="2" t="s">
        <v>3366</v>
      </c>
      <c r="H343" s="4">
        <f t="shared" si="20"/>
        <v>-0.23572157690376239</v>
      </c>
      <c r="I343" s="8">
        <f t="shared" si="21"/>
        <v>-7.1817999999999991</v>
      </c>
      <c r="J343" s="6" t="s">
        <v>17</v>
      </c>
      <c r="K343" s="1">
        <v>35.03</v>
      </c>
      <c r="L343" s="1">
        <f t="shared" si="22"/>
        <v>5.2545000000000002</v>
      </c>
      <c r="M343" s="1">
        <v>6.49</v>
      </c>
      <c r="N343" s="1">
        <f t="shared" si="19"/>
        <v>30.467299999999998</v>
      </c>
      <c r="O343" s="1">
        <v>22.99</v>
      </c>
      <c r="P343" s="5">
        <v>106772</v>
      </c>
    </row>
    <row r="344" spans="1:18">
      <c r="B344" s="106" t="s">
        <v>3369</v>
      </c>
      <c r="C344" s="6" t="s">
        <v>3368</v>
      </c>
      <c r="D344" s="2" t="s">
        <v>3370</v>
      </c>
      <c r="E344" s="2" t="s">
        <v>3371</v>
      </c>
      <c r="H344" s="4">
        <f t="shared" si="20"/>
        <v>0.21250374765278579</v>
      </c>
      <c r="I344" s="8">
        <f t="shared" si="21"/>
        <v>1.3466999999999993</v>
      </c>
      <c r="J344" s="6" t="s">
        <v>17</v>
      </c>
      <c r="K344" s="1">
        <v>9.0399999999999991</v>
      </c>
      <c r="L344" s="1">
        <f t="shared" si="22"/>
        <v>1.3559999999999999</v>
      </c>
      <c r="N344" s="1">
        <f t="shared" si="19"/>
        <v>6.3372999999999999</v>
      </c>
      <c r="O344" s="1">
        <v>3.99</v>
      </c>
      <c r="P344" s="6" t="s">
        <v>29</v>
      </c>
    </row>
    <row r="345" spans="1:18">
      <c r="B345" s="26" t="s">
        <v>3375</v>
      </c>
      <c r="C345" s="6" t="s">
        <v>3372</v>
      </c>
      <c r="D345" s="2" t="s">
        <v>3374</v>
      </c>
      <c r="E345" s="2" t="s">
        <v>3373</v>
      </c>
      <c r="H345" s="4">
        <f t="shared" si="20"/>
        <v>-0.21561450079026551</v>
      </c>
      <c r="I345" s="8">
        <f t="shared" si="21"/>
        <v>-12.0458</v>
      </c>
      <c r="J345" s="6" t="s">
        <v>17</v>
      </c>
      <c r="K345" s="1">
        <v>59.99</v>
      </c>
      <c r="L345" s="1">
        <f t="shared" si="22"/>
        <v>8.9984999999999999</v>
      </c>
      <c r="M345" s="1">
        <v>7.17</v>
      </c>
      <c r="N345" s="1">
        <f t="shared" si="19"/>
        <v>55.8673</v>
      </c>
      <c r="O345" s="1">
        <v>42.99</v>
      </c>
      <c r="P345" s="5">
        <v>181177</v>
      </c>
    </row>
    <row r="346" spans="1:18">
      <c r="B346" s="106" t="s">
        <v>3378</v>
      </c>
      <c r="C346" s="6" t="s">
        <v>3377</v>
      </c>
      <c r="D346" s="2" t="s">
        <v>3379</v>
      </c>
      <c r="E346" s="2" t="s">
        <v>3376</v>
      </c>
      <c r="H346" s="4">
        <f t="shared" si="20"/>
        <v>-0.26528920727014393</v>
      </c>
      <c r="I346" s="8">
        <f t="shared" si="21"/>
        <v>-1.3443000000000005</v>
      </c>
      <c r="J346" s="6" t="s">
        <v>17</v>
      </c>
      <c r="K346" s="1">
        <v>4.38</v>
      </c>
      <c r="L346" s="1">
        <f t="shared" si="22"/>
        <v>0.65699999999999992</v>
      </c>
      <c r="N346" s="1">
        <f t="shared" si="19"/>
        <v>5.0673000000000004</v>
      </c>
      <c r="O346" s="1">
        <v>2.99</v>
      </c>
      <c r="P346" s="6" t="s">
        <v>29</v>
      </c>
    </row>
    <row r="347" spans="1:18">
      <c r="B347" s="106" t="s">
        <v>3382</v>
      </c>
      <c r="C347" s="6" t="s">
        <v>3380</v>
      </c>
      <c r="D347" s="2" t="s">
        <v>3384</v>
      </c>
      <c r="E347" s="2" t="s">
        <v>3381</v>
      </c>
      <c r="H347" s="4">
        <f t="shared" si="20"/>
        <v>-0.11105941302791705</v>
      </c>
      <c r="I347" s="8">
        <f t="shared" si="21"/>
        <v>-1.5515000000000012</v>
      </c>
      <c r="J347" s="6" t="s">
        <v>17</v>
      </c>
      <c r="K347" s="1">
        <v>14.61</v>
      </c>
      <c r="L347" s="1">
        <f t="shared" si="22"/>
        <v>2.1915</v>
      </c>
      <c r="N347" s="1">
        <f t="shared" si="19"/>
        <v>13.97</v>
      </c>
      <c r="O347" s="1">
        <v>10</v>
      </c>
      <c r="P347" s="6" t="s">
        <v>29</v>
      </c>
    </row>
    <row r="348" spans="1:18">
      <c r="B348" s="106" t="s">
        <v>3385</v>
      </c>
      <c r="C348" s="6" t="s">
        <v>3383</v>
      </c>
      <c r="D348" s="2" t="s">
        <v>3386</v>
      </c>
      <c r="E348" s="2" t="s">
        <v>3387</v>
      </c>
      <c r="H348" s="4">
        <f t="shared" si="20"/>
        <v>-0.24775569335588243</v>
      </c>
      <c r="I348" s="8">
        <f t="shared" si="21"/>
        <v>-4.087299999999999</v>
      </c>
      <c r="J348" s="6" t="s">
        <v>17</v>
      </c>
      <c r="K348" s="1">
        <v>14.6</v>
      </c>
      <c r="L348" s="1">
        <f t="shared" si="22"/>
        <v>2.19</v>
      </c>
      <c r="N348" s="1">
        <f t="shared" si="19"/>
        <v>16.497299999999999</v>
      </c>
      <c r="O348" s="1">
        <v>11.99</v>
      </c>
      <c r="P348" s="6" t="s">
        <v>29</v>
      </c>
    </row>
    <row r="349" spans="1:18">
      <c r="B349" s="106" t="s">
        <v>3390</v>
      </c>
      <c r="C349" s="6" t="s">
        <v>3388</v>
      </c>
      <c r="D349" s="2" t="s">
        <v>3391</v>
      </c>
      <c r="E349" s="2" t="s">
        <v>3389</v>
      </c>
      <c r="H349" s="4">
        <f t="shared" si="20"/>
        <v>-0.21670111877297901</v>
      </c>
      <c r="I349" s="8">
        <f t="shared" si="21"/>
        <v>-1.3733</v>
      </c>
      <c r="J349" s="6" t="s">
        <v>17</v>
      </c>
      <c r="K349" s="1">
        <v>5.84</v>
      </c>
      <c r="L349" s="1">
        <f t="shared" si="22"/>
        <v>0.876</v>
      </c>
      <c r="N349" s="1">
        <f t="shared" si="19"/>
        <v>6.3372999999999999</v>
      </c>
      <c r="O349" s="1">
        <v>3.99</v>
      </c>
      <c r="P349" s="6" t="s">
        <v>29</v>
      </c>
    </row>
    <row r="350" spans="1:18">
      <c r="B350" s="106" t="s">
        <v>3392</v>
      </c>
      <c r="C350" s="6" t="s">
        <v>3394</v>
      </c>
      <c r="D350" s="2" t="s">
        <v>3395</v>
      </c>
      <c r="E350" s="2" t="s">
        <v>3393</v>
      </c>
      <c r="H350" s="4">
        <f t="shared" si="20"/>
        <v>-0.10351802354980862</v>
      </c>
      <c r="I350" s="8">
        <f t="shared" si="21"/>
        <v>-1.5763000000000007</v>
      </c>
      <c r="J350" s="6" t="s">
        <v>17</v>
      </c>
      <c r="K350" s="1">
        <v>16.059999999999999</v>
      </c>
      <c r="L350" s="1">
        <f t="shared" si="22"/>
        <v>2.4089999999999998</v>
      </c>
      <c r="N350" s="1">
        <f t="shared" si="19"/>
        <v>15.2273</v>
      </c>
      <c r="O350" s="1">
        <v>10.99</v>
      </c>
      <c r="P350" s="6" t="s">
        <v>29</v>
      </c>
    </row>
    <row r="351" spans="1:18">
      <c r="B351" s="109" t="s">
        <v>3397</v>
      </c>
      <c r="C351" s="6" t="s">
        <v>3398</v>
      </c>
      <c r="D351" s="2" t="s">
        <v>3396</v>
      </c>
      <c r="E351" s="2" t="s">
        <v>3399</v>
      </c>
      <c r="H351" s="4">
        <f t="shared" si="20"/>
        <v>-0.14713160854893143</v>
      </c>
      <c r="I351" s="8">
        <f t="shared" si="21"/>
        <v>-1.3080000000000005</v>
      </c>
      <c r="J351" s="6" t="s">
        <v>17</v>
      </c>
      <c r="K351" s="1">
        <v>8.92</v>
      </c>
      <c r="L351" s="1">
        <f t="shared" si="22"/>
        <v>1.3379999999999999</v>
      </c>
      <c r="N351" s="1">
        <f t="shared" si="19"/>
        <v>8.89</v>
      </c>
      <c r="O351" s="1">
        <v>6</v>
      </c>
      <c r="P351" s="6" t="s">
        <v>29</v>
      </c>
    </row>
    <row r="352" spans="1:18">
      <c r="B352" s="109" t="s">
        <v>3402</v>
      </c>
      <c r="C352" s="6" t="s">
        <v>3400</v>
      </c>
      <c r="D352" s="2" t="s">
        <v>3403</v>
      </c>
      <c r="E352" s="2" t="s">
        <v>3401</v>
      </c>
      <c r="H352" s="4">
        <f t="shared" si="20"/>
        <v>-0.21670111877297901</v>
      </c>
      <c r="I352" s="8">
        <f t="shared" si="21"/>
        <v>-1.3733</v>
      </c>
      <c r="J352" s="6" t="s">
        <v>17</v>
      </c>
      <c r="K352" s="1">
        <v>5.84</v>
      </c>
      <c r="L352" s="1">
        <f t="shared" si="22"/>
        <v>0.876</v>
      </c>
      <c r="N352" s="1">
        <f t="shared" si="19"/>
        <v>6.3372999999999999</v>
      </c>
      <c r="O352" s="1">
        <v>3.99</v>
      </c>
      <c r="P352" s="6" t="s">
        <v>29</v>
      </c>
    </row>
    <row r="353" spans="1:18">
      <c r="B353" s="109" t="s">
        <v>3404</v>
      </c>
      <c r="C353" s="6" t="s">
        <v>3405</v>
      </c>
      <c r="D353" s="2" t="s">
        <v>3407</v>
      </c>
      <c r="E353" s="2" t="s">
        <v>3406</v>
      </c>
      <c r="H353" s="4">
        <f t="shared" si="20"/>
        <v>-0.44177010624763613</v>
      </c>
      <c r="I353" s="8">
        <f t="shared" si="21"/>
        <v>-1.2848000000000002</v>
      </c>
      <c r="J353" s="6" t="s">
        <v>17</v>
      </c>
      <c r="K353" s="1">
        <v>1.91</v>
      </c>
      <c r="L353" s="1">
        <f t="shared" si="22"/>
        <v>0.28649999999999998</v>
      </c>
      <c r="N353" s="1">
        <f t="shared" si="19"/>
        <v>2.9083000000000001</v>
      </c>
      <c r="O353" s="1">
        <v>1.29</v>
      </c>
      <c r="P353" s="6" t="s">
        <v>29</v>
      </c>
    </row>
    <row r="354" spans="1:18">
      <c r="B354" s="109" t="s">
        <v>3408</v>
      </c>
      <c r="C354" s="6" t="s">
        <v>3409</v>
      </c>
      <c r="D354" s="2" t="s">
        <v>3411</v>
      </c>
      <c r="E354" s="2" t="s">
        <v>3410</v>
      </c>
      <c r="H354" s="4">
        <f t="shared" si="20"/>
        <v>-1.3481299212598425</v>
      </c>
      <c r="I354" s="8">
        <f t="shared" si="21"/>
        <v>-6.8485000000000005</v>
      </c>
      <c r="J354" s="6" t="s">
        <v>17</v>
      </c>
      <c r="K354" s="1">
        <v>4.3899999999999997</v>
      </c>
      <c r="L354" s="1">
        <f t="shared" si="22"/>
        <v>0.65849999999999997</v>
      </c>
      <c r="M354" s="1">
        <v>5.5</v>
      </c>
      <c r="N354" s="1">
        <f t="shared" si="19"/>
        <v>5.08</v>
      </c>
      <c r="O354" s="1">
        <v>3</v>
      </c>
      <c r="P354" s="6" t="s">
        <v>29</v>
      </c>
    </row>
    <row r="355" spans="1:18">
      <c r="B355" s="109" t="s">
        <v>3412</v>
      </c>
      <c r="C355" s="6" t="s">
        <v>3414</v>
      </c>
      <c r="D355" s="2" t="s">
        <v>3413</v>
      </c>
      <c r="E355" s="2" t="s">
        <v>3415</v>
      </c>
      <c r="H355" s="4">
        <f t="shared" si="20"/>
        <v>-0.21670111877297901</v>
      </c>
      <c r="I355" s="8">
        <f t="shared" si="21"/>
        <v>-1.3733</v>
      </c>
      <c r="J355" s="6" t="s">
        <v>17</v>
      </c>
      <c r="K355" s="1">
        <v>5.84</v>
      </c>
      <c r="L355" s="1">
        <f t="shared" si="22"/>
        <v>0.876</v>
      </c>
      <c r="N355" s="1">
        <f t="shared" si="19"/>
        <v>6.3372999999999999</v>
      </c>
      <c r="O355" s="1">
        <v>3.99</v>
      </c>
      <c r="P355" s="6" t="s">
        <v>29</v>
      </c>
    </row>
    <row r="356" spans="1:18">
      <c r="B356" s="109" t="s">
        <v>3418</v>
      </c>
      <c r="C356" s="6" t="s">
        <v>3417</v>
      </c>
      <c r="D356" s="2" t="s">
        <v>3419</v>
      </c>
      <c r="E356" s="2" t="s">
        <v>3416</v>
      </c>
      <c r="H356" s="4">
        <f t="shared" si="20"/>
        <v>-0.15312447646171889</v>
      </c>
      <c r="I356" s="8">
        <f t="shared" si="21"/>
        <v>-1.5538000000000001</v>
      </c>
      <c r="J356" s="6" t="s">
        <v>17</v>
      </c>
      <c r="K356" s="1">
        <v>10.11</v>
      </c>
      <c r="L356" s="1">
        <f t="shared" si="22"/>
        <v>1.5165</v>
      </c>
      <c r="N356" s="1">
        <f t="shared" si="19"/>
        <v>10.1473</v>
      </c>
      <c r="O356" s="1">
        <v>6.99</v>
      </c>
      <c r="P356" s="6" t="s">
        <v>29</v>
      </c>
    </row>
    <row r="357" spans="1:18">
      <c r="B357" s="109" t="s">
        <v>3420</v>
      </c>
      <c r="C357" s="6" t="s">
        <v>3421</v>
      </c>
      <c r="D357" s="2" t="s">
        <v>3423</v>
      </c>
      <c r="E357" s="2" t="s">
        <v>3422</v>
      </c>
      <c r="H357" s="4">
        <f t="shared" si="20"/>
        <v>-6.4331290907035849E-2</v>
      </c>
      <c r="I357" s="8">
        <f t="shared" si="21"/>
        <v>-1.8782999999999976</v>
      </c>
      <c r="J357" s="6" t="s">
        <v>17</v>
      </c>
      <c r="K357" s="1">
        <v>32.14</v>
      </c>
      <c r="L357" s="1">
        <f t="shared" si="22"/>
        <v>4.8209999999999997</v>
      </c>
      <c r="N357" s="1">
        <f t="shared" si="19"/>
        <v>29.197299999999998</v>
      </c>
      <c r="O357" s="1">
        <v>21.99</v>
      </c>
      <c r="R357" s="2" t="s">
        <v>3424</v>
      </c>
    </row>
    <row r="358" spans="1:18">
      <c r="B358" s="109" t="s">
        <v>3425</v>
      </c>
      <c r="C358" s="6" t="s">
        <v>3427</v>
      </c>
      <c r="D358" s="2" t="s">
        <v>3426</v>
      </c>
      <c r="E358" s="2" t="s">
        <v>3428</v>
      </c>
      <c r="H358" s="4">
        <f t="shared" si="20"/>
        <v>-8.7938439513242692E-2</v>
      </c>
      <c r="I358" s="8">
        <f t="shared" si="21"/>
        <v>-1.2285000000000004</v>
      </c>
      <c r="J358" s="6" t="s">
        <v>17</v>
      </c>
      <c r="K358" s="1">
        <v>14.99</v>
      </c>
      <c r="L358" s="1">
        <f t="shared" si="22"/>
        <v>2.2484999999999999</v>
      </c>
      <c r="N358" s="1">
        <f t="shared" si="19"/>
        <v>13.97</v>
      </c>
      <c r="O358" s="1">
        <v>10</v>
      </c>
      <c r="P358" s="6" t="s">
        <v>29</v>
      </c>
    </row>
    <row r="359" spans="1:18">
      <c r="B359" s="109" t="s">
        <v>3429</v>
      </c>
      <c r="C359" s="6" t="s">
        <v>3431</v>
      </c>
      <c r="D359" s="2" t="s">
        <v>3430</v>
      </c>
      <c r="E359" s="2" t="s">
        <v>3432</v>
      </c>
      <c r="H359" s="4">
        <f t="shared" si="20"/>
        <v>-0.3486161219814079</v>
      </c>
      <c r="I359" s="8">
        <f t="shared" si="21"/>
        <v>-1.3238000000000003</v>
      </c>
      <c r="J359" s="6" t="s">
        <v>17</v>
      </c>
      <c r="K359" s="1">
        <v>2.91</v>
      </c>
      <c r="L359" s="1">
        <f t="shared" si="22"/>
        <v>0.4365</v>
      </c>
      <c r="N359" s="1">
        <f t="shared" si="19"/>
        <v>3.7973000000000003</v>
      </c>
      <c r="O359" s="1">
        <v>1.99</v>
      </c>
      <c r="P359" s="6" t="s">
        <v>29</v>
      </c>
    </row>
    <row r="360" spans="1:18">
      <c r="B360" s="109" t="s">
        <v>3433</v>
      </c>
      <c r="C360" s="6" t="s">
        <v>3435</v>
      </c>
      <c r="D360" s="2" t="s">
        <v>3434</v>
      </c>
      <c r="E360" s="2" t="s">
        <v>3436</v>
      </c>
      <c r="H360" s="4">
        <f t="shared" si="20"/>
        <v>-9.6791596200590302E-2</v>
      </c>
      <c r="I360" s="8">
        <f t="shared" si="21"/>
        <v>-1.5967999999999982</v>
      </c>
      <c r="J360" s="6" t="s">
        <v>17</v>
      </c>
      <c r="K360" s="1">
        <v>17.53</v>
      </c>
      <c r="L360" s="1">
        <f t="shared" si="22"/>
        <v>2.6295000000000002</v>
      </c>
      <c r="N360" s="1">
        <f t="shared" si="19"/>
        <v>16.497299999999999</v>
      </c>
      <c r="O360" s="1">
        <v>11.99</v>
      </c>
      <c r="P360" s="6" t="s">
        <v>29</v>
      </c>
    </row>
    <row r="361" spans="1:18">
      <c r="B361" s="109" t="s">
        <v>3437</v>
      </c>
      <c r="C361" s="6" t="s">
        <v>3439</v>
      </c>
      <c r="D361" s="2" t="s">
        <v>3438</v>
      </c>
      <c r="E361" s="2" t="s">
        <v>3440</v>
      </c>
      <c r="H361" s="4">
        <f t="shared" si="20"/>
        <v>-0.13044239881583219</v>
      </c>
      <c r="I361" s="8">
        <f t="shared" si="21"/>
        <v>-1.4893000000000012</v>
      </c>
      <c r="J361" s="6" t="s">
        <v>17</v>
      </c>
      <c r="K361" s="1">
        <v>11.68</v>
      </c>
      <c r="L361" s="1">
        <f t="shared" si="22"/>
        <v>1.752</v>
      </c>
      <c r="N361" s="1">
        <f t="shared" si="19"/>
        <v>11.417300000000001</v>
      </c>
      <c r="O361" s="1">
        <v>7.99</v>
      </c>
      <c r="P361" s="6" t="s">
        <v>29</v>
      </c>
    </row>
    <row r="362" spans="1:18" s="50" customFormat="1">
      <c r="A362" s="55"/>
      <c r="B362" s="96" t="s">
        <v>3441</v>
      </c>
      <c r="C362" s="47" t="s">
        <v>3443</v>
      </c>
      <c r="D362" s="52" t="s">
        <v>3442</v>
      </c>
      <c r="E362" s="52" t="s">
        <v>3444</v>
      </c>
      <c r="G362" s="47"/>
      <c r="H362" s="81">
        <f t="shared" si="20"/>
        <v>-0.3486161219814079</v>
      </c>
      <c r="I362" s="48">
        <f t="shared" si="21"/>
        <v>-1.3238000000000003</v>
      </c>
      <c r="J362" s="47" t="s">
        <v>17</v>
      </c>
      <c r="K362" s="49">
        <v>2.91</v>
      </c>
      <c r="L362" s="49">
        <f t="shared" si="22"/>
        <v>0.4365</v>
      </c>
      <c r="M362" s="49"/>
      <c r="N362" s="49">
        <f t="shared" si="19"/>
        <v>3.7973000000000003</v>
      </c>
      <c r="O362" s="49">
        <v>1.99</v>
      </c>
      <c r="P362" s="47" t="s">
        <v>29</v>
      </c>
    </row>
    <row r="363" spans="1:18">
      <c r="B363" s="106" t="s">
        <v>3445</v>
      </c>
      <c r="C363" s="6" t="s">
        <v>3447</v>
      </c>
      <c r="D363" s="2" t="s">
        <v>3446</v>
      </c>
      <c r="E363" s="2" t="s">
        <v>3448</v>
      </c>
      <c r="H363" s="4">
        <f t="shared" si="20"/>
        <v>-0.23978043947179215</v>
      </c>
      <c r="I363" s="8">
        <f t="shared" si="21"/>
        <v>-1.3673000000000004</v>
      </c>
      <c r="J363" s="6" t="s">
        <v>17</v>
      </c>
      <c r="K363" s="1">
        <v>5.0999999999999996</v>
      </c>
      <c r="L363" s="1">
        <f t="shared" si="22"/>
        <v>0.7649999999999999</v>
      </c>
      <c r="N363" s="1">
        <f t="shared" si="19"/>
        <v>5.7023000000000001</v>
      </c>
      <c r="O363" s="1">
        <v>3.49</v>
      </c>
      <c r="P363" s="6" t="s">
        <v>29</v>
      </c>
    </row>
    <row r="364" spans="1:18">
      <c r="B364" s="106" t="s">
        <v>3449</v>
      </c>
      <c r="C364" s="6" t="s">
        <v>3451</v>
      </c>
      <c r="D364" s="2" t="s">
        <v>3450</v>
      </c>
      <c r="E364" s="2" t="s">
        <v>3452</v>
      </c>
      <c r="H364" s="4">
        <f t="shared" si="20"/>
        <v>-0.33742395912885476</v>
      </c>
      <c r="I364" s="8">
        <f t="shared" si="21"/>
        <v>-1.2813000000000003</v>
      </c>
      <c r="J364" s="6" t="s">
        <v>17</v>
      </c>
      <c r="K364" s="1">
        <v>2.96</v>
      </c>
      <c r="L364" s="1">
        <f t="shared" si="22"/>
        <v>0.44400000000000001</v>
      </c>
      <c r="N364" s="1">
        <f t="shared" si="19"/>
        <v>3.7973000000000003</v>
      </c>
      <c r="O364" s="1">
        <v>1.99</v>
      </c>
      <c r="P364" s="6" t="s">
        <v>29</v>
      </c>
    </row>
    <row r="365" spans="1:18">
      <c r="B365" s="106" t="s">
        <v>3453</v>
      </c>
      <c r="C365" s="6" t="s">
        <v>3454</v>
      </c>
      <c r="D365" s="2" t="s">
        <v>3456</v>
      </c>
      <c r="E365" s="2" t="s">
        <v>3455</v>
      </c>
      <c r="H365" s="4">
        <f t="shared" si="20"/>
        <v>-7.898578598805249E-2</v>
      </c>
      <c r="I365" s="8">
        <f t="shared" si="21"/>
        <v>-1.7043000000000053</v>
      </c>
      <c r="J365" s="6" t="s">
        <v>17</v>
      </c>
      <c r="K365" s="1">
        <v>23.38</v>
      </c>
      <c r="L365" s="1">
        <f t="shared" si="22"/>
        <v>3.5069999999999997</v>
      </c>
      <c r="N365" s="1">
        <f t="shared" si="19"/>
        <v>21.577300000000005</v>
      </c>
      <c r="O365" s="1">
        <v>15.99</v>
      </c>
      <c r="P365" s="6" t="s">
        <v>29</v>
      </c>
    </row>
    <row r="366" spans="1:18">
      <c r="B366" s="106" t="s">
        <v>3458</v>
      </c>
      <c r="C366" s="6" t="s">
        <v>3457</v>
      </c>
      <c r="D366" s="2" t="s">
        <v>3396</v>
      </c>
      <c r="E366" s="2" t="s">
        <v>3459</v>
      </c>
      <c r="H366" s="4">
        <f t="shared" si="20"/>
        <v>-0.18346456692913385</v>
      </c>
      <c r="I366" s="8">
        <f t="shared" si="21"/>
        <v>-1.3979999999999999</v>
      </c>
      <c r="J366" s="6" t="s">
        <v>17</v>
      </c>
      <c r="K366" s="1">
        <v>7.32</v>
      </c>
      <c r="L366" s="1">
        <f t="shared" si="22"/>
        <v>1.0980000000000001</v>
      </c>
      <c r="N366" s="1">
        <f t="shared" si="19"/>
        <v>7.62</v>
      </c>
      <c r="O366" s="1">
        <v>5</v>
      </c>
      <c r="P366" s="6" t="s">
        <v>29</v>
      </c>
    </row>
    <row r="367" spans="1:18">
      <c r="B367" s="106" t="s">
        <v>3460</v>
      </c>
      <c r="C367" s="6" t="s">
        <v>3462</v>
      </c>
      <c r="D367" s="2" t="s">
        <v>3461</v>
      </c>
      <c r="E367" s="2" t="s">
        <v>3463</v>
      </c>
      <c r="H367" s="4">
        <f t="shared" si="20"/>
        <v>-0.21670111877297901</v>
      </c>
      <c r="I367" s="8">
        <f t="shared" si="21"/>
        <v>-1.3733</v>
      </c>
      <c r="J367" s="6" t="s">
        <v>17</v>
      </c>
      <c r="K367" s="1">
        <v>5.84</v>
      </c>
      <c r="L367" s="1">
        <f t="shared" si="22"/>
        <v>0.876</v>
      </c>
      <c r="N367" s="1">
        <f t="shared" si="19"/>
        <v>6.3372999999999999</v>
      </c>
      <c r="O367" s="1">
        <v>3.99</v>
      </c>
      <c r="P367" s="6" t="s">
        <v>29</v>
      </c>
    </row>
    <row r="368" spans="1:18">
      <c r="B368" s="106" t="s">
        <v>3464</v>
      </c>
      <c r="C368" s="6" t="s">
        <v>3466</v>
      </c>
      <c r="D368" s="2" t="s">
        <v>3465</v>
      </c>
      <c r="E368" s="2" t="s">
        <v>3467</v>
      </c>
      <c r="H368" s="4">
        <f t="shared" si="20"/>
        <v>-0.21670111877297901</v>
      </c>
      <c r="I368" s="8">
        <f t="shared" si="21"/>
        <v>-1.3733</v>
      </c>
      <c r="J368" s="6" t="s">
        <v>17</v>
      </c>
      <c r="K368" s="1">
        <v>5.84</v>
      </c>
      <c r="L368" s="1">
        <f t="shared" si="22"/>
        <v>0.876</v>
      </c>
      <c r="N368" s="1">
        <f t="shared" si="19"/>
        <v>6.3372999999999999</v>
      </c>
      <c r="O368" s="1">
        <v>3.99</v>
      </c>
      <c r="P368" s="6" t="s">
        <v>29</v>
      </c>
    </row>
    <row r="369" spans="1:18">
      <c r="B369" s="106" t="s">
        <v>3468</v>
      </c>
      <c r="C369" s="6" t="s">
        <v>3470</v>
      </c>
      <c r="D369" s="2" t="s">
        <v>3469</v>
      </c>
      <c r="E369" s="2" t="s">
        <v>3471</v>
      </c>
      <c r="H369" s="4">
        <f t="shared" si="20"/>
        <v>-6.7966373188582452E-2</v>
      </c>
      <c r="I369" s="8">
        <f t="shared" si="21"/>
        <v>-1.811799999999999</v>
      </c>
      <c r="J369" s="6" t="s">
        <v>17</v>
      </c>
      <c r="K369" s="1">
        <v>29.23</v>
      </c>
      <c r="L369" s="1">
        <f t="shared" si="22"/>
        <v>4.3845000000000001</v>
      </c>
      <c r="N369" s="1">
        <f t="shared" si="19"/>
        <v>26.657299999999999</v>
      </c>
      <c r="O369" s="1">
        <v>19.989999999999998</v>
      </c>
      <c r="P369" s="6" t="s">
        <v>29</v>
      </c>
      <c r="R369" s="2" t="s">
        <v>3484</v>
      </c>
    </row>
    <row r="370" spans="1:18">
      <c r="B370" s="106" t="s">
        <v>3472</v>
      </c>
      <c r="C370" s="6" t="s">
        <v>3474</v>
      </c>
      <c r="D370" s="2" t="s">
        <v>3473</v>
      </c>
      <c r="E370" s="2" t="s">
        <v>3475</v>
      </c>
      <c r="H370" s="4">
        <f t="shared" si="20"/>
        <v>-0.12060355512885733</v>
      </c>
      <c r="I370" s="8">
        <f t="shared" si="21"/>
        <v>-1.6833000000000005</v>
      </c>
      <c r="J370" s="6" t="s">
        <v>17</v>
      </c>
      <c r="K370" s="1">
        <v>14.44</v>
      </c>
      <c r="L370" s="1">
        <f t="shared" si="22"/>
        <v>2.1659999999999999</v>
      </c>
      <c r="N370" s="1">
        <f t="shared" si="19"/>
        <v>13.9573</v>
      </c>
      <c r="O370" s="1">
        <v>9.99</v>
      </c>
      <c r="P370" s="6" t="s">
        <v>29</v>
      </c>
    </row>
    <row r="371" spans="1:18">
      <c r="B371" s="106" t="s">
        <v>3476</v>
      </c>
      <c r="C371" s="6" t="s">
        <v>3478</v>
      </c>
      <c r="D371" s="2" t="s">
        <v>3477</v>
      </c>
      <c r="E371" s="2" t="s">
        <v>3479</v>
      </c>
      <c r="H371" s="4">
        <f t="shared" si="20"/>
        <v>-0.11085955019953718</v>
      </c>
      <c r="I371" s="8">
        <f t="shared" si="21"/>
        <v>-1.5473000000000003</v>
      </c>
      <c r="J371" s="6" t="s">
        <v>17</v>
      </c>
      <c r="K371" s="1">
        <v>14.6</v>
      </c>
      <c r="L371" s="1">
        <f t="shared" si="22"/>
        <v>2.19</v>
      </c>
      <c r="N371" s="1">
        <f t="shared" si="19"/>
        <v>13.9573</v>
      </c>
      <c r="O371" s="1">
        <v>9.99</v>
      </c>
      <c r="P371" s="6" t="s">
        <v>29</v>
      </c>
    </row>
    <row r="372" spans="1:18" s="50" customFormat="1">
      <c r="A372" s="55"/>
      <c r="B372" s="96" t="s">
        <v>3481</v>
      </c>
      <c r="C372" s="47" t="s">
        <v>3482</v>
      </c>
      <c r="D372" s="52" t="s">
        <v>3480</v>
      </c>
      <c r="E372" s="52" t="s">
        <v>3483</v>
      </c>
      <c r="G372" s="47"/>
      <c r="H372" s="81">
        <f t="shared" si="20"/>
        <v>-0.12060355512885733</v>
      </c>
      <c r="I372" s="48">
        <f t="shared" si="21"/>
        <v>-1.6833000000000005</v>
      </c>
      <c r="J372" s="47" t="s">
        <v>17</v>
      </c>
      <c r="K372" s="49">
        <v>14.44</v>
      </c>
      <c r="L372" s="49">
        <f t="shared" si="22"/>
        <v>2.1659999999999999</v>
      </c>
      <c r="M372" s="49"/>
      <c r="N372" s="49">
        <f t="shared" si="19"/>
        <v>13.9573</v>
      </c>
      <c r="O372" s="49">
        <v>9.99</v>
      </c>
      <c r="P372" s="47" t="s">
        <v>29</v>
      </c>
    </row>
    <row r="373" spans="1:18">
      <c r="A373" s="13">
        <v>44659</v>
      </c>
      <c r="B373" s="106" t="s">
        <v>3486</v>
      </c>
      <c r="C373" s="6" t="s">
        <v>3488</v>
      </c>
      <c r="D373" s="2" t="s">
        <v>3487</v>
      </c>
      <c r="E373" s="2" t="s">
        <v>3489</v>
      </c>
      <c r="H373" s="4">
        <f t="shared" si="20"/>
        <v>-0.10659654804295959</v>
      </c>
      <c r="I373" s="8">
        <f t="shared" si="21"/>
        <v>-1.4878</v>
      </c>
      <c r="J373" s="6" t="s">
        <v>17</v>
      </c>
      <c r="K373" s="1">
        <v>14.67</v>
      </c>
      <c r="L373" s="1">
        <f t="shared" si="22"/>
        <v>2.2004999999999999</v>
      </c>
      <c r="N373" s="1">
        <f t="shared" si="19"/>
        <v>13.9573</v>
      </c>
      <c r="O373" s="1">
        <v>9.99</v>
      </c>
      <c r="P373" s="6" t="s">
        <v>29</v>
      </c>
      <c r="R373" s="2" t="s">
        <v>3485</v>
      </c>
    </row>
    <row r="374" spans="1:18">
      <c r="B374" s="106" t="s">
        <v>3490</v>
      </c>
      <c r="C374" s="6" t="s">
        <v>3492</v>
      </c>
      <c r="D374" s="2" t="s">
        <v>3491</v>
      </c>
      <c r="E374" s="2" t="s">
        <v>3493</v>
      </c>
      <c r="H374" s="4">
        <f t="shared" si="20"/>
        <v>-0.10050654496213454</v>
      </c>
      <c r="I374" s="8">
        <f t="shared" si="21"/>
        <v>-1.4028000000000005</v>
      </c>
      <c r="J374" s="6" t="s">
        <v>17</v>
      </c>
      <c r="K374" s="1">
        <v>14.77</v>
      </c>
      <c r="L374" s="1">
        <f t="shared" si="22"/>
        <v>2.2155</v>
      </c>
      <c r="N374" s="1">
        <f t="shared" si="19"/>
        <v>13.9573</v>
      </c>
      <c r="O374" s="1">
        <v>9.99</v>
      </c>
      <c r="P374" s="6" t="s">
        <v>29</v>
      </c>
    </row>
    <row r="375" spans="1:18">
      <c r="B375" s="106" t="s">
        <v>3494</v>
      </c>
      <c r="C375" s="6" t="s">
        <v>3496</v>
      </c>
      <c r="D375" s="2" t="s">
        <v>3495</v>
      </c>
      <c r="E375" s="2" t="s">
        <v>3497</v>
      </c>
      <c r="H375" s="4">
        <f t="shared" si="20"/>
        <v>-0.10050654496213454</v>
      </c>
      <c r="I375" s="8">
        <f t="shared" si="21"/>
        <v>-1.4028000000000005</v>
      </c>
      <c r="J375" s="6" t="s">
        <v>17</v>
      </c>
      <c r="K375" s="1">
        <v>14.77</v>
      </c>
      <c r="L375" s="1">
        <f t="shared" si="22"/>
        <v>2.2155</v>
      </c>
      <c r="N375" s="1">
        <f t="shared" si="19"/>
        <v>13.9573</v>
      </c>
      <c r="O375" s="1">
        <v>9.99</v>
      </c>
      <c r="P375" s="6" t="s">
        <v>29</v>
      </c>
    </row>
    <row r="376" spans="1:18">
      <c r="B376" s="106" t="s">
        <v>3498</v>
      </c>
      <c r="C376" s="6" t="s">
        <v>3500</v>
      </c>
      <c r="D376" s="2" t="s">
        <v>3499</v>
      </c>
      <c r="E376" s="2" t="s">
        <v>3501</v>
      </c>
      <c r="H376" s="4">
        <f t="shared" si="20"/>
        <v>-0.12060355512885733</v>
      </c>
      <c r="I376" s="8">
        <f t="shared" si="21"/>
        <v>-1.6833000000000005</v>
      </c>
      <c r="J376" s="6" t="s">
        <v>17</v>
      </c>
      <c r="K376" s="1">
        <v>14.44</v>
      </c>
      <c r="L376" s="1">
        <f t="shared" si="22"/>
        <v>2.1659999999999999</v>
      </c>
      <c r="N376" s="1">
        <f t="shared" si="19"/>
        <v>13.9573</v>
      </c>
      <c r="O376" s="1">
        <v>9.99</v>
      </c>
      <c r="P376" s="6" t="s">
        <v>29</v>
      </c>
    </row>
    <row r="377" spans="1:18">
      <c r="B377" s="106" t="s">
        <v>3502</v>
      </c>
      <c r="C377" s="6" t="s">
        <v>3504</v>
      </c>
      <c r="D377" s="2" t="s">
        <v>3503</v>
      </c>
      <c r="E377" s="2" t="s">
        <v>3505</v>
      </c>
      <c r="H377" s="4">
        <f t="shared" si="20"/>
        <v>-0.1084235489672071</v>
      </c>
      <c r="I377" s="8">
        <f t="shared" si="21"/>
        <v>-1.5132999999999996</v>
      </c>
      <c r="J377" s="6" t="s">
        <v>17</v>
      </c>
      <c r="K377" s="1">
        <v>14.64</v>
      </c>
      <c r="L377" s="1">
        <f t="shared" si="22"/>
        <v>2.1960000000000002</v>
      </c>
      <c r="N377" s="1">
        <f t="shared" si="19"/>
        <v>13.9573</v>
      </c>
      <c r="O377" s="1">
        <v>9.99</v>
      </c>
      <c r="P377" s="6" t="s">
        <v>29</v>
      </c>
    </row>
    <row r="378" spans="1:18">
      <c r="B378" s="106" t="s">
        <v>3506</v>
      </c>
      <c r="C378" s="6" t="s">
        <v>3508</v>
      </c>
      <c r="D378" s="2" t="s">
        <v>3507</v>
      </c>
      <c r="E378" s="2" t="s">
        <v>3509</v>
      </c>
      <c r="H378" s="4">
        <f t="shared" si="20"/>
        <v>-0.31056276828272722</v>
      </c>
      <c r="I378" s="8">
        <f t="shared" si="21"/>
        <v>-1.1793000000000002</v>
      </c>
      <c r="J378" s="6" t="s">
        <v>17</v>
      </c>
      <c r="K378" s="1">
        <v>3.08</v>
      </c>
      <c r="L378" s="1">
        <f t="shared" si="22"/>
        <v>0.46199999999999997</v>
      </c>
      <c r="N378" s="1">
        <f t="shared" si="19"/>
        <v>3.7973000000000003</v>
      </c>
      <c r="O378" s="1">
        <v>1.99</v>
      </c>
      <c r="P378" s="6" t="s">
        <v>29</v>
      </c>
    </row>
    <row r="379" spans="1:18">
      <c r="B379" s="106" t="s">
        <v>3510</v>
      </c>
      <c r="C379" s="6" t="s">
        <v>3512</v>
      </c>
      <c r="D379" s="2" t="s">
        <v>3511</v>
      </c>
      <c r="E379" s="2" t="s">
        <v>3513</v>
      </c>
      <c r="H379" s="4">
        <f t="shared" si="20"/>
        <v>0.10802412240275978</v>
      </c>
      <c r="I379" s="8">
        <f t="shared" si="21"/>
        <v>0.41019999999999979</v>
      </c>
      <c r="J379" s="6" t="s">
        <v>17</v>
      </c>
      <c r="K379" s="1">
        <v>4.95</v>
      </c>
      <c r="L379" s="1">
        <f t="shared" si="22"/>
        <v>0.74250000000000005</v>
      </c>
      <c r="N379" s="1">
        <f t="shared" si="19"/>
        <v>3.7973000000000003</v>
      </c>
      <c r="O379" s="1">
        <v>1.99</v>
      </c>
      <c r="P379" s="6" t="s">
        <v>29</v>
      </c>
    </row>
    <row r="380" spans="1:18">
      <c r="B380" s="106" t="s">
        <v>3514</v>
      </c>
      <c r="C380" s="6" t="s">
        <v>3516</v>
      </c>
      <c r="D380" s="2" t="s">
        <v>3515</v>
      </c>
      <c r="E380" s="2" t="s">
        <v>3517</v>
      </c>
      <c r="H380" s="4">
        <f t="shared" si="20"/>
        <v>-0.13972189646506952</v>
      </c>
      <c r="I380" s="8">
        <f t="shared" si="21"/>
        <v>-1.4177999999999999</v>
      </c>
      <c r="J380" s="6" t="s">
        <v>17</v>
      </c>
      <c r="K380" s="1">
        <v>10.27</v>
      </c>
      <c r="L380" s="1">
        <f t="shared" si="22"/>
        <v>1.5405</v>
      </c>
      <c r="N380" s="1">
        <f t="shared" si="19"/>
        <v>10.1473</v>
      </c>
      <c r="O380" s="1">
        <v>6.99</v>
      </c>
      <c r="P380" s="6" t="s">
        <v>29</v>
      </c>
    </row>
    <row r="381" spans="1:18">
      <c r="B381" s="106" t="s">
        <v>3518</v>
      </c>
      <c r="C381" s="6" t="s">
        <v>3520</v>
      </c>
      <c r="D381" s="2" t="s">
        <v>3519</v>
      </c>
      <c r="E381" s="2" t="s">
        <v>3521</v>
      </c>
      <c r="H381" s="4">
        <f t="shared" si="20"/>
        <v>5.9220999921236139E-2</v>
      </c>
      <c r="I381" s="8">
        <f t="shared" si="21"/>
        <v>2.4812000000000065</v>
      </c>
      <c r="J381" s="6" t="s">
        <v>17</v>
      </c>
      <c r="K381" s="1">
        <v>52.21</v>
      </c>
      <c r="L381" s="1">
        <f t="shared" si="22"/>
        <v>7.8315000000000001</v>
      </c>
      <c r="N381" s="1">
        <f t="shared" si="19"/>
        <v>41.897299999999994</v>
      </c>
      <c r="O381" s="1">
        <v>31.99</v>
      </c>
      <c r="P381" s="6" t="s">
        <v>29</v>
      </c>
    </row>
    <row r="382" spans="1:18" s="50" customFormat="1">
      <c r="A382" s="55"/>
      <c r="B382" s="96" t="s">
        <v>3522</v>
      </c>
      <c r="C382" s="47" t="s">
        <v>3524</v>
      </c>
      <c r="D382" s="52" t="s">
        <v>3523</v>
      </c>
      <c r="E382" s="52" t="s">
        <v>3525</v>
      </c>
      <c r="G382" s="47"/>
      <c r="H382" s="81">
        <f t="shared" si="20"/>
        <v>-3.9587655163876245E-2</v>
      </c>
      <c r="I382" s="48">
        <f t="shared" si="21"/>
        <v>-1.0552999999999981</v>
      </c>
      <c r="J382" s="47" t="s">
        <v>17</v>
      </c>
      <c r="K382" s="49">
        <v>30.12</v>
      </c>
      <c r="L382" s="49">
        <f t="shared" si="22"/>
        <v>4.5179999999999998</v>
      </c>
      <c r="M382" s="49"/>
      <c r="N382" s="49">
        <f t="shared" si="19"/>
        <v>26.657299999999999</v>
      </c>
      <c r="O382" s="49">
        <v>19.989999999999998</v>
      </c>
      <c r="P382" s="47" t="s">
        <v>29</v>
      </c>
    </row>
    <row r="383" spans="1:18">
      <c r="B383" s="106" t="s">
        <v>3526</v>
      </c>
      <c r="C383" s="6" t="s">
        <v>3528</v>
      </c>
      <c r="D383" s="2" t="s">
        <v>3527</v>
      </c>
      <c r="E383" s="2" t="s">
        <v>3529</v>
      </c>
      <c r="H383" s="4">
        <f t="shared" si="20"/>
        <v>-1.5290133394874894E-2</v>
      </c>
      <c r="I383" s="8">
        <f t="shared" si="21"/>
        <v>-0.8348000000000031</v>
      </c>
      <c r="J383" s="6" t="s">
        <v>17</v>
      </c>
      <c r="K383" s="1">
        <v>63.25</v>
      </c>
      <c r="L383" s="1">
        <f t="shared" si="22"/>
        <v>9.4874999999999989</v>
      </c>
      <c r="N383" s="1">
        <f t="shared" si="19"/>
        <v>54.597300000000004</v>
      </c>
      <c r="O383" s="1">
        <v>41.99</v>
      </c>
      <c r="P383" s="6" t="s">
        <v>29</v>
      </c>
    </row>
    <row r="384" spans="1:18">
      <c r="B384" s="106" t="s">
        <v>3530</v>
      </c>
      <c r="C384" s="6" t="s">
        <v>3532</v>
      </c>
      <c r="D384" s="2" t="s">
        <v>3531</v>
      </c>
      <c r="E384" s="2" t="s">
        <v>3533</v>
      </c>
      <c r="H384" s="4">
        <f t="shared" si="20"/>
        <v>3.9272264879933516E-2</v>
      </c>
      <c r="I384" s="8">
        <f t="shared" si="21"/>
        <v>4.7377000000000038</v>
      </c>
      <c r="J384" s="6" t="s">
        <v>17</v>
      </c>
      <c r="K384" s="1">
        <v>147.5</v>
      </c>
      <c r="L384" s="1">
        <f t="shared" si="22"/>
        <v>22.125</v>
      </c>
      <c r="N384" s="1">
        <f t="shared" si="19"/>
        <v>120.6373</v>
      </c>
      <c r="O384" s="1">
        <v>93.99</v>
      </c>
      <c r="P384" s="6" t="s">
        <v>29</v>
      </c>
    </row>
    <row r="385" spans="1:19">
      <c r="B385" s="106" t="s">
        <v>3535</v>
      </c>
      <c r="C385" s="6" t="s">
        <v>3536</v>
      </c>
      <c r="D385" s="2" t="s">
        <v>3534</v>
      </c>
      <c r="E385" s="2" t="s">
        <v>3537</v>
      </c>
      <c r="H385" s="4">
        <f t="shared" si="20"/>
        <v>-1.7589603139072496</v>
      </c>
      <c r="I385" s="8">
        <f t="shared" si="21"/>
        <v>-6.6792999999999996</v>
      </c>
      <c r="J385" s="6" t="s">
        <v>17</v>
      </c>
      <c r="K385" s="1">
        <v>3.08</v>
      </c>
      <c r="L385" s="1">
        <f t="shared" si="22"/>
        <v>0.46199999999999997</v>
      </c>
      <c r="M385" s="1">
        <v>5.5</v>
      </c>
      <c r="N385" s="1">
        <f t="shared" si="19"/>
        <v>3.7973000000000003</v>
      </c>
      <c r="O385" s="1">
        <v>1.99</v>
      </c>
      <c r="P385" s="6" t="s">
        <v>29</v>
      </c>
    </row>
    <row r="386" spans="1:19">
      <c r="B386" s="106" t="s">
        <v>3538</v>
      </c>
      <c r="C386" s="6" t="s">
        <v>3540</v>
      </c>
      <c r="D386" s="2" t="s">
        <v>3539</v>
      </c>
      <c r="E386" s="2" t="s">
        <v>3541</v>
      </c>
      <c r="H386" s="4">
        <f t="shared" si="20"/>
        <v>-1.8086008479709266</v>
      </c>
      <c r="I386" s="8">
        <f t="shared" si="21"/>
        <v>-6.8677999999999999</v>
      </c>
      <c r="J386" s="6" t="s">
        <v>17</v>
      </c>
      <c r="K386" s="1">
        <v>3.07</v>
      </c>
      <c r="L386" s="1">
        <f t="shared" si="22"/>
        <v>0.46049999999999996</v>
      </c>
      <c r="M386" s="1">
        <v>5.68</v>
      </c>
      <c r="N386" s="1">
        <f t="shared" si="19"/>
        <v>3.7973000000000003</v>
      </c>
      <c r="O386" s="1">
        <v>1.99</v>
      </c>
      <c r="P386" s="6" t="s">
        <v>29</v>
      </c>
    </row>
    <row r="387" spans="1:19">
      <c r="B387" s="106" t="s">
        <v>3542</v>
      </c>
      <c r="C387" s="6" t="s">
        <v>3544</v>
      </c>
      <c r="D387" s="2" t="s">
        <v>3543</v>
      </c>
      <c r="E387" s="2" t="s">
        <v>3545</v>
      </c>
      <c r="H387" s="4">
        <f t="shared" ref="H387:H450" si="23">I387/N387</f>
        <v>-1.8063624154004156</v>
      </c>
      <c r="I387" s="8">
        <f t="shared" ref="I387:I450" si="24">K387-M387-N387-L387</f>
        <v>-6.8592999999999993</v>
      </c>
      <c r="J387" s="6" t="s">
        <v>17</v>
      </c>
      <c r="K387" s="1">
        <v>3.08</v>
      </c>
      <c r="L387" s="1">
        <f t="shared" ref="L387:L450" si="25">K387*0.15</f>
        <v>0.46199999999999997</v>
      </c>
      <c r="M387" s="1">
        <v>5.68</v>
      </c>
      <c r="N387" s="1">
        <f t="shared" si="19"/>
        <v>3.7973000000000003</v>
      </c>
      <c r="O387" s="1">
        <v>1.99</v>
      </c>
      <c r="P387" s="6" t="s">
        <v>29</v>
      </c>
    </row>
    <row r="388" spans="1:19">
      <c r="B388" s="106" t="s">
        <v>3546</v>
      </c>
      <c r="C388" s="6" t="s">
        <v>3548</v>
      </c>
      <c r="D388" s="2" t="s">
        <v>3547</v>
      </c>
      <c r="E388" s="2" t="s">
        <v>3549</v>
      </c>
      <c r="H388" s="4">
        <f t="shared" si="23"/>
        <v>-1.8063624154004156</v>
      </c>
      <c r="I388" s="8">
        <f t="shared" si="24"/>
        <v>-6.8592999999999993</v>
      </c>
      <c r="J388" s="6" t="s">
        <v>17</v>
      </c>
      <c r="K388" s="1">
        <v>3.08</v>
      </c>
      <c r="L388" s="1">
        <f t="shared" si="25"/>
        <v>0.46199999999999997</v>
      </c>
      <c r="M388" s="1">
        <v>5.68</v>
      </c>
      <c r="N388" s="1">
        <f t="shared" si="19"/>
        <v>3.7973000000000003</v>
      </c>
      <c r="O388" s="1">
        <v>1.99</v>
      </c>
      <c r="P388" s="6" t="s">
        <v>29</v>
      </c>
    </row>
    <row r="389" spans="1:19">
      <c r="B389" s="106" t="s">
        <v>3550</v>
      </c>
      <c r="C389" s="6" t="s">
        <v>3552</v>
      </c>
      <c r="D389" s="2" t="s">
        <v>3551</v>
      </c>
      <c r="E389" s="2" t="s">
        <v>3553</v>
      </c>
      <c r="H389" s="4">
        <f t="shared" si="23"/>
        <v>-8.0935814957748514E-2</v>
      </c>
      <c r="I389" s="8">
        <f t="shared" si="24"/>
        <v>-4.213300000000002</v>
      </c>
      <c r="J389" s="6" t="s">
        <v>17</v>
      </c>
      <c r="K389" s="1">
        <v>69.040000000000006</v>
      </c>
      <c r="L389" s="1">
        <f t="shared" si="25"/>
        <v>10.356</v>
      </c>
      <c r="M389" s="1">
        <v>10.84</v>
      </c>
      <c r="N389" s="1">
        <f t="shared" si="19"/>
        <v>52.057300000000005</v>
      </c>
      <c r="O389" s="1">
        <v>39.99</v>
      </c>
      <c r="P389" s="6" t="s">
        <v>29</v>
      </c>
    </row>
    <row r="390" spans="1:19">
      <c r="B390" s="106" t="s">
        <v>3554</v>
      </c>
      <c r="C390" s="6" t="s">
        <v>3556</v>
      </c>
      <c r="D390" s="2" t="s">
        <v>3555</v>
      </c>
      <c r="E390" s="2" t="s">
        <v>3557</v>
      </c>
      <c r="H390" s="4">
        <f t="shared" si="23"/>
        <v>-0.10091193555760487</v>
      </c>
      <c r="I390" s="8">
        <f t="shared" si="24"/>
        <v>-1.2803000000000004</v>
      </c>
      <c r="J390" s="6" t="s">
        <v>17</v>
      </c>
      <c r="K390" s="1">
        <v>13.42</v>
      </c>
      <c r="L390" s="1">
        <f t="shared" si="25"/>
        <v>2.0129999999999999</v>
      </c>
      <c r="N390" s="1">
        <f t="shared" si="19"/>
        <v>12.6873</v>
      </c>
      <c r="O390" s="1">
        <v>8.99</v>
      </c>
      <c r="P390" s="6" t="s">
        <v>29</v>
      </c>
    </row>
    <row r="391" spans="1:19">
      <c r="B391" s="106" t="s">
        <v>3559</v>
      </c>
      <c r="C391" s="6" t="s">
        <v>3380</v>
      </c>
      <c r="D391" s="2" t="s">
        <v>3384</v>
      </c>
      <c r="E391" s="2" t="s">
        <v>3560</v>
      </c>
      <c r="H391" s="4">
        <f t="shared" si="23"/>
        <v>-0.10680028632784544</v>
      </c>
      <c r="I391" s="8">
        <f t="shared" si="24"/>
        <v>-1.4920000000000009</v>
      </c>
      <c r="J391" s="6" t="s">
        <v>17</v>
      </c>
      <c r="K391" s="1">
        <v>14.68</v>
      </c>
      <c r="L391" s="1">
        <f t="shared" si="25"/>
        <v>2.202</v>
      </c>
      <c r="N391" s="1">
        <f t="shared" si="19"/>
        <v>13.97</v>
      </c>
      <c r="O391" s="1">
        <v>10</v>
      </c>
      <c r="P391" s="6" t="s">
        <v>29</v>
      </c>
    </row>
    <row r="392" spans="1:19" s="50" customFormat="1">
      <c r="A392" s="55"/>
      <c r="B392" s="96" t="s">
        <v>3561</v>
      </c>
      <c r="C392" s="47" t="s">
        <v>3563</v>
      </c>
      <c r="D392" s="52" t="s">
        <v>3562</v>
      </c>
      <c r="E392" s="52" t="s">
        <v>3564</v>
      </c>
      <c r="G392" s="47"/>
      <c r="H392" s="81">
        <f t="shared" si="23"/>
        <v>-0.18011811023622051</v>
      </c>
      <c r="I392" s="48">
        <f t="shared" si="24"/>
        <v>-1.3725000000000003</v>
      </c>
      <c r="J392" s="47" t="s">
        <v>17</v>
      </c>
      <c r="K392" s="49">
        <v>7.35</v>
      </c>
      <c r="L392" s="49">
        <f t="shared" si="25"/>
        <v>1.1024999999999998</v>
      </c>
      <c r="M392" s="49"/>
      <c r="N392" s="49">
        <f t="shared" si="19"/>
        <v>7.62</v>
      </c>
      <c r="O392" s="49">
        <v>5</v>
      </c>
      <c r="P392" s="47" t="s">
        <v>29</v>
      </c>
      <c r="S392" s="52" t="s">
        <v>3558</v>
      </c>
    </row>
    <row r="393" spans="1:19">
      <c r="A393" s="13">
        <v>44660</v>
      </c>
      <c r="B393" s="106" t="s">
        <v>3569</v>
      </c>
      <c r="C393" s="6" t="s">
        <v>3566</v>
      </c>
      <c r="D393" s="2" t="s">
        <v>3565</v>
      </c>
      <c r="E393" s="2" t="s">
        <v>3567</v>
      </c>
      <c r="H393" s="4">
        <f t="shared" si="23"/>
        <v>-0.10202714022449312</v>
      </c>
      <c r="I393" s="8">
        <f t="shared" si="24"/>
        <v>-1.035299999999999</v>
      </c>
      <c r="J393" s="6" t="s">
        <v>17</v>
      </c>
      <c r="K393" s="1">
        <v>10.72</v>
      </c>
      <c r="L393" s="1">
        <f t="shared" si="25"/>
        <v>1.6080000000000001</v>
      </c>
      <c r="N393" s="1">
        <f t="shared" si="19"/>
        <v>10.1473</v>
      </c>
      <c r="O393" s="1">
        <v>6.99</v>
      </c>
      <c r="P393" s="6" t="s">
        <v>29</v>
      </c>
    </row>
    <row r="394" spans="1:19">
      <c r="B394" s="106" t="s">
        <v>3568</v>
      </c>
      <c r="C394" s="6" t="s">
        <v>3571</v>
      </c>
      <c r="D394" s="2" t="s">
        <v>3570</v>
      </c>
      <c r="E394" s="2" t="s">
        <v>3572</v>
      </c>
      <c r="H394" s="4">
        <f t="shared" si="23"/>
        <v>-0.18011811023622051</v>
      </c>
      <c r="I394" s="8">
        <f t="shared" si="24"/>
        <v>-1.3725000000000003</v>
      </c>
      <c r="J394" s="6" t="s">
        <v>17</v>
      </c>
      <c r="K394" s="1">
        <v>7.35</v>
      </c>
      <c r="L394" s="1">
        <f t="shared" si="25"/>
        <v>1.1024999999999998</v>
      </c>
      <c r="N394" s="1">
        <f t="shared" si="19"/>
        <v>7.62</v>
      </c>
      <c r="O394" s="1">
        <v>5</v>
      </c>
      <c r="P394" s="6" t="s">
        <v>29</v>
      </c>
    </row>
    <row r="395" spans="1:19">
      <c r="B395" s="106" t="s">
        <v>3573</v>
      </c>
      <c r="C395" s="6" t="s">
        <v>3575</v>
      </c>
      <c r="D395" s="2" t="s">
        <v>3574</v>
      </c>
      <c r="E395" s="2" t="s">
        <v>3576</v>
      </c>
      <c r="H395" s="4">
        <f t="shared" si="23"/>
        <v>-0.12820894607306457</v>
      </c>
      <c r="I395" s="8">
        <f t="shared" si="24"/>
        <v>-1.4638000000000002</v>
      </c>
      <c r="J395" s="6" t="s">
        <v>17</v>
      </c>
      <c r="K395" s="1">
        <v>11.71</v>
      </c>
      <c r="L395" s="1">
        <f t="shared" si="25"/>
        <v>1.7565000000000002</v>
      </c>
      <c r="N395" s="1">
        <f t="shared" si="19"/>
        <v>11.417300000000001</v>
      </c>
      <c r="O395" s="1">
        <v>7.99</v>
      </c>
      <c r="P395" s="6" t="s">
        <v>29</v>
      </c>
    </row>
    <row r="396" spans="1:19">
      <c r="B396" s="106" t="s">
        <v>3577</v>
      </c>
      <c r="C396" s="6" t="s">
        <v>3579</v>
      </c>
      <c r="D396" s="2" t="s">
        <v>3578</v>
      </c>
      <c r="E396" s="2" t="s">
        <v>3580</v>
      </c>
      <c r="H396" s="4">
        <f t="shared" si="23"/>
        <v>-0.1821014026001341</v>
      </c>
      <c r="I396" s="8">
        <f t="shared" si="24"/>
        <v>-1.3853000000000002</v>
      </c>
      <c r="J396" s="6" t="s">
        <v>17</v>
      </c>
      <c r="K396" s="1">
        <v>7.32</v>
      </c>
      <c r="L396" s="1">
        <f t="shared" si="25"/>
        <v>1.0980000000000001</v>
      </c>
      <c r="N396" s="1">
        <f t="shared" si="19"/>
        <v>7.6073000000000004</v>
      </c>
      <c r="O396" s="1">
        <v>4.99</v>
      </c>
      <c r="P396" s="6" t="s">
        <v>29</v>
      </c>
    </row>
    <row r="397" spans="1:19">
      <c r="B397" s="106" t="s">
        <v>3581</v>
      </c>
      <c r="C397" s="6" t="s">
        <v>3583</v>
      </c>
      <c r="D397" s="2" t="s">
        <v>3582</v>
      </c>
      <c r="E397" s="2" t="s">
        <v>3584</v>
      </c>
      <c r="H397" s="4">
        <f t="shared" si="23"/>
        <v>-0.21401858835781795</v>
      </c>
      <c r="I397" s="8">
        <f t="shared" si="24"/>
        <v>-1.3562999999999996</v>
      </c>
      <c r="J397" s="6" t="s">
        <v>17</v>
      </c>
      <c r="K397" s="1">
        <v>5.86</v>
      </c>
      <c r="L397" s="1">
        <f t="shared" si="25"/>
        <v>0.879</v>
      </c>
      <c r="N397" s="1">
        <f t="shared" si="19"/>
        <v>6.3372999999999999</v>
      </c>
      <c r="O397" s="1">
        <v>3.99</v>
      </c>
      <c r="P397" s="6" t="s">
        <v>29</v>
      </c>
    </row>
    <row r="398" spans="1:19">
      <c r="B398" s="106" t="s">
        <v>3585</v>
      </c>
      <c r="C398" s="6" t="s">
        <v>3587</v>
      </c>
      <c r="D398" s="2" t="s">
        <v>3586</v>
      </c>
      <c r="E398" s="2" t="s">
        <v>3588</v>
      </c>
      <c r="H398" s="4">
        <f t="shared" si="23"/>
        <v>-0.26361178536893426</v>
      </c>
      <c r="I398" s="8">
        <f t="shared" si="24"/>
        <v>-1.3358000000000008</v>
      </c>
      <c r="J398" s="6" t="s">
        <v>17</v>
      </c>
      <c r="K398" s="1">
        <v>4.3899999999999997</v>
      </c>
      <c r="L398" s="1">
        <f t="shared" si="25"/>
        <v>0.65849999999999997</v>
      </c>
      <c r="N398" s="1">
        <f t="shared" si="19"/>
        <v>5.0673000000000004</v>
      </c>
      <c r="O398" s="1">
        <v>2.99</v>
      </c>
      <c r="P398" s="6" t="s">
        <v>29</v>
      </c>
    </row>
    <row r="399" spans="1:19">
      <c r="B399" s="106" t="s">
        <v>3589</v>
      </c>
      <c r="C399" s="6" t="s">
        <v>3591</v>
      </c>
      <c r="D399" s="2" t="s">
        <v>3590</v>
      </c>
      <c r="E399" s="2" t="s">
        <v>3592</v>
      </c>
      <c r="H399" s="4">
        <f t="shared" si="23"/>
        <v>-0.26361178536893426</v>
      </c>
      <c r="I399" s="8">
        <f t="shared" si="24"/>
        <v>-1.3358000000000008</v>
      </c>
      <c r="J399" s="6" t="s">
        <v>17</v>
      </c>
      <c r="K399" s="1">
        <v>4.3899999999999997</v>
      </c>
      <c r="L399" s="1">
        <f t="shared" si="25"/>
        <v>0.65849999999999997</v>
      </c>
      <c r="N399" s="1">
        <f t="shared" si="19"/>
        <v>5.0673000000000004</v>
      </c>
      <c r="O399" s="1">
        <v>2.99</v>
      </c>
      <c r="P399" s="6" t="s">
        <v>29</v>
      </c>
    </row>
    <row r="400" spans="1:19">
      <c r="B400" s="106" t="s">
        <v>3593</v>
      </c>
      <c r="C400" s="6" t="s">
        <v>3595</v>
      </c>
      <c r="D400" s="2" t="s">
        <v>3594</v>
      </c>
      <c r="E400" s="2" t="s">
        <v>3596</v>
      </c>
      <c r="H400" s="4">
        <f t="shared" si="23"/>
        <v>-0.11555271386404842</v>
      </c>
      <c r="I400" s="8">
        <f t="shared" si="24"/>
        <v>-1.3193000000000001</v>
      </c>
      <c r="J400" s="6" t="s">
        <v>17</v>
      </c>
      <c r="K400" s="1">
        <v>11.88</v>
      </c>
      <c r="L400" s="1">
        <f t="shared" si="25"/>
        <v>1.782</v>
      </c>
      <c r="N400" s="1">
        <f t="shared" si="19"/>
        <v>11.417300000000001</v>
      </c>
      <c r="O400" s="1">
        <v>7.99</v>
      </c>
      <c r="P400" s="6" t="s">
        <v>29</v>
      </c>
    </row>
    <row r="401" spans="1:19">
      <c r="B401" s="166" t="s">
        <v>3597</v>
      </c>
      <c r="C401" s="6" t="s">
        <v>3599</v>
      </c>
      <c r="D401" s="2" t="s">
        <v>3598</v>
      </c>
      <c r="E401" s="2" t="s">
        <v>3600</v>
      </c>
      <c r="H401" s="4">
        <f t="shared" si="23"/>
        <v>-0.13972189646506952</v>
      </c>
      <c r="I401" s="8">
        <f t="shared" si="24"/>
        <v>-1.4177999999999999</v>
      </c>
      <c r="J401" s="6" t="s">
        <v>17</v>
      </c>
      <c r="K401" s="1">
        <v>10.27</v>
      </c>
      <c r="L401" s="1">
        <f t="shared" si="25"/>
        <v>1.5405</v>
      </c>
      <c r="N401" s="1">
        <f t="shared" si="19"/>
        <v>10.1473</v>
      </c>
      <c r="O401" s="1">
        <v>6.99</v>
      </c>
      <c r="P401" s="6" t="s">
        <v>29</v>
      </c>
    </row>
    <row r="402" spans="1:19" s="50" customFormat="1">
      <c r="A402" s="55"/>
      <c r="B402" s="96" t="s">
        <v>3602</v>
      </c>
      <c r="C402" s="47" t="s">
        <v>3604</v>
      </c>
      <c r="D402" s="52" t="s">
        <v>3603</v>
      </c>
      <c r="E402" s="52" t="s">
        <v>3605</v>
      </c>
      <c r="G402" s="47"/>
      <c r="H402" s="81">
        <f t="shared" si="23"/>
        <v>-0.17092792449357858</v>
      </c>
      <c r="I402" s="48">
        <f t="shared" si="24"/>
        <v>-1.3003000000000005</v>
      </c>
      <c r="J402" s="47" t="s">
        <v>17</v>
      </c>
      <c r="K402" s="49">
        <v>7.42</v>
      </c>
      <c r="L402" s="49">
        <f t="shared" si="25"/>
        <v>1.113</v>
      </c>
      <c r="M402" s="49"/>
      <c r="N402" s="49">
        <f t="shared" si="19"/>
        <v>7.6073000000000004</v>
      </c>
      <c r="O402" s="49">
        <v>4.99</v>
      </c>
      <c r="P402" s="47" t="s">
        <v>29</v>
      </c>
    </row>
    <row r="403" spans="1:19">
      <c r="B403" s="106" t="s">
        <v>3606</v>
      </c>
      <c r="C403" s="6" t="s">
        <v>3608</v>
      </c>
      <c r="D403" s="2" t="s">
        <v>3607</v>
      </c>
      <c r="E403" s="2" t="s">
        <v>3609</v>
      </c>
      <c r="H403" s="4">
        <f t="shared" si="23"/>
        <v>-0.33740157480314958</v>
      </c>
      <c r="I403" s="8">
        <f t="shared" si="24"/>
        <v>-1.2854999999999999</v>
      </c>
      <c r="J403" s="6" t="s">
        <v>17</v>
      </c>
      <c r="K403" s="1">
        <v>2.97</v>
      </c>
      <c r="L403" s="1">
        <f t="shared" si="25"/>
        <v>0.44550000000000001</v>
      </c>
      <c r="N403" s="1">
        <f t="shared" si="19"/>
        <v>3.81</v>
      </c>
      <c r="O403" s="1">
        <v>2</v>
      </c>
      <c r="P403" s="6" t="s">
        <v>29</v>
      </c>
    </row>
    <row r="404" spans="1:19">
      <c r="B404" s="106" t="s">
        <v>3610</v>
      </c>
      <c r="C404" s="6" t="s">
        <v>3612</v>
      </c>
      <c r="D404" s="2" t="s">
        <v>3611</v>
      </c>
      <c r="E404" s="2" t="s">
        <v>3613</v>
      </c>
      <c r="H404" s="4">
        <f t="shared" si="23"/>
        <v>-0.33740157480314958</v>
      </c>
      <c r="I404" s="8">
        <f t="shared" si="24"/>
        <v>-1.2854999999999999</v>
      </c>
      <c r="J404" s="6" t="s">
        <v>17</v>
      </c>
      <c r="K404" s="1">
        <v>2.97</v>
      </c>
      <c r="L404" s="1">
        <f t="shared" si="25"/>
        <v>0.44550000000000001</v>
      </c>
      <c r="N404" s="1">
        <f t="shared" si="19"/>
        <v>3.81</v>
      </c>
      <c r="O404" s="1">
        <v>2</v>
      </c>
      <c r="P404" s="6" t="s">
        <v>29</v>
      </c>
    </row>
    <row r="405" spans="1:19">
      <c r="B405" s="106" t="s">
        <v>3614</v>
      </c>
      <c r="C405" s="6" t="s">
        <v>3616</v>
      </c>
      <c r="D405" s="2" t="s">
        <v>3615</v>
      </c>
      <c r="E405" s="2" t="s">
        <v>3617</v>
      </c>
      <c r="H405" s="4">
        <f t="shared" si="23"/>
        <v>-0.12597549333029703</v>
      </c>
      <c r="I405" s="8">
        <f t="shared" si="24"/>
        <v>-1.4383000000000006</v>
      </c>
      <c r="J405" s="6" t="s">
        <v>17</v>
      </c>
      <c r="K405" s="1">
        <v>11.74</v>
      </c>
      <c r="L405" s="1">
        <f t="shared" si="25"/>
        <v>1.7609999999999999</v>
      </c>
      <c r="N405" s="1">
        <f t="shared" si="19"/>
        <v>11.417300000000001</v>
      </c>
      <c r="O405" s="1">
        <v>7.99</v>
      </c>
      <c r="P405" s="6" t="s">
        <v>29</v>
      </c>
    </row>
    <row r="406" spans="1:19">
      <c r="B406" s="106" t="s">
        <v>3618</v>
      </c>
      <c r="C406" s="6" t="s">
        <v>3620</v>
      </c>
      <c r="D406" s="2" t="s">
        <v>3619</v>
      </c>
      <c r="E406" s="2" t="s">
        <v>3621</v>
      </c>
      <c r="H406" s="4">
        <f t="shared" si="23"/>
        <v>-0.1821014026001341</v>
      </c>
      <c r="I406" s="8">
        <f t="shared" si="24"/>
        <v>-1.3853000000000002</v>
      </c>
      <c r="J406" s="6" t="s">
        <v>17</v>
      </c>
      <c r="K406" s="1">
        <v>7.32</v>
      </c>
      <c r="L406" s="1">
        <f t="shared" si="25"/>
        <v>1.0980000000000001</v>
      </c>
      <c r="N406" s="1">
        <f t="shared" si="19"/>
        <v>7.6073000000000004</v>
      </c>
      <c r="O406" s="1">
        <v>4.99</v>
      </c>
      <c r="P406" s="6" t="s">
        <v>29</v>
      </c>
    </row>
    <row r="407" spans="1:19" s="39" customFormat="1">
      <c r="A407" s="36"/>
      <c r="B407" s="106" t="s">
        <v>3622</v>
      </c>
      <c r="C407" s="22" t="s">
        <v>3624</v>
      </c>
      <c r="D407" s="53" t="s">
        <v>3623</v>
      </c>
      <c r="E407" s="53" t="s">
        <v>3625</v>
      </c>
      <c r="G407" s="22"/>
      <c r="H407" s="15">
        <f t="shared" si="23"/>
        <v>-0.15740146215628617</v>
      </c>
      <c r="I407" s="16">
        <f t="shared" si="24"/>
        <v>-1.3972999999999993</v>
      </c>
      <c r="J407" s="22" t="s">
        <v>17</v>
      </c>
      <c r="K407" s="17">
        <v>8.8000000000000007</v>
      </c>
      <c r="L407" s="17">
        <f t="shared" si="25"/>
        <v>1.32</v>
      </c>
      <c r="M407" s="17"/>
      <c r="N407" s="17">
        <f t="shared" si="19"/>
        <v>8.8773</v>
      </c>
      <c r="O407" s="17">
        <v>5.99</v>
      </c>
      <c r="P407" s="22" t="s">
        <v>29</v>
      </c>
      <c r="S407" s="53" t="s">
        <v>3601</v>
      </c>
    </row>
    <row r="408" spans="1:19">
      <c r="B408" s="106" t="s">
        <v>3626</v>
      </c>
      <c r="C408" s="6" t="s">
        <v>3628</v>
      </c>
      <c r="D408" s="2" t="s">
        <v>3627</v>
      </c>
      <c r="E408" s="2" t="s">
        <v>3629</v>
      </c>
      <c r="H408" s="4">
        <f t="shared" si="23"/>
        <v>-0.15548646547936867</v>
      </c>
      <c r="I408" s="8">
        <f t="shared" si="24"/>
        <v>-1.3802999999999996</v>
      </c>
      <c r="J408" s="6" t="s">
        <v>17</v>
      </c>
      <c r="K408" s="1">
        <v>8.82</v>
      </c>
      <c r="L408" s="1">
        <f t="shared" si="25"/>
        <v>1.323</v>
      </c>
      <c r="N408" s="1">
        <f t="shared" si="19"/>
        <v>8.8773</v>
      </c>
      <c r="O408" s="1">
        <v>5.99</v>
      </c>
      <c r="P408" s="6" t="s">
        <v>29</v>
      </c>
    </row>
    <row r="409" spans="1:19">
      <c r="B409" s="106" t="s">
        <v>3630</v>
      </c>
      <c r="C409" s="6" t="s">
        <v>3632</v>
      </c>
      <c r="D409" s="2" t="s">
        <v>3631</v>
      </c>
      <c r="E409" s="2" t="s">
        <v>3633</v>
      </c>
      <c r="H409" s="4">
        <f t="shared" si="23"/>
        <v>-8.0637079455977159E-2</v>
      </c>
      <c r="I409" s="8">
        <f t="shared" si="24"/>
        <v>-1.1265000000000009</v>
      </c>
      <c r="J409" s="6" t="s">
        <v>17</v>
      </c>
      <c r="K409" s="1">
        <v>15.11</v>
      </c>
      <c r="L409" s="1">
        <f t="shared" si="25"/>
        <v>2.2664999999999997</v>
      </c>
      <c r="N409" s="1">
        <f t="shared" si="19"/>
        <v>13.97</v>
      </c>
      <c r="O409" s="1">
        <v>10</v>
      </c>
      <c r="P409" s="6" t="s">
        <v>29</v>
      </c>
    </row>
    <row r="410" spans="1:19">
      <c r="B410" s="106" t="s">
        <v>3634</v>
      </c>
      <c r="C410" s="6" t="s">
        <v>3636</v>
      </c>
      <c r="D410" s="2" t="s">
        <v>3635</v>
      </c>
      <c r="E410" s="2" t="s">
        <v>3637</v>
      </c>
      <c r="H410" s="4">
        <f t="shared" si="23"/>
        <v>-5.7858753483242528E-2</v>
      </c>
      <c r="I410" s="8">
        <f t="shared" si="24"/>
        <v>-1.762799999999995</v>
      </c>
      <c r="J410" s="6" t="s">
        <v>17</v>
      </c>
      <c r="K410" s="1">
        <v>33.770000000000003</v>
      </c>
      <c r="L410" s="1">
        <f t="shared" si="25"/>
        <v>5.0655000000000001</v>
      </c>
      <c r="N410" s="1">
        <f t="shared" si="19"/>
        <v>30.467299999999998</v>
      </c>
      <c r="O410" s="1">
        <v>22.99</v>
      </c>
      <c r="P410" s="6" t="s">
        <v>29</v>
      </c>
    </row>
    <row r="411" spans="1:19">
      <c r="B411" s="106" t="s">
        <v>3638</v>
      </c>
      <c r="C411" s="6" t="s">
        <v>3640</v>
      </c>
      <c r="D411" s="2" t="s">
        <v>3639</v>
      </c>
      <c r="E411" s="2" t="s">
        <v>3641</v>
      </c>
      <c r="H411" s="4">
        <f t="shared" si="23"/>
        <v>-0.21535985356539855</v>
      </c>
      <c r="I411" s="8">
        <f t="shared" si="24"/>
        <v>-1.3648000000000002</v>
      </c>
      <c r="J411" s="6" t="s">
        <v>17</v>
      </c>
      <c r="K411" s="1">
        <v>5.85</v>
      </c>
      <c r="L411" s="1">
        <f t="shared" si="25"/>
        <v>0.87749999999999995</v>
      </c>
      <c r="N411" s="1">
        <f t="shared" si="19"/>
        <v>6.3372999999999999</v>
      </c>
      <c r="O411" s="1">
        <v>3.99</v>
      </c>
      <c r="P411" s="6" t="s">
        <v>29</v>
      </c>
    </row>
    <row r="412" spans="1:19" s="50" customFormat="1">
      <c r="A412" s="55"/>
      <c r="B412" s="96" t="s">
        <v>3642</v>
      </c>
      <c r="C412" s="47" t="s">
        <v>3644</v>
      </c>
      <c r="D412" s="52" t="s">
        <v>3643</v>
      </c>
      <c r="E412" s="52" t="s">
        <v>3645</v>
      </c>
      <c r="G412" s="47"/>
      <c r="H412" s="81">
        <f t="shared" si="23"/>
        <v>-0.11297123895549094</v>
      </c>
      <c r="I412" s="48">
        <f t="shared" si="24"/>
        <v>-1.4333000000000002</v>
      </c>
      <c r="J412" s="47" t="s">
        <v>17</v>
      </c>
      <c r="K412" s="49">
        <v>13.24</v>
      </c>
      <c r="L412" s="49">
        <f t="shared" si="25"/>
        <v>1.986</v>
      </c>
      <c r="M412" s="49"/>
      <c r="N412" s="49">
        <f t="shared" si="19"/>
        <v>12.6873</v>
      </c>
      <c r="O412" s="49">
        <v>8.99</v>
      </c>
      <c r="P412" s="47" t="s">
        <v>29</v>
      </c>
      <c r="S412" s="52" t="s">
        <v>3601</v>
      </c>
    </row>
    <row r="413" spans="1:19">
      <c r="A413" s="13">
        <v>44663</v>
      </c>
      <c r="B413" s="106" t="s">
        <v>3646</v>
      </c>
      <c r="C413" s="6" t="s">
        <v>3647</v>
      </c>
      <c r="D413" s="2" t="s">
        <v>3649</v>
      </c>
      <c r="E413" s="2" t="s">
        <v>3648</v>
      </c>
      <c r="H413" s="4">
        <f t="shared" si="23"/>
        <v>-4.1715530239571121E-2</v>
      </c>
      <c r="I413" s="8">
        <f t="shared" si="24"/>
        <v>-0.42330000000000001</v>
      </c>
      <c r="J413" s="6" t="s">
        <v>17</v>
      </c>
      <c r="K413" s="1">
        <v>11.44</v>
      </c>
      <c r="L413" s="1">
        <f t="shared" si="25"/>
        <v>1.716</v>
      </c>
      <c r="N413" s="1">
        <f t="shared" si="19"/>
        <v>10.1473</v>
      </c>
      <c r="O413" s="1">
        <v>6.99</v>
      </c>
      <c r="P413" s="6" t="s">
        <v>29</v>
      </c>
    </row>
    <row r="414" spans="1:19">
      <c r="B414" s="106" t="s">
        <v>3652</v>
      </c>
      <c r="C414" s="6" t="s">
        <v>3650</v>
      </c>
      <c r="D414" s="2" t="s">
        <v>3653</v>
      </c>
      <c r="E414" s="2" t="s">
        <v>3651</v>
      </c>
      <c r="H414" s="4">
        <f t="shared" si="23"/>
        <v>-9.0192554759483914E-2</v>
      </c>
      <c r="I414" s="8">
        <f t="shared" si="24"/>
        <v>-1.1443000000000003</v>
      </c>
      <c r="J414" s="6" t="s">
        <v>17</v>
      </c>
      <c r="K414" s="1">
        <v>13.58</v>
      </c>
      <c r="L414" s="1">
        <f t="shared" si="25"/>
        <v>2.0369999999999999</v>
      </c>
      <c r="N414" s="1">
        <f t="shared" si="19"/>
        <v>12.6873</v>
      </c>
      <c r="O414" s="1">
        <v>8.99</v>
      </c>
      <c r="P414" s="6" t="s">
        <v>29</v>
      </c>
    </row>
    <row r="415" spans="1:19">
      <c r="B415" s="106" t="s">
        <v>3654</v>
      </c>
      <c r="C415" s="6" t="s">
        <v>3655</v>
      </c>
      <c r="D415" s="2" t="s">
        <v>3657</v>
      </c>
      <c r="E415" s="2" t="s">
        <v>3656</v>
      </c>
      <c r="H415" s="4">
        <f t="shared" si="23"/>
        <v>-0.17788713910761153</v>
      </c>
      <c r="I415" s="8">
        <f t="shared" si="24"/>
        <v>-1.3554999999999999</v>
      </c>
      <c r="J415" s="6" t="s">
        <v>17</v>
      </c>
      <c r="K415" s="1">
        <v>7.37</v>
      </c>
      <c r="L415" s="1">
        <f t="shared" si="25"/>
        <v>1.1054999999999999</v>
      </c>
      <c r="N415" s="1">
        <f t="shared" si="19"/>
        <v>7.62</v>
      </c>
      <c r="O415" s="1">
        <v>5</v>
      </c>
      <c r="P415" s="6" t="s">
        <v>29</v>
      </c>
    </row>
    <row r="416" spans="1:19">
      <c r="B416" s="106" t="s">
        <v>3658</v>
      </c>
      <c r="C416" s="6" t="s">
        <v>3659</v>
      </c>
      <c r="D416" s="2" t="s">
        <v>3661</v>
      </c>
      <c r="E416" s="2" t="s">
        <v>3660</v>
      </c>
      <c r="H416" s="4">
        <f t="shared" si="23"/>
        <v>-0.21267732315023746</v>
      </c>
      <c r="I416" s="8">
        <f t="shared" si="24"/>
        <v>-1.3477999999999999</v>
      </c>
      <c r="J416" s="6" t="s">
        <v>17</v>
      </c>
      <c r="K416" s="1">
        <v>5.87</v>
      </c>
      <c r="L416" s="1">
        <f t="shared" si="25"/>
        <v>0.88049999999999995</v>
      </c>
      <c r="N416" s="1">
        <f t="shared" si="19"/>
        <v>6.3372999999999999</v>
      </c>
      <c r="O416" s="1">
        <v>3.99</v>
      </c>
      <c r="P416" s="6" t="s">
        <v>29</v>
      </c>
    </row>
    <row r="417" spans="1:19">
      <c r="B417" s="106" t="s">
        <v>3663</v>
      </c>
      <c r="C417" s="6" t="s">
        <v>3662</v>
      </c>
      <c r="D417" s="2" t="s">
        <v>3607</v>
      </c>
      <c r="E417" s="2" t="s">
        <v>3664</v>
      </c>
      <c r="H417" s="4">
        <f t="shared" si="23"/>
        <v>-0.58950131233595804</v>
      </c>
      <c r="I417" s="8">
        <f t="shared" si="24"/>
        <v>-2.246</v>
      </c>
      <c r="J417" s="6" t="s">
        <v>17</v>
      </c>
      <c r="K417" s="1">
        <v>1.84</v>
      </c>
      <c r="L417" s="1">
        <f t="shared" si="25"/>
        <v>0.27600000000000002</v>
      </c>
      <c r="N417" s="1">
        <f t="shared" si="19"/>
        <v>3.81</v>
      </c>
      <c r="O417" s="1">
        <v>2</v>
      </c>
      <c r="P417" s="6" t="s">
        <v>29</v>
      </c>
    </row>
    <row r="418" spans="1:19">
      <c r="B418" s="106" t="s">
        <v>3666</v>
      </c>
      <c r="C418" s="6" t="s">
        <v>3665</v>
      </c>
      <c r="D418" s="2" t="s">
        <v>3668</v>
      </c>
      <c r="E418" s="2" t="s">
        <v>3667</v>
      </c>
      <c r="H418" s="4">
        <f t="shared" si="23"/>
        <v>-0.18346456692913385</v>
      </c>
      <c r="I418" s="8">
        <f t="shared" si="24"/>
        <v>-1.3979999999999999</v>
      </c>
      <c r="J418" s="6" t="s">
        <v>17</v>
      </c>
      <c r="K418" s="1">
        <v>7.32</v>
      </c>
      <c r="L418" s="1">
        <f t="shared" si="25"/>
        <v>1.0980000000000001</v>
      </c>
      <c r="N418" s="1">
        <f t="shared" si="19"/>
        <v>7.62</v>
      </c>
      <c r="O418" s="1">
        <v>5</v>
      </c>
      <c r="P418" s="6" t="s">
        <v>29</v>
      </c>
    </row>
    <row r="419" spans="1:19">
      <c r="B419" s="106" t="s">
        <v>3669</v>
      </c>
      <c r="C419" s="6" t="s">
        <v>2336</v>
      </c>
      <c r="D419" s="2" t="s">
        <v>2338</v>
      </c>
      <c r="E419" s="2" t="s">
        <v>3670</v>
      </c>
      <c r="H419" s="4">
        <f t="shared" si="23"/>
        <v>-5.4937867887508096E-2</v>
      </c>
      <c r="I419" s="8">
        <f t="shared" si="24"/>
        <v>-1.0667999999999984</v>
      </c>
      <c r="J419" s="6" t="s">
        <v>17</v>
      </c>
      <c r="K419" s="1">
        <v>21.59</v>
      </c>
      <c r="L419" s="1">
        <f t="shared" si="25"/>
        <v>3.2384999999999997</v>
      </c>
      <c r="N419" s="1">
        <f t="shared" si="19"/>
        <v>19.418299999999999</v>
      </c>
      <c r="O419" s="1">
        <v>14.29</v>
      </c>
      <c r="P419" s="6" t="s">
        <v>29</v>
      </c>
    </row>
    <row r="420" spans="1:19">
      <c r="B420" s="35" t="s">
        <v>3672</v>
      </c>
      <c r="C420" s="6" t="s">
        <v>3671</v>
      </c>
      <c r="D420" s="2" t="s">
        <v>3674</v>
      </c>
      <c r="E420" s="2" t="s">
        <v>3673</v>
      </c>
      <c r="H420" s="4">
        <f t="shared" si="23"/>
        <v>-0.11353448075627708</v>
      </c>
      <c r="I420" s="8">
        <f t="shared" si="24"/>
        <v>-0.48879999999999968</v>
      </c>
      <c r="J420" s="6" t="s">
        <v>17</v>
      </c>
      <c r="K420" s="1">
        <v>4.49</v>
      </c>
      <c r="L420" s="1">
        <f t="shared" si="25"/>
        <v>0.67349999999999999</v>
      </c>
      <c r="N420" s="1">
        <f t="shared" si="19"/>
        <v>4.3052999999999999</v>
      </c>
      <c r="O420" s="1">
        <v>2.39</v>
      </c>
      <c r="P420" s="6" t="s">
        <v>29</v>
      </c>
    </row>
    <row r="421" spans="1:19">
      <c r="B421" s="35" t="s">
        <v>3675</v>
      </c>
      <c r="C421" s="6" t="s">
        <v>3676</v>
      </c>
      <c r="D421" s="2" t="s">
        <v>3678</v>
      </c>
      <c r="E421" s="2" t="s">
        <v>3677</v>
      </c>
      <c r="H421" s="4">
        <f t="shared" si="23"/>
        <v>-0.13720891271569768</v>
      </c>
      <c r="I421" s="8">
        <f t="shared" si="24"/>
        <v>-1.392299999999999</v>
      </c>
      <c r="J421" s="6" t="s">
        <v>17</v>
      </c>
      <c r="K421" s="1">
        <v>10.3</v>
      </c>
      <c r="L421" s="1">
        <f t="shared" si="25"/>
        <v>1.5450000000000002</v>
      </c>
      <c r="N421" s="1">
        <f t="shared" si="19"/>
        <v>10.1473</v>
      </c>
      <c r="O421" s="1">
        <v>6.99</v>
      </c>
      <c r="P421" s="6" t="s">
        <v>29</v>
      </c>
    </row>
    <row r="422" spans="1:19">
      <c r="B422" s="35" t="s">
        <v>3679</v>
      </c>
      <c r="C422" s="6" t="s">
        <v>3680</v>
      </c>
      <c r="D422" s="2" t="s">
        <v>3682</v>
      </c>
      <c r="E422" s="2" t="s">
        <v>3681</v>
      </c>
      <c r="H422" s="4">
        <f t="shared" si="23"/>
        <v>-6.2813529229460222E-2</v>
      </c>
      <c r="I422" s="8">
        <f t="shared" si="24"/>
        <v>-1.1958000000000033</v>
      </c>
      <c r="J422" s="6" t="s">
        <v>17</v>
      </c>
      <c r="K422" s="1">
        <v>20.99</v>
      </c>
      <c r="L422" s="1">
        <f t="shared" si="25"/>
        <v>3.1484999999999999</v>
      </c>
      <c r="N422" s="1">
        <f t="shared" si="19"/>
        <v>19.037300000000002</v>
      </c>
      <c r="O422" s="1">
        <v>13.99</v>
      </c>
      <c r="P422" s="6" t="s">
        <v>29</v>
      </c>
    </row>
    <row r="423" spans="1:19">
      <c r="B423" s="35" t="s">
        <v>3683</v>
      </c>
      <c r="C423" s="6" t="s">
        <v>3685</v>
      </c>
      <c r="D423" s="2" t="s">
        <v>3686</v>
      </c>
      <c r="E423" s="2" t="s">
        <v>3684</v>
      </c>
      <c r="H423" s="4">
        <f t="shared" si="23"/>
        <v>-0.13346400369481706</v>
      </c>
      <c r="I423" s="8">
        <f t="shared" si="24"/>
        <v>-1.1847999999999994</v>
      </c>
      <c r="J423" s="6" t="s">
        <v>17</v>
      </c>
      <c r="K423" s="1">
        <v>9.0500000000000007</v>
      </c>
      <c r="L423" s="1">
        <f t="shared" si="25"/>
        <v>1.3575000000000002</v>
      </c>
      <c r="N423" s="1">
        <f t="shared" si="19"/>
        <v>8.8773</v>
      </c>
      <c r="O423" s="1">
        <v>5.99</v>
      </c>
      <c r="P423" s="6" t="s">
        <v>29</v>
      </c>
    </row>
    <row r="424" spans="1:19">
      <c r="B424" s="35" t="s">
        <v>3687</v>
      </c>
      <c r="C424" s="6" t="s">
        <v>3688</v>
      </c>
      <c r="D424" s="2" t="s">
        <v>3690</v>
      </c>
      <c r="E424" s="2" t="s">
        <v>3689</v>
      </c>
      <c r="H424" s="4">
        <f t="shared" si="23"/>
        <v>-6.4443466668417798E-2</v>
      </c>
      <c r="I424" s="8">
        <f t="shared" si="24"/>
        <v>-0.98129999999999828</v>
      </c>
      <c r="J424" s="6" t="s">
        <v>17</v>
      </c>
      <c r="K424" s="1">
        <v>16.760000000000002</v>
      </c>
      <c r="L424" s="1">
        <f t="shared" si="25"/>
        <v>2.5140000000000002</v>
      </c>
      <c r="N424" s="1">
        <f t="shared" ref="N424:N487" si="26">(O424+1)*1.27</f>
        <v>15.2273</v>
      </c>
      <c r="O424" s="1">
        <v>10.99</v>
      </c>
      <c r="P424" s="6" t="s">
        <v>29</v>
      </c>
    </row>
    <row r="425" spans="1:19">
      <c r="B425" s="35" t="s">
        <v>3691</v>
      </c>
      <c r="C425" s="6" t="s">
        <v>3692</v>
      </c>
      <c r="D425" s="2" t="s">
        <v>3694</v>
      </c>
      <c r="E425" s="2" t="s">
        <v>3693</v>
      </c>
      <c r="H425" s="4">
        <f t="shared" si="23"/>
        <v>-0.5719150380705611</v>
      </c>
      <c r="I425" s="8">
        <f t="shared" si="24"/>
        <v>-21.564799999999998</v>
      </c>
      <c r="J425" s="6" t="s">
        <v>17</v>
      </c>
      <c r="K425" s="1">
        <v>18.989999999999998</v>
      </c>
      <c r="L425" s="1">
        <f t="shared" si="25"/>
        <v>2.8484999999999996</v>
      </c>
      <c r="N425" s="1">
        <f t="shared" si="26"/>
        <v>37.706299999999999</v>
      </c>
      <c r="O425" s="1">
        <v>28.69</v>
      </c>
      <c r="P425" s="6" t="s">
        <v>29</v>
      </c>
    </row>
    <row r="426" spans="1:19">
      <c r="B426" s="35" t="s">
        <v>3695</v>
      </c>
      <c r="C426" s="6" t="s">
        <v>3696</v>
      </c>
      <c r="D426" s="2" t="s">
        <v>3698</v>
      </c>
      <c r="E426" s="2" t="s">
        <v>3697</v>
      </c>
      <c r="H426" s="4">
        <f t="shared" si="23"/>
        <v>-4.8259050020160253E-2</v>
      </c>
      <c r="I426" s="8">
        <f t="shared" si="24"/>
        <v>-1.0413000000000041</v>
      </c>
      <c r="J426" s="6" t="s">
        <v>17</v>
      </c>
      <c r="K426" s="1">
        <v>24.16</v>
      </c>
      <c r="L426" s="1">
        <f t="shared" si="25"/>
        <v>3.6239999999999997</v>
      </c>
      <c r="N426" s="1">
        <f t="shared" si="26"/>
        <v>21.577300000000005</v>
      </c>
      <c r="O426" s="1">
        <v>15.99</v>
      </c>
      <c r="P426" s="6" t="s">
        <v>29</v>
      </c>
    </row>
    <row r="427" spans="1:19">
      <c r="B427" s="26" t="s">
        <v>3702</v>
      </c>
      <c r="C427" s="6" t="s">
        <v>3701</v>
      </c>
      <c r="D427" s="2" t="s">
        <v>3699</v>
      </c>
      <c r="E427" s="2" t="s">
        <v>3700</v>
      </c>
      <c r="H427" s="4">
        <f t="shared" si="23"/>
        <v>-7.2288933277101577E-2</v>
      </c>
      <c r="I427" s="8">
        <f t="shared" si="24"/>
        <v>-1.5598000000000041</v>
      </c>
      <c r="J427" s="6" t="s">
        <v>17</v>
      </c>
      <c r="K427" s="1">
        <v>23.55</v>
      </c>
      <c r="L427" s="1">
        <f t="shared" si="25"/>
        <v>3.5325000000000002</v>
      </c>
      <c r="N427" s="1">
        <f t="shared" si="26"/>
        <v>21.577300000000005</v>
      </c>
      <c r="O427" s="1">
        <v>15.99</v>
      </c>
      <c r="P427" s="6" t="s">
        <v>29</v>
      </c>
      <c r="S427" s="2" t="s">
        <v>3703</v>
      </c>
    </row>
    <row r="428" spans="1:19">
      <c r="B428" s="35" t="s">
        <v>3704</v>
      </c>
      <c r="C428" s="6" t="s">
        <v>3706</v>
      </c>
      <c r="D428" s="2" t="s">
        <v>3705</v>
      </c>
      <c r="E428" s="2" t="s">
        <v>3707</v>
      </c>
      <c r="H428" s="4">
        <f t="shared" si="23"/>
        <v>-0.33212971666212954</v>
      </c>
      <c r="I428" s="8">
        <f t="shared" si="24"/>
        <v>-19.398800000000001</v>
      </c>
      <c r="J428" s="6" t="s">
        <v>17</v>
      </c>
      <c r="K428" s="1">
        <v>70.81</v>
      </c>
      <c r="L428" s="1">
        <f t="shared" si="25"/>
        <v>10.621499999999999</v>
      </c>
      <c r="M428" s="1">
        <v>21.18</v>
      </c>
      <c r="N428" s="1">
        <f t="shared" si="26"/>
        <v>58.407300000000006</v>
      </c>
      <c r="O428" s="1">
        <v>44.99</v>
      </c>
      <c r="P428" s="5">
        <v>429730</v>
      </c>
    </row>
    <row r="429" spans="1:19">
      <c r="B429" s="35" t="s">
        <v>3708</v>
      </c>
      <c r="C429" s="6" t="s">
        <v>3710</v>
      </c>
      <c r="D429" s="2" t="s">
        <v>3709</v>
      </c>
      <c r="E429" s="2" t="s">
        <v>3711</v>
      </c>
      <c r="H429" s="4">
        <f t="shared" si="23"/>
        <v>4.5354205550452963E-3</v>
      </c>
      <c r="I429" s="8">
        <f t="shared" si="24"/>
        <v>0.86969999999998748</v>
      </c>
      <c r="J429" s="6" t="s">
        <v>17</v>
      </c>
      <c r="K429" s="1">
        <v>226.62</v>
      </c>
      <c r="L429" s="1">
        <f t="shared" si="25"/>
        <v>33.993000000000002</v>
      </c>
      <c r="N429" s="1">
        <f t="shared" si="26"/>
        <v>191.75730000000001</v>
      </c>
      <c r="O429" s="1">
        <v>149.99</v>
      </c>
      <c r="P429" s="6" t="s">
        <v>29</v>
      </c>
    </row>
    <row r="430" spans="1:19">
      <c r="B430" s="35" t="s">
        <v>3712</v>
      </c>
      <c r="C430" s="6" t="s">
        <v>3714</v>
      </c>
      <c r="D430" s="2" t="s">
        <v>3713</v>
      </c>
      <c r="E430" s="2" t="s">
        <v>3715</v>
      </c>
      <c r="H430" s="4">
        <f t="shared" si="23"/>
        <v>2.0841741987108258E-3</v>
      </c>
      <c r="I430" s="8">
        <f t="shared" si="24"/>
        <v>0.14819999999999034</v>
      </c>
      <c r="J430" s="6" t="s">
        <v>17</v>
      </c>
      <c r="K430" s="1">
        <v>83.83</v>
      </c>
      <c r="L430" s="1">
        <f t="shared" si="25"/>
        <v>12.574499999999999</v>
      </c>
      <c r="N430" s="1">
        <f t="shared" si="26"/>
        <v>71.107300000000009</v>
      </c>
      <c r="O430" s="1">
        <v>54.99</v>
      </c>
      <c r="P430" s="5">
        <v>162223</v>
      </c>
    </row>
    <row r="431" spans="1:19">
      <c r="B431" s="35" t="s">
        <v>3716</v>
      </c>
      <c r="C431" s="6" t="s">
        <v>3696</v>
      </c>
      <c r="D431" s="2" t="s">
        <v>3698</v>
      </c>
      <c r="E431" s="2" t="s">
        <v>3697</v>
      </c>
      <c r="H431" s="4">
        <f t="shared" si="23"/>
        <v>-0.31149865831220785</v>
      </c>
      <c r="I431" s="8">
        <f t="shared" si="24"/>
        <v>-6.7213000000000038</v>
      </c>
      <c r="J431" s="6" t="s">
        <v>17</v>
      </c>
      <c r="K431" s="1">
        <v>24.16</v>
      </c>
      <c r="L431" s="1">
        <f t="shared" si="25"/>
        <v>3.6239999999999997</v>
      </c>
      <c r="M431" s="1">
        <v>5.68</v>
      </c>
      <c r="N431" s="1">
        <f t="shared" si="26"/>
        <v>21.577300000000005</v>
      </c>
      <c r="O431" s="1">
        <v>15.99</v>
      </c>
      <c r="P431" s="6" t="s">
        <v>29</v>
      </c>
    </row>
    <row r="432" spans="1:19" s="50" customFormat="1">
      <c r="A432" s="55"/>
      <c r="B432" s="96" t="s">
        <v>3717</v>
      </c>
      <c r="C432" s="47" t="s">
        <v>3719</v>
      </c>
      <c r="D432" s="52" t="s">
        <v>3718</v>
      </c>
      <c r="E432" s="52" t="s">
        <v>3720</v>
      </c>
      <c r="G432" s="47"/>
      <c r="H432" s="81">
        <f t="shared" si="23"/>
        <v>-0.79532064929652035</v>
      </c>
      <c r="I432" s="48">
        <f t="shared" si="24"/>
        <v>-7.0602999999999998</v>
      </c>
      <c r="J432" s="47" t="s">
        <v>17</v>
      </c>
      <c r="K432" s="49">
        <v>8.82</v>
      </c>
      <c r="L432" s="49">
        <f t="shared" si="25"/>
        <v>1.323</v>
      </c>
      <c r="M432" s="49">
        <v>5.68</v>
      </c>
      <c r="N432" s="49">
        <f t="shared" si="26"/>
        <v>8.8773</v>
      </c>
      <c r="O432" s="49">
        <v>5.99</v>
      </c>
      <c r="P432" s="82">
        <v>165969</v>
      </c>
    </row>
    <row r="433" spans="1:18" s="39" customFormat="1">
      <c r="A433" s="36"/>
      <c r="B433" s="106" t="s">
        <v>3721</v>
      </c>
      <c r="C433" s="22" t="s">
        <v>3723</v>
      </c>
      <c r="D433" s="53" t="s">
        <v>3722</v>
      </c>
      <c r="E433" s="53" t="s">
        <v>3724</v>
      </c>
      <c r="G433" s="22"/>
      <c r="H433" s="15">
        <f t="shared" si="23"/>
        <v>-0.43387705867020648</v>
      </c>
      <c r="I433" s="16">
        <f t="shared" si="24"/>
        <v>-7.1577999999999973</v>
      </c>
      <c r="J433" s="22" t="s">
        <v>17</v>
      </c>
      <c r="K433" s="17">
        <v>17.670000000000002</v>
      </c>
      <c r="L433" s="17">
        <f t="shared" si="25"/>
        <v>2.6505000000000001</v>
      </c>
      <c r="M433" s="17">
        <v>5.68</v>
      </c>
      <c r="N433" s="17">
        <f t="shared" si="26"/>
        <v>16.497299999999999</v>
      </c>
      <c r="O433" s="17">
        <v>11.99</v>
      </c>
      <c r="P433" s="22" t="s">
        <v>29</v>
      </c>
    </row>
    <row r="434" spans="1:18">
      <c r="B434" s="106" t="s">
        <v>3725</v>
      </c>
      <c r="C434" s="6" t="s">
        <v>3727</v>
      </c>
      <c r="D434" s="2" t="s">
        <v>3726</v>
      </c>
      <c r="E434" s="2" t="s">
        <v>3728</v>
      </c>
      <c r="H434" s="4">
        <f t="shared" si="23"/>
        <v>-0.48297600213368236</v>
      </c>
      <c r="I434" s="8">
        <f t="shared" si="24"/>
        <v>-7.9677999999999978</v>
      </c>
      <c r="J434" s="6" t="s">
        <v>17</v>
      </c>
      <c r="K434" s="1">
        <v>17.670000000000002</v>
      </c>
      <c r="L434" s="1">
        <f t="shared" si="25"/>
        <v>2.6505000000000001</v>
      </c>
      <c r="M434" s="1">
        <v>6.49</v>
      </c>
      <c r="N434" s="1">
        <f t="shared" si="26"/>
        <v>16.497299999999999</v>
      </c>
      <c r="O434" s="1">
        <v>11.99</v>
      </c>
      <c r="P434" s="6" t="s">
        <v>29</v>
      </c>
    </row>
    <row r="435" spans="1:18">
      <c r="B435" s="106" t="s">
        <v>3729</v>
      </c>
      <c r="C435" s="6" t="s">
        <v>3731</v>
      </c>
      <c r="D435" s="2" t="s">
        <v>3730</v>
      </c>
      <c r="E435" s="2" t="s">
        <v>3732</v>
      </c>
      <c r="H435" s="4">
        <f t="shared" si="23"/>
        <v>0.88284564056870807</v>
      </c>
      <c r="I435" s="8">
        <f t="shared" si="24"/>
        <v>57.170699999999997</v>
      </c>
      <c r="J435" s="6" t="s">
        <v>17</v>
      </c>
      <c r="K435" s="1">
        <v>151.08000000000001</v>
      </c>
      <c r="L435" s="1">
        <f t="shared" si="25"/>
        <v>22.662000000000003</v>
      </c>
      <c r="M435" s="1">
        <v>6.49</v>
      </c>
      <c r="N435" s="1">
        <f t="shared" si="26"/>
        <v>64.757300000000001</v>
      </c>
      <c r="O435" s="1">
        <v>49.99</v>
      </c>
      <c r="P435" s="6" t="s">
        <v>29</v>
      </c>
    </row>
    <row r="436" spans="1:18">
      <c r="B436" s="106" t="s">
        <v>3733</v>
      </c>
      <c r="C436" s="6" t="s">
        <v>3735</v>
      </c>
      <c r="D436" s="2" t="s">
        <v>3734</v>
      </c>
      <c r="E436" s="2" t="s">
        <v>3736</v>
      </c>
      <c r="H436" s="4">
        <f t="shared" si="23"/>
        <v>-0.23799460909056661</v>
      </c>
      <c r="I436" s="8">
        <f t="shared" si="24"/>
        <v>-6.9488000000000003</v>
      </c>
      <c r="J436" s="6" t="s">
        <v>17</v>
      </c>
      <c r="K436" s="1">
        <v>34.61</v>
      </c>
      <c r="L436" s="1">
        <f t="shared" si="25"/>
        <v>5.1914999999999996</v>
      </c>
      <c r="M436" s="1">
        <v>7.17</v>
      </c>
      <c r="N436" s="1">
        <f t="shared" si="26"/>
        <v>29.197299999999998</v>
      </c>
      <c r="O436" s="1">
        <v>21.99</v>
      </c>
      <c r="P436" s="6" t="s">
        <v>29</v>
      </c>
    </row>
    <row r="437" spans="1:18">
      <c r="B437" s="106" t="s">
        <v>3737</v>
      </c>
      <c r="C437" s="6" t="s">
        <v>3739</v>
      </c>
      <c r="D437" s="2" t="s">
        <v>3738</v>
      </c>
      <c r="E437" s="2" t="s">
        <v>3740</v>
      </c>
      <c r="H437" s="4">
        <f t="shared" si="23"/>
        <v>-0.10470230427392109</v>
      </c>
      <c r="I437" s="8">
        <f t="shared" si="24"/>
        <v>-4.1207999999999938</v>
      </c>
      <c r="J437" s="6" t="s">
        <v>17</v>
      </c>
      <c r="K437" s="1">
        <v>49.09</v>
      </c>
      <c r="L437" s="1">
        <f t="shared" si="25"/>
        <v>7.3635000000000002</v>
      </c>
      <c r="M437" s="1">
        <v>6.49</v>
      </c>
      <c r="N437" s="1">
        <f t="shared" si="26"/>
        <v>39.357299999999995</v>
      </c>
      <c r="O437" s="1">
        <v>29.99</v>
      </c>
      <c r="P437" s="6" t="s">
        <v>29</v>
      </c>
    </row>
    <row r="438" spans="1:18">
      <c r="B438" s="106" t="s">
        <v>3742</v>
      </c>
      <c r="C438" s="6" t="s">
        <v>3743</v>
      </c>
      <c r="D438" s="2" t="s">
        <v>3741</v>
      </c>
      <c r="E438" s="2" t="s">
        <v>3744</v>
      </c>
      <c r="H438" s="4">
        <f t="shared" si="23"/>
        <v>-1.0235047497122129E-2</v>
      </c>
      <c r="I438" s="8">
        <f t="shared" si="24"/>
        <v>-0.61080000000000645</v>
      </c>
      <c r="J438" s="6" t="s">
        <v>17</v>
      </c>
      <c r="K438" s="1">
        <v>69.489999999999995</v>
      </c>
      <c r="L438" s="1">
        <f t="shared" si="25"/>
        <v>10.423499999999999</v>
      </c>
      <c r="N438" s="1">
        <f t="shared" si="26"/>
        <v>59.677300000000002</v>
      </c>
      <c r="O438" s="1">
        <v>45.99</v>
      </c>
      <c r="P438" s="6" t="s">
        <v>29</v>
      </c>
    </row>
    <row r="439" spans="1:18">
      <c r="B439" s="106" t="s">
        <v>3745</v>
      </c>
      <c r="C439" s="6" t="s">
        <v>3747</v>
      </c>
      <c r="D439" s="2" t="s">
        <v>3746</v>
      </c>
      <c r="E439" s="2" t="s">
        <v>3748</v>
      </c>
      <c r="H439" s="4">
        <f t="shared" si="23"/>
        <v>-0.56191760076683017</v>
      </c>
      <c r="I439" s="8">
        <f t="shared" si="24"/>
        <v>-12.838299999999998</v>
      </c>
      <c r="J439" s="6" t="s">
        <v>17</v>
      </c>
      <c r="K439" s="1">
        <v>26.74</v>
      </c>
      <c r="L439" s="1">
        <f t="shared" si="25"/>
        <v>4.0109999999999992</v>
      </c>
      <c r="M439" s="1">
        <v>12.72</v>
      </c>
      <c r="N439" s="1">
        <f t="shared" si="26"/>
        <v>22.847299999999997</v>
      </c>
      <c r="O439" s="1">
        <v>16.989999999999998</v>
      </c>
      <c r="P439" s="6" t="s">
        <v>29</v>
      </c>
    </row>
    <row r="440" spans="1:18">
      <c r="B440" s="106" t="s">
        <v>3749</v>
      </c>
      <c r="C440" s="6" t="s">
        <v>3751</v>
      </c>
      <c r="D440" s="2" t="s">
        <v>3750</v>
      </c>
      <c r="E440" s="2" t="s">
        <v>3752</v>
      </c>
      <c r="H440" s="4">
        <f t="shared" si="23"/>
        <v>-0.23799460909056661</v>
      </c>
      <c r="I440" s="8">
        <f t="shared" si="24"/>
        <v>-6.9488000000000003</v>
      </c>
      <c r="J440" s="6" t="s">
        <v>17</v>
      </c>
      <c r="K440" s="1">
        <v>34.61</v>
      </c>
      <c r="L440" s="1">
        <f t="shared" si="25"/>
        <v>5.1914999999999996</v>
      </c>
      <c r="M440" s="1">
        <v>7.17</v>
      </c>
      <c r="N440" s="1">
        <f t="shared" si="26"/>
        <v>29.197299999999998</v>
      </c>
      <c r="O440" s="1">
        <v>21.99</v>
      </c>
      <c r="P440" s="6" t="s">
        <v>29</v>
      </c>
    </row>
    <row r="441" spans="1:18">
      <c r="B441" s="106" t="s">
        <v>3754</v>
      </c>
      <c r="C441" s="6" t="s">
        <v>3756</v>
      </c>
      <c r="D441" s="2" t="s">
        <v>3755</v>
      </c>
      <c r="E441" s="2" t="s">
        <v>3757</v>
      </c>
      <c r="H441" s="4">
        <f t="shared" si="23"/>
        <v>-0.31078916469409867</v>
      </c>
      <c r="I441" s="8">
        <f t="shared" si="24"/>
        <v>-8.2847999999999971</v>
      </c>
      <c r="J441" s="6" t="s">
        <v>17</v>
      </c>
      <c r="K441" s="1">
        <v>30.05</v>
      </c>
      <c r="L441" s="1">
        <f t="shared" si="25"/>
        <v>4.5075000000000003</v>
      </c>
      <c r="M441" s="1">
        <v>7.17</v>
      </c>
      <c r="N441" s="1">
        <f t="shared" si="26"/>
        <v>26.657299999999999</v>
      </c>
      <c r="O441" s="1">
        <v>19.989999999999998</v>
      </c>
      <c r="P441" s="6" t="s">
        <v>29</v>
      </c>
    </row>
    <row r="442" spans="1:18" s="50" customFormat="1">
      <c r="A442" s="55"/>
      <c r="B442" s="96" t="s">
        <v>3761</v>
      </c>
      <c r="C442" s="47" t="s">
        <v>3759</v>
      </c>
      <c r="D442" s="52" t="s">
        <v>3758</v>
      </c>
      <c r="E442" s="52" t="s">
        <v>3760</v>
      </c>
      <c r="G442" s="47"/>
      <c r="H442" s="81">
        <f t="shared" si="23"/>
        <v>7.7516257344369024E-2</v>
      </c>
      <c r="I442" s="48">
        <f t="shared" si="24"/>
        <v>6.0041999999999955</v>
      </c>
      <c r="J442" s="47" t="s">
        <v>17</v>
      </c>
      <c r="K442" s="49">
        <v>98.19</v>
      </c>
      <c r="L442" s="49">
        <f t="shared" si="25"/>
        <v>14.728499999999999</v>
      </c>
      <c r="M442" s="49"/>
      <c r="N442" s="49">
        <f t="shared" si="26"/>
        <v>77.457300000000004</v>
      </c>
      <c r="O442" s="49">
        <v>59.99</v>
      </c>
      <c r="P442" s="47" t="s">
        <v>29</v>
      </c>
      <c r="R442" s="52" t="s">
        <v>3753</v>
      </c>
    </row>
    <row r="443" spans="1:18">
      <c r="A443" s="13">
        <v>44665</v>
      </c>
      <c r="B443" s="106" t="s">
        <v>3769</v>
      </c>
      <c r="C443" s="6" t="s">
        <v>3771</v>
      </c>
      <c r="D443" s="2" t="s">
        <v>3770</v>
      </c>
      <c r="E443" s="2" t="s">
        <v>3772</v>
      </c>
      <c r="H443" s="4">
        <f t="shared" si="23"/>
        <v>-0.23811319583839527</v>
      </c>
      <c r="I443" s="8">
        <f t="shared" si="24"/>
        <v>-9.9762999999999966</v>
      </c>
      <c r="J443" s="6" t="s">
        <v>17</v>
      </c>
      <c r="K443" s="1">
        <v>50.86</v>
      </c>
      <c r="L443" s="1">
        <f t="shared" si="25"/>
        <v>7.6289999999999996</v>
      </c>
      <c r="M443" s="1">
        <v>11.31</v>
      </c>
      <c r="N443" s="1">
        <f t="shared" si="26"/>
        <v>41.897299999999994</v>
      </c>
      <c r="O443" s="1">
        <v>31.99</v>
      </c>
      <c r="P443" s="6" t="s">
        <v>29</v>
      </c>
    </row>
    <row r="444" spans="1:18">
      <c r="B444" s="106" t="s">
        <v>3773</v>
      </c>
      <c r="C444" s="6" t="s">
        <v>3775</v>
      </c>
      <c r="D444" s="2" t="s">
        <v>3774</v>
      </c>
      <c r="E444" s="2" t="s">
        <v>3776</v>
      </c>
      <c r="H444" s="4">
        <f t="shared" si="23"/>
        <v>-0.12596028409914478</v>
      </c>
      <c r="I444" s="8">
        <f t="shared" si="24"/>
        <v>-11.036299999999997</v>
      </c>
      <c r="J444" s="6" t="s">
        <v>17</v>
      </c>
      <c r="K444" s="1">
        <v>105.06</v>
      </c>
      <c r="L444" s="1">
        <f t="shared" si="25"/>
        <v>15.759</v>
      </c>
      <c r="M444" s="1">
        <v>12.72</v>
      </c>
      <c r="N444" s="1">
        <f t="shared" si="26"/>
        <v>87.6173</v>
      </c>
      <c r="O444" s="1">
        <v>67.989999999999995</v>
      </c>
      <c r="P444" s="6" t="s">
        <v>29</v>
      </c>
    </row>
    <row r="445" spans="1:18">
      <c r="B445" s="106" t="s">
        <v>3777</v>
      </c>
      <c r="C445" s="6" t="s">
        <v>3779</v>
      </c>
      <c r="D445" s="2" t="s">
        <v>3778</v>
      </c>
      <c r="E445" s="2" t="s">
        <v>3780</v>
      </c>
      <c r="H445" s="4">
        <f t="shared" si="23"/>
        <v>-0.17407389389653757</v>
      </c>
      <c r="I445" s="8">
        <f t="shared" si="24"/>
        <v>-7.5143000000000075</v>
      </c>
      <c r="J445" s="6" t="s">
        <v>17</v>
      </c>
      <c r="K445" s="1">
        <v>49.58</v>
      </c>
      <c r="L445" s="1">
        <f t="shared" si="25"/>
        <v>7.4369999999999994</v>
      </c>
      <c r="M445" s="1">
        <v>6.49</v>
      </c>
      <c r="N445" s="1">
        <f t="shared" si="26"/>
        <v>43.167300000000004</v>
      </c>
      <c r="O445" s="1">
        <v>32.99</v>
      </c>
      <c r="P445" s="6" t="s">
        <v>29</v>
      </c>
    </row>
    <row r="446" spans="1:18">
      <c r="B446" s="106" t="s">
        <v>3781</v>
      </c>
      <c r="C446" s="6" t="s">
        <v>3783</v>
      </c>
      <c r="D446" s="2" t="s">
        <v>3782</v>
      </c>
      <c r="E446" s="2" t="s">
        <v>3784</v>
      </c>
      <c r="H446" s="4">
        <f t="shared" si="23"/>
        <v>-0.37424869006056488</v>
      </c>
      <c r="I446" s="8">
        <f t="shared" si="24"/>
        <v>-6.5067999999999984</v>
      </c>
      <c r="J446" s="6" t="s">
        <v>17</v>
      </c>
      <c r="K446" s="1">
        <v>19.27</v>
      </c>
      <c r="L446" s="1">
        <f t="shared" si="25"/>
        <v>2.8904999999999998</v>
      </c>
      <c r="M446" s="1">
        <v>5.5</v>
      </c>
      <c r="N446" s="1">
        <f t="shared" si="26"/>
        <v>17.386299999999999</v>
      </c>
      <c r="O446" s="1">
        <v>12.69</v>
      </c>
      <c r="P446" s="6" t="s">
        <v>29</v>
      </c>
    </row>
    <row r="447" spans="1:18">
      <c r="B447" s="106" t="s">
        <v>3785</v>
      </c>
      <c r="C447" s="6" t="s">
        <v>3787</v>
      </c>
      <c r="D447" s="2" t="s">
        <v>3786</v>
      </c>
      <c r="E447" s="2" t="s">
        <v>3788</v>
      </c>
      <c r="H447" s="4">
        <f t="shared" si="23"/>
        <v>-0.30815686874092196</v>
      </c>
      <c r="I447" s="8">
        <f t="shared" si="24"/>
        <v>-13.302300000000002</v>
      </c>
      <c r="J447" s="6" t="s">
        <v>17</v>
      </c>
      <c r="K447" s="1">
        <v>50.1</v>
      </c>
      <c r="L447" s="1">
        <f t="shared" si="25"/>
        <v>7.5149999999999997</v>
      </c>
      <c r="M447" s="1">
        <v>12.72</v>
      </c>
      <c r="N447" s="1">
        <f t="shared" si="26"/>
        <v>43.167300000000004</v>
      </c>
      <c r="O447" s="1">
        <v>32.99</v>
      </c>
      <c r="P447" s="6" t="s">
        <v>29</v>
      </c>
    </row>
    <row r="448" spans="1:18">
      <c r="B448" s="106" t="s">
        <v>3789</v>
      </c>
      <c r="C448" s="6" t="s">
        <v>3791</v>
      </c>
      <c r="D448" s="2" t="s">
        <v>3790</v>
      </c>
      <c r="E448" s="2" t="s">
        <v>3792</v>
      </c>
      <c r="H448" s="4">
        <f t="shared" si="23"/>
        <v>-0.22880963408985644</v>
      </c>
      <c r="I448" s="8">
        <f t="shared" si="24"/>
        <v>-7.2618</v>
      </c>
      <c r="J448" s="6" t="s">
        <v>17</v>
      </c>
      <c r="K448" s="1">
        <v>36.43</v>
      </c>
      <c r="L448" s="1">
        <f t="shared" si="25"/>
        <v>5.4645000000000001</v>
      </c>
      <c r="M448" s="1">
        <v>6.49</v>
      </c>
      <c r="N448" s="1">
        <f t="shared" si="26"/>
        <v>31.737299999999998</v>
      </c>
      <c r="O448" s="1">
        <v>23.99</v>
      </c>
      <c r="P448" s="6" t="s">
        <v>29</v>
      </c>
    </row>
    <row r="449" spans="1:19">
      <c r="B449" s="106" t="s">
        <v>3793</v>
      </c>
      <c r="C449" s="6" t="s">
        <v>3795</v>
      </c>
      <c r="D449" s="2" t="s">
        <v>3794</v>
      </c>
      <c r="E449" s="2" t="s">
        <v>3796</v>
      </c>
      <c r="H449" s="4">
        <f t="shared" si="23"/>
        <v>-7.5736311572686087E-3</v>
      </c>
      <c r="I449" s="8">
        <f t="shared" si="24"/>
        <v>-0.15380000000000082</v>
      </c>
      <c r="J449" s="6" t="s">
        <v>17</v>
      </c>
      <c r="K449" s="1">
        <v>23.71</v>
      </c>
      <c r="L449" s="1">
        <f t="shared" si="25"/>
        <v>3.5565000000000002</v>
      </c>
      <c r="N449" s="1">
        <f t="shared" si="26"/>
        <v>20.307300000000001</v>
      </c>
      <c r="O449" s="1">
        <v>14.99</v>
      </c>
      <c r="P449" s="6" t="s">
        <v>29</v>
      </c>
    </row>
    <row r="450" spans="1:19">
      <c r="B450" s="106" t="s">
        <v>3797</v>
      </c>
      <c r="C450" s="6" t="s">
        <v>3798</v>
      </c>
      <c r="D450" s="2" t="s">
        <v>3139</v>
      </c>
      <c r="E450" s="2" t="s">
        <v>3799</v>
      </c>
      <c r="H450" s="4">
        <f t="shared" si="23"/>
        <v>-0.2228924989067638</v>
      </c>
      <c r="I450" s="8">
        <f t="shared" si="24"/>
        <v>-8.2062999999999935</v>
      </c>
      <c r="J450" s="6" t="s">
        <v>17</v>
      </c>
      <c r="K450" s="1">
        <v>45.86</v>
      </c>
      <c r="L450" s="1">
        <f t="shared" si="25"/>
        <v>6.8789999999999996</v>
      </c>
      <c r="M450" s="1">
        <v>10.37</v>
      </c>
      <c r="N450" s="1">
        <f t="shared" si="26"/>
        <v>36.817299999999996</v>
      </c>
      <c r="O450" s="1">
        <v>27.99</v>
      </c>
      <c r="P450" s="6" t="s">
        <v>29</v>
      </c>
    </row>
    <row r="451" spans="1:19">
      <c r="B451" s="106" t="s">
        <v>3800</v>
      </c>
      <c r="C451" s="6" t="s">
        <v>3802</v>
      </c>
      <c r="D451" s="2" t="s">
        <v>3801</v>
      </c>
      <c r="E451" s="2" t="s">
        <v>3803</v>
      </c>
      <c r="H451" s="4">
        <f t="shared" ref="H451:H514" si="27">I451/N451</f>
        <v>-1.7653543307086612</v>
      </c>
      <c r="I451" s="8">
        <f t="shared" ref="I451:I514" si="28">K451-M451-N451-L451</f>
        <v>-6.7259999999999991</v>
      </c>
      <c r="J451" s="6" t="s">
        <v>17</v>
      </c>
      <c r="K451" s="1">
        <v>3.04</v>
      </c>
      <c r="L451" s="1">
        <f t="shared" ref="L451:L514" si="29">K451*0.15</f>
        <v>0.45599999999999996</v>
      </c>
      <c r="M451" s="1">
        <v>5.5</v>
      </c>
      <c r="N451" s="1">
        <f t="shared" si="26"/>
        <v>3.81</v>
      </c>
      <c r="O451" s="1">
        <v>2</v>
      </c>
      <c r="P451" s="6" t="s">
        <v>29</v>
      </c>
    </row>
    <row r="452" spans="1:19">
      <c r="B452" s="106" t="s">
        <v>3804</v>
      </c>
      <c r="C452" s="6" t="s">
        <v>3806</v>
      </c>
      <c r="D452" s="2" t="s">
        <v>3805</v>
      </c>
      <c r="E452" s="2" t="s">
        <v>3807</v>
      </c>
      <c r="H452" s="4">
        <f t="shared" si="27"/>
        <v>-23.273031496062991</v>
      </c>
      <c r="I452" s="8">
        <f t="shared" si="28"/>
        <v>-59.113500000000002</v>
      </c>
      <c r="J452" s="6" t="s">
        <v>17</v>
      </c>
      <c r="K452" s="1">
        <v>1.49</v>
      </c>
      <c r="L452" s="1">
        <f t="shared" si="29"/>
        <v>0.2235</v>
      </c>
      <c r="M452" s="1">
        <v>57.84</v>
      </c>
      <c r="N452" s="1">
        <f t="shared" si="26"/>
        <v>2.54</v>
      </c>
      <c r="O452" s="1">
        <v>1</v>
      </c>
      <c r="P452" s="6" t="s">
        <v>29</v>
      </c>
    </row>
    <row r="453" spans="1:19">
      <c r="B453" s="106" t="s">
        <v>3808</v>
      </c>
      <c r="C453" s="6" t="s">
        <v>3810</v>
      </c>
      <c r="D453" s="2" t="s">
        <v>3809</v>
      </c>
      <c r="E453" s="2" t="s">
        <v>3811</v>
      </c>
      <c r="H453" s="4">
        <f t="shared" si="27"/>
        <v>-0.11040375272239908</v>
      </c>
      <c r="I453" s="8">
        <f t="shared" si="28"/>
        <v>-1.1203000000000001</v>
      </c>
      <c r="J453" s="6" t="s">
        <v>17</v>
      </c>
      <c r="K453" s="1">
        <v>10.62</v>
      </c>
      <c r="L453" s="1">
        <f t="shared" si="29"/>
        <v>1.5929999999999997</v>
      </c>
      <c r="N453" s="1">
        <f t="shared" si="26"/>
        <v>10.1473</v>
      </c>
      <c r="O453" s="1">
        <v>6.99</v>
      </c>
      <c r="P453" s="6" t="s">
        <v>29</v>
      </c>
    </row>
    <row r="454" spans="1:19">
      <c r="B454" s="106" t="s">
        <v>3812</v>
      </c>
      <c r="C454" s="6" t="s">
        <v>3817</v>
      </c>
      <c r="D454" s="2" t="s">
        <v>3813</v>
      </c>
      <c r="E454" s="2" t="s">
        <v>3818</v>
      </c>
      <c r="H454" s="4">
        <f t="shared" si="27"/>
        <v>-1.1000098601270549</v>
      </c>
      <c r="I454" s="8">
        <f t="shared" si="28"/>
        <v>-7.8093000000000004</v>
      </c>
      <c r="J454" s="6" t="s">
        <v>17</v>
      </c>
      <c r="K454" s="1">
        <v>6.8</v>
      </c>
      <c r="L454" s="1">
        <f t="shared" si="29"/>
        <v>1.02</v>
      </c>
      <c r="M454" s="1">
        <v>6.49</v>
      </c>
      <c r="N454" s="1">
        <f t="shared" si="26"/>
        <v>7.0992999999999995</v>
      </c>
      <c r="O454" s="1">
        <v>4.59</v>
      </c>
      <c r="P454" s="6" t="s">
        <v>29</v>
      </c>
    </row>
    <row r="455" spans="1:19">
      <c r="B455" s="106" t="s">
        <v>3815</v>
      </c>
      <c r="C455" s="6" t="s">
        <v>3819</v>
      </c>
      <c r="D455" s="2" t="s">
        <v>3816</v>
      </c>
      <c r="E455" s="2" t="s">
        <v>3820</v>
      </c>
      <c r="H455" s="4">
        <f t="shared" si="27"/>
        <v>-1.2391012099097367</v>
      </c>
      <c r="I455" s="8">
        <f t="shared" si="28"/>
        <v>-12.258799999999999</v>
      </c>
      <c r="J455" s="6" t="s">
        <v>17</v>
      </c>
      <c r="K455" s="1">
        <v>9.9700000000000006</v>
      </c>
      <c r="L455" s="1">
        <f t="shared" si="29"/>
        <v>1.4955000000000001</v>
      </c>
      <c r="M455" s="1">
        <v>10.84</v>
      </c>
      <c r="N455" s="1">
        <f t="shared" si="26"/>
        <v>9.8933</v>
      </c>
      <c r="O455" s="1">
        <v>6.79</v>
      </c>
      <c r="P455" s="6" t="s">
        <v>29</v>
      </c>
    </row>
    <row r="456" spans="1:19">
      <c r="B456" s="106" t="s">
        <v>3821</v>
      </c>
      <c r="C456" s="6" t="s">
        <v>3823</v>
      </c>
      <c r="D456" s="2" t="s">
        <v>3822</v>
      </c>
      <c r="E456" s="2" t="s">
        <v>3824</v>
      </c>
      <c r="H456" s="4">
        <f t="shared" si="27"/>
        <v>5.0050572107046248E-2</v>
      </c>
      <c r="I456" s="8">
        <f t="shared" si="28"/>
        <v>7.7541999999999867</v>
      </c>
      <c r="J456" s="6" t="s">
        <v>17</v>
      </c>
      <c r="K456" s="1">
        <v>191.39</v>
      </c>
      <c r="L456" s="1">
        <f t="shared" si="29"/>
        <v>28.708499999999997</v>
      </c>
      <c r="N456" s="1">
        <f t="shared" si="26"/>
        <v>154.9273</v>
      </c>
      <c r="O456" s="1">
        <v>120.99</v>
      </c>
      <c r="P456" s="6" t="s">
        <v>29</v>
      </c>
    </row>
    <row r="457" spans="1:19" s="50" customFormat="1">
      <c r="A457" s="55"/>
      <c r="B457" s="96" t="s">
        <v>3825</v>
      </c>
      <c r="C457" s="47" t="s">
        <v>3827</v>
      </c>
      <c r="D457" s="52" t="s">
        <v>3826</v>
      </c>
      <c r="E457" s="52" t="s">
        <v>3828</v>
      </c>
      <c r="G457" s="47"/>
      <c r="H457" s="81">
        <f t="shared" si="27"/>
        <v>-2.145210764317111</v>
      </c>
      <c r="I457" s="48">
        <f t="shared" si="28"/>
        <v>-6.7838000000000003</v>
      </c>
      <c r="J457" s="47" t="s">
        <v>17</v>
      </c>
      <c r="K457" s="49">
        <v>2.21</v>
      </c>
      <c r="L457" s="49">
        <f t="shared" si="29"/>
        <v>0.33149999999999996</v>
      </c>
      <c r="M457" s="49">
        <v>5.5</v>
      </c>
      <c r="N457" s="49">
        <f t="shared" si="26"/>
        <v>3.1623000000000001</v>
      </c>
      <c r="O457" s="49">
        <v>1.49</v>
      </c>
      <c r="P457" s="47" t="s">
        <v>29</v>
      </c>
      <c r="S457" s="52" t="s">
        <v>3814</v>
      </c>
    </row>
    <row r="458" spans="1:19">
      <c r="A458" s="13">
        <v>44666</v>
      </c>
      <c r="B458" s="106" t="s">
        <v>3829</v>
      </c>
      <c r="C458" s="6" t="s">
        <v>3831</v>
      </c>
      <c r="D458" s="2" t="s">
        <v>3830</v>
      </c>
      <c r="E458" s="2" t="s">
        <v>3832</v>
      </c>
      <c r="H458" s="4">
        <f t="shared" si="27"/>
        <v>0.21969882382065595</v>
      </c>
      <c r="I458" s="8">
        <f t="shared" si="28"/>
        <v>7.809700000000003</v>
      </c>
      <c r="J458" s="6" t="s">
        <v>17</v>
      </c>
      <c r="K458" s="1">
        <v>58.02</v>
      </c>
      <c r="L458" s="1">
        <f t="shared" si="29"/>
        <v>8.7029999999999994</v>
      </c>
      <c r="M458" s="1">
        <v>5.96</v>
      </c>
      <c r="N458" s="1">
        <f t="shared" si="26"/>
        <v>35.5473</v>
      </c>
      <c r="O458" s="1">
        <v>26.99</v>
      </c>
      <c r="P458" s="6" t="s">
        <v>29</v>
      </c>
      <c r="S458" s="2"/>
    </row>
    <row r="459" spans="1:19">
      <c r="B459" s="106" t="s">
        <v>3833</v>
      </c>
      <c r="C459" s="6" t="s">
        <v>3835</v>
      </c>
      <c r="D459" s="2" t="s">
        <v>3834</v>
      </c>
      <c r="E459" s="2" t="s">
        <v>3836</v>
      </c>
      <c r="H459" s="4">
        <f t="shared" si="27"/>
        <v>0.22476249954286268</v>
      </c>
      <c r="I459" s="8">
        <f t="shared" si="28"/>
        <v>7.9897000000000027</v>
      </c>
      <c r="J459" s="6" t="s">
        <v>17</v>
      </c>
      <c r="K459" s="1">
        <v>58.02</v>
      </c>
      <c r="L459" s="1">
        <f t="shared" si="29"/>
        <v>8.7029999999999994</v>
      </c>
      <c r="M459" s="1">
        <v>5.78</v>
      </c>
      <c r="N459" s="1">
        <f t="shared" si="26"/>
        <v>35.5473</v>
      </c>
      <c r="O459" s="1">
        <v>26.99</v>
      </c>
      <c r="P459" s="6" t="s">
        <v>29</v>
      </c>
    </row>
    <row r="460" spans="1:19">
      <c r="B460" s="106" t="s">
        <v>3837</v>
      </c>
      <c r="C460" s="6" t="s">
        <v>3839</v>
      </c>
      <c r="D460" s="2" t="s">
        <v>3838</v>
      </c>
      <c r="E460" s="2" t="s">
        <v>3840</v>
      </c>
      <c r="H460" s="4">
        <f t="shared" si="27"/>
        <v>-6.5672269275573056E-2</v>
      </c>
      <c r="I460" s="8">
        <f t="shared" si="28"/>
        <v>-0.74980000000000024</v>
      </c>
      <c r="J460" s="6" t="s">
        <v>17</v>
      </c>
      <c r="K460" s="1">
        <v>12.55</v>
      </c>
      <c r="L460" s="1">
        <f t="shared" si="29"/>
        <v>1.8825000000000001</v>
      </c>
      <c r="N460" s="1">
        <f t="shared" si="26"/>
        <v>11.417300000000001</v>
      </c>
      <c r="O460" s="1">
        <v>7.99</v>
      </c>
      <c r="P460" s="5">
        <v>139374</v>
      </c>
    </row>
    <row r="461" spans="1:19">
      <c r="B461" s="106" t="s">
        <v>3841</v>
      </c>
      <c r="C461" s="6" t="s">
        <v>3843</v>
      </c>
      <c r="D461" s="2" t="s">
        <v>3842</v>
      </c>
      <c r="E461" s="2" t="s">
        <v>3844</v>
      </c>
      <c r="H461" s="4">
        <f t="shared" si="27"/>
        <v>-2.3815149921361287E-2</v>
      </c>
      <c r="I461" s="8">
        <f t="shared" si="28"/>
        <v>-0.93729999999999247</v>
      </c>
      <c r="J461" s="6" t="s">
        <v>17</v>
      </c>
      <c r="K461" s="1">
        <v>45.2</v>
      </c>
      <c r="L461" s="1">
        <f t="shared" si="29"/>
        <v>6.78</v>
      </c>
      <c r="N461" s="1">
        <f t="shared" si="26"/>
        <v>39.357299999999995</v>
      </c>
      <c r="O461" s="1">
        <v>29.99</v>
      </c>
      <c r="P461" s="6" t="s">
        <v>29</v>
      </c>
    </row>
    <row r="462" spans="1:19">
      <c r="B462" s="106" t="s">
        <v>3845</v>
      </c>
      <c r="C462" s="6" t="s">
        <v>3847</v>
      </c>
      <c r="D462" s="2" t="s">
        <v>3846</v>
      </c>
      <c r="E462" s="2" t="s">
        <v>3848</v>
      </c>
      <c r="H462" s="4">
        <f t="shared" si="27"/>
        <v>-0.19684531205138553</v>
      </c>
      <c r="I462" s="8">
        <f t="shared" si="28"/>
        <v>-7.7472999999999947</v>
      </c>
      <c r="J462" s="6" t="s">
        <v>17</v>
      </c>
      <c r="K462" s="1">
        <v>45.2</v>
      </c>
      <c r="L462" s="1">
        <f t="shared" si="29"/>
        <v>6.78</v>
      </c>
      <c r="M462" s="1">
        <v>6.81</v>
      </c>
      <c r="N462" s="1">
        <f t="shared" si="26"/>
        <v>39.357299999999995</v>
      </c>
      <c r="O462" s="1">
        <v>29.99</v>
      </c>
      <c r="P462" s="6" t="s">
        <v>29</v>
      </c>
    </row>
    <row r="463" spans="1:19">
      <c r="B463" s="106" t="s">
        <v>3849</v>
      </c>
      <c r="C463" s="6" t="s">
        <v>3851</v>
      </c>
      <c r="D463" s="2" t="s">
        <v>3850</v>
      </c>
      <c r="E463" s="2" t="s">
        <v>3852</v>
      </c>
      <c r="H463" s="4">
        <f t="shared" si="27"/>
        <v>-0.21793822464798901</v>
      </c>
      <c r="I463" s="8">
        <f t="shared" si="28"/>
        <v>-4.9792999999999985</v>
      </c>
      <c r="J463" s="6" t="s">
        <v>17</v>
      </c>
      <c r="K463" s="1">
        <v>29.88</v>
      </c>
      <c r="L463" s="1">
        <f t="shared" si="29"/>
        <v>4.4819999999999993</v>
      </c>
      <c r="M463" s="1">
        <v>7.53</v>
      </c>
      <c r="N463" s="1">
        <f t="shared" si="26"/>
        <v>22.847299999999997</v>
      </c>
      <c r="O463" s="1">
        <v>16.989999999999998</v>
      </c>
      <c r="P463" s="6" t="s">
        <v>29</v>
      </c>
      <c r="S463" s="2"/>
    </row>
    <row r="464" spans="1:19">
      <c r="B464" s="106" t="s">
        <v>3853</v>
      </c>
      <c r="C464" s="6" t="s">
        <v>3855</v>
      </c>
      <c r="D464" s="2" t="s">
        <v>3854</v>
      </c>
      <c r="E464" s="2" t="s">
        <v>3856</v>
      </c>
      <c r="H464" s="4">
        <f t="shared" si="27"/>
        <v>-0.2628473251229495</v>
      </c>
      <c r="I464" s="8">
        <f t="shared" si="28"/>
        <v>-7.006800000000001</v>
      </c>
      <c r="J464" s="6" t="s">
        <v>17</v>
      </c>
      <c r="K464" s="1">
        <v>30.13</v>
      </c>
      <c r="L464" s="1">
        <f t="shared" si="29"/>
        <v>4.5194999999999999</v>
      </c>
      <c r="M464" s="1">
        <v>5.96</v>
      </c>
      <c r="N464" s="1">
        <f t="shared" si="26"/>
        <v>26.657299999999999</v>
      </c>
      <c r="O464" s="1">
        <v>19.989999999999998</v>
      </c>
      <c r="P464" s="6" t="s">
        <v>29</v>
      </c>
    </row>
    <row r="465" spans="1:19">
      <c r="B465" s="106" t="s">
        <v>3857</v>
      </c>
      <c r="C465" s="6" t="s">
        <v>3859</v>
      </c>
      <c r="D465" s="2" t="s">
        <v>3858</v>
      </c>
      <c r="E465" s="2" t="s">
        <v>3860</v>
      </c>
      <c r="H465" s="4">
        <f t="shared" si="27"/>
        <v>-1.6441300100645313</v>
      </c>
      <c r="I465" s="8">
        <f t="shared" si="28"/>
        <v>-8.3313000000000006</v>
      </c>
      <c r="J465" s="6" t="s">
        <v>17</v>
      </c>
      <c r="K465" s="1">
        <v>2.96</v>
      </c>
      <c r="L465" s="1">
        <f t="shared" si="29"/>
        <v>0.44400000000000001</v>
      </c>
      <c r="M465" s="1">
        <v>5.78</v>
      </c>
      <c r="N465" s="1">
        <f t="shared" si="26"/>
        <v>5.0673000000000004</v>
      </c>
      <c r="O465" s="1">
        <v>2.99</v>
      </c>
      <c r="P465" s="6" t="s">
        <v>29</v>
      </c>
    </row>
    <row r="466" spans="1:19">
      <c r="B466" s="106" t="s">
        <v>3861</v>
      </c>
      <c r="C466" s="6" t="s">
        <v>3863</v>
      </c>
      <c r="D466" s="2" t="s">
        <v>3862</v>
      </c>
      <c r="E466" s="2" t="s">
        <v>3864</v>
      </c>
      <c r="H466" s="4">
        <f t="shared" si="27"/>
        <v>0.76722804267232747</v>
      </c>
      <c r="I466" s="8">
        <f t="shared" si="28"/>
        <v>40.914200000000008</v>
      </c>
      <c r="J466" s="6" t="s">
        <v>17</v>
      </c>
      <c r="K466" s="1">
        <v>126.59</v>
      </c>
      <c r="L466" s="1">
        <f t="shared" si="29"/>
        <v>18.988499999999998</v>
      </c>
      <c r="M466" s="1">
        <v>13.36</v>
      </c>
      <c r="N466" s="1">
        <f t="shared" si="26"/>
        <v>53.327300000000001</v>
      </c>
      <c r="O466" s="1">
        <v>40.99</v>
      </c>
      <c r="P466" s="5">
        <v>256735</v>
      </c>
    </row>
    <row r="467" spans="1:19">
      <c r="B467" s="106" t="s">
        <v>3865</v>
      </c>
      <c r="C467" s="6" t="s">
        <v>3867</v>
      </c>
      <c r="D467" s="2" t="s">
        <v>3866</v>
      </c>
      <c r="E467" s="2" t="s">
        <v>3868</v>
      </c>
      <c r="H467" s="4">
        <f t="shared" si="27"/>
        <v>0.12079993097575521</v>
      </c>
      <c r="I467" s="8">
        <f t="shared" si="28"/>
        <v>3.2201999999999993</v>
      </c>
      <c r="J467" s="6" t="s">
        <v>17</v>
      </c>
      <c r="K467" s="1">
        <v>35.15</v>
      </c>
      <c r="L467" s="1">
        <f t="shared" si="29"/>
        <v>5.2725</v>
      </c>
      <c r="N467" s="1">
        <f t="shared" si="26"/>
        <v>26.657299999999999</v>
      </c>
      <c r="O467" s="1">
        <v>19.989999999999998</v>
      </c>
      <c r="P467" s="6" t="s">
        <v>29</v>
      </c>
    </row>
    <row r="468" spans="1:19">
      <c r="B468" s="106" t="s">
        <v>3869</v>
      </c>
      <c r="C468" s="6" t="s">
        <v>3871</v>
      </c>
      <c r="D468" s="2" t="s">
        <v>3870</v>
      </c>
      <c r="E468" s="2" t="s">
        <v>3872</v>
      </c>
      <c r="H468" s="4">
        <f t="shared" si="27"/>
        <v>-1.404258678191542</v>
      </c>
      <c r="I468" s="8">
        <f t="shared" si="28"/>
        <v>-7.115800000000001</v>
      </c>
      <c r="J468" s="6" t="s">
        <v>17</v>
      </c>
      <c r="K468" s="1">
        <v>4.3899999999999997</v>
      </c>
      <c r="L468" s="1">
        <f t="shared" si="29"/>
        <v>0.65849999999999997</v>
      </c>
      <c r="M468" s="1">
        <v>5.78</v>
      </c>
      <c r="N468" s="1">
        <f t="shared" si="26"/>
        <v>5.0673000000000004</v>
      </c>
      <c r="O468" s="1">
        <v>2.99</v>
      </c>
      <c r="P468" s="6" t="s">
        <v>29</v>
      </c>
    </row>
    <row r="469" spans="1:19">
      <c r="B469" s="106" t="s">
        <v>3873</v>
      </c>
      <c r="C469" s="6" t="s">
        <v>3875</v>
      </c>
      <c r="D469" s="2" t="s">
        <v>3874</v>
      </c>
      <c r="E469" s="2" t="s">
        <v>3876</v>
      </c>
      <c r="H469" s="4">
        <f t="shared" si="27"/>
        <v>-5.4295544970929394E-2</v>
      </c>
      <c r="I469" s="8">
        <f t="shared" si="28"/>
        <v>-6.9637999999999813</v>
      </c>
      <c r="J469" s="6" t="s">
        <v>17</v>
      </c>
      <c r="K469" s="1">
        <v>150.71</v>
      </c>
      <c r="L469" s="1">
        <f t="shared" si="29"/>
        <v>22.6065</v>
      </c>
      <c r="M469" s="1">
        <v>6.81</v>
      </c>
      <c r="N469" s="1">
        <f t="shared" si="26"/>
        <v>128.25729999999999</v>
      </c>
      <c r="O469" s="1">
        <v>99.99</v>
      </c>
      <c r="P469" s="6" t="s">
        <v>29</v>
      </c>
    </row>
    <row r="470" spans="1:19">
      <c r="B470" s="106" t="s">
        <v>3877</v>
      </c>
      <c r="C470" s="6" t="s">
        <v>3879</v>
      </c>
      <c r="D470" s="2" t="s">
        <v>3878</v>
      </c>
      <c r="E470" s="2" t="s">
        <v>3880</v>
      </c>
      <c r="H470" s="4">
        <f t="shared" si="27"/>
        <v>-4.7668241885646959E-2</v>
      </c>
      <c r="I470" s="8">
        <f t="shared" si="28"/>
        <v>-6.113799999999987</v>
      </c>
      <c r="J470" s="6" t="s">
        <v>17</v>
      </c>
      <c r="K470" s="1">
        <v>150.71</v>
      </c>
      <c r="L470" s="1">
        <f t="shared" si="29"/>
        <v>22.6065</v>
      </c>
      <c r="M470" s="1">
        <v>5.96</v>
      </c>
      <c r="N470" s="1">
        <f t="shared" si="26"/>
        <v>128.25729999999999</v>
      </c>
      <c r="O470" s="1">
        <v>99.99</v>
      </c>
      <c r="P470" s="6" t="s">
        <v>29</v>
      </c>
    </row>
    <row r="471" spans="1:19">
      <c r="B471" s="106" t="s">
        <v>3882</v>
      </c>
      <c r="C471" s="6" t="s">
        <v>3884</v>
      </c>
      <c r="D471" s="2" t="s">
        <v>3883</v>
      </c>
      <c r="E471" s="2" t="s">
        <v>3885</v>
      </c>
      <c r="H471" s="4">
        <f t="shared" si="27"/>
        <v>-1.3941941467842833</v>
      </c>
      <c r="I471" s="8">
        <f t="shared" si="28"/>
        <v>-7.0648</v>
      </c>
      <c r="J471" s="6" t="s">
        <v>17</v>
      </c>
      <c r="K471" s="1">
        <v>4.45</v>
      </c>
      <c r="L471" s="1">
        <f t="shared" si="29"/>
        <v>0.66749999999999998</v>
      </c>
      <c r="M471" s="1">
        <v>5.78</v>
      </c>
      <c r="N471" s="1">
        <f t="shared" si="26"/>
        <v>5.0673000000000004</v>
      </c>
      <c r="O471" s="1">
        <v>2.99</v>
      </c>
      <c r="P471" s="6" t="s">
        <v>29</v>
      </c>
    </row>
    <row r="472" spans="1:19" s="50" customFormat="1">
      <c r="A472" s="55"/>
      <c r="B472" s="96" t="s">
        <v>3886</v>
      </c>
      <c r="C472" s="47" t="s">
        <v>3888</v>
      </c>
      <c r="D472" s="52" t="s">
        <v>3887</v>
      </c>
      <c r="E472" s="52" t="s">
        <v>3889</v>
      </c>
      <c r="G472" s="47"/>
      <c r="H472" s="81">
        <f t="shared" si="27"/>
        <v>1.4440037100625578</v>
      </c>
      <c r="I472" s="48">
        <f t="shared" si="28"/>
        <v>7.3171999999999997</v>
      </c>
      <c r="J472" s="47" t="s">
        <v>17</v>
      </c>
      <c r="K472" s="49">
        <v>21.37</v>
      </c>
      <c r="L472" s="49">
        <f t="shared" si="29"/>
        <v>3.2055000000000002</v>
      </c>
      <c r="M472" s="49">
        <v>5.78</v>
      </c>
      <c r="N472" s="49">
        <f t="shared" si="26"/>
        <v>5.0673000000000004</v>
      </c>
      <c r="O472" s="49">
        <v>2.99</v>
      </c>
      <c r="P472" s="47" t="s">
        <v>29</v>
      </c>
      <c r="S472" s="52" t="s">
        <v>3881</v>
      </c>
    </row>
    <row r="473" spans="1:19">
      <c r="A473" s="13">
        <v>44667</v>
      </c>
      <c r="B473" s="106" t="s">
        <v>3890</v>
      </c>
      <c r="C473" s="6" t="s">
        <v>3892</v>
      </c>
      <c r="D473" s="2" t="s">
        <v>3891</v>
      </c>
      <c r="E473" s="2" t="s">
        <v>3893</v>
      </c>
      <c r="H473" s="4">
        <f t="shared" si="27"/>
        <v>-0.17986670697882304</v>
      </c>
      <c r="I473" s="8">
        <f t="shared" si="28"/>
        <v>-1.3683000000000005</v>
      </c>
      <c r="J473" s="6" t="s">
        <v>17</v>
      </c>
      <c r="K473" s="1">
        <v>7.34</v>
      </c>
      <c r="L473" s="1">
        <f t="shared" si="29"/>
        <v>1.101</v>
      </c>
      <c r="N473" s="1">
        <f t="shared" si="26"/>
        <v>7.6073000000000004</v>
      </c>
      <c r="O473" s="1">
        <v>4.99</v>
      </c>
      <c r="P473" s="6" t="s">
        <v>29</v>
      </c>
    </row>
    <row r="474" spans="1:19">
      <c r="B474" s="106" t="s">
        <v>3894</v>
      </c>
      <c r="C474" s="6" t="s">
        <v>3896</v>
      </c>
      <c r="D474" s="2" t="s">
        <v>3895</v>
      </c>
      <c r="E474" s="2" t="s">
        <v>3897</v>
      </c>
      <c r="H474" s="4">
        <f t="shared" si="27"/>
        <v>-0.94107611548556436</v>
      </c>
      <c r="I474" s="8">
        <f t="shared" si="28"/>
        <v>-7.1710000000000003</v>
      </c>
      <c r="J474" s="6" t="s">
        <v>17</v>
      </c>
      <c r="K474" s="1">
        <v>7.54</v>
      </c>
      <c r="L474" s="1">
        <f t="shared" si="29"/>
        <v>1.131</v>
      </c>
      <c r="M474" s="1">
        <v>5.96</v>
      </c>
      <c r="N474" s="1">
        <f t="shared" si="26"/>
        <v>7.62</v>
      </c>
      <c r="O474" s="1">
        <v>5</v>
      </c>
      <c r="P474" s="6" t="s">
        <v>29</v>
      </c>
    </row>
    <row r="475" spans="1:19">
      <c r="B475" s="106" t="s">
        <v>3898</v>
      </c>
      <c r="C475" s="6" t="s">
        <v>3900</v>
      </c>
      <c r="D475" s="2" t="s">
        <v>3899</v>
      </c>
      <c r="E475" s="2" t="s">
        <v>3901</v>
      </c>
      <c r="H475" s="4">
        <f t="shared" si="27"/>
        <v>-0.24671209096169636</v>
      </c>
      <c r="I475" s="8">
        <f t="shared" si="28"/>
        <v>-8.1433</v>
      </c>
      <c r="J475" s="6" t="s">
        <v>17</v>
      </c>
      <c r="K475" s="1">
        <v>39.24</v>
      </c>
      <c r="L475" s="1">
        <f t="shared" si="29"/>
        <v>5.8860000000000001</v>
      </c>
      <c r="M475" s="1">
        <v>8.49</v>
      </c>
      <c r="N475" s="1">
        <f t="shared" si="26"/>
        <v>33.007300000000001</v>
      </c>
      <c r="O475" s="1">
        <v>24.99</v>
      </c>
      <c r="P475" s="6" t="s">
        <v>29</v>
      </c>
    </row>
    <row r="476" spans="1:19">
      <c r="B476" s="106" t="s">
        <v>3902</v>
      </c>
      <c r="C476" s="6" t="s">
        <v>3904</v>
      </c>
      <c r="D476" s="2" t="s">
        <v>3903</v>
      </c>
      <c r="E476" s="2" t="s">
        <v>3905</v>
      </c>
      <c r="H476" s="4">
        <f t="shared" si="27"/>
        <v>-0.10736338714056744</v>
      </c>
      <c r="I476" s="8">
        <f t="shared" si="28"/>
        <v>-1.2258000000000007</v>
      </c>
      <c r="J476" s="6" t="s">
        <v>17</v>
      </c>
      <c r="K476" s="1">
        <v>11.99</v>
      </c>
      <c r="L476" s="1">
        <f t="shared" si="29"/>
        <v>1.7985</v>
      </c>
      <c r="N476" s="1">
        <f t="shared" si="26"/>
        <v>11.417300000000001</v>
      </c>
      <c r="O476" s="1">
        <v>7.99</v>
      </c>
      <c r="P476" s="6" t="s">
        <v>29</v>
      </c>
    </row>
    <row r="477" spans="1:19">
      <c r="B477" s="106" t="s">
        <v>3906</v>
      </c>
      <c r="C477" s="6" t="s">
        <v>3908</v>
      </c>
      <c r="D477" s="2" t="s">
        <v>3907</v>
      </c>
      <c r="E477" s="2" t="s">
        <v>3909</v>
      </c>
      <c r="H477" s="4">
        <f t="shared" si="27"/>
        <v>-0.21246714297800576</v>
      </c>
      <c r="I477" s="8">
        <f t="shared" si="28"/>
        <v>-7.2827999999999964</v>
      </c>
      <c r="J477" s="6" t="s">
        <v>17</v>
      </c>
      <c r="K477" s="1">
        <v>39.770000000000003</v>
      </c>
      <c r="L477" s="1">
        <f t="shared" si="29"/>
        <v>5.9655000000000005</v>
      </c>
      <c r="M477" s="1">
        <v>6.81</v>
      </c>
      <c r="N477" s="1">
        <f t="shared" si="26"/>
        <v>34.277299999999997</v>
      </c>
      <c r="O477" s="1">
        <v>25.99</v>
      </c>
      <c r="P477" s="6" t="s">
        <v>29</v>
      </c>
    </row>
    <row r="478" spans="1:19">
      <c r="B478" s="106" t="s">
        <v>3910</v>
      </c>
      <c r="C478" s="6" t="s">
        <v>3912</v>
      </c>
      <c r="D478" s="2" t="s">
        <v>3911</v>
      </c>
      <c r="E478" s="2" t="s">
        <v>3913</v>
      </c>
      <c r="H478" s="4">
        <f t="shared" si="27"/>
        <v>-0.63458961400681424</v>
      </c>
      <c r="I478" s="8">
        <f t="shared" si="28"/>
        <v>-7.2453000000000012</v>
      </c>
      <c r="J478" s="6" t="s">
        <v>17</v>
      </c>
      <c r="K478" s="1">
        <v>11.92</v>
      </c>
      <c r="L478" s="1">
        <f t="shared" si="29"/>
        <v>1.788</v>
      </c>
      <c r="M478" s="1">
        <v>5.96</v>
      </c>
      <c r="N478" s="1">
        <f t="shared" si="26"/>
        <v>11.417300000000001</v>
      </c>
      <c r="O478" s="1">
        <v>7.99</v>
      </c>
      <c r="P478" s="5">
        <v>397965</v>
      </c>
    </row>
    <row r="479" spans="1:19">
      <c r="B479" s="106" t="s">
        <v>3914</v>
      </c>
      <c r="C479" s="6" t="s">
        <v>3916</v>
      </c>
      <c r="D479" s="2" t="s">
        <v>3915</v>
      </c>
      <c r="E479" s="2" t="s">
        <v>3917</v>
      </c>
      <c r="H479" s="4">
        <f t="shared" si="27"/>
        <v>-0.94107611548556436</v>
      </c>
      <c r="I479" s="8">
        <f t="shared" si="28"/>
        <v>-7.1710000000000003</v>
      </c>
      <c r="J479" s="6" t="s">
        <v>17</v>
      </c>
      <c r="K479" s="1">
        <v>7.54</v>
      </c>
      <c r="L479" s="1">
        <f t="shared" si="29"/>
        <v>1.131</v>
      </c>
      <c r="M479" s="1">
        <v>5.96</v>
      </c>
      <c r="N479" s="1">
        <f t="shared" si="26"/>
        <v>7.62</v>
      </c>
      <c r="O479" s="1">
        <v>5</v>
      </c>
      <c r="P479" s="6" t="s">
        <v>29</v>
      </c>
    </row>
    <row r="480" spans="1:19">
      <c r="B480" s="106" t="s">
        <v>3921</v>
      </c>
      <c r="C480" s="6" t="s">
        <v>3918</v>
      </c>
      <c r="D480" s="2" t="s">
        <v>3920</v>
      </c>
      <c r="E480" s="2" t="s">
        <v>3919</v>
      </c>
      <c r="H480" s="4">
        <f t="shared" si="27"/>
        <v>-0.13342033580618887</v>
      </c>
      <c r="I480" s="8">
        <f t="shared" si="28"/>
        <v>-1.5233000000000003</v>
      </c>
      <c r="J480" s="6" t="s">
        <v>17</v>
      </c>
      <c r="K480" s="1">
        <v>11.64</v>
      </c>
      <c r="L480" s="1">
        <f t="shared" si="29"/>
        <v>1.746</v>
      </c>
      <c r="N480" s="1">
        <f t="shared" si="26"/>
        <v>11.417300000000001</v>
      </c>
      <c r="O480" s="1">
        <v>7.99</v>
      </c>
      <c r="P480" s="6" t="s">
        <v>29</v>
      </c>
    </row>
    <row r="481" spans="1:18">
      <c r="B481" s="106" t="s">
        <v>3922</v>
      </c>
      <c r="C481" s="6" t="s">
        <v>3924</v>
      </c>
      <c r="D481" s="2" t="s">
        <v>3923</v>
      </c>
      <c r="E481" s="2" t="s">
        <v>3925</v>
      </c>
      <c r="H481" s="4">
        <f t="shared" si="27"/>
        <v>-0.50710763490492505</v>
      </c>
      <c r="I481" s="8">
        <f t="shared" si="28"/>
        <v>-5.7898000000000014</v>
      </c>
      <c r="J481" s="6" t="s">
        <v>17</v>
      </c>
      <c r="K481" s="1">
        <v>11.75</v>
      </c>
      <c r="L481" s="1">
        <f t="shared" si="29"/>
        <v>1.7625</v>
      </c>
      <c r="M481" s="1">
        <v>4.3600000000000003</v>
      </c>
      <c r="N481" s="1">
        <f t="shared" si="26"/>
        <v>11.417300000000001</v>
      </c>
      <c r="O481" s="1">
        <v>7.99</v>
      </c>
      <c r="P481" s="6" t="s">
        <v>29</v>
      </c>
    </row>
    <row r="482" spans="1:18">
      <c r="B482" s="106" t="s">
        <v>3927</v>
      </c>
      <c r="C482" s="6" t="s">
        <v>3929</v>
      </c>
      <c r="D482" s="2" t="s">
        <v>3928</v>
      </c>
      <c r="E482" s="2" t="s">
        <v>3930</v>
      </c>
      <c r="H482" s="4">
        <f t="shared" si="27"/>
        <v>-4.4171611250015355E-2</v>
      </c>
      <c r="I482" s="8">
        <f t="shared" si="28"/>
        <v>-1.0652999999999953</v>
      </c>
      <c r="J482" s="6" t="s">
        <v>17</v>
      </c>
      <c r="K482" s="1">
        <v>27.12</v>
      </c>
      <c r="L482" s="1">
        <f t="shared" si="29"/>
        <v>4.0679999999999996</v>
      </c>
      <c r="N482" s="1">
        <f t="shared" si="26"/>
        <v>24.117299999999997</v>
      </c>
      <c r="O482" s="1">
        <v>17.989999999999998</v>
      </c>
      <c r="P482" s="6" t="s">
        <v>29</v>
      </c>
    </row>
    <row r="483" spans="1:18">
      <c r="B483" s="106" t="s">
        <v>3931</v>
      </c>
      <c r="C483" s="6" t="s">
        <v>3933</v>
      </c>
      <c r="D483" s="2" t="s">
        <v>3932</v>
      </c>
      <c r="E483" s="2" t="s">
        <v>3934</v>
      </c>
      <c r="H483" s="4">
        <f t="shared" si="27"/>
        <v>-2.3815149921361287E-2</v>
      </c>
      <c r="I483" s="8">
        <f t="shared" si="28"/>
        <v>-0.93729999999999247</v>
      </c>
      <c r="J483" s="6" t="s">
        <v>17</v>
      </c>
      <c r="K483" s="1">
        <v>45.2</v>
      </c>
      <c r="L483" s="1">
        <f t="shared" si="29"/>
        <v>6.78</v>
      </c>
      <c r="N483" s="1">
        <f t="shared" si="26"/>
        <v>39.357299999999995</v>
      </c>
      <c r="O483" s="1">
        <v>29.99</v>
      </c>
      <c r="P483" s="6" t="s">
        <v>29</v>
      </c>
    </row>
    <row r="484" spans="1:18">
      <c r="B484" s="106" t="s">
        <v>3935</v>
      </c>
      <c r="C484" s="6" t="s">
        <v>3937</v>
      </c>
      <c r="D484" s="2" t="s">
        <v>3936</v>
      </c>
      <c r="E484" s="2" t="s">
        <v>3938</v>
      </c>
      <c r="H484" s="4">
        <f t="shared" si="27"/>
        <v>-0.1589238845144357</v>
      </c>
      <c r="I484" s="8">
        <f t="shared" si="28"/>
        <v>-1.2110000000000001</v>
      </c>
      <c r="J484" s="6" t="s">
        <v>17</v>
      </c>
      <c r="K484" s="1">
        <v>7.54</v>
      </c>
      <c r="L484" s="1">
        <f t="shared" si="29"/>
        <v>1.131</v>
      </c>
      <c r="N484" s="1">
        <f t="shared" si="26"/>
        <v>7.62</v>
      </c>
      <c r="O484" s="1">
        <v>5</v>
      </c>
      <c r="P484" s="6" t="s">
        <v>29</v>
      </c>
    </row>
    <row r="485" spans="1:18">
      <c r="B485" s="106" t="s">
        <v>3939</v>
      </c>
      <c r="C485" s="6" t="s">
        <v>3941</v>
      </c>
      <c r="D485" s="2" t="s">
        <v>3940</v>
      </c>
      <c r="E485" s="2" t="s">
        <v>3942</v>
      </c>
      <c r="H485" s="4">
        <f t="shared" si="27"/>
        <v>-1.4381031318453614</v>
      </c>
      <c r="I485" s="8">
        <f t="shared" si="28"/>
        <v>-7.2873000000000001</v>
      </c>
      <c r="J485" s="6" t="s">
        <v>17</v>
      </c>
      <c r="K485" s="1">
        <v>4.4000000000000004</v>
      </c>
      <c r="L485" s="1">
        <f t="shared" si="29"/>
        <v>0.66</v>
      </c>
      <c r="M485" s="1">
        <v>5.96</v>
      </c>
      <c r="N485" s="1">
        <f t="shared" si="26"/>
        <v>5.0673000000000004</v>
      </c>
      <c r="O485" s="1">
        <v>2.99</v>
      </c>
      <c r="P485" s="6" t="s">
        <v>29</v>
      </c>
    </row>
    <row r="486" spans="1:18">
      <c r="B486" s="106" t="s">
        <v>3943</v>
      </c>
      <c r="C486" s="6" t="s">
        <v>3945</v>
      </c>
      <c r="D486" s="2" t="s">
        <v>3944</v>
      </c>
      <c r="E486" s="2" t="s">
        <v>3946</v>
      </c>
      <c r="H486" s="4">
        <f t="shared" si="27"/>
        <v>-0.49252510520039816</v>
      </c>
      <c r="I486" s="8">
        <f t="shared" si="28"/>
        <v>-4.9977999999999998</v>
      </c>
      <c r="J486" s="6" t="s">
        <v>17</v>
      </c>
      <c r="K486" s="1">
        <v>10.27</v>
      </c>
      <c r="L486" s="1">
        <f t="shared" si="29"/>
        <v>1.5405</v>
      </c>
      <c r="M486" s="1">
        <v>3.58</v>
      </c>
      <c r="N486" s="1">
        <f t="shared" si="26"/>
        <v>10.1473</v>
      </c>
      <c r="O486" s="1">
        <v>6.99</v>
      </c>
      <c r="P486" s="6" t="s">
        <v>29</v>
      </c>
    </row>
    <row r="487" spans="1:18" s="50" customFormat="1">
      <c r="A487" s="55"/>
      <c r="B487" s="96" t="s">
        <v>3947</v>
      </c>
      <c r="C487" s="47" t="s">
        <v>3949</v>
      </c>
      <c r="D487" s="52" t="s">
        <v>3948</v>
      </c>
      <c r="E487" s="52" t="s">
        <v>3950</v>
      </c>
      <c r="G487" s="47"/>
      <c r="H487" s="81">
        <f t="shared" si="27"/>
        <v>-0.11823219580611462</v>
      </c>
      <c r="I487" s="48">
        <f t="shared" si="28"/>
        <v>-4.6532999999999944</v>
      </c>
      <c r="J487" s="47" t="s">
        <v>17</v>
      </c>
      <c r="K487" s="49">
        <v>48.84</v>
      </c>
      <c r="L487" s="49">
        <f t="shared" si="29"/>
        <v>7.3260000000000005</v>
      </c>
      <c r="M487" s="49">
        <v>6.81</v>
      </c>
      <c r="N487" s="49">
        <f t="shared" si="26"/>
        <v>39.357299999999995</v>
      </c>
      <c r="O487" s="49">
        <v>29.99</v>
      </c>
      <c r="P487" s="47" t="s">
        <v>29</v>
      </c>
      <c r="R487" s="52" t="s">
        <v>3926</v>
      </c>
    </row>
    <row r="488" spans="1:18">
      <c r="B488" s="106" t="s">
        <v>3952</v>
      </c>
      <c r="C488" s="6" t="s">
        <v>3951</v>
      </c>
      <c r="D488" s="2" t="s">
        <v>3953</v>
      </c>
      <c r="E488" s="2" t="s">
        <v>3962</v>
      </c>
      <c r="H488" s="4">
        <f t="shared" si="27"/>
        <v>-0.43441629241337076</v>
      </c>
      <c r="I488" s="8">
        <f t="shared" si="28"/>
        <v>-39.16579999999999</v>
      </c>
      <c r="J488" s="6" t="s">
        <v>17</v>
      </c>
      <c r="K488" s="1">
        <v>59.99</v>
      </c>
      <c r="L488" s="1">
        <f t="shared" si="29"/>
        <v>8.9984999999999999</v>
      </c>
      <c r="N488" s="1">
        <f t="shared" ref="N488:N551" si="30">(O488+1)*1.27</f>
        <v>90.157299999999992</v>
      </c>
      <c r="O488" s="1">
        <v>69.989999999999995</v>
      </c>
      <c r="P488" s="6" t="s">
        <v>29</v>
      </c>
    </row>
    <row r="489" spans="1:18">
      <c r="B489" s="106" t="s">
        <v>3955</v>
      </c>
      <c r="C489" s="6" t="s">
        <v>3954</v>
      </c>
      <c r="D489" s="2" t="s">
        <v>3956</v>
      </c>
      <c r="E489" s="2" t="s">
        <v>3957</v>
      </c>
      <c r="H489" s="4">
        <f t="shared" si="27"/>
        <v>-0.34409448818897642</v>
      </c>
      <c r="I489" s="8">
        <f t="shared" si="28"/>
        <v>-1.3110000000000002</v>
      </c>
      <c r="J489" s="6" t="s">
        <v>17</v>
      </c>
      <c r="K489" s="1">
        <v>2.94</v>
      </c>
      <c r="L489" s="1">
        <f t="shared" si="29"/>
        <v>0.441</v>
      </c>
      <c r="N489" s="1">
        <f t="shared" si="30"/>
        <v>3.81</v>
      </c>
      <c r="O489" s="1">
        <v>2</v>
      </c>
      <c r="P489" s="6" t="s">
        <v>29</v>
      </c>
    </row>
    <row r="490" spans="1:18">
      <c r="B490" s="106" t="s">
        <v>3959</v>
      </c>
      <c r="C490" s="6" t="s">
        <v>3958</v>
      </c>
      <c r="D490" s="2" t="s">
        <v>3961</v>
      </c>
      <c r="E490" s="2" t="s">
        <v>3960</v>
      </c>
      <c r="H490" s="4">
        <f t="shared" si="27"/>
        <v>-5.413347956361178E-2</v>
      </c>
      <c r="I490" s="8">
        <f t="shared" si="28"/>
        <v>-1.7868000000000031</v>
      </c>
      <c r="J490" s="6" t="s">
        <v>17</v>
      </c>
      <c r="K490" s="1">
        <v>36.729999999999997</v>
      </c>
      <c r="L490" s="1">
        <f t="shared" si="29"/>
        <v>5.5094999999999992</v>
      </c>
      <c r="N490" s="1">
        <f t="shared" si="30"/>
        <v>33.007300000000001</v>
      </c>
      <c r="O490" s="1">
        <v>24.99</v>
      </c>
      <c r="P490" s="6" t="s">
        <v>29</v>
      </c>
    </row>
    <row r="491" spans="1:18">
      <c r="B491" s="106" t="s">
        <v>3966</v>
      </c>
      <c r="C491" s="6" t="s">
        <v>3963</v>
      </c>
      <c r="D491" s="2" t="s">
        <v>3965</v>
      </c>
      <c r="E491" s="2" t="s">
        <v>3964</v>
      </c>
      <c r="H491" s="4">
        <f t="shared" si="27"/>
        <v>-2.6184084648593019E-2</v>
      </c>
      <c r="I491" s="8">
        <f t="shared" si="28"/>
        <v>-3.3582999999999892</v>
      </c>
      <c r="J491" s="6" t="s">
        <v>17</v>
      </c>
      <c r="K491" s="1">
        <v>146.94</v>
      </c>
      <c r="L491" s="1">
        <f t="shared" si="29"/>
        <v>22.041</v>
      </c>
      <c r="N491" s="1">
        <f t="shared" si="30"/>
        <v>128.25729999999999</v>
      </c>
      <c r="O491" s="1">
        <v>99.99</v>
      </c>
      <c r="P491" s="6" t="s">
        <v>29</v>
      </c>
    </row>
    <row r="492" spans="1:18">
      <c r="B492" s="106" t="s">
        <v>3968</v>
      </c>
      <c r="C492" s="6" t="s">
        <v>3967</v>
      </c>
      <c r="D492" s="2" t="s">
        <v>3969</v>
      </c>
      <c r="E492" s="2" t="s">
        <v>3970</v>
      </c>
      <c r="H492" s="4">
        <f t="shared" si="27"/>
        <v>-0.50782477853099783</v>
      </c>
      <c r="I492" s="8">
        <f t="shared" si="28"/>
        <v>-12.892300000000001</v>
      </c>
      <c r="J492" s="6" t="s">
        <v>17</v>
      </c>
      <c r="K492" s="1">
        <v>14.7</v>
      </c>
      <c r="L492" s="1">
        <f t="shared" si="29"/>
        <v>2.2049999999999996</v>
      </c>
      <c r="N492" s="1">
        <f t="shared" si="30"/>
        <v>25.3873</v>
      </c>
      <c r="O492" s="1">
        <v>18.989999999999998</v>
      </c>
      <c r="P492" s="6" t="s">
        <v>29</v>
      </c>
    </row>
    <row r="493" spans="1:18">
      <c r="B493" s="106" t="s">
        <v>3974</v>
      </c>
      <c r="C493" s="6" t="s">
        <v>3971</v>
      </c>
      <c r="D493" s="2" t="s">
        <v>3973</v>
      </c>
      <c r="E493" s="2" t="s">
        <v>3972</v>
      </c>
      <c r="H493" s="4">
        <f t="shared" si="27"/>
        <v>-0.13728475640843205</v>
      </c>
      <c r="I493" s="8">
        <f t="shared" si="28"/>
        <v>-9.9363000000000099</v>
      </c>
      <c r="J493" s="6" t="s">
        <v>17</v>
      </c>
      <c r="K493" s="1">
        <v>73.459999999999994</v>
      </c>
      <c r="L493" s="1">
        <f t="shared" si="29"/>
        <v>11.018999999999998</v>
      </c>
      <c r="N493" s="1">
        <f t="shared" si="30"/>
        <v>72.377300000000005</v>
      </c>
      <c r="O493" s="1">
        <v>55.99</v>
      </c>
      <c r="P493" s="6" t="s">
        <v>29</v>
      </c>
    </row>
    <row r="494" spans="1:18">
      <c r="B494" s="106" t="s">
        <v>3978</v>
      </c>
      <c r="C494" s="6" t="s">
        <v>3975</v>
      </c>
      <c r="D494" s="2" t="s">
        <v>3977</v>
      </c>
      <c r="E494" s="2" t="s">
        <v>3976</v>
      </c>
      <c r="H494" s="4">
        <f t="shared" si="27"/>
        <v>-0.19389961024411029</v>
      </c>
      <c r="I494" s="8">
        <f t="shared" si="28"/>
        <v>-1.2288000000000001</v>
      </c>
      <c r="J494" s="6" t="s">
        <v>17</v>
      </c>
      <c r="K494" s="1">
        <v>6.01</v>
      </c>
      <c r="L494" s="1">
        <f t="shared" si="29"/>
        <v>0.90149999999999997</v>
      </c>
      <c r="N494" s="1">
        <f t="shared" si="30"/>
        <v>6.3372999999999999</v>
      </c>
      <c r="O494" s="1">
        <v>3.99</v>
      </c>
      <c r="P494" s="6" t="s">
        <v>29</v>
      </c>
    </row>
    <row r="495" spans="1:18">
      <c r="B495" s="106" t="s">
        <v>3980</v>
      </c>
      <c r="C495" s="6" t="s">
        <v>3979</v>
      </c>
      <c r="D495" s="2" t="s">
        <v>3982</v>
      </c>
      <c r="E495" s="2" t="s">
        <v>3981</v>
      </c>
      <c r="H495" s="4">
        <f t="shared" si="27"/>
        <v>-0.34410565234808532</v>
      </c>
      <c r="I495" s="8">
        <f t="shared" si="28"/>
        <v>-5.2397999999999998</v>
      </c>
      <c r="J495" s="6" t="s">
        <v>17</v>
      </c>
      <c r="K495" s="1">
        <v>11.75</v>
      </c>
      <c r="L495" s="1">
        <f t="shared" si="29"/>
        <v>1.7625</v>
      </c>
      <c r="N495" s="1">
        <f t="shared" si="30"/>
        <v>15.2273</v>
      </c>
      <c r="O495" s="1">
        <v>10.99</v>
      </c>
      <c r="P495" s="6" t="s">
        <v>29</v>
      </c>
    </row>
    <row r="496" spans="1:18">
      <c r="B496" s="106" t="s">
        <v>3985</v>
      </c>
      <c r="C496" s="6" t="s">
        <v>3983</v>
      </c>
      <c r="D496" s="2" t="s">
        <v>3986</v>
      </c>
      <c r="E496" s="2" t="s">
        <v>3984</v>
      </c>
      <c r="H496" s="4">
        <f t="shared" si="27"/>
        <v>5.2470605158697094E-3</v>
      </c>
      <c r="I496" s="8">
        <f t="shared" si="28"/>
        <v>0.15320000000000267</v>
      </c>
      <c r="J496" s="6" t="s">
        <v>17</v>
      </c>
      <c r="K496" s="1">
        <v>34.53</v>
      </c>
      <c r="L496" s="1">
        <f t="shared" si="29"/>
        <v>5.1795</v>
      </c>
      <c r="N496" s="1">
        <f t="shared" si="30"/>
        <v>29.197299999999998</v>
      </c>
      <c r="O496" s="1">
        <v>21.99</v>
      </c>
      <c r="P496" s="6" t="s">
        <v>29</v>
      </c>
    </row>
    <row r="497" spans="1:18">
      <c r="B497" s="106" t="s">
        <v>3988</v>
      </c>
      <c r="C497" s="6" t="s">
        <v>3987</v>
      </c>
      <c r="D497" s="2" t="s">
        <v>3990</v>
      </c>
      <c r="E497" s="2" t="s">
        <v>3989</v>
      </c>
      <c r="H497" s="4">
        <f t="shared" si="27"/>
        <v>-0.15740146215628617</v>
      </c>
      <c r="I497" s="8">
        <f t="shared" si="28"/>
        <v>-1.3972999999999993</v>
      </c>
      <c r="J497" s="6" t="s">
        <v>17</v>
      </c>
      <c r="K497" s="1">
        <v>8.8000000000000007</v>
      </c>
      <c r="L497" s="1">
        <f t="shared" si="29"/>
        <v>1.32</v>
      </c>
      <c r="N497" s="1">
        <f t="shared" si="30"/>
        <v>8.8773</v>
      </c>
      <c r="O497" s="1">
        <v>5.99</v>
      </c>
      <c r="P497" s="6" t="s">
        <v>29</v>
      </c>
    </row>
    <row r="498" spans="1:18">
      <c r="B498" s="106" t="s">
        <v>3991</v>
      </c>
      <c r="C498" s="6" t="s">
        <v>3992</v>
      </c>
      <c r="D498" s="2" t="s">
        <v>3993</v>
      </c>
      <c r="E498" s="2" t="s">
        <v>3994</v>
      </c>
      <c r="H498" s="4">
        <f t="shared" si="27"/>
        <v>5.2470605158697094E-3</v>
      </c>
      <c r="I498" s="8">
        <f t="shared" si="28"/>
        <v>0.15320000000000267</v>
      </c>
      <c r="J498" s="6" t="s">
        <v>17</v>
      </c>
      <c r="K498" s="1">
        <v>34.53</v>
      </c>
      <c r="L498" s="1">
        <f t="shared" si="29"/>
        <v>5.1795</v>
      </c>
      <c r="N498" s="1">
        <f t="shared" si="30"/>
        <v>29.197299999999998</v>
      </c>
      <c r="O498" s="1">
        <v>21.99</v>
      </c>
      <c r="P498" s="6" t="s">
        <v>29</v>
      </c>
    </row>
    <row r="499" spans="1:18">
      <c r="B499" s="106" t="s">
        <v>3995</v>
      </c>
      <c r="C499" s="6" t="s">
        <v>3996</v>
      </c>
      <c r="D499" s="2" t="s">
        <v>3998</v>
      </c>
      <c r="E499" s="2" t="s">
        <v>3997</v>
      </c>
      <c r="H499" s="4">
        <f t="shared" si="27"/>
        <v>-3.1699046413168208</v>
      </c>
      <c r="I499" s="8">
        <f t="shared" si="28"/>
        <v>-8.0113000000000003</v>
      </c>
      <c r="J499" s="6" t="s">
        <v>17</v>
      </c>
      <c r="K499" s="1">
        <v>1.56</v>
      </c>
      <c r="L499" s="1">
        <f t="shared" si="29"/>
        <v>0.23399999999999999</v>
      </c>
      <c r="M499" s="1">
        <v>6.81</v>
      </c>
      <c r="N499" s="1">
        <f t="shared" si="30"/>
        <v>2.5272999999999999</v>
      </c>
      <c r="O499" s="1">
        <v>0.99</v>
      </c>
      <c r="P499" s="5">
        <v>817751</v>
      </c>
    </row>
    <row r="500" spans="1:18">
      <c r="B500" s="106" t="s">
        <v>3999</v>
      </c>
      <c r="C500" s="6" t="s">
        <v>4000</v>
      </c>
      <c r="D500" s="2" t="s">
        <v>4002</v>
      </c>
      <c r="E500" s="2" t="s">
        <v>4001</v>
      </c>
      <c r="H500" s="4">
        <f t="shared" si="27"/>
        <v>-0.82877676771090303</v>
      </c>
      <c r="I500" s="8">
        <f t="shared" si="28"/>
        <v>-7.3572999999999995</v>
      </c>
      <c r="J500" s="6" t="s">
        <v>17</v>
      </c>
      <c r="K500" s="1">
        <v>8.8000000000000007</v>
      </c>
      <c r="L500" s="1">
        <f t="shared" si="29"/>
        <v>1.32</v>
      </c>
      <c r="M500" s="1">
        <v>5.96</v>
      </c>
      <c r="N500" s="1">
        <f t="shared" si="30"/>
        <v>8.8773</v>
      </c>
      <c r="O500" s="1">
        <v>5.99</v>
      </c>
      <c r="P500" s="5">
        <v>178520</v>
      </c>
    </row>
    <row r="501" spans="1:18">
      <c r="B501" s="106" t="s">
        <v>4003</v>
      </c>
      <c r="C501" s="6" t="s">
        <v>4004</v>
      </c>
      <c r="D501" s="2" t="s">
        <v>4006</v>
      </c>
      <c r="E501" s="2" t="s">
        <v>4005</v>
      </c>
      <c r="H501" s="4">
        <f t="shared" si="27"/>
        <v>-8.5786239393898775E-2</v>
      </c>
      <c r="I501" s="8">
        <f t="shared" si="28"/>
        <v>-4.4658000000000069</v>
      </c>
      <c r="J501" s="6" t="s">
        <v>17</v>
      </c>
      <c r="K501" s="1">
        <v>62.79</v>
      </c>
      <c r="L501" s="1">
        <f t="shared" si="29"/>
        <v>9.4184999999999999</v>
      </c>
      <c r="M501" s="1">
        <v>5.78</v>
      </c>
      <c r="N501" s="1">
        <f t="shared" si="30"/>
        <v>52.057300000000005</v>
      </c>
      <c r="O501" s="1">
        <v>39.99</v>
      </c>
      <c r="P501" s="6" t="s">
        <v>29</v>
      </c>
    </row>
    <row r="502" spans="1:18" s="50" customFormat="1">
      <c r="A502" s="55"/>
      <c r="B502" s="96" t="s">
        <v>4007</v>
      </c>
      <c r="C502" s="47" t="s">
        <v>4009</v>
      </c>
      <c r="D502" s="52" t="s">
        <v>4010</v>
      </c>
      <c r="E502" s="52" t="s">
        <v>4008</v>
      </c>
      <c r="G502" s="47"/>
      <c r="H502" s="81">
        <f t="shared" si="27"/>
        <v>-8.3865279221166003E-2</v>
      </c>
      <c r="I502" s="48">
        <f t="shared" si="28"/>
        <v>-4.3658000000000055</v>
      </c>
      <c r="J502" s="47" t="s">
        <v>17</v>
      </c>
      <c r="K502" s="49">
        <v>62.79</v>
      </c>
      <c r="L502" s="49">
        <f t="shared" si="29"/>
        <v>9.4184999999999999</v>
      </c>
      <c r="M502" s="49">
        <v>5.68</v>
      </c>
      <c r="N502" s="49">
        <f t="shared" si="30"/>
        <v>52.057300000000005</v>
      </c>
      <c r="O502" s="49">
        <v>39.99</v>
      </c>
      <c r="P502" s="82">
        <v>272473</v>
      </c>
      <c r="R502" s="52" t="s">
        <v>4011</v>
      </c>
    </row>
    <row r="503" spans="1:18">
      <c r="A503" s="13">
        <v>44669</v>
      </c>
      <c r="B503" s="106" t="s">
        <v>4012</v>
      </c>
      <c r="C503" s="6" t="s">
        <v>4013</v>
      </c>
      <c r="D503" s="2" t="s">
        <v>3973</v>
      </c>
      <c r="E503" s="2" t="s">
        <v>4014</v>
      </c>
      <c r="H503" s="4">
        <f t="shared" si="27"/>
        <v>-0.40921393862440308</v>
      </c>
      <c r="I503" s="8">
        <f t="shared" si="28"/>
        <v>-29.61780000000001</v>
      </c>
      <c r="J503" s="6" t="s">
        <v>17</v>
      </c>
      <c r="K503" s="1">
        <v>82.27</v>
      </c>
      <c r="L503" s="1">
        <f t="shared" si="29"/>
        <v>12.340499999999999</v>
      </c>
      <c r="M503" s="1">
        <v>27.17</v>
      </c>
      <c r="N503" s="1">
        <f t="shared" si="30"/>
        <v>72.377300000000005</v>
      </c>
      <c r="O503" s="1">
        <v>55.99</v>
      </c>
      <c r="P503" s="5">
        <v>166432</v>
      </c>
    </row>
    <row r="504" spans="1:18">
      <c r="B504" s="106" t="s">
        <v>4015</v>
      </c>
      <c r="C504" s="6" t="s">
        <v>4017</v>
      </c>
      <c r="D504" s="2" t="s">
        <v>4016</v>
      </c>
      <c r="E504" s="2" t="s">
        <v>4018</v>
      </c>
      <c r="H504" s="4">
        <f t="shared" si="27"/>
        <v>-0.19261277174476404</v>
      </c>
      <c r="I504" s="8">
        <f t="shared" si="28"/>
        <v>-4.6452999999999971</v>
      </c>
      <c r="J504" s="6" t="s">
        <v>17</v>
      </c>
      <c r="K504" s="1">
        <v>27.12</v>
      </c>
      <c r="L504" s="1">
        <f t="shared" si="29"/>
        <v>4.0679999999999996</v>
      </c>
      <c r="M504" s="1">
        <v>3.58</v>
      </c>
      <c r="N504" s="1">
        <f t="shared" si="30"/>
        <v>24.117299999999997</v>
      </c>
      <c r="O504" s="1">
        <v>17.989999999999998</v>
      </c>
      <c r="P504" s="5">
        <v>557007</v>
      </c>
    </row>
    <row r="505" spans="1:18">
      <c r="B505" s="106" t="s">
        <v>4019</v>
      </c>
      <c r="C505" s="6" t="s">
        <v>4021</v>
      </c>
      <c r="D505" s="2" t="s">
        <v>4020</v>
      </c>
      <c r="E505" s="2" t="s">
        <v>4022</v>
      </c>
      <c r="H505" s="4">
        <f t="shared" si="27"/>
        <v>-0.80771180426481026</v>
      </c>
      <c r="I505" s="8">
        <f t="shared" si="28"/>
        <v>-7.1703000000000001</v>
      </c>
      <c r="J505" s="6" t="s">
        <v>17</v>
      </c>
      <c r="K505" s="1">
        <v>9.02</v>
      </c>
      <c r="L505" s="1">
        <f t="shared" si="29"/>
        <v>1.353</v>
      </c>
      <c r="M505" s="1">
        <v>5.96</v>
      </c>
      <c r="N505" s="1">
        <f t="shared" si="30"/>
        <v>8.8773</v>
      </c>
      <c r="O505" s="1">
        <v>5.99</v>
      </c>
      <c r="P505" s="6" t="s">
        <v>29</v>
      </c>
    </row>
    <row r="506" spans="1:18">
      <c r="B506" s="106" t="s">
        <v>4023</v>
      </c>
      <c r="C506" s="6" t="s">
        <v>4025</v>
      </c>
      <c r="D506" s="2" t="s">
        <v>4024</v>
      </c>
      <c r="E506" s="2" t="s">
        <v>4026</v>
      </c>
      <c r="H506" s="4">
        <f t="shared" si="27"/>
        <v>-0.18011811023622051</v>
      </c>
      <c r="I506" s="8">
        <f t="shared" si="28"/>
        <v>-1.3725000000000003</v>
      </c>
      <c r="J506" s="6" t="s">
        <v>17</v>
      </c>
      <c r="K506" s="1">
        <v>7.35</v>
      </c>
      <c r="L506" s="1">
        <f t="shared" si="29"/>
        <v>1.1024999999999998</v>
      </c>
      <c r="N506" s="1">
        <f t="shared" si="30"/>
        <v>7.62</v>
      </c>
      <c r="O506" s="1">
        <v>5</v>
      </c>
      <c r="P506" s="6" t="s">
        <v>29</v>
      </c>
    </row>
    <row r="507" spans="1:18">
      <c r="B507" s="106" t="s">
        <v>4027</v>
      </c>
      <c r="C507" s="6" t="s">
        <v>4029</v>
      </c>
      <c r="D507" s="2" t="s">
        <v>4028</v>
      </c>
      <c r="E507" s="2" t="s">
        <v>4030</v>
      </c>
      <c r="H507" s="4">
        <f t="shared" si="27"/>
        <v>-0.3803188991526118</v>
      </c>
      <c r="I507" s="8">
        <f t="shared" si="28"/>
        <v>-12.553300000000004</v>
      </c>
      <c r="J507" s="6" t="s">
        <v>17</v>
      </c>
      <c r="K507" s="1">
        <v>38.04</v>
      </c>
      <c r="L507" s="1">
        <f t="shared" si="29"/>
        <v>5.7059999999999995</v>
      </c>
      <c r="M507" s="1">
        <v>11.88</v>
      </c>
      <c r="N507" s="1">
        <f t="shared" si="30"/>
        <v>33.007300000000001</v>
      </c>
      <c r="O507" s="1">
        <v>24.99</v>
      </c>
      <c r="P507" s="6" t="s">
        <v>29</v>
      </c>
    </row>
    <row r="508" spans="1:18">
      <c r="B508" s="106" t="s">
        <v>4031</v>
      </c>
      <c r="C508" s="6" t="s">
        <v>4033</v>
      </c>
      <c r="D508" s="2" t="s">
        <v>4032</v>
      </c>
      <c r="E508" s="2" t="s">
        <v>4034</v>
      </c>
      <c r="H508" s="4">
        <f t="shared" si="27"/>
        <v>-0.49874731567644959</v>
      </c>
      <c r="I508" s="8">
        <f t="shared" si="28"/>
        <v>-6.9675000000000011</v>
      </c>
      <c r="J508" s="6" t="s">
        <v>17</v>
      </c>
      <c r="K508" s="1">
        <v>15.25</v>
      </c>
      <c r="L508" s="1">
        <f t="shared" si="29"/>
        <v>2.2875000000000001</v>
      </c>
      <c r="M508" s="1">
        <v>5.96</v>
      </c>
      <c r="N508" s="1">
        <f t="shared" si="30"/>
        <v>13.97</v>
      </c>
      <c r="O508" s="1">
        <v>10</v>
      </c>
      <c r="P508" s="5">
        <v>148896</v>
      </c>
    </row>
    <row r="509" spans="1:18">
      <c r="B509" s="106" t="s">
        <v>4035</v>
      </c>
      <c r="C509" s="6" t="s">
        <v>4037</v>
      </c>
      <c r="D509" s="2" t="s">
        <v>4036</v>
      </c>
      <c r="E509" s="2" t="s">
        <v>4038</v>
      </c>
      <c r="H509" s="4">
        <f t="shared" si="27"/>
        <v>-0.51968089296894759</v>
      </c>
      <c r="I509" s="8">
        <f t="shared" si="28"/>
        <v>-12.533299999999997</v>
      </c>
      <c r="J509" s="6" t="s">
        <v>17</v>
      </c>
      <c r="K509" s="1">
        <v>26.44</v>
      </c>
      <c r="L509" s="1">
        <f t="shared" si="29"/>
        <v>3.9660000000000002</v>
      </c>
      <c r="M509" s="1">
        <v>10.89</v>
      </c>
      <c r="N509" s="1">
        <f t="shared" si="30"/>
        <v>24.117299999999997</v>
      </c>
      <c r="O509" s="1">
        <v>17.989999999999998</v>
      </c>
      <c r="P509" s="5">
        <v>585014</v>
      </c>
    </row>
    <row r="510" spans="1:18">
      <c r="B510" s="106" t="s">
        <v>4039</v>
      </c>
      <c r="C510" s="6" t="s">
        <v>4041</v>
      </c>
      <c r="D510" s="2" t="s">
        <v>4040</v>
      </c>
      <c r="E510" s="2" t="s">
        <v>4042</v>
      </c>
      <c r="H510" s="4">
        <f t="shared" si="27"/>
        <v>-0.1192069012116786</v>
      </c>
      <c r="I510" s="8">
        <f t="shared" si="28"/>
        <v>-12.261299999999988</v>
      </c>
      <c r="J510" s="6" t="s">
        <v>17</v>
      </c>
      <c r="K510" s="1">
        <v>120.56</v>
      </c>
      <c r="L510" s="1">
        <f t="shared" si="29"/>
        <v>18.084</v>
      </c>
      <c r="M510" s="1">
        <v>11.88</v>
      </c>
      <c r="N510" s="1">
        <f t="shared" si="30"/>
        <v>102.8573</v>
      </c>
      <c r="O510" s="1">
        <v>79.989999999999995</v>
      </c>
      <c r="P510" s="6" t="s">
        <v>29</v>
      </c>
    </row>
    <row r="511" spans="1:18">
      <c r="B511" s="26" t="s">
        <v>4043</v>
      </c>
      <c r="C511" s="6" t="s">
        <v>4045</v>
      </c>
      <c r="D511" s="2" t="s">
        <v>4044</v>
      </c>
      <c r="E511" s="2" t="s">
        <v>4046</v>
      </c>
      <c r="H511" s="4">
        <f t="shared" si="27"/>
        <v>-0.43604261761775837</v>
      </c>
      <c r="I511" s="8">
        <f t="shared" si="28"/>
        <v>-7.7472999999999974</v>
      </c>
      <c r="J511" s="6" t="s">
        <v>17</v>
      </c>
      <c r="K511" s="1">
        <v>19.8</v>
      </c>
      <c r="L511" s="1">
        <f t="shared" si="29"/>
        <v>2.97</v>
      </c>
      <c r="M511" s="1">
        <v>6.81</v>
      </c>
      <c r="N511" s="1">
        <f t="shared" si="30"/>
        <v>17.767299999999999</v>
      </c>
      <c r="O511" s="1">
        <v>12.99</v>
      </c>
      <c r="P511" s="6" t="s">
        <v>29</v>
      </c>
    </row>
    <row r="512" spans="1:18" s="39" customFormat="1">
      <c r="A512" s="36"/>
      <c r="B512" s="106" t="s">
        <v>4047</v>
      </c>
      <c r="C512" s="22" t="s">
        <v>4049</v>
      </c>
      <c r="D512" s="53" t="s">
        <v>4048</v>
      </c>
      <c r="E512" s="53" t="s">
        <v>4050</v>
      </c>
      <c r="G512" s="22"/>
      <c r="H512" s="15">
        <f t="shared" si="27"/>
        <v>-0.15435228130730241</v>
      </c>
      <c r="I512" s="16">
        <f t="shared" si="28"/>
        <v>-9.0153000000000052</v>
      </c>
      <c r="J512" s="22" t="s">
        <v>17</v>
      </c>
      <c r="K512" s="17">
        <v>66.12</v>
      </c>
      <c r="L512" s="17">
        <f t="shared" si="29"/>
        <v>9.918000000000001</v>
      </c>
      <c r="M512" s="17">
        <v>6.81</v>
      </c>
      <c r="N512" s="17">
        <f t="shared" si="30"/>
        <v>58.407300000000006</v>
      </c>
      <c r="O512" s="17">
        <v>44.99</v>
      </c>
      <c r="P512" s="22" t="s">
        <v>29</v>
      </c>
    </row>
    <row r="513" spans="1:18" ht="15.75" customHeight="1">
      <c r="B513" s="106" t="s">
        <v>4051</v>
      </c>
      <c r="C513" s="6" t="s">
        <v>4053</v>
      </c>
      <c r="D513" s="2" t="s">
        <v>4052</v>
      </c>
      <c r="E513" s="2" t="s">
        <v>4054</v>
      </c>
      <c r="H513" s="4">
        <f t="shared" si="27"/>
        <v>-1.1419675737197204</v>
      </c>
      <c r="I513" s="8">
        <f t="shared" si="28"/>
        <v>-20.869800000000005</v>
      </c>
      <c r="J513" s="6" t="s">
        <v>17</v>
      </c>
      <c r="K513" s="1">
        <v>19.63</v>
      </c>
      <c r="L513" s="1">
        <f t="shared" si="29"/>
        <v>2.9444999999999997</v>
      </c>
      <c r="M513" s="1">
        <v>19.28</v>
      </c>
      <c r="N513" s="1">
        <f t="shared" si="30"/>
        <v>18.275300000000001</v>
      </c>
      <c r="O513" s="1">
        <v>13.39</v>
      </c>
      <c r="P513" s="6" t="s">
        <v>29</v>
      </c>
    </row>
    <row r="514" spans="1:18">
      <c r="B514" s="106" t="s">
        <v>4055</v>
      </c>
      <c r="C514" s="6" t="s">
        <v>4057</v>
      </c>
      <c r="D514" s="2" t="s">
        <v>4056</v>
      </c>
      <c r="E514" s="2" t="s">
        <v>4058</v>
      </c>
      <c r="H514" s="4">
        <f t="shared" si="27"/>
        <v>-4.5127347908327105</v>
      </c>
      <c r="I514" s="8">
        <f t="shared" si="28"/>
        <v>-10.258800000000001</v>
      </c>
      <c r="J514" s="6" t="s">
        <v>17</v>
      </c>
      <c r="K514" s="1">
        <v>1.17</v>
      </c>
      <c r="L514" s="1">
        <f t="shared" si="29"/>
        <v>0.17549999999999999</v>
      </c>
      <c r="M514" s="1">
        <v>8.98</v>
      </c>
      <c r="N514" s="1">
        <f t="shared" si="30"/>
        <v>2.2732999999999999</v>
      </c>
      <c r="O514" s="1">
        <v>0.79</v>
      </c>
      <c r="P514" s="6" t="s">
        <v>29</v>
      </c>
    </row>
    <row r="515" spans="1:18">
      <c r="B515" s="106" t="s">
        <v>4059</v>
      </c>
      <c r="C515" s="6" t="s">
        <v>4061</v>
      </c>
      <c r="D515" s="2" t="s">
        <v>4060</v>
      </c>
      <c r="E515" s="2" t="s">
        <v>4062</v>
      </c>
      <c r="H515" s="4">
        <f t="shared" ref="H515:H578" si="31">I515/N515</f>
        <v>-6.9929725732245044E-3</v>
      </c>
      <c r="I515" s="8">
        <f t="shared" ref="I515:I578" si="32">K515-M515-N515-L515</f>
        <v>-0.5683000000000078</v>
      </c>
      <c r="J515" s="6" t="s">
        <v>17</v>
      </c>
      <c r="K515" s="1">
        <v>94.94</v>
      </c>
      <c r="L515" s="1">
        <f t="shared" ref="L515:L578" si="33">K515*0.15</f>
        <v>14.241</v>
      </c>
      <c r="N515" s="1">
        <f t="shared" si="30"/>
        <v>81.267300000000006</v>
      </c>
      <c r="O515" s="1">
        <v>62.99</v>
      </c>
      <c r="P515" s="6" t="s">
        <v>29</v>
      </c>
    </row>
    <row r="516" spans="1:18">
      <c r="B516" s="106" t="s">
        <v>4063</v>
      </c>
      <c r="C516" s="6" t="s">
        <v>4065</v>
      </c>
      <c r="D516" s="2" t="s">
        <v>4064</v>
      </c>
      <c r="E516" s="2" t="s">
        <v>4066</v>
      </c>
      <c r="H516" s="4">
        <f t="shared" si="31"/>
        <v>-0.49448818897637803</v>
      </c>
      <c r="I516" s="8">
        <f t="shared" si="32"/>
        <v>-6.9080000000000013</v>
      </c>
      <c r="J516" s="6" t="s">
        <v>17</v>
      </c>
      <c r="K516" s="1">
        <v>15.32</v>
      </c>
      <c r="L516" s="1">
        <f t="shared" si="33"/>
        <v>2.298</v>
      </c>
      <c r="M516" s="1">
        <v>5.96</v>
      </c>
      <c r="N516" s="1">
        <f t="shared" si="30"/>
        <v>13.97</v>
      </c>
      <c r="O516" s="1">
        <v>10</v>
      </c>
      <c r="P516" s="6" t="s">
        <v>29</v>
      </c>
    </row>
    <row r="517" spans="1:18" s="50" customFormat="1">
      <c r="A517" s="55"/>
      <c r="B517" s="96" t="s">
        <v>4068</v>
      </c>
      <c r="C517" s="47" t="s">
        <v>4070</v>
      </c>
      <c r="D517" s="52" t="s">
        <v>4069</v>
      </c>
      <c r="E517" s="52" t="s">
        <v>4071</v>
      </c>
      <c r="G517" s="47"/>
      <c r="H517" s="81">
        <f t="shared" si="31"/>
        <v>-0.10598754773487711</v>
      </c>
      <c r="I517" s="48">
        <f t="shared" si="32"/>
        <v>-1.4793000000000003</v>
      </c>
      <c r="J517" s="47" t="s">
        <v>17</v>
      </c>
      <c r="K517" s="49">
        <v>14.68</v>
      </c>
      <c r="L517" s="49">
        <f t="shared" si="33"/>
        <v>2.202</v>
      </c>
      <c r="M517" s="49"/>
      <c r="N517" s="49">
        <f t="shared" si="30"/>
        <v>13.9573</v>
      </c>
      <c r="O517" s="49">
        <v>9.99</v>
      </c>
      <c r="P517" s="47" t="s">
        <v>29</v>
      </c>
      <c r="R517" s="52" t="s">
        <v>4067</v>
      </c>
    </row>
    <row r="518" spans="1:18">
      <c r="B518" s="26" t="s">
        <v>4074</v>
      </c>
      <c r="C518" s="6" t="s">
        <v>4072</v>
      </c>
      <c r="D518" s="2" t="s">
        <v>4075</v>
      </c>
      <c r="E518" s="2" t="s">
        <v>4073</v>
      </c>
      <c r="H518" s="4">
        <f t="shared" si="31"/>
        <v>-0.60914577001567793</v>
      </c>
      <c r="I518" s="8">
        <f t="shared" si="32"/>
        <v>-6.9548000000000005</v>
      </c>
      <c r="J518" s="6" t="s">
        <v>17</v>
      </c>
      <c r="K518" s="1">
        <v>12.05</v>
      </c>
      <c r="L518" s="1">
        <f t="shared" si="33"/>
        <v>1.8075000000000001</v>
      </c>
      <c r="M518" s="1">
        <v>5.78</v>
      </c>
      <c r="N518" s="1">
        <f t="shared" si="30"/>
        <v>11.417300000000001</v>
      </c>
      <c r="O518" s="1">
        <v>7.99</v>
      </c>
      <c r="P518" s="6" t="s">
        <v>29</v>
      </c>
    </row>
    <row r="519" spans="1:18">
      <c r="B519" s="106" t="s">
        <v>4077</v>
      </c>
      <c r="C519" s="6" t="s">
        <v>4076</v>
      </c>
      <c r="D519" s="2" t="s">
        <v>4079</v>
      </c>
      <c r="E519" s="2" t="s">
        <v>4078</v>
      </c>
      <c r="H519" s="4">
        <f t="shared" si="31"/>
        <v>-0.62208303507516105</v>
      </c>
      <c r="I519" s="8">
        <f t="shared" si="32"/>
        <v>-8.6905000000000001</v>
      </c>
      <c r="J519" s="6" t="s">
        <v>17</v>
      </c>
      <c r="K519" s="1">
        <v>15.07</v>
      </c>
      <c r="L519" s="1">
        <f t="shared" si="33"/>
        <v>2.2605</v>
      </c>
      <c r="M519" s="1">
        <v>7.53</v>
      </c>
      <c r="N519" s="1">
        <f t="shared" si="30"/>
        <v>13.97</v>
      </c>
      <c r="O519" s="1">
        <v>10</v>
      </c>
      <c r="P519" s="6" t="s">
        <v>29</v>
      </c>
    </row>
    <row r="520" spans="1:18">
      <c r="B520" s="106" t="s">
        <v>4080</v>
      </c>
      <c r="C520" s="6" t="s">
        <v>4081</v>
      </c>
      <c r="D520" s="2" t="s">
        <v>4083</v>
      </c>
      <c r="E520" s="2" t="s">
        <v>4082</v>
      </c>
      <c r="H520" s="4">
        <f t="shared" si="31"/>
        <v>-1.910826771653543</v>
      </c>
      <c r="I520" s="8">
        <f t="shared" si="32"/>
        <v>-4.8534999999999995</v>
      </c>
      <c r="J520" s="6" t="s">
        <v>17</v>
      </c>
      <c r="K520" s="1">
        <v>1.49</v>
      </c>
      <c r="L520" s="1">
        <f t="shared" si="33"/>
        <v>0.2235</v>
      </c>
      <c r="M520" s="1">
        <v>3.58</v>
      </c>
      <c r="N520" s="1">
        <f t="shared" si="30"/>
        <v>2.54</v>
      </c>
      <c r="O520" s="1">
        <v>1</v>
      </c>
      <c r="P520" s="5">
        <v>168287</v>
      </c>
    </row>
    <row r="521" spans="1:18">
      <c r="B521" s="106" t="s">
        <v>4085</v>
      </c>
      <c r="C521" s="6" t="s">
        <v>4084</v>
      </c>
      <c r="D521" s="2" t="s">
        <v>4087</v>
      </c>
      <c r="E521" s="2" t="s">
        <v>4086</v>
      </c>
      <c r="H521" s="4">
        <f t="shared" si="31"/>
        <v>0.83223552435428516</v>
      </c>
      <c r="I521" s="8">
        <f t="shared" si="32"/>
        <v>12.672700000000006</v>
      </c>
      <c r="J521" s="6" t="s">
        <v>17</v>
      </c>
      <c r="K521" s="1">
        <v>52.6</v>
      </c>
      <c r="L521" s="1">
        <f t="shared" si="33"/>
        <v>7.89</v>
      </c>
      <c r="M521" s="1">
        <v>16.809999999999999</v>
      </c>
      <c r="N521" s="1">
        <f t="shared" si="30"/>
        <v>15.2273</v>
      </c>
      <c r="O521" s="1">
        <v>10.99</v>
      </c>
      <c r="P521" s="6" t="s">
        <v>29</v>
      </c>
    </row>
    <row r="522" spans="1:18">
      <c r="B522" s="106" t="s">
        <v>4089</v>
      </c>
      <c r="C522" s="6" t="s">
        <v>4088</v>
      </c>
      <c r="D522" s="2" t="s">
        <v>4090</v>
      </c>
      <c r="E522" s="2" t="s">
        <v>4091</v>
      </c>
      <c r="H522" s="4">
        <f t="shared" si="31"/>
        <v>-1.1939696562319955</v>
      </c>
      <c r="I522" s="8">
        <f t="shared" si="32"/>
        <v>-5.5953000000000008</v>
      </c>
      <c r="J522" s="6" t="s">
        <v>17</v>
      </c>
      <c r="K522" s="1">
        <v>4.0599999999999996</v>
      </c>
      <c r="L522" s="1">
        <f t="shared" si="33"/>
        <v>0.60899999999999987</v>
      </c>
      <c r="M522" s="1">
        <v>4.3600000000000003</v>
      </c>
      <c r="N522" s="1">
        <f t="shared" si="30"/>
        <v>4.6863000000000001</v>
      </c>
      <c r="O522" s="1">
        <v>2.69</v>
      </c>
      <c r="P522" s="6" t="s">
        <v>29</v>
      </c>
    </row>
    <row r="523" spans="1:18">
      <c r="B523" s="106" t="s">
        <v>4093</v>
      </c>
      <c r="C523" s="6" t="s">
        <v>4092</v>
      </c>
      <c r="D523" s="2" t="s">
        <v>4095</v>
      </c>
      <c r="E523" s="2" t="s">
        <v>4094</v>
      </c>
      <c r="H523" s="4">
        <f t="shared" si="31"/>
        <v>-0.80850033230824681</v>
      </c>
      <c r="I523" s="8">
        <f t="shared" si="32"/>
        <v>-7.1772999999999998</v>
      </c>
      <c r="J523" s="6" t="s">
        <v>17</v>
      </c>
      <c r="K523" s="1">
        <v>8.8000000000000007</v>
      </c>
      <c r="L523" s="1">
        <f t="shared" si="33"/>
        <v>1.32</v>
      </c>
      <c r="M523" s="1">
        <v>5.78</v>
      </c>
      <c r="N523" s="1">
        <f t="shared" si="30"/>
        <v>8.8773</v>
      </c>
      <c r="O523" s="1">
        <v>5.99</v>
      </c>
      <c r="P523" s="6" t="s">
        <v>29</v>
      </c>
      <c r="R523" s="2"/>
    </row>
    <row r="524" spans="1:18">
      <c r="B524" s="106" t="s">
        <v>4097</v>
      </c>
      <c r="C524" s="6">
        <v>84369170017</v>
      </c>
      <c r="D524" s="2" t="s">
        <v>4098</v>
      </c>
      <c r="E524" s="2" t="s">
        <v>4096</v>
      </c>
      <c r="H524" s="4">
        <f t="shared" si="31"/>
        <v>-0.78708076072335131</v>
      </c>
      <c r="I524" s="8">
        <f t="shared" si="32"/>
        <v>-13.984299999999999</v>
      </c>
      <c r="J524" s="6" t="s">
        <v>17</v>
      </c>
      <c r="K524" s="1">
        <v>19.579999999999998</v>
      </c>
      <c r="L524" s="1">
        <f t="shared" si="33"/>
        <v>2.9369999999999998</v>
      </c>
      <c r="M524" s="1">
        <v>12.86</v>
      </c>
      <c r="N524" s="1">
        <f t="shared" si="30"/>
        <v>17.767299999999999</v>
      </c>
      <c r="O524" s="1">
        <v>12.99</v>
      </c>
      <c r="P524" s="6" t="s">
        <v>29</v>
      </c>
    </row>
    <row r="525" spans="1:18">
      <c r="B525" s="106" t="s">
        <v>4099</v>
      </c>
      <c r="C525" s="6" t="s">
        <v>4102</v>
      </c>
      <c r="D525" s="2" t="s">
        <v>4100</v>
      </c>
      <c r="E525" s="2" t="s">
        <v>4101</v>
      </c>
      <c r="H525" s="4">
        <f t="shared" si="31"/>
        <v>-0.60859819529858039</v>
      </c>
      <c r="I525" s="8">
        <f t="shared" si="32"/>
        <v>-7.4123000000000001</v>
      </c>
      <c r="J525" s="6" t="s">
        <v>17</v>
      </c>
      <c r="K525" s="1">
        <v>12.62</v>
      </c>
      <c r="L525" s="1">
        <f t="shared" si="33"/>
        <v>1.8929999999999998</v>
      </c>
      <c r="M525" s="1">
        <v>5.96</v>
      </c>
      <c r="N525" s="1">
        <f t="shared" si="30"/>
        <v>12.1793</v>
      </c>
      <c r="O525" s="1">
        <v>8.59</v>
      </c>
      <c r="P525" s="5">
        <v>127277</v>
      </c>
    </row>
    <row r="526" spans="1:18">
      <c r="B526" s="106" t="s">
        <v>4103</v>
      </c>
      <c r="C526" s="6" t="s">
        <v>4104</v>
      </c>
      <c r="D526" s="2" t="s">
        <v>4106</v>
      </c>
      <c r="E526" s="2" t="s">
        <v>4105</v>
      </c>
      <c r="H526" s="4">
        <f t="shared" si="31"/>
        <v>-0.49281225167954917</v>
      </c>
      <c r="I526" s="8">
        <f t="shared" si="32"/>
        <v>-6.8219999999999992</v>
      </c>
      <c r="J526" s="6" t="s">
        <v>17</v>
      </c>
      <c r="K526" s="1">
        <v>15.06</v>
      </c>
      <c r="L526" s="1">
        <f t="shared" si="33"/>
        <v>2.2589999999999999</v>
      </c>
      <c r="M526" s="1">
        <v>5.78</v>
      </c>
      <c r="N526" s="1">
        <f t="shared" si="30"/>
        <v>13.843</v>
      </c>
      <c r="O526" s="1">
        <v>9.9</v>
      </c>
      <c r="P526" s="6" t="s">
        <v>29</v>
      </c>
    </row>
    <row r="527" spans="1:18">
      <c r="B527" s="106" t="s">
        <v>4107</v>
      </c>
      <c r="C527" s="6" t="s">
        <v>4109</v>
      </c>
      <c r="D527" s="2" t="s">
        <v>4108</v>
      </c>
      <c r="E527" s="2" t="s">
        <v>4110</v>
      </c>
      <c r="H527" s="4">
        <f t="shared" si="31"/>
        <v>-0.36766243112206043</v>
      </c>
      <c r="I527" s="8">
        <f t="shared" si="32"/>
        <v>-6.9993000000000016</v>
      </c>
      <c r="J527" s="6" t="s">
        <v>17</v>
      </c>
      <c r="K527" s="1">
        <v>21.08</v>
      </c>
      <c r="L527" s="1">
        <f t="shared" si="33"/>
        <v>3.1619999999999995</v>
      </c>
      <c r="M527" s="1">
        <v>5.88</v>
      </c>
      <c r="N527" s="1">
        <f t="shared" si="30"/>
        <v>19.037300000000002</v>
      </c>
      <c r="O527" s="1">
        <v>13.99</v>
      </c>
      <c r="P527" s="6" t="s">
        <v>29</v>
      </c>
    </row>
    <row r="528" spans="1:18">
      <c r="B528" s="106" t="s">
        <v>4111</v>
      </c>
      <c r="C528" s="6" t="s">
        <v>4112</v>
      </c>
      <c r="D528" s="2" t="s">
        <v>4114</v>
      </c>
      <c r="E528" s="2" t="s">
        <v>4113</v>
      </c>
      <c r="H528" s="4">
        <f t="shared" si="31"/>
        <v>-0.62214353556000046</v>
      </c>
      <c r="I528" s="8">
        <f t="shared" si="32"/>
        <v>-14.214299999999998</v>
      </c>
      <c r="J528" s="6" t="s">
        <v>17</v>
      </c>
      <c r="K528" s="1">
        <v>19.579999999999998</v>
      </c>
      <c r="L528" s="1">
        <f t="shared" si="33"/>
        <v>2.9369999999999998</v>
      </c>
      <c r="M528" s="1">
        <v>8.01</v>
      </c>
      <c r="N528" s="1">
        <f t="shared" si="30"/>
        <v>22.847299999999997</v>
      </c>
      <c r="O528" s="1">
        <v>16.989999999999998</v>
      </c>
      <c r="P528" s="6" t="s">
        <v>29</v>
      </c>
    </row>
    <row r="529" spans="1:18">
      <c r="B529" s="106" t="s">
        <v>4116</v>
      </c>
      <c r="C529" s="6" t="s">
        <v>4117</v>
      </c>
      <c r="D529" s="2" t="s">
        <v>4115</v>
      </c>
      <c r="E529" s="2" t="s">
        <v>4118</v>
      </c>
      <c r="H529" s="4">
        <f t="shared" si="31"/>
        <v>8.2039774734069898E-2</v>
      </c>
      <c r="I529" s="8">
        <f t="shared" si="32"/>
        <v>10.522200000000023</v>
      </c>
      <c r="J529" s="6" t="s">
        <v>17</v>
      </c>
      <c r="K529" s="1">
        <v>163.27000000000001</v>
      </c>
      <c r="L529" s="1">
        <f t="shared" si="33"/>
        <v>24.490500000000001</v>
      </c>
      <c r="N529" s="1">
        <f t="shared" si="30"/>
        <v>128.25729999999999</v>
      </c>
      <c r="O529" s="1">
        <v>99.99</v>
      </c>
      <c r="P529" s="6" t="s">
        <v>29</v>
      </c>
    </row>
    <row r="530" spans="1:18">
      <c r="B530" s="106" t="s">
        <v>4119</v>
      </c>
      <c r="C530" s="6" t="s">
        <v>4120</v>
      </c>
      <c r="D530" s="2" t="s">
        <v>4126</v>
      </c>
      <c r="E530" s="2" t="s">
        <v>4121</v>
      </c>
      <c r="H530" s="4">
        <f t="shared" si="31"/>
        <v>-0.35077131205138123</v>
      </c>
      <c r="I530" s="8">
        <f t="shared" si="32"/>
        <v>-5.3412999999999977</v>
      </c>
      <c r="J530" s="6" t="s">
        <v>17</v>
      </c>
      <c r="K530" s="1">
        <v>16.760000000000002</v>
      </c>
      <c r="L530" s="1">
        <f t="shared" si="33"/>
        <v>2.5140000000000002</v>
      </c>
      <c r="M530" s="1">
        <v>4.3600000000000003</v>
      </c>
      <c r="N530" s="1">
        <f t="shared" si="30"/>
        <v>15.2273</v>
      </c>
      <c r="O530" s="1">
        <v>10.99</v>
      </c>
      <c r="P530" s="6" t="s">
        <v>29</v>
      </c>
    </row>
    <row r="531" spans="1:18">
      <c r="B531" s="106" t="s">
        <v>4122</v>
      </c>
      <c r="C531" s="6" t="s">
        <v>4123</v>
      </c>
      <c r="D531" s="2" t="s">
        <v>4125</v>
      </c>
      <c r="E531" s="2" t="s">
        <v>4124</v>
      </c>
      <c r="H531" s="4">
        <f t="shared" si="31"/>
        <v>-0.70173386089677037</v>
      </c>
      <c r="I531" s="8">
        <f t="shared" si="32"/>
        <v>-5.3383000000000012</v>
      </c>
      <c r="J531" s="6" t="s">
        <v>17</v>
      </c>
      <c r="K531" s="1">
        <v>7.34</v>
      </c>
      <c r="L531" s="1">
        <f t="shared" si="33"/>
        <v>1.101</v>
      </c>
      <c r="M531" s="1">
        <v>3.97</v>
      </c>
      <c r="N531" s="1">
        <f t="shared" si="30"/>
        <v>7.6073000000000004</v>
      </c>
      <c r="O531" s="1">
        <v>4.99</v>
      </c>
      <c r="P531" s="6" t="s">
        <v>29</v>
      </c>
    </row>
    <row r="532" spans="1:18" s="50" customFormat="1">
      <c r="A532" s="55"/>
      <c r="B532" s="96" t="s">
        <v>4127</v>
      </c>
      <c r="C532" s="47" t="s">
        <v>4129</v>
      </c>
      <c r="D532" s="52" t="s">
        <v>4130</v>
      </c>
      <c r="E532" s="52" t="s">
        <v>4128</v>
      </c>
      <c r="G532" s="47"/>
      <c r="H532" s="81">
        <f t="shared" si="31"/>
        <v>-0.51410737703534026</v>
      </c>
      <c r="I532" s="48">
        <f t="shared" si="32"/>
        <v>-9.1342999999999996</v>
      </c>
      <c r="J532" s="47" t="s">
        <v>17</v>
      </c>
      <c r="K532" s="49">
        <v>19.579999999999998</v>
      </c>
      <c r="L532" s="49">
        <f t="shared" si="33"/>
        <v>2.9369999999999998</v>
      </c>
      <c r="M532" s="49">
        <v>8.01</v>
      </c>
      <c r="N532" s="49">
        <f t="shared" si="30"/>
        <v>17.767299999999999</v>
      </c>
      <c r="O532" s="49">
        <v>12.99</v>
      </c>
      <c r="P532" s="47" t="s">
        <v>29</v>
      </c>
      <c r="R532" s="52" t="s">
        <v>4131</v>
      </c>
    </row>
    <row r="533" spans="1:18">
      <c r="A533" s="13">
        <v>44670</v>
      </c>
      <c r="B533" s="106" t="s">
        <v>4132</v>
      </c>
      <c r="C533" s="6" t="s">
        <v>4134</v>
      </c>
      <c r="D533" s="2" t="s">
        <v>4133</v>
      </c>
      <c r="E533" s="2" t="s">
        <v>4135</v>
      </c>
      <c r="H533" s="4">
        <f t="shared" si="31"/>
        <v>-0.23318252030153472</v>
      </c>
      <c r="I533" s="8">
        <f t="shared" si="32"/>
        <v>-6.8082999999999991</v>
      </c>
      <c r="J533" s="6" t="s">
        <v>17</v>
      </c>
      <c r="K533" s="1">
        <v>33.14</v>
      </c>
      <c r="L533" s="1">
        <f t="shared" si="33"/>
        <v>4.9710000000000001</v>
      </c>
      <c r="M533" s="1">
        <v>5.78</v>
      </c>
      <c r="N533" s="1">
        <f t="shared" si="30"/>
        <v>29.197299999999998</v>
      </c>
      <c r="O533" s="1">
        <v>21.99</v>
      </c>
      <c r="P533" s="6" t="s">
        <v>29</v>
      </c>
    </row>
    <row r="534" spans="1:18">
      <c r="B534" s="106" t="s">
        <v>4136</v>
      </c>
      <c r="C534" s="6" t="s">
        <v>4138</v>
      </c>
      <c r="D534" s="2" t="s">
        <v>4137</v>
      </c>
      <c r="E534" s="2" t="s">
        <v>4139</v>
      </c>
      <c r="H534" s="4">
        <f t="shared" si="31"/>
        <v>-1.0328412308004029</v>
      </c>
      <c r="I534" s="8">
        <f t="shared" si="32"/>
        <v>-18.350799999999996</v>
      </c>
      <c r="J534" s="6" t="s">
        <v>17</v>
      </c>
      <c r="K534" s="1">
        <v>19.09</v>
      </c>
      <c r="L534" s="1">
        <f t="shared" si="33"/>
        <v>2.8634999999999997</v>
      </c>
      <c r="M534" s="1">
        <v>16.809999999999999</v>
      </c>
      <c r="N534" s="1">
        <f t="shared" si="30"/>
        <v>17.767299999999999</v>
      </c>
      <c r="O534" s="1">
        <v>12.99</v>
      </c>
      <c r="P534" s="6" t="s">
        <v>29</v>
      </c>
    </row>
    <row r="535" spans="1:18">
      <c r="B535" s="106" t="s">
        <v>4140</v>
      </c>
      <c r="C535" s="6" t="s">
        <v>4142</v>
      </c>
      <c r="D535" s="2" t="s">
        <v>4141</v>
      </c>
      <c r="E535" s="2" t="s">
        <v>4143</v>
      </c>
      <c r="H535" s="4">
        <f t="shared" si="31"/>
        <v>-0.50207141793593935</v>
      </c>
      <c r="I535" s="8">
        <f t="shared" si="32"/>
        <v>-5.7323000000000004</v>
      </c>
      <c r="J535" s="6" t="s">
        <v>17</v>
      </c>
      <c r="K535" s="1">
        <v>14.7</v>
      </c>
      <c r="L535" s="1">
        <f t="shared" si="33"/>
        <v>2.2049999999999996</v>
      </c>
      <c r="M535" s="1">
        <v>6.81</v>
      </c>
      <c r="N535" s="1">
        <f t="shared" si="30"/>
        <v>11.417300000000001</v>
      </c>
      <c r="O535" s="1">
        <v>7.99</v>
      </c>
      <c r="P535" s="6" t="s">
        <v>29</v>
      </c>
    </row>
    <row r="536" spans="1:18">
      <c r="B536" s="106" t="s">
        <v>4144</v>
      </c>
      <c r="C536" s="6" t="s">
        <v>4146</v>
      </c>
      <c r="D536" s="2" t="s">
        <v>4145</v>
      </c>
      <c r="E536" s="2" t="s">
        <v>4147</v>
      </c>
      <c r="H536" s="4">
        <f t="shared" si="31"/>
        <v>-0.37978314028623178</v>
      </c>
      <c r="I536" s="8">
        <f t="shared" si="32"/>
        <v>-7.9053000000000004</v>
      </c>
      <c r="J536" s="6" t="s">
        <v>17</v>
      </c>
      <c r="K536" s="1">
        <v>23.2</v>
      </c>
      <c r="L536" s="1">
        <f t="shared" si="33"/>
        <v>3.48</v>
      </c>
      <c r="M536" s="1">
        <v>6.81</v>
      </c>
      <c r="N536" s="1">
        <f t="shared" si="30"/>
        <v>20.815300000000001</v>
      </c>
      <c r="O536" s="1">
        <v>15.39</v>
      </c>
      <c r="P536" s="6" t="s">
        <v>29</v>
      </c>
    </row>
    <row r="537" spans="1:18">
      <c r="B537" s="106" t="s">
        <v>4148</v>
      </c>
      <c r="C537" s="6" t="s">
        <v>4150</v>
      </c>
      <c r="D537" s="2" t="s">
        <v>4149</v>
      </c>
      <c r="E537" s="2" t="s">
        <v>4151</v>
      </c>
      <c r="H537" s="4">
        <f t="shared" si="31"/>
        <v>-6.3279170160913611E-2</v>
      </c>
      <c r="I537" s="8">
        <f t="shared" si="32"/>
        <v>-1.1243000000000003</v>
      </c>
      <c r="J537" s="6" t="s">
        <v>17</v>
      </c>
      <c r="K537" s="1">
        <v>19.579999999999998</v>
      </c>
      <c r="L537" s="1">
        <f t="shared" si="33"/>
        <v>2.9369999999999998</v>
      </c>
      <c r="N537" s="1">
        <f t="shared" si="30"/>
        <v>17.767299999999999</v>
      </c>
      <c r="O537" s="1">
        <v>12.99</v>
      </c>
      <c r="P537" s="6" t="s">
        <v>29</v>
      </c>
    </row>
    <row r="538" spans="1:18">
      <c r="B538" s="106" t="s">
        <v>4152</v>
      </c>
      <c r="C538" s="6" t="s">
        <v>4154</v>
      </c>
      <c r="D538" s="2" t="s">
        <v>4153</v>
      </c>
      <c r="E538" s="2" t="s">
        <v>4155</v>
      </c>
      <c r="H538" s="4">
        <f t="shared" si="31"/>
        <v>-0.47000951185605006</v>
      </c>
      <c r="I538" s="8">
        <f t="shared" si="32"/>
        <v>-8.3507999999999978</v>
      </c>
      <c r="J538" s="6" t="s">
        <v>17</v>
      </c>
      <c r="K538" s="1">
        <v>19.09</v>
      </c>
      <c r="L538" s="1">
        <f t="shared" si="33"/>
        <v>2.8634999999999997</v>
      </c>
      <c r="M538" s="1">
        <v>6.81</v>
      </c>
      <c r="N538" s="1">
        <f t="shared" si="30"/>
        <v>17.767299999999999</v>
      </c>
      <c r="O538" s="1">
        <v>12.99</v>
      </c>
      <c r="P538" s="6" t="s">
        <v>29</v>
      </c>
    </row>
    <row r="539" spans="1:18">
      <c r="B539" s="106" t="s">
        <v>4156</v>
      </c>
      <c r="C539" s="6" t="s">
        <v>4158</v>
      </c>
      <c r="D539" s="2" t="s">
        <v>4157</v>
      </c>
      <c r="E539" s="2" t="s">
        <v>4159</v>
      </c>
      <c r="H539" s="4">
        <f t="shared" si="31"/>
        <v>-1.0246863697732402</v>
      </c>
      <c r="I539" s="8">
        <f t="shared" si="32"/>
        <v>-10.3978</v>
      </c>
      <c r="J539" s="6" t="s">
        <v>17</v>
      </c>
      <c r="K539" s="1">
        <v>10.27</v>
      </c>
      <c r="L539" s="1">
        <f t="shared" si="33"/>
        <v>1.5405</v>
      </c>
      <c r="M539" s="1">
        <v>8.98</v>
      </c>
      <c r="N539" s="1">
        <f t="shared" si="30"/>
        <v>10.1473</v>
      </c>
      <c r="O539" s="1">
        <v>6.99</v>
      </c>
      <c r="P539" s="6" t="s">
        <v>29</v>
      </c>
    </row>
    <row r="540" spans="1:18">
      <c r="B540" s="106" t="s">
        <v>4160</v>
      </c>
      <c r="C540" s="6" t="s">
        <v>4162</v>
      </c>
      <c r="D540" s="2" t="s">
        <v>4161</v>
      </c>
      <c r="E540" s="2" t="s">
        <v>4163</v>
      </c>
      <c r="H540" s="4">
        <f t="shared" si="31"/>
        <v>-0.69080171796707235</v>
      </c>
      <c r="I540" s="8">
        <f t="shared" si="32"/>
        <v>-9.650500000000001</v>
      </c>
      <c r="J540" s="6" t="s">
        <v>17</v>
      </c>
      <c r="K540" s="1">
        <v>15.07</v>
      </c>
      <c r="L540" s="1">
        <f t="shared" si="33"/>
        <v>2.2605</v>
      </c>
      <c r="M540" s="1">
        <v>8.49</v>
      </c>
      <c r="N540" s="1">
        <f t="shared" si="30"/>
        <v>13.97</v>
      </c>
      <c r="O540" s="1">
        <v>10</v>
      </c>
      <c r="P540" s="6" t="s">
        <v>29</v>
      </c>
    </row>
    <row r="541" spans="1:18">
      <c r="B541" s="106" t="s">
        <v>4164</v>
      </c>
      <c r="C541" s="6" t="s">
        <v>4166</v>
      </c>
      <c r="D541" s="2" t="s">
        <v>4165</v>
      </c>
      <c r="E541" s="2" t="s">
        <v>4167</v>
      </c>
      <c r="H541" s="4">
        <f t="shared" si="31"/>
        <v>-0.24751409990200315</v>
      </c>
      <c r="I541" s="8">
        <f t="shared" si="32"/>
        <v>-3.6118000000000006</v>
      </c>
      <c r="J541" s="6" t="s">
        <v>17</v>
      </c>
      <c r="K541" s="1">
        <v>17.13</v>
      </c>
      <c r="L541" s="1">
        <f t="shared" si="33"/>
        <v>2.5694999999999997</v>
      </c>
      <c r="M541" s="1">
        <v>3.58</v>
      </c>
      <c r="N541" s="1">
        <f t="shared" si="30"/>
        <v>14.5923</v>
      </c>
      <c r="O541" s="1">
        <v>10.49</v>
      </c>
      <c r="P541" s="5">
        <v>209080</v>
      </c>
    </row>
    <row r="542" spans="1:18" s="39" customFormat="1">
      <c r="A542" s="36"/>
      <c r="B542" s="106" t="s">
        <v>4168</v>
      </c>
      <c r="C542" s="22" t="s">
        <v>4171</v>
      </c>
      <c r="D542" s="53" t="s">
        <v>4169</v>
      </c>
      <c r="E542" s="53" t="s">
        <v>4170</v>
      </c>
      <c r="G542" s="22"/>
      <c r="H542" s="15">
        <f t="shared" si="31"/>
        <v>-0.13257556152151465</v>
      </c>
      <c r="I542" s="16">
        <f t="shared" si="32"/>
        <v>-5.8913000000000029</v>
      </c>
      <c r="J542" s="22" t="s">
        <v>17</v>
      </c>
      <c r="K542" s="17">
        <v>53.36</v>
      </c>
      <c r="L542" s="17">
        <f t="shared" si="33"/>
        <v>8.0039999999999996</v>
      </c>
      <c r="M542" s="17">
        <v>6.81</v>
      </c>
      <c r="N542" s="17">
        <f t="shared" si="30"/>
        <v>44.4373</v>
      </c>
      <c r="O542" s="17">
        <v>33.99</v>
      </c>
      <c r="P542" s="22" t="s">
        <v>29</v>
      </c>
    </row>
    <row r="543" spans="1:18" s="39" customFormat="1">
      <c r="A543" s="36"/>
      <c r="B543" s="106" t="s">
        <v>4172</v>
      </c>
      <c r="C543" s="22" t="s">
        <v>4174</v>
      </c>
      <c r="D543" s="53" t="s">
        <v>4173</v>
      </c>
      <c r="E543" s="53" t="s">
        <v>4175</v>
      </c>
      <c r="G543" s="22"/>
      <c r="H543" s="15">
        <f t="shared" si="31"/>
        <v>-6.5592080566150776E-2</v>
      </c>
      <c r="I543" s="16">
        <f t="shared" si="32"/>
        <v>-1.4153000000000056</v>
      </c>
      <c r="J543" s="22" t="s">
        <v>17</v>
      </c>
      <c r="K543" s="17">
        <v>23.72</v>
      </c>
      <c r="L543" s="17">
        <f t="shared" si="33"/>
        <v>3.5579999999999998</v>
      </c>
      <c r="M543" s="17"/>
      <c r="N543" s="17">
        <f t="shared" si="30"/>
        <v>21.577300000000005</v>
      </c>
      <c r="O543" s="17">
        <v>15.99</v>
      </c>
      <c r="P543" s="22" t="s">
        <v>29</v>
      </c>
    </row>
    <row r="544" spans="1:18">
      <c r="B544" s="106" t="s">
        <v>4176</v>
      </c>
      <c r="C544" s="6" t="s">
        <v>4178</v>
      </c>
      <c r="D544" s="2" t="s">
        <v>4177</v>
      </c>
      <c r="E544" s="2" t="s">
        <v>4179</v>
      </c>
      <c r="H544" s="4">
        <f t="shared" si="31"/>
        <v>-7.0713203227466104E-2</v>
      </c>
      <c r="I544" s="8">
        <f t="shared" si="32"/>
        <v>-1.5258000000000047</v>
      </c>
      <c r="J544" s="6" t="s">
        <v>17</v>
      </c>
      <c r="K544" s="1">
        <v>23.59</v>
      </c>
      <c r="L544" s="1">
        <f t="shared" si="33"/>
        <v>3.5385</v>
      </c>
      <c r="N544" s="1">
        <f t="shared" si="30"/>
        <v>21.577300000000005</v>
      </c>
      <c r="O544" s="1">
        <v>15.99</v>
      </c>
      <c r="P544" s="6" t="s">
        <v>29</v>
      </c>
    </row>
    <row r="545" spans="1:18">
      <c r="B545" s="106" t="s">
        <v>4180</v>
      </c>
      <c r="C545" s="6" t="s">
        <v>4182</v>
      </c>
      <c r="D545" s="2" t="s">
        <v>4181</v>
      </c>
      <c r="E545" s="2" t="s">
        <v>4183</v>
      </c>
      <c r="H545" s="4">
        <f t="shared" si="31"/>
        <v>-8.6076571211412226E-2</v>
      </c>
      <c r="I545" s="8">
        <f t="shared" si="32"/>
        <v>-1.8573000000000053</v>
      </c>
      <c r="J545" s="6" t="s">
        <v>17</v>
      </c>
      <c r="K545" s="1">
        <v>23.2</v>
      </c>
      <c r="L545" s="1">
        <f t="shared" si="33"/>
        <v>3.48</v>
      </c>
      <c r="N545" s="1">
        <f t="shared" si="30"/>
        <v>21.577300000000005</v>
      </c>
      <c r="O545" s="1">
        <v>15.99</v>
      </c>
      <c r="P545" s="6" t="s">
        <v>29</v>
      </c>
    </row>
    <row r="546" spans="1:18">
      <c r="B546" s="106" t="s">
        <v>4184</v>
      </c>
      <c r="C546" s="6" t="s">
        <v>4186</v>
      </c>
      <c r="D546" s="2" t="s">
        <v>4185</v>
      </c>
      <c r="E546" s="2" t="s">
        <v>4187</v>
      </c>
      <c r="H546" s="4">
        <f t="shared" si="31"/>
        <v>-6.5592080566150776E-2</v>
      </c>
      <c r="I546" s="8">
        <f t="shared" si="32"/>
        <v>-1.4153000000000056</v>
      </c>
      <c r="J546" s="6" t="s">
        <v>17</v>
      </c>
      <c r="K546" s="1">
        <v>23.72</v>
      </c>
      <c r="L546" s="1">
        <f t="shared" si="33"/>
        <v>3.5579999999999998</v>
      </c>
      <c r="N546" s="1">
        <f t="shared" si="30"/>
        <v>21.577300000000005</v>
      </c>
      <c r="O546" s="1">
        <v>15.99</v>
      </c>
      <c r="P546" s="6" t="s">
        <v>29</v>
      </c>
    </row>
    <row r="547" spans="1:18" s="50" customFormat="1">
      <c r="A547" s="55"/>
      <c r="B547" s="96" t="s">
        <v>4192</v>
      </c>
      <c r="C547" s="47" t="s">
        <v>4189</v>
      </c>
      <c r="D547" s="52" t="s">
        <v>4191</v>
      </c>
      <c r="E547" s="52" t="s">
        <v>4190</v>
      </c>
      <c r="G547" s="47"/>
      <c r="H547" s="81">
        <f t="shared" si="31"/>
        <v>-1.1421851317881038</v>
      </c>
      <c r="I547" s="48">
        <f t="shared" si="32"/>
        <v>-12.358899999999998</v>
      </c>
      <c r="J547" s="47" t="s">
        <v>17</v>
      </c>
      <c r="K547" s="49">
        <v>4.99</v>
      </c>
      <c r="L547" s="49">
        <f t="shared" si="33"/>
        <v>0.74850000000000005</v>
      </c>
      <c r="M547" s="49">
        <v>5.78</v>
      </c>
      <c r="N547" s="49">
        <f t="shared" si="30"/>
        <v>10.820399999999999</v>
      </c>
      <c r="O547" s="49">
        <v>7.52</v>
      </c>
      <c r="P547" s="47" t="s">
        <v>29</v>
      </c>
      <c r="R547" s="52" t="s">
        <v>4188</v>
      </c>
    </row>
    <row r="548" spans="1:18">
      <c r="B548" s="106" t="s">
        <v>4194</v>
      </c>
      <c r="C548" s="6" t="s">
        <v>4193</v>
      </c>
      <c r="D548" s="2" t="s">
        <v>4196</v>
      </c>
      <c r="E548" s="2" t="s">
        <v>4195</v>
      </c>
      <c r="H548" s="4">
        <f t="shared" si="31"/>
        <v>-0.26193436346772442</v>
      </c>
      <c r="I548" s="8">
        <f t="shared" si="32"/>
        <v>-1.3273000000000001</v>
      </c>
      <c r="J548" s="6" t="s">
        <v>17</v>
      </c>
      <c r="K548" s="1">
        <v>4.4000000000000004</v>
      </c>
      <c r="L548" s="1">
        <f t="shared" si="33"/>
        <v>0.66</v>
      </c>
      <c r="N548" s="1">
        <f t="shared" si="30"/>
        <v>5.0673000000000004</v>
      </c>
      <c r="O548" s="1">
        <v>2.99</v>
      </c>
      <c r="P548" s="5">
        <v>531399</v>
      </c>
    </row>
    <row r="549" spans="1:18">
      <c r="B549" s="106" t="s">
        <v>4197</v>
      </c>
      <c r="C549" s="6" t="s">
        <v>4198</v>
      </c>
      <c r="D549" s="2" t="s">
        <v>2453</v>
      </c>
      <c r="E549" s="2" t="s">
        <v>4199</v>
      </c>
      <c r="H549" s="4">
        <f t="shared" si="31"/>
        <v>-0.68671469257832141</v>
      </c>
      <c r="I549" s="8">
        <f t="shared" si="32"/>
        <v>-6.9683000000000002</v>
      </c>
      <c r="J549" s="6" t="s">
        <v>17</v>
      </c>
      <c r="K549" s="1">
        <v>10.54</v>
      </c>
      <c r="L549" s="1">
        <f t="shared" si="33"/>
        <v>1.5809999999999997</v>
      </c>
      <c r="M549" s="1">
        <v>5.78</v>
      </c>
      <c r="N549" s="1">
        <f t="shared" si="30"/>
        <v>10.1473</v>
      </c>
      <c r="O549" s="1">
        <v>6.99</v>
      </c>
      <c r="P549" s="6" t="s">
        <v>29</v>
      </c>
    </row>
    <row r="550" spans="1:18">
      <c r="B550" s="106" t="s">
        <v>4202</v>
      </c>
      <c r="C550" s="6" t="s">
        <v>4200</v>
      </c>
      <c r="D550" s="2" t="s">
        <v>4203</v>
      </c>
      <c r="E550" s="2" t="s">
        <v>4201</v>
      </c>
      <c r="H550" s="4">
        <f t="shared" si="31"/>
        <v>-0.80771180426481026</v>
      </c>
      <c r="I550" s="8">
        <f t="shared" si="32"/>
        <v>-7.1703000000000001</v>
      </c>
      <c r="J550" s="6" t="s">
        <v>17</v>
      </c>
      <c r="K550" s="1">
        <v>9.02</v>
      </c>
      <c r="L550" s="1">
        <f t="shared" si="33"/>
        <v>1.353</v>
      </c>
      <c r="M550" s="1">
        <v>5.96</v>
      </c>
      <c r="N550" s="1">
        <f t="shared" si="30"/>
        <v>8.8773</v>
      </c>
      <c r="O550" s="1">
        <v>5.99</v>
      </c>
      <c r="P550" s="6" t="s">
        <v>29</v>
      </c>
    </row>
    <row r="551" spans="1:18">
      <c r="B551" s="106" t="s">
        <v>4204</v>
      </c>
      <c r="C551" s="6" t="s">
        <v>4206</v>
      </c>
      <c r="D551" s="2" t="s">
        <v>4207</v>
      </c>
      <c r="E551" s="2" t="s">
        <v>4205</v>
      </c>
      <c r="H551" s="4">
        <f t="shared" si="31"/>
        <v>-0.49874731567644959</v>
      </c>
      <c r="I551" s="8">
        <f t="shared" si="32"/>
        <v>-6.9675000000000011</v>
      </c>
      <c r="J551" s="6" t="s">
        <v>17</v>
      </c>
      <c r="K551" s="1">
        <v>15.25</v>
      </c>
      <c r="L551" s="1">
        <f t="shared" si="33"/>
        <v>2.2875000000000001</v>
      </c>
      <c r="M551" s="1">
        <v>5.96</v>
      </c>
      <c r="N551" s="1">
        <f t="shared" si="30"/>
        <v>13.97</v>
      </c>
      <c r="O551" s="1">
        <v>10</v>
      </c>
      <c r="P551" s="6" t="s">
        <v>29</v>
      </c>
    </row>
    <row r="552" spans="1:18">
      <c r="B552" s="106" t="s">
        <v>4208</v>
      </c>
      <c r="C552" s="6" t="s">
        <v>4209</v>
      </c>
      <c r="D552" s="2" t="s">
        <v>4211</v>
      </c>
      <c r="E552" s="2" t="s">
        <v>4210</v>
      </c>
      <c r="H552" s="4">
        <f t="shared" si="31"/>
        <v>2.4243374762329331</v>
      </c>
      <c r="I552" s="8">
        <f t="shared" si="32"/>
        <v>67.705199999999991</v>
      </c>
      <c r="J552" s="6" t="s">
        <v>17</v>
      </c>
      <c r="K552" s="1">
        <v>139.25</v>
      </c>
      <c r="L552" s="1">
        <f t="shared" si="33"/>
        <v>20.887499999999999</v>
      </c>
      <c r="M552" s="1">
        <v>22.73</v>
      </c>
      <c r="N552" s="1">
        <f t="shared" ref="N552:N594" si="34">(O552+1)*1.27</f>
        <v>27.927299999999999</v>
      </c>
      <c r="O552" s="1">
        <v>20.99</v>
      </c>
      <c r="P552" s="6" t="s">
        <v>29</v>
      </c>
    </row>
    <row r="553" spans="1:18">
      <c r="B553" s="106" t="s">
        <v>4214</v>
      </c>
      <c r="C553" s="6" t="s">
        <v>4213</v>
      </c>
      <c r="D553" s="2" t="s">
        <v>4215</v>
      </c>
      <c r="E553" s="2" t="s">
        <v>4212</v>
      </c>
      <c r="H553" s="4">
        <f t="shared" si="31"/>
        <v>-0.25354725396167588</v>
      </c>
      <c r="I553" s="8">
        <f t="shared" si="32"/>
        <v>-1.2848000000000002</v>
      </c>
      <c r="J553" s="6" t="s">
        <v>17</v>
      </c>
      <c r="K553" s="1">
        <v>4.45</v>
      </c>
      <c r="L553" s="1">
        <f t="shared" si="33"/>
        <v>0.66749999999999998</v>
      </c>
      <c r="N553" s="1">
        <f t="shared" si="34"/>
        <v>5.0673000000000004</v>
      </c>
      <c r="O553" s="1">
        <v>2.99</v>
      </c>
      <c r="P553" s="6" t="s">
        <v>29</v>
      </c>
    </row>
    <row r="554" spans="1:18">
      <c r="B554" s="106" t="s">
        <v>4216</v>
      </c>
      <c r="C554" s="6" t="s">
        <v>4219</v>
      </c>
      <c r="D554" s="2" t="s">
        <v>4217</v>
      </c>
      <c r="E554" s="2" t="s">
        <v>4218</v>
      </c>
      <c r="H554" s="4">
        <f t="shared" si="31"/>
        <v>-0.7313189208239429</v>
      </c>
      <c r="I554" s="8">
        <f t="shared" si="32"/>
        <v>-7.8853000000000009</v>
      </c>
      <c r="J554" s="6" t="s">
        <v>17</v>
      </c>
      <c r="K554" s="1">
        <v>11.42</v>
      </c>
      <c r="L554" s="1">
        <f t="shared" si="33"/>
        <v>1.7129999999999999</v>
      </c>
      <c r="M554" s="1">
        <v>6.81</v>
      </c>
      <c r="N554" s="1">
        <f t="shared" si="34"/>
        <v>10.782300000000001</v>
      </c>
      <c r="O554" s="1">
        <v>7.49</v>
      </c>
      <c r="P554" s="6" t="s">
        <v>29</v>
      </c>
    </row>
    <row r="555" spans="1:18">
      <c r="B555" s="106" t="s">
        <v>4222</v>
      </c>
      <c r="C555" s="6" t="s">
        <v>4221</v>
      </c>
      <c r="D555" s="2" t="s">
        <v>4223</v>
      </c>
      <c r="E555" s="2" t="s">
        <v>4220</v>
      </c>
      <c r="H555" s="4">
        <f t="shared" si="31"/>
        <v>-0.84823015611301922</v>
      </c>
      <c r="I555" s="8">
        <f t="shared" si="32"/>
        <v>-10.5463</v>
      </c>
      <c r="J555" s="6" t="s">
        <v>17</v>
      </c>
      <c r="K555" s="1">
        <v>9.02</v>
      </c>
      <c r="L555" s="1">
        <f t="shared" si="33"/>
        <v>1.353</v>
      </c>
      <c r="M555" s="1">
        <v>5.78</v>
      </c>
      <c r="N555" s="1">
        <f t="shared" si="34"/>
        <v>12.433299999999999</v>
      </c>
      <c r="O555" s="1">
        <v>8.7899999999999991</v>
      </c>
      <c r="P555" s="6" t="s">
        <v>29</v>
      </c>
    </row>
    <row r="556" spans="1:18">
      <c r="B556" s="106" t="s">
        <v>4224</v>
      </c>
      <c r="C556" s="6" t="s">
        <v>4225</v>
      </c>
      <c r="D556" s="2" t="s">
        <v>4227</v>
      </c>
      <c r="E556" s="2" t="s">
        <v>4226</v>
      </c>
      <c r="H556" s="4">
        <f t="shared" si="31"/>
        <v>-0.16227034120734909</v>
      </c>
      <c r="I556" s="8">
        <f t="shared" si="32"/>
        <v>-1.2365000000000002</v>
      </c>
      <c r="J556" s="6" t="s">
        <v>17</v>
      </c>
      <c r="K556" s="1">
        <v>7.51</v>
      </c>
      <c r="L556" s="1">
        <f t="shared" si="33"/>
        <v>1.1264999999999998</v>
      </c>
      <c r="N556" s="1">
        <f t="shared" si="34"/>
        <v>7.62</v>
      </c>
      <c r="O556" s="1">
        <v>5</v>
      </c>
      <c r="P556" s="6" t="s">
        <v>29</v>
      </c>
    </row>
    <row r="557" spans="1:18">
      <c r="B557" s="106" t="s">
        <v>4230</v>
      </c>
      <c r="C557" s="6" t="s">
        <v>4229</v>
      </c>
      <c r="D557" s="2" t="s">
        <v>4231</v>
      </c>
      <c r="E557" s="2" t="s">
        <v>4228</v>
      </c>
      <c r="H557" s="4">
        <f t="shared" si="31"/>
        <v>-0.42978221876429951</v>
      </c>
      <c r="I557" s="8">
        <f t="shared" si="32"/>
        <v>-31.652299999999997</v>
      </c>
      <c r="J557" s="6" t="s">
        <v>17</v>
      </c>
      <c r="K557" s="1">
        <v>61.1</v>
      </c>
      <c r="L557" s="1">
        <f t="shared" si="33"/>
        <v>9.1649999999999991</v>
      </c>
      <c r="M557" s="1">
        <v>9.94</v>
      </c>
      <c r="N557" s="1">
        <f t="shared" si="34"/>
        <v>73.647300000000001</v>
      </c>
      <c r="O557" s="1">
        <v>56.99</v>
      </c>
      <c r="P557" s="5">
        <v>135379</v>
      </c>
    </row>
    <row r="558" spans="1:18">
      <c r="B558" s="106" t="s">
        <v>4232</v>
      </c>
      <c r="C558" s="6" t="s">
        <v>4233</v>
      </c>
      <c r="D558" s="2" t="s">
        <v>4235</v>
      </c>
      <c r="E558" s="2" t="s">
        <v>4234</v>
      </c>
      <c r="H558" s="4">
        <f t="shared" si="31"/>
        <v>-0.29311956927524119</v>
      </c>
      <c r="I558" s="8">
        <f t="shared" si="32"/>
        <v>-8.5582999999999991</v>
      </c>
      <c r="J558" s="6" t="s">
        <v>17</v>
      </c>
      <c r="K558" s="1">
        <v>33.14</v>
      </c>
      <c r="L558" s="1">
        <f t="shared" si="33"/>
        <v>4.9710000000000001</v>
      </c>
      <c r="M558" s="1">
        <v>7.53</v>
      </c>
      <c r="N558" s="1">
        <f t="shared" si="34"/>
        <v>29.197299999999998</v>
      </c>
      <c r="O558" s="1">
        <v>21.99</v>
      </c>
      <c r="P558" s="6" t="s">
        <v>29</v>
      </c>
    </row>
    <row r="559" spans="1:18">
      <c r="B559" s="106" t="s">
        <v>4237</v>
      </c>
      <c r="C559" s="6" t="s">
        <v>4239</v>
      </c>
      <c r="D559" s="2" t="s">
        <v>4236</v>
      </c>
      <c r="E559" s="2" t="s">
        <v>4238</v>
      </c>
      <c r="H559" s="4">
        <f t="shared" si="31"/>
        <v>-0.23668527176974322</v>
      </c>
      <c r="I559" s="8">
        <f t="shared" si="32"/>
        <v>-6.0088000000000017</v>
      </c>
      <c r="J559" s="6" t="s">
        <v>17</v>
      </c>
      <c r="K559" s="1">
        <v>29.81</v>
      </c>
      <c r="L559" s="1">
        <f t="shared" si="33"/>
        <v>4.4714999999999998</v>
      </c>
      <c r="M559" s="1">
        <v>5.96</v>
      </c>
      <c r="N559" s="1">
        <f t="shared" si="34"/>
        <v>25.3873</v>
      </c>
      <c r="O559" s="1">
        <v>18.989999999999998</v>
      </c>
      <c r="P559" s="6" t="s">
        <v>29</v>
      </c>
    </row>
    <row r="560" spans="1:18">
      <c r="B560" s="106" t="s">
        <v>4243</v>
      </c>
      <c r="C560" s="6" t="s">
        <v>4242</v>
      </c>
      <c r="D560" s="2" t="s">
        <v>4240</v>
      </c>
      <c r="E560" s="2" t="s">
        <v>4241</v>
      </c>
      <c r="H560" s="4">
        <f t="shared" si="31"/>
        <v>-5.4574169176923419E-2</v>
      </c>
      <c r="I560" s="8">
        <f t="shared" si="32"/>
        <v>-1.4548000000000005</v>
      </c>
      <c r="J560" s="6" t="s">
        <v>17</v>
      </c>
      <c r="K560" s="1">
        <v>29.65</v>
      </c>
      <c r="L560" s="1">
        <f t="shared" si="33"/>
        <v>4.4474999999999998</v>
      </c>
      <c r="N560" s="1">
        <f t="shared" si="34"/>
        <v>26.657299999999999</v>
      </c>
      <c r="O560" s="1">
        <v>19.989999999999998</v>
      </c>
      <c r="P560" s="6" t="s">
        <v>29</v>
      </c>
    </row>
    <row r="561" spans="1:18">
      <c r="B561" s="106" t="s">
        <v>4246</v>
      </c>
      <c r="C561" s="6" t="s">
        <v>4245</v>
      </c>
      <c r="D561" s="2" t="s">
        <v>4244</v>
      </c>
      <c r="E561" s="2" t="s">
        <v>4247</v>
      </c>
      <c r="H561" s="4">
        <f t="shared" si="31"/>
        <v>-5.0428963173314544E-2</v>
      </c>
      <c r="I561" s="8">
        <f t="shared" si="32"/>
        <v>-1.3442999999999978</v>
      </c>
      <c r="J561" s="6" t="s">
        <v>17</v>
      </c>
      <c r="K561" s="1">
        <v>29.78</v>
      </c>
      <c r="L561" s="1">
        <f t="shared" si="33"/>
        <v>4.4669999999999996</v>
      </c>
      <c r="N561" s="1">
        <f t="shared" si="34"/>
        <v>26.657299999999999</v>
      </c>
      <c r="O561" s="1">
        <v>19.989999999999998</v>
      </c>
      <c r="P561" s="6" t="s">
        <v>29</v>
      </c>
    </row>
    <row r="562" spans="1:18" s="50" customFormat="1">
      <c r="A562" s="55"/>
      <c r="B562" s="96" t="s">
        <v>4249</v>
      </c>
      <c r="C562" s="47" t="s">
        <v>4250</v>
      </c>
      <c r="D562" s="52" t="s">
        <v>4248</v>
      </c>
      <c r="E562" s="52" t="s">
        <v>4251</v>
      </c>
      <c r="G562" s="47"/>
      <c r="H562" s="81">
        <f t="shared" si="31"/>
        <v>-0.26731139312683588</v>
      </c>
      <c r="I562" s="48">
        <f t="shared" si="32"/>
        <v>-7.1258000000000017</v>
      </c>
      <c r="J562" s="47" t="s">
        <v>17</v>
      </c>
      <c r="K562" s="49">
        <v>29.99</v>
      </c>
      <c r="L562" s="49">
        <f t="shared" si="33"/>
        <v>4.4984999999999999</v>
      </c>
      <c r="M562" s="49">
        <v>5.96</v>
      </c>
      <c r="N562" s="49">
        <f t="shared" si="34"/>
        <v>26.657299999999999</v>
      </c>
      <c r="O562" s="49">
        <v>19.989999999999998</v>
      </c>
      <c r="P562" s="47" t="s">
        <v>29</v>
      </c>
      <c r="R562" s="52" t="s">
        <v>4252</v>
      </c>
    </row>
    <row r="563" spans="1:18">
      <c r="H563" s="4">
        <f t="shared" si="31"/>
        <v>-1</v>
      </c>
      <c r="I563" s="8">
        <f t="shared" si="32"/>
        <v>-1.27</v>
      </c>
      <c r="L563" s="1">
        <f t="shared" si="33"/>
        <v>0</v>
      </c>
      <c r="N563" s="1">
        <f t="shared" si="34"/>
        <v>1.27</v>
      </c>
    </row>
    <row r="564" spans="1:18">
      <c r="H564" s="4">
        <f t="shared" si="31"/>
        <v>-1</v>
      </c>
      <c r="I564" s="8">
        <f t="shared" si="32"/>
        <v>-1.27</v>
      </c>
      <c r="L564" s="1">
        <f t="shared" si="33"/>
        <v>0</v>
      </c>
      <c r="N564" s="1">
        <f t="shared" si="34"/>
        <v>1.27</v>
      </c>
    </row>
    <row r="565" spans="1:18">
      <c r="H565" s="4">
        <f t="shared" si="31"/>
        <v>-1</v>
      </c>
      <c r="I565" s="8">
        <f t="shared" si="32"/>
        <v>-1.27</v>
      </c>
      <c r="L565" s="1">
        <f t="shared" si="33"/>
        <v>0</v>
      </c>
      <c r="N565" s="1">
        <f t="shared" si="34"/>
        <v>1.27</v>
      </c>
    </row>
    <row r="566" spans="1:18">
      <c r="H566" s="4">
        <f t="shared" si="31"/>
        <v>-1</v>
      </c>
      <c r="I566" s="8">
        <f t="shared" si="32"/>
        <v>-1.27</v>
      </c>
      <c r="L566" s="1">
        <f t="shared" si="33"/>
        <v>0</v>
      </c>
      <c r="N566" s="1">
        <f t="shared" si="34"/>
        <v>1.27</v>
      </c>
    </row>
    <row r="567" spans="1:18">
      <c r="H567" s="4">
        <f t="shared" si="31"/>
        <v>-1</v>
      </c>
      <c r="I567" s="8">
        <f t="shared" si="32"/>
        <v>-1.27</v>
      </c>
      <c r="L567" s="1">
        <f t="shared" si="33"/>
        <v>0</v>
      </c>
      <c r="N567" s="1">
        <f t="shared" si="34"/>
        <v>1.27</v>
      </c>
    </row>
    <row r="568" spans="1:18">
      <c r="H568" s="4">
        <f t="shared" si="31"/>
        <v>-1</v>
      </c>
      <c r="I568" s="8">
        <f t="shared" si="32"/>
        <v>-1.27</v>
      </c>
      <c r="L568" s="1">
        <f t="shared" si="33"/>
        <v>0</v>
      </c>
      <c r="N568" s="1">
        <f t="shared" si="34"/>
        <v>1.27</v>
      </c>
    </row>
    <row r="569" spans="1:18">
      <c r="H569" s="4">
        <f t="shared" si="31"/>
        <v>-1</v>
      </c>
      <c r="I569" s="8">
        <f t="shared" si="32"/>
        <v>-1.27</v>
      </c>
      <c r="L569" s="1">
        <f t="shared" si="33"/>
        <v>0</v>
      </c>
      <c r="N569" s="1">
        <f t="shared" si="34"/>
        <v>1.27</v>
      </c>
    </row>
    <row r="570" spans="1:18">
      <c r="H570" s="4">
        <f t="shared" si="31"/>
        <v>-1</v>
      </c>
      <c r="I570" s="8">
        <f t="shared" si="32"/>
        <v>-1.27</v>
      </c>
      <c r="L570" s="1">
        <f t="shared" si="33"/>
        <v>0</v>
      </c>
      <c r="N570" s="1">
        <f t="shared" si="34"/>
        <v>1.27</v>
      </c>
    </row>
    <row r="571" spans="1:18">
      <c r="H571" s="4">
        <f t="shared" si="31"/>
        <v>-1</v>
      </c>
      <c r="I571" s="8">
        <f t="shared" si="32"/>
        <v>-1.27</v>
      </c>
      <c r="L571" s="1">
        <f t="shared" si="33"/>
        <v>0</v>
      </c>
      <c r="N571" s="1">
        <f t="shared" si="34"/>
        <v>1.27</v>
      </c>
    </row>
    <row r="572" spans="1:18">
      <c r="H572" s="4">
        <f t="shared" si="31"/>
        <v>-1</v>
      </c>
      <c r="I572" s="8">
        <f t="shared" si="32"/>
        <v>-1.27</v>
      </c>
      <c r="L572" s="1">
        <f t="shared" si="33"/>
        <v>0</v>
      </c>
      <c r="N572" s="1">
        <f t="shared" si="34"/>
        <v>1.27</v>
      </c>
    </row>
    <row r="573" spans="1:18">
      <c r="H573" s="4">
        <f t="shared" si="31"/>
        <v>-1</v>
      </c>
      <c r="I573" s="8">
        <f t="shared" si="32"/>
        <v>-1.27</v>
      </c>
      <c r="L573" s="1">
        <f t="shared" si="33"/>
        <v>0</v>
      </c>
      <c r="N573" s="1">
        <f t="shared" si="34"/>
        <v>1.27</v>
      </c>
    </row>
    <row r="574" spans="1:18">
      <c r="H574" s="4">
        <f t="shared" si="31"/>
        <v>-1</v>
      </c>
      <c r="I574" s="8">
        <f t="shared" si="32"/>
        <v>-1.27</v>
      </c>
      <c r="L574" s="1">
        <f t="shared" si="33"/>
        <v>0</v>
      </c>
      <c r="N574" s="1">
        <f t="shared" si="34"/>
        <v>1.27</v>
      </c>
    </row>
    <row r="575" spans="1:18">
      <c r="H575" s="4">
        <f t="shared" si="31"/>
        <v>-1</v>
      </c>
      <c r="I575" s="8">
        <f t="shared" si="32"/>
        <v>-1.27</v>
      </c>
      <c r="L575" s="1">
        <f t="shared" si="33"/>
        <v>0</v>
      </c>
      <c r="N575" s="1">
        <f t="shared" si="34"/>
        <v>1.27</v>
      </c>
    </row>
    <row r="576" spans="1:18">
      <c r="H576" s="4">
        <f t="shared" si="31"/>
        <v>-1</v>
      </c>
      <c r="I576" s="8">
        <f t="shared" si="32"/>
        <v>-1.27</v>
      </c>
      <c r="L576" s="1">
        <f t="shared" si="33"/>
        <v>0</v>
      </c>
      <c r="N576" s="1">
        <f t="shared" si="34"/>
        <v>1.27</v>
      </c>
    </row>
    <row r="577" spans="8:14">
      <c r="H577" s="4">
        <f t="shared" si="31"/>
        <v>-1</v>
      </c>
      <c r="I577" s="8">
        <f t="shared" si="32"/>
        <v>-1.27</v>
      </c>
      <c r="L577" s="1">
        <f t="shared" si="33"/>
        <v>0</v>
      </c>
      <c r="N577" s="1">
        <f t="shared" si="34"/>
        <v>1.27</v>
      </c>
    </row>
    <row r="578" spans="8:14">
      <c r="H578" s="4">
        <f t="shared" si="31"/>
        <v>-1</v>
      </c>
      <c r="I578" s="8">
        <f t="shared" si="32"/>
        <v>-1.27</v>
      </c>
      <c r="L578" s="1">
        <f t="shared" si="33"/>
        <v>0</v>
      </c>
      <c r="N578" s="1">
        <f t="shared" si="34"/>
        <v>1.27</v>
      </c>
    </row>
    <row r="579" spans="8:14">
      <c r="H579" s="4">
        <f t="shared" ref="H579:H594" si="35">I579/N579</f>
        <v>-1</v>
      </c>
      <c r="I579" s="8">
        <f t="shared" ref="I579:I594" si="36">K579-M579-N579-L579</f>
        <v>-1.27</v>
      </c>
      <c r="L579" s="1">
        <f t="shared" ref="L579:L594" si="37">K579*0.15</f>
        <v>0</v>
      </c>
      <c r="N579" s="1">
        <f t="shared" si="34"/>
        <v>1.27</v>
      </c>
    </row>
    <row r="580" spans="8:14">
      <c r="H580" s="4">
        <f t="shared" si="35"/>
        <v>-1</v>
      </c>
      <c r="I580" s="8">
        <f t="shared" si="36"/>
        <v>-1.27</v>
      </c>
      <c r="L580" s="1">
        <f t="shared" si="37"/>
        <v>0</v>
      </c>
      <c r="N580" s="1">
        <f t="shared" si="34"/>
        <v>1.27</v>
      </c>
    </row>
    <row r="581" spans="8:14">
      <c r="H581" s="4">
        <f t="shared" si="35"/>
        <v>-1</v>
      </c>
      <c r="I581" s="8">
        <f t="shared" si="36"/>
        <v>-1.27</v>
      </c>
      <c r="L581" s="1">
        <f t="shared" si="37"/>
        <v>0</v>
      </c>
      <c r="N581" s="1">
        <f t="shared" si="34"/>
        <v>1.27</v>
      </c>
    </row>
    <row r="582" spans="8:14">
      <c r="H582" s="4">
        <f t="shared" si="35"/>
        <v>-1</v>
      </c>
      <c r="I582" s="8">
        <f t="shared" si="36"/>
        <v>-1.27</v>
      </c>
      <c r="L582" s="1">
        <f t="shared" si="37"/>
        <v>0</v>
      </c>
      <c r="N582" s="1">
        <f t="shared" si="34"/>
        <v>1.27</v>
      </c>
    </row>
    <row r="583" spans="8:14">
      <c r="H583" s="4">
        <f t="shared" si="35"/>
        <v>-1</v>
      </c>
      <c r="I583" s="8">
        <f t="shared" si="36"/>
        <v>-1.27</v>
      </c>
      <c r="L583" s="1">
        <f t="shared" si="37"/>
        <v>0</v>
      </c>
      <c r="N583" s="1">
        <f t="shared" si="34"/>
        <v>1.27</v>
      </c>
    </row>
    <row r="584" spans="8:14">
      <c r="H584" s="4">
        <f t="shared" si="35"/>
        <v>-1</v>
      </c>
      <c r="I584" s="8">
        <f t="shared" si="36"/>
        <v>-1.27</v>
      </c>
      <c r="L584" s="1">
        <f t="shared" si="37"/>
        <v>0</v>
      </c>
      <c r="N584" s="1">
        <f t="shared" si="34"/>
        <v>1.27</v>
      </c>
    </row>
    <row r="585" spans="8:14">
      <c r="H585" s="4">
        <f t="shared" si="35"/>
        <v>-1</v>
      </c>
      <c r="I585" s="8">
        <f t="shared" si="36"/>
        <v>-1.27</v>
      </c>
      <c r="L585" s="1">
        <f t="shared" si="37"/>
        <v>0</v>
      </c>
      <c r="N585" s="1">
        <f t="shared" si="34"/>
        <v>1.27</v>
      </c>
    </row>
    <row r="586" spans="8:14">
      <c r="H586" s="4">
        <f t="shared" si="35"/>
        <v>-1</v>
      </c>
      <c r="I586" s="8">
        <f t="shared" si="36"/>
        <v>-1.27</v>
      </c>
      <c r="L586" s="1">
        <f t="shared" si="37"/>
        <v>0</v>
      </c>
      <c r="N586" s="1">
        <f t="shared" si="34"/>
        <v>1.27</v>
      </c>
    </row>
    <row r="587" spans="8:14">
      <c r="H587" s="4">
        <f t="shared" si="35"/>
        <v>-1</v>
      </c>
      <c r="I587" s="8">
        <f t="shared" si="36"/>
        <v>-1.27</v>
      </c>
      <c r="L587" s="1">
        <f t="shared" si="37"/>
        <v>0</v>
      </c>
      <c r="N587" s="1">
        <f t="shared" si="34"/>
        <v>1.27</v>
      </c>
    </row>
    <row r="588" spans="8:14">
      <c r="H588" s="4">
        <f t="shared" si="35"/>
        <v>-1</v>
      </c>
      <c r="I588" s="8">
        <f t="shared" si="36"/>
        <v>-1.27</v>
      </c>
      <c r="L588" s="1">
        <f t="shared" si="37"/>
        <v>0</v>
      </c>
      <c r="N588" s="1">
        <f t="shared" si="34"/>
        <v>1.27</v>
      </c>
    </row>
    <row r="589" spans="8:14">
      <c r="H589" s="4">
        <f t="shared" si="35"/>
        <v>-1</v>
      </c>
      <c r="I589" s="8">
        <f t="shared" si="36"/>
        <v>-1.27</v>
      </c>
      <c r="L589" s="1">
        <f t="shared" si="37"/>
        <v>0</v>
      </c>
      <c r="N589" s="1">
        <f t="shared" si="34"/>
        <v>1.27</v>
      </c>
    </row>
    <row r="590" spans="8:14">
      <c r="H590" s="4">
        <f t="shared" si="35"/>
        <v>-1</v>
      </c>
      <c r="I590" s="8">
        <f t="shared" si="36"/>
        <v>-1.27</v>
      </c>
      <c r="L590" s="1">
        <f t="shared" si="37"/>
        <v>0</v>
      </c>
      <c r="N590" s="1">
        <f t="shared" si="34"/>
        <v>1.27</v>
      </c>
    </row>
    <row r="591" spans="8:14">
      <c r="H591" s="4">
        <f t="shared" si="35"/>
        <v>-1</v>
      </c>
      <c r="I591" s="8">
        <f t="shared" si="36"/>
        <v>-1.27</v>
      </c>
      <c r="L591" s="1">
        <f t="shared" si="37"/>
        <v>0</v>
      </c>
      <c r="N591" s="1">
        <f t="shared" si="34"/>
        <v>1.27</v>
      </c>
    </row>
    <row r="592" spans="8:14">
      <c r="H592" s="4">
        <f t="shared" si="35"/>
        <v>-1</v>
      </c>
      <c r="I592" s="8">
        <f t="shared" si="36"/>
        <v>-1.27</v>
      </c>
      <c r="L592" s="1">
        <f t="shared" si="37"/>
        <v>0</v>
      </c>
      <c r="N592" s="1">
        <f t="shared" si="34"/>
        <v>1.27</v>
      </c>
    </row>
    <row r="593" spans="8:14">
      <c r="H593" s="4">
        <f t="shared" si="35"/>
        <v>-1</v>
      </c>
      <c r="I593" s="8">
        <f t="shared" si="36"/>
        <v>-1.27</v>
      </c>
      <c r="L593" s="1">
        <f t="shared" si="37"/>
        <v>0</v>
      </c>
      <c r="N593" s="1">
        <f t="shared" si="34"/>
        <v>1.27</v>
      </c>
    </row>
    <row r="594" spans="8:14">
      <c r="H594" s="4">
        <f t="shared" si="35"/>
        <v>-1</v>
      </c>
      <c r="I594" s="8">
        <f t="shared" si="36"/>
        <v>-1.27</v>
      </c>
      <c r="L594" s="1">
        <f t="shared" si="37"/>
        <v>0</v>
      </c>
      <c r="N594" s="1">
        <f t="shared" si="34"/>
        <v>1.27</v>
      </c>
    </row>
  </sheetData>
  <conditionalFormatting sqref="J35:J93 J101:J1048576 J1:J30">
    <cfRule type="cellIs" dxfId="128" priority="21" operator="equal">
      <formula>"Yes"</formula>
    </cfRule>
  </conditionalFormatting>
  <conditionalFormatting sqref="G39:G45 G47:G48 G50:G93 G101:G1048576 F2:F7 G1:G3">
    <cfRule type="cellIs" dxfId="127" priority="20" operator="equal">
      <formula>"None"</formula>
    </cfRule>
  </conditionalFormatting>
  <conditionalFormatting sqref="P64:P93 P1 P101:P167 P169:P1048576">
    <cfRule type="cellIs" dxfId="126" priority="19" operator="lessThan">
      <formula>10000</formula>
    </cfRule>
  </conditionalFormatting>
  <conditionalFormatting sqref="H1 H41:H1048576">
    <cfRule type="cellIs" dxfId="125" priority="18" operator="greaterThan">
      <formula>0.25</formula>
    </cfRule>
  </conditionalFormatting>
  <conditionalFormatting sqref="H2:H594">
    <cfRule type="cellIs" dxfId="124" priority="14" operator="greaterThan">
      <formula>0.15</formula>
    </cfRule>
  </conditionalFormatting>
  <conditionalFormatting sqref="G38">
    <cfRule type="cellIs" dxfId="123" priority="13" operator="equal">
      <formula>"None"</formula>
    </cfRule>
  </conditionalFormatting>
  <conditionalFormatting sqref="G46">
    <cfRule type="cellIs" dxfId="122" priority="12" operator="equal">
      <formula>"None"</formula>
    </cfRule>
  </conditionalFormatting>
  <conditionalFormatting sqref="G49">
    <cfRule type="cellIs" dxfId="121" priority="11" operator="equal">
      <formula>"None"</formula>
    </cfRule>
  </conditionalFormatting>
  <conditionalFormatting sqref="I1:I1048576">
    <cfRule type="cellIs" dxfId="120" priority="10" operator="lessThan">
      <formula>4.99</formula>
    </cfRule>
  </conditionalFormatting>
  <conditionalFormatting sqref="P2:P23">
    <cfRule type="cellIs" dxfId="119" priority="9" operator="lessThan">
      <formula>16000</formula>
    </cfRule>
  </conditionalFormatting>
  <conditionalFormatting sqref="P24:P63">
    <cfRule type="cellIs" dxfId="118" priority="8" operator="lessThan">
      <formula>16000</formula>
    </cfRule>
  </conditionalFormatting>
  <conditionalFormatting sqref="J31:J34">
    <cfRule type="cellIs" dxfId="117" priority="6" operator="equal">
      <formula>"Yes"</formula>
    </cfRule>
  </conditionalFormatting>
  <conditionalFormatting sqref="J94:J100">
    <cfRule type="cellIs" dxfId="116" priority="5" operator="equal">
      <formula>"Yes"</formula>
    </cfRule>
  </conditionalFormatting>
  <conditionalFormatting sqref="G94:G100">
    <cfRule type="cellIs" dxfId="115" priority="4" operator="equal">
      <formula>"None"</formula>
    </cfRule>
  </conditionalFormatting>
  <conditionalFormatting sqref="P94:P100">
    <cfRule type="cellIs" dxfId="114" priority="3" operator="lessThan">
      <formula>10000</formula>
    </cfRule>
  </conditionalFormatting>
  <conditionalFormatting sqref="H94:H594">
    <cfRule type="cellIs" dxfId="113" priority="2" operator="greaterThan">
      <formula>0.25</formula>
    </cfRule>
  </conditionalFormatting>
  <conditionalFormatting sqref="I94:I594">
    <cfRule type="cellIs" dxfId="112" priority="1" operator="lessThan">
      <formula>4.99</formula>
    </cfRule>
  </conditionalFormatting>
  <hyperlinks>
    <hyperlink ref="D2" r:id="rId1"/>
    <hyperlink ref="E2" r:id="rId2"/>
    <hyperlink ref="D3" r:id="rId3"/>
    <hyperlink ref="E3" r:id="rId4"/>
    <hyperlink ref="D4" r:id="rId5"/>
    <hyperlink ref="E4" r:id="rId6"/>
    <hyperlink ref="D5" r:id="rId7"/>
    <hyperlink ref="E5" r:id="rId8"/>
    <hyperlink ref="D6" r:id="rId9"/>
    <hyperlink ref="E6" r:id="rId10"/>
    <hyperlink ref="D7" r:id="rId11"/>
    <hyperlink ref="E7" r:id="rId12"/>
    <hyperlink ref="Q7" r:id="rId13"/>
    <hyperlink ref="D8" r:id="rId14"/>
    <hyperlink ref="E8" r:id="rId15"/>
    <hyperlink ref="D9" r:id="rId16"/>
    <hyperlink ref="E9" r:id="rId17"/>
    <hyperlink ref="D10" r:id="rId18"/>
    <hyperlink ref="E10" r:id="rId19"/>
    <hyperlink ref="D11" r:id="rId20"/>
    <hyperlink ref="E11" r:id="rId21"/>
    <hyperlink ref="D12" r:id="rId22"/>
    <hyperlink ref="E12" r:id="rId23"/>
    <hyperlink ref="D13" r:id="rId24"/>
    <hyperlink ref="E13" r:id="rId25"/>
    <hyperlink ref="D14" r:id="rId26"/>
    <hyperlink ref="E14" r:id="rId27"/>
    <hyperlink ref="Q14" r:id="rId28"/>
    <hyperlink ref="D15" r:id="rId29"/>
    <hyperlink ref="E15" r:id="rId30"/>
    <hyperlink ref="E16" r:id="rId31"/>
    <hyperlink ref="D16" r:id="rId32"/>
    <hyperlink ref="D17" r:id="rId33"/>
    <hyperlink ref="E17" r:id="rId34"/>
    <hyperlink ref="D18" r:id="rId35"/>
    <hyperlink ref="E18" r:id="rId36"/>
    <hyperlink ref="D19" r:id="rId37"/>
    <hyperlink ref="E19" r:id="rId38"/>
    <hyperlink ref="D20" r:id="rId39"/>
    <hyperlink ref="E20" r:id="rId40"/>
    <hyperlink ref="D21" r:id="rId41"/>
    <hyperlink ref="E21" r:id="rId42"/>
    <hyperlink ref="D22" r:id="rId43"/>
    <hyperlink ref="E22" r:id="rId44"/>
    <hyperlink ref="E23" r:id="rId45"/>
    <hyperlink ref="D24" r:id="rId46"/>
    <hyperlink ref="E24" r:id="rId47"/>
    <hyperlink ref="R24" r:id="rId48"/>
    <hyperlink ref="D25" r:id="rId49"/>
    <hyperlink ref="E25" r:id="rId50"/>
    <hyperlink ref="D26" r:id="rId51"/>
    <hyperlink ref="E26" r:id="rId52"/>
    <hyperlink ref="E27" r:id="rId53"/>
    <hyperlink ref="D27" r:id="rId54"/>
    <hyperlink ref="D28" r:id="rId55"/>
    <hyperlink ref="E28" r:id="rId56"/>
    <hyperlink ref="D29" r:id="rId57"/>
    <hyperlink ref="E29" r:id="rId58"/>
    <hyperlink ref="D30" r:id="rId59"/>
    <hyperlink ref="E30" r:id="rId60"/>
    <hyperlink ref="D31" r:id="rId61"/>
    <hyperlink ref="E31" r:id="rId62"/>
    <hyperlink ref="E32" r:id="rId63"/>
    <hyperlink ref="D32" r:id="rId64"/>
    <hyperlink ref="R32" r:id="rId65"/>
    <hyperlink ref="D33" r:id="rId66"/>
    <hyperlink ref="E33" r:id="rId67"/>
    <hyperlink ref="D34" r:id="rId68"/>
    <hyperlink ref="E34" r:id="rId69"/>
    <hyperlink ref="D35" r:id="rId70"/>
    <hyperlink ref="E35" r:id="rId71"/>
    <hyperlink ref="D36" r:id="rId72"/>
    <hyperlink ref="E36" r:id="rId73"/>
    <hyperlink ref="D37" r:id="rId74"/>
    <hyperlink ref="E37" r:id="rId75"/>
    <hyperlink ref="D38" r:id="rId76"/>
    <hyperlink ref="E38" r:id="rId77"/>
    <hyperlink ref="D39" r:id="rId78"/>
    <hyperlink ref="E39" r:id="rId79"/>
    <hyperlink ref="D40" r:id="rId80"/>
    <hyperlink ref="E40" r:id="rId81"/>
    <hyperlink ref="D41" r:id="rId82"/>
    <hyperlink ref="E41" r:id="rId83"/>
    <hyperlink ref="D42" r:id="rId84"/>
    <hyperlink ref="E42" r:id="rId85"/>
    <hyperlink ref="R42" r:id="rId86"/>
    <hyperlink ref="D43" r:id="rId87"/>
    <hyperlink ref="E43" r:id="rId88"/>
    <hyperlink ref="D44" r:id="rId89"/>
    <hyperlink ref="E44" r:id="rId90"/>
    <hyperlink ref="D45" r:id="rId91"/>
    <hyperlink ref="E45" r:id="rId92"/>
    <hyperlink ref="D46" r:id="rId93"/>
    <hyperlink ref="E46" r:id="rId94"/>
    <hyperlink ref="D47" r:id="rId95"/>
    <hyperlink ref="E47" r:id="rId96"/>
    <hyperlink ref="D48" r:id="rId97"/>
    <hyperlink ref="E48" r:id="rId98"/>
    <hyperlink ref="E49" r:id="rId99"/>
    <hyperlink ref="D50" r:id="rId100"/>
    <hyperlink ref="E50" r:id="rId101"/>
    <hyperlink ref="D51" r:id="rId102"/>
    <hyperlink ref="E51" r:id="rId103"/>
    <hyperlink ref="E52" r:id="rId104"/>
    <hyperlink ref="D52" r:id="rId105"/>
    <hyperlink ref="R52" r:id="rId106"/>
    <hyperlink ref="D53" r:id="rId107"/>
    <hyperlink ref="E53" r:id="rId108"/>
    <hyperlink ref="D54" r:id="rId109"/>
    <hyperlink ref="E54" r:id="rId110"/>
    <hyperlink ref="E55" r:id="rId111"/>
    <hyperlink ref="D55" r:id="rId112"/>
    <hyperlink ref="D56" r:id="rId113"/>
    <hyperlink ref="E56" r:id="rId114"/>
    <hyperlink ref="D57" r:id="rId115"/>
    <hyperlink ref="E57" r:id="rId116"/>
    <hyperlink ref="D58" r:id="rId117"/>
    <hyperlink ref="E58" r:id="rId118"/>
    <hyperlink ref="D59" r:id="rId119"/>
    <hyperlink ref="D60" r:id="rId120"/>
    <hyperlink ref="E60" r:id="rId121"/>
    <hyperlink ref="E59" r:id="rId122"/>
    <hyperlink ref="D61" r:id="rId123"/>
    <hyperlink ref="E61" r:id="rId124"/>
    <hyperlink ref="E62" r:id="rId125"/>
    <hyperlink ref="D63" r:id="rId126"/>
    <hyperlink ref="E63" r:id="rId127"/>
    <hyperlink ref="D64" r:id="rId128"/>
    <hyperlink ref="E64" r:id="rId129"/>
    <hyperlink ref="D65" r:id="rId130"/>
    <hyperlink ref="E65" r:id="rId131"/>
    <hyperlink ref="D66" r:id="rId132"/>
    <hyperlink ref="E66" r:id="rId133"/>
    <hyperlink ref="D67" r:id="rId134"/>
    <hyperlink ref="E67" r:id="rId135"/>
    <hyperlink ref="D68" r:id="rId136"/>
    <hyperlink ref="E68" r:id="rId137"/>
    <hyperlink ref="D69" r:id="rId138"/>
    <hyperlink ref="E69" r:id="rId139"/>
    <hyperlink ref="D70" r:id="rId140"/>
    <hyperlink ref="E70" r:id="rId141"/>
    <hyperlink ref="D71" r:id="rId142"/>
    <hyperlink ref="E71" r:id="rId143"/>
    <hyperlink ref="D72" r:id="rId144"/>
    <hyperlink ref="E72" r:id="rId145"/>
    <hyperlink ref="R72" r:id="rId146"/>
    <hyperlink ref="D73" r:id="rId147"/>
    <hyperlink ref="E73" r:id="rId148"/>
    <hyperlink ref="D74" r:id="rId149"/>
    <hyperlink ref="E74" r:id="rId150"/>
    <hyperlink ref="E75" r:id="rId151"/>
    <hyperlink ref="D76" r:id="rId152"/>
    <hyperlink ref="E76" r:id="rId153"/>
    <hyperlink ref="D77" r:id="rId154"/>
    <hyperlink ref="E77" r:id="rId155"/>
    <hyperlink ref="D78" r:id="rId156"/>
    <hyperlink ref="E78" r:id="rId157"/>
    <hyperlink ref="E79" r:id="rId158"/>
    <hyperlink ref="D79" r:id="rId159"/>
    <hyperlink ref="D80" r:id="rId160"/>
    <hyperlink ref="E80" r:id="rId161"/>
    <hyperlink ref="D81" r:id="rId162"/>
    <hyperlink ref="E81" r:id="rId163"/>
    <hyperlink ref="D82" r:id="rId164"/>
    <hyperlink ref="E82" r:id="rId165"/>
    <hyperlink ref="D83" r:id="rId166"/>
    <hyperlink ref="E84" r:id="rId167"/>
    <hyperlink ref="D84" r:id="rId168"/>
    <hyperlink ref="E85" r:id="rId169"/>
    <hyperlink ref="D85" r:id="rId170"/>
    <hyperlink ref="D86" r:id="rId171"/>
    <hyperlink ref="E86" r:id="rId172"/>
    <hyperlink ref="E87" r:id="rId173"/>
    <hyperlink ref="D87" r:id="rId174"/>
    <hyperlink ref="D88" r:id="rId175"/>
    <hyperlink ref="E88" r:id="rId176"/>
    <hyperlink ref="D89" r:id="rId177"/>
    <hyperlink ref="E89" r:id="rId178"/>
    <hyperlink ref="D90" r:id="rId179"/>
    <hyperlink ref="E90" r:id="rId180"/>
    <hyperlink ref="D91" r:id="rId181"/>
    <hyperlink ref="E91" r:id="rId182"/>
    <hyperlink ref="D92" r:id="rId183"/>
    <hyperlink ref="E92" r:id="rId184"/>
    <hyperlink ref="D93" r:id="rId185"/>
    <hyperlink ref="E93" r:id="rId186"/>
    <hyperlink ref="D94" r:id="rId187"/>
    <hyperlink ref="E94" r:id="rId188"/>
    <hyperlink ref="D95" r:id="rId189"/>
    <hyperlink ref="E95" r:id="rId190"/>
    <hyperlink ref="D96" r:id="rId191"/>
    <hyperlink ref="E96" r:id="rId192"/>
    <hyperlink ref="D97" r:id="rId193"/>
    <hyperlink ref="E97" r:id="rId194"/>
    <hyperlink ref="D98" r:id="rId195"/>
    <hyperlink ref="E98" r:id="rId196"/>
    <hyperlink ref="D99" r:id="rId197"/>
    <hyperlink ref="E99" r:id="rId198"/>
    <hyperlink ref="D100" r:id="rId199"/>
    <hyperlink ref="E100" r:id="rId200"/>
    <hyperlink ref="D101" r:id="rId201"/>
    <hyperlink ref="E101" r:id="rId202"/>
    <hyperlink ref="E102" r:id="rId203"/>
    <hyperlink ref="D102" r:id="rId204"/>
    <hyperlink ref="R102" r:id="rId205"/>
    <hyperlink ref="D103" r:id="rId206"/>
    <hyperlink ref="E103" r:id="rId207"/>
    <hyperlink ref="D104" r:id="rId208"/>
    <hyperlink ref="E104" r:id="rId209"/>
    <hyperlink ref="D105" r:id="rId210"/>
    <hyperlink ref="E105" r:id="rId211"/>
    <hyperlink ref="D106" r:id="rId212"/>
    <hyperlink ref="E106" r:id="rId213"/>
    <hyperlink ref="D107" r:id="rId214"/>
    <hyperlink ref="E107" r:id="rId215"/>
    <hyperlink ref="D108" r:id="rId216"/>
    <hyperlink ref="E108" r:id="rId217"/>
    <hyperlink ref="D109" r:id="rId218"/>
    <hyperlink ref="E109" r:id="rId219"/>
    <hyperlink ref="D110" r:id="rId220"/>
    <hyperlink ref="E110" r:id="rId221"/>
    <hyperlink ref="D111" r:id="rId222"/>
    <hyperlink ref="E111" r:id="rId223"/>
    <hyperlink ref="D112" r:id="rId224"/>
    <hyperlink ref="E112" r:id="rId225"/>
    <hyperlink ref="D113" r:id="rId226"/>
    <hyperlink ref="E113" r:id="rId227"/>
    <hyperlink ref="D114" r:id="rId228"/>
    <hyperlink ref="E114" r:id="rId229"/>
    <hyperlink ref="D115" r:id="rId230"/>
    <hyperlink ref="E115" r:id="rId231"/>
    <hyperlink ref="D116" r:id="rId232"/>
    <hyperlink ref="E116" r:id="rId233"/>
    <hyperlink ref="D117" r:id="rId234"/>
    <hyperlink ref="E117" r:id="rId235"/>
    <hyperlink ref="D118" r:id="rId236"/>
    <hyperlink ref="E118" r:id="rId237"/>
    <hyperlink ref="E119" r:id="rId238"/>
    <hyperlink ref="D119" r:id="rId239"/>
    <hyperlink ref="E120" r:id="rId240"/>
    <hyperlink ref="D120" r:id="rId241"/>
    <hyperlink ref="D121" r:id="rId242"/>
    <hyperlink ref="E121" r:id="rId243"/>
    <hyperlink ref="D122" r:id="rId244"/>
    <hyperlink ref="E122" r:id="rId245"/>
    <hyperlink ref="R122" r:id="rId246"/>
    <hyperlink ref="D123" r:id="rId247"/>
    <hyperlink ref="E123" r:id="rId248"/>
    <hyperlink ref="D124" r:id="rId249"/>
    <hyperlink ref="E124" r:id="rId250"/>
    <hyperlink ref="D125" r:id="rId251"/>
    <hyperlink ref="E125" r:id="rId252"/>
    <hyperlink ref="D126" r:id="rId253"/>
    <hyperlink ref="E126" r:id="rId254"/>
    <hyperlink ref="D127" r:id="rId255"/>
    <hyperlink ref="E127" r:id="rId256"/>
    <hyperlink ref="D128" r:id="rId257"/>
    <hyperlink ref="E128" r:id="rId258"/>
    <hyperlink ref="D129" r:id="rId259"/>
    <hyperlink ref="E129" r:id="rId260"/>
    <hyperlink ref="D130" r:id="rId261"/>
    <hyperlink ref="E130" r:id="rId262"/>
    <hyperlink ref="D131" r:id="rId263"/>
    <hyperlink ref="E131" r:id="rId264"/>
    <hyperlink ref="D132" r:id="rId265"/>
    <hyperlink ref="E132" r:id="rId266"/>
    <hyperlink ref="D133" r:id="rId267"/>
    <hyperlink ref="E133" r:id="rId268"/>
    <hyperlink ref="D134" r:id="rId269"/>
    <hyperlink ref="E134" r:id="rId270"/>
    <hyperlink ref="D135" r:id="rId271"/>
    <hyperlink ref="E135" r:id="rId272"/>
    <hyperlink ref="D136" r:id="rId273"/>
    <hyperlink ref="E136" r:id="rId274"/>
    <hyperlink ref="D137" r:id="rId275"/>
    <hyperlink ref="E137" r:id="rId276"/>
    <hyperlink ref="D138" r:id="rId277"/>
    <hyperlink ref="E138" r:id="rId278"/>
    <hyperlink ref="D139" r:id="rId279"/>
    <hyperlink ref="E139" r:id="rId280"/>
    <hyperlink ref="D140" r:id="rId281"/>
    <hyperlink ref="E140" r:id="rId282"/>
    <hyperlink ref="D141" r:id="rId283"/>
    <hyperlink ref="E141" r:id="rId284"/>
    <hyperlink ref="D142" r:id="rId285"/>
    <hyperlink ref="E142" r:id="rId286"/>
    <hyperlink ref="D143" r:id="rId287"/>
    <hyperlink ref="E143" r:id="rId288"/>
    <hyperlink ref="D144" r:id="rId289"/>
    <hyperlink ref="E144" r:id="rId290"/>
    <hyperlink ref="D145" r:id="rId291"/>
    <hyperlink ref="E145" r:id="rId292"/>
    <hyperlink ref="D146" r:id="rId293"/>
    <hyperlink ref="E146" r:id="rId294"/>
    <hyperlink ref="D147" r:id="rId295"/>
    <hyperlink ref="E147" r:id="rId296"/>
    <hyperlink ref="D148" r:id="rId297"/>
    <hyperlink ref="E148" r:id="rId298"/>
    <hyperlink ref="D149" r:id="rId299"/>
    <hyperlink ref="E149" r:id="rId300"/>
    <hyperlink ref="D150" r:id="rId301"/>
    <hyperlink ref="E150" r:id="rId302"/>
    <hyperlink ref="D151" r:id="rId303"/>
    <hyperlink ref="E151" r:id="rId304"/>
    <hyperlink ref="D152" r:id="rId305"/>
    <hyperlink ref="E152" r:id="rId306"/>
    <hyperlink ref="D153" r:id="rId307"/>
    <hyperlink ref="E153" r:id="rId308"/>
    <hyperlink ref="D154" r:id="rId309"/>
    <hyperlink ref="E154" r:id="rId310"/>
    <hyperlink ref="D155" r:id="rId311"/>
    <hyperlink ref="E155" r:id="rId312"/>
    <hyperlink ref="D156" r:id="rId313"/>
    <hyperlink ref="E156" r:id="rId314"/>
    <hyperlink ref="D157" r:id="rId315"/>
    <hyperlink ref="E157" r:id="rId316"/>
    <hyperlink ref="D158" r:id="rId317"/>
    <hyperlink ref="E158" r:id="rId318"/>
    <hyperlink ref="D159" r:id="rId319"/>
    <hyperlink ref="E159" r:id="rId320"/>
    <hyperlink ref="D160" r:id="rId321"/>
    <hyperlink ref="E160" r:id="rId322"/>
    <hyperlink ref="D161" r:id="rId323"/>
    <hyperlink ref="E161" r:id="rId324"/>
    <hyperlink ref="D162" r:id="rId325"/>
    <hyperlink ref="E162" r:id="rId326"/>
    <hyperlink ref="D163" r:id="rId327"/>
    <hyperlink ref="E163" r:id="rId328"/>
    <hyperlink ref="D164" r:id="rId329"/>
    <hyperlink ref="E164" r:id="rId330"/>
    <hyperlink ref="D165" r:id="rId331"/>
    <hyperlink ref="D166" r:id="rId332"/>
    <hyperlink ref="E165" r:id="rId333"/>
    <hyperlink ref="E166" r:id="rId334"/>
    <hyperlink ref="D167" r:id="rId335"/>
    <hyperlink ref="E167" r:id="rId336"/>
    <hyperlink ref="D168" r:id="rId337"/>
    <hyperlink ref="E168" r:id="rId338"/>
    <hyperlink ref="D169" r:id="rId339"/>
    <hyperlink ref="E169" r:id="rId340"/>
    <hyperlink ref="D170" r:id="rId341"/>
    <hyperlink ref="E170" r:id="rId342"/>
    <hyperlink ref="R172" r:id="rId343"/>
    <hyperlink ref="D171" r:id="rId344"/>
    <hyperlink ref="E171" r:id="rId345"/>
    <hyperlink ref="D172" r:id="rId346"/>
    <hyperlink ref="E172" r:id="rId347"/>
    <hyperlink ref="D173" r:id="rId348"/>
    <hyperlink ref="E173" r:id="rId349"/>
    <hyperlink ref="D174" r:id="rId350"/>
    <hyperlink ref="E174" r:id="rId351"/>
    <hyperlink ref="D175" r:id="rId352"/>
    <hyperlink ref="E175" r:id="rId353"/>
    <hyperlink ref="D176" r:id="rId354"/>
    <hyperlink ref="E176" r:id="rId355"/>
    <hyperlink ref="D177" r:id="rId356"/>
    <hyperlink ref="E177" r:id="rId357"/>
    <hyperlink ref="D178" r:id="rId358"/>
    <hyperlink ref="E178" r:id="rId359"/>
    <hyperlink ref="D179" r:id="rId360"/>
    <hyperlink ref="E179" r:id="rId361"/>
    <hyperlink ref="D180" r:id="rId362"/>
    <hyperlink ref="E180" r:id="rId363"/>
    <hyperlink ref="D181" r:id="rId364"/>
    <hyperlink ref="E181" r:id="rId365"/>
    <hyperlink ref="D182" r:id="rId366"/>
    <hyperlink ref="E182" r:id="rId367"/>
    <hyperlink ref="D183" r:id="rId368"/>
    <hyperlink ref="E183" r:id="rId369"/>
    <hyperlink ref="D184" r:id="rId370"/>
    <hyperlink ref="E184" r:id="rId371"/>
    <hyperlink ref="D185" r:id="rId372"/>
    <hyperlink ref="E185" r:id="rId373"/>
    <hyperlink ref="D186" r:id="rId374"/>
    <hyperlink ref="E186" r:id="rId375"/>
    <hyperlink ref="D187" r:id="rId376"/>
    <hyperlink ref="E187" r:id="rId377"/>
    <hyperlink ref="D188" r:id="rId378"/>
    <hyperlink ref="E188" r:id="rId379"/>
    <hyperlink ref="D189" r:id="rId380"/>
    <hyperlink ref="E189" r:id="rId381"/>
    <hyperlink ref="D190" r:id="rId382"/>
    <hyperlink ref="E190" r:id="rId383"/>
    <hyperlink ref="E191" r:id="rId384"/>
    <hyperlink ref="D191" r:id="rId385"/>
    <hyperlink ref="D192" r:id="rId386"/>
    <hyperlink ref="E192" r:id="rId387"/>
    <hyperlink ref="D193" r:id="rId388"/>
    <hyperlink ref="E193" r:id="rId389"/>
    <hyperlink ref="D194" r:id="rId390"/>
    <hyperlink ref="E194" r:id="rId391"/>
    <hyperlink ref="D195" r:id="rId392"/>
    <hyperlink ref="E195" r:id="rId393"/>
    <hyperlink ref="D196" r:id="rId394"/>
    <hyperlink ref="E196" r:id="rId395"/>
    <hyperlink ref="D197" r:id="rId396"/>
    <hyperlink ref="E197" r:id="rId397"/>
    <hyperlink ref="D198" r:id="rId398"/>
    <hyperlink ref="E198" r:id="rId399"/>
    <hyperlink ref="D199" r:id="rId400"/>
    <hyperlink ref="E199" r:id="rId401"/>
    <hyperlink ref="D200" r:id="rId402"/>
    <hyperlink ref="E200" r:id="rId403"/>
    <hyperlink ref="D201" r:id="rId404"/>
    <hyperlink ref="E201" r:id="rId405"/>
    <hyperlink ref="R202" r:id="rId406"/>
    <hyperlink ref="D202" r:id="rId407"/>
    <hyperlink ref="E202" r:id="rId408"/>
    <hyperlink ref="D203" r:id="rId409"/>
    <hyperlink ref="E203" r:id="rId410"/>
    <hyperlink ref="D204" r:id="rId411"/>
    <hyperlink ref="E204" r:id="rId412"/>
    <hyperlink ref="D205" r:id="rId413"/>
    <hyperlink ref="E205" r:id="rId414"/>
    <hyperlink ref="D206" r:id="rId415"/>
    <hyperlink ref="E206" r:id="rId416"/>
    <hyperlink ref="D207" r:id="rId417"/>
    <hyperlink ref="E207" r:id="rId418"/>
    <hyperlink ref="D208" r:id="rId419"/>
    <hyperlink ref="D209" r:id="rId420"/>
    <hyperlink ref="D210" r:id="rId421"/>
    <hyperlink ref="E210" r:id="rId422"/>
    <hyperlink ref="E209" r:id="rId423"/>
    <hyperlink ref="D211" r:id="rId424"/>
    <hyperlink ref="D212" r:id="rId425"/>
    <hyperlink ref="E211" r:id="rId426"/>
    <hyperlink ref="E212" r:id="rId427"/>
    <hyperlink ref="D213" r:id="rId428"/>
    <hyperlink ref="E213" r:id="rId429"/>
    <hyperlink ref="D214" r:id="rId430"/>
    <hyperlink ref="D215" r:id="rId431"/>
    <hyperlink ref="E214" r:id="rId432"/>
    <hyperlink ref="E215" r:id="rId433"/>
    <hyperlink ref="D216" r:id="rId434"/>
    <hyperlink ref="E216" r:id="rId435"/>
    <hyperlink ref="D217" r:id="rId436"/>
    <hyperlink ref="E217" r:id="rId437"/>
    <hyperlink ref="D218" r:id="rId438"/>
    <hyperlink ref="D219" r:id="rId439"/>
    <hyperlink ref="D220" r:id="rId440"/>
    <hyperlink ref="D221" r:id="rId441"/>
    <hyperlink ref="E218" r:id="rId442"/>
    <hyperlink ref="E219" r:id="rId443"/>
    <hyperlink ref="E220" r:id="rId444"/>
    <hyperlink ref="E221" r:id="rId445"/>
    <hyperlink ref="R222" r:id="rId446"/>
    <hyperlink ref="D222" r:id="rId447"/>
    <hyperlink ref="E222" r:id="rId448"/>
    <hyperlink ref="D223" r:id="rId449"/>
    <hyperlink ref="D224" r:id="rId450"/>
    <hyperlink ref="D225" r:id="rId451"/>
    <hyperlink ref="D226" r:id="rId452"/>
    <hyperlink ref="D227" r:id="rId453"/>
    <hyperlink ref="D228" r:id="rId454"/>
    <hyperlink ref="D229" r:id="rId455"/>
    <hyperlink ref="D230" r:id="rId456"/>
    <hyperlink ref="E230" r:id="rId457"/>
    <hyperlink ref="E229" r:id="rId458"/>
    <hyperlink ref="E228" r:id="rId459"/>
    <hyperlink ref="E227" r:id="rId460"/>
    <hyperlink ref="E226" r:id="rId461"/>
    <hyperlink ref="E225" r:id="rId462"/>
    <hyperlink ref="E224" r:id="rId463"/>
    <hyperlink ref="E223" r:id="rId464"/>
    <hyperlink ref="D232" r:id="rId465"/>
    <hyperlink ref="D233" r:id="rId466"/>
    <hyperlink ref="D238" r:id="rId467"/>
    <hyperlink ref="D237" r:id="rId468"/>
    <hyperlink ref="D236" r:id="rId469"/>
    <hyperlink ref="D235" r:id="rId470"/>
    <hyperlink ref="D234" r:id="rId471"/>
    <hyperlink ref="E231" r:id="rId472"/>
    <hyperlink ref="E232" r:id="rId473"/>
    <hyperlink ref="E234" r:id="rId474"/>
    <hyperlink ref="E233" r:id="rId475"/>
    <hyperlink ref="E235" r:id="rId476"/>
    <hyperlink ref="E236" r:id="rId477"/>
    <hyperlink ref="E237" r:id="rId478"/>
    <hyperlink ref="E238" r:id="rId479"/>
    <hyperlink ref="D239" r:id="rId480"/>
    <hyperlink ref="D240" r:id="rId481"/>
    <hyperlink ref="D241" r:id="rId482"/>
    <hyperlink ref="E241" r:id="rId483"/>
    <hyperlink ref="E240" r:id="rId484"/>
    <hyperlink ref="E239" r:id="rId485"/>
    <hyperlink ref="S252" r:id="rId486"/>
    <hyperlink ref="D242" r:id="rId487"/>
    <hyperlink ref="E242" r:id="rId488"/>
    <hyperlink ref="D243" r:id="rId489"/>
    <hyperlink ref="E243" r:id="rId490"/>
    <hyperlink ref="D244" r:id="rId491"/>
    <hyperlink ref="E244" r:id="rId492"/>
    <hyperlink ref="D245" r:id="rId493"/>
    <hyperlink ref="E245" r:id="rId494"/>
    <hyperlink ref="D246" r:id="rId495"/>
    <hyperlink ref="E246" r:id="rId496"/>
    <hyperlink ref="D247" r:id="rId497"/>
    <hyperlink ref="E247" r:id="rId498"/>
    <hyperlink ref="D248" r:id="rId499"/>
    <hyperlink ref="E248" r:id="rId500"/>
    <hyperlink ref="D249" r:id="rId501"/>
    <hyperlink ref="E249" r:id="rId502"/>
    <hyperlink ref="D250" r:id="rId503"/>
    <hyperlink ref="E250" r:id="rId504"/>
    <hyperlink ref="D251" r:id="rId505"/>
    <hyperlink ref="E251" r:id="rId506"/>
    <hyperlink ref="D252" r:id="rId507"/>
    <hyperlink ref="E252" r:id="rId508"/>
    <hyperlink ref="D253" r:id="rId509"/>
    <hyperlink ref="E253" r:id="rId510"/>
    <hyperlink ref="E254" r:id="rId511"/>
    <hyperlink ref="D254" r:id="rId512"/>
    <hyperlink ref="E255" r:id="rId513"/>
    <hyperlink ref="D255" r:id="rId514"/>
    <hyperlink ref="E256" r:id="rId515"/>
    <hyperlink ref="D256" r:id="rId516"/>
    <hyperlink ref="E257" r:id="rId517"/>
    <hyperlink ref="D257" r:id="rId518"/>
    <hyperlink ref="E258" r:id="rId519"/>
    <hyperlink ref="D258" r:id="rId520"/>
    <hyperlink ref="D259" r:id="rId521"/>
    <hyperlink ref="E259" r:id="rId522"/>
    <hyperlink ref="D260" r:id="rId523"/>
    <hyperlink ref="E261" r:id="rId524"/>
    <hyperlink ref="E260" r:id="rId525"/>
    <hyperlink ref="D261" r:id="rId526"/>
    <hyperlink ref="E262" r:id="rId527"/>
    <hyperlink ref="D262" r:id="rId528"/>
    <hyperlink ref="D263" r:id="rId529"/>
    <hyperlink ref="E263" r:id="rId530"/>
    <hyperlink ref="D264" r:id="rId531"/>
    <hyperlink ref="E264" r:id="rId532"/>
    <hyperlink ref="E265" r:id="rId533"/>
    <hyperlink ref="D265" r:id="rId534"/>
    <hyperlink ref="E266" r:id="rId535"/>
    <hyperlink ref="D266" r:id="rId536"/>
    <hyperlink ref="E267" r:id="rId537"/>
    <hyperlink ref="D267" r:id="rId538"/>
    <hyperlink ref="S267" r:id="rId539"/>
    <hyperlink ref="D268" r:id="rId540"/>
    <hyperlink ref="E268" r:id="rId541"/>
    <hyperlink ref="D269" r:id="rId542"/>
    <hyperlink ref="E269" r:id="rId543"/>
    <hyperlink ref="D270" r:id="rId544"/>
    <hyperlink ref="E270" r:id="rId545"/>
    <hyperlink ref="D271" r:id="rId546"/>
    <hyperlink ref="E271" r:id="rId547"/>
    <hyperlink ref="D272" r:id="rId548"/>
    <hyperlink ref="E272" r:id="rId549"/>
    <hyperlink ref="D273" r:id="rId550"/>
    <hyperlink ref="E273" r:id="rId551"/>
    <hyperlink ref="D274" r:id="rId552"/>
    <hyperlink ref="E274" r:id="rId553"/>
    <hyperlink ref="D275" r:id="rId554"/>
    <hyperlink ref="E275" r:id="rId555"/>
    <hyperlink ref="D276" r:id="rId556"/>
    <hyperlink ref="E276" r:id="rId557"/>
    <hyperlink ref="D277" r:id="rId558"/>
    <hyperlink ref="E277" r:id="rId559"/>
    <hyperlink ref="D278" r:id="rId560"/>
    <hyperlink ref="E278" r:id="rId561"/>
    <hyperlink ref="D279" r:id="rId562"/>
    <hyperlink ref="E279" r:id="rId563"/>
    <hyperlink ref="D280" r:id="rId564"/>
    <hyperlink ref="E280" r:id="rId565"/>
    <hyperlink ref="D281" r:id="rId566"/>
    <hyperlink ref="E281" r:id="rId567"/>
    <hyperlink ref="D282" r:id="rId568"/>
    <hyperlink ref="E282" r:id="rId569"/>
    <hyperlink ref="D283" r:id="rId570"/>
    <hyperlink ref="E283" r:id="rId571"/>
    <hyperlink ref="E284" r:id="rId572"/>
    <hyperlink ref="D284" r:id="rId573"/>
    <hyperlink ref="E285" r:id="rId574"/>
    <hyperlink ref="D285" r:id="rId575"/>
    <hyperlink ref="E286" r:id="rId576"/>
    <hyperlink ref="D286" r:id="rId577"/>
    <hyperlink ref="E287" r:id="rId578"/>
    <hyperlink ref="D287" r:id="rId579"/>
    <hyperlink ref="D288" r:id="rId580"/>
    <hyperlink ref="E289" r:id="rId581"/>
    <hyperlink ref="D289" r:id="rId582"/>
    <hyperlink ref="E290" r:id="rId583"/>
    <hyperlink ref="D290" r:id="rId584"/>
    <hyperlink ref="E291" r:id="rId585"/>
    <hyperlink ref="E288" r:id="rId586"/>
    <hyperlink ref="D291" r:id="rId587"/>
    <hyperlink ref="E292" r:id="rId588"/>
    <hyperlink ref="D292" r:id="rId589"/>
    <hyperlink ref="D293" r:id="rId590"/>
    <hyperlink ref="E293" r:id="rId591"/>
    <hyperlink ref="E294" r:id="rId592"/>
    <hyperlink ref="D294" r:id="rId593"/>
    <hyperlink ref="D295" r:id="rId594"/>
    <hyperlink ref="E295" r:id="rId595"/>
    <hyperlink ref="E296" r:id="rId596"/>
    <hyperlink ref="D296" r:id="rId597"/>
    <hyperlink ref="E297" r:id="rId598"/>
    <hyperlink ref="D297" r:id="rId599"/>
    <hyperlink ref="R297" r:id="rId600"/>
    <hyperlink ref="D298" r:id="rId601"/>
    <hyperlink ref="E298" r:id="rId602"/>
    <hyperlink ref="D299" r:id="rId603"/>
    <hyperlink ref="E299" r:id="rId604"/>
    <hyperlink ref="D300" r:id="rId605"/>
    <hyperlink ref="E300" r:id="rId606"/>
    <hyperlink ref="D301" r:id="rId607"/>
    <hyperlink ref="E301" r:id="rId608"/>
    <hyperlink ref="D302" r:id="rId609"/>
    <hyperlink ref="E302" r:id="rId610"/>
    <hyperlink ref="D303" r:id="rId611"/>
    <hyperlink ref="E303" r:id="rId612"/>
    <hyperlink ref="D304" r:id="rId613"/>
    <hyperlink ref="E304" r:id="rId614"/>
    <hyperlink ref="D305" r:id="rId615"/>
    <hyperlink ref="E305" r:id="rId616"/>
    <hyperlink ref="D306" r:id="rId617"/>
    <hyperlink ref="E306" r:id="rId618"/>
    <hyperlink ref="D307" r:id="rId619"/>
    <hyperlink ref="E307" r:id="rId620"/>
    <hyperlink ref="D308" r:id="rId621"/>
    <hyperlink ref="E308" r:id="rId622"/>
    <hyperlink ref="D309" r:id="rId623"/>
    <hyperlink ref="E309" r:id="rId624"/>
    <hyperlink ref="E310" r:id="rId625"/>
    <hyperlink ref="D310" r:id="rId626"/>
    <hyperlink ref="D311" r:id="rId627"/>
    <hyperlink ref="E311" r:id="rId628"/>
    <hyperlink ref="D312" r:id="rId629"/>
    <hyperlink ref="E312" r:id="rId630"/>
    <hyperlink ref="E313" r:id="rId631"/>
    <hyperlink ref="D313" r:id="rId632"/>
    <hyperlink ref="E314" r:id="rId633"/>
    <hyperlink ref="D314" r:id="rId634"/>
    <hyperlink ref="D315" r:id="rId635"/>
    <hyperlink ref="E315" r:id="rId636"/>
    <hyperlink ref="D316" r:id="rId637"/>
    <hyperlink ref="E316" r:id="rId638"/>
    <hyperlink ref="D317" r:id="rId639"/>
    <hyperlink ref="E317" r:id="rId640"/>
    <hyperlink ref="E318" r:id="rId641"/>
    <hyperlink ref="D318" r:id="rId642"/>
    <hyperlink ref="E319" r:id="rId643"/>
    <hyperlink ref="D319" r:id="rId644"/>
    <hyperlink ref="E320" r:id="rId645"/>
    <hyperlink ref="D320" r:id="rId646"/>
    <hyperlink ref="E321" r:id="rId647"/>
    <hyperlink ref="D321" r:id="rId648"/>
    <hyperlink ref="E322" r:id="rId649"/>
    <hyperlink ref="D322" r:id="rId650"/>
    <hyperlink ref="E323" r:id="rId651"/>
    <hyperlink ref="D323" r:id="rId652"/>
    <hyperlink ref="E324" r:id="rId653"/>
    <hyperlink ref="D324" r:id="rId654"/>
    <hyperlink ref="E325" r:id="rId655"/>
    <hyperlink ref="D325" r:id="rId656"/>
    <hyperlink ref="E326" r:id="rId657"/>
    <hyperlink ref="D326" r:id="rId658"/>
    <hyperlink ref="E327" r:id="rId659"/>
    <hyperlink ref="D327" r:id="rId660"/>
    <hyperlink ref="E328" r:id="rId661"/>
    <hyperlink ref="D328" r:id="rId662"/>
    <hyperlink ref="E329" r:id="rId663"/>
    <hyperlink ref="D329" r:id="rId664"/>
    <hyperlink ref="D330" r:id="rId665"/>
    <hyperlink ref="E330" r:id="rId666"/>
    <hyperlink ref="D331" r:id="rId667"/>
    <hyperlink ref="E331" r:id="rId668"/>
    <hyperlink ref="D332" r:id="rId669"/>
    <hyperlink ref="E332" r:id="rId670"/>
    <hyperlink ref="D333" r:id="rId671"/>
    <hyperlink ref="E333" r:id="rId672"/>
    <hyperlink ref="D334" r:id="rId673"/>
    <hyperlink ref="E334" r:id="rId674"/>
    <hyperlink ref="E335" r:id="rId675"/>
    <hyperlink ref="D335" r:id="rId676"/>
    <hyperlink ref="D336" r:id="rId677"/>
    <hyperlink ref="E336" r:id="rId678"/>
    <hyperlink ref="D337" r:id="rId679"/>
    <hyperlink ref="E337" r:id="rId680"/>
    <hyperlink ref="D338" r:id="rId681"/>
    <hyperlink ref="E338" r:id="rId682"/>
    <hyperlink ref="D339" r:id="rId683"/>
    <hyperlink ref="E339" r:id="rId684"/>
    <hyperlink ref="D340" r:id="rId685"/>
    <hyperlink ref="E340" r:id="rId686"/>
    <hyperlink ref="D341" r:id="rId687"/>
    <hyperlink ref="E341" r:id="rId688"/>
    <hyperlink ref="D342" r:id="rId689"/>
    <hyperlink ref="E342" r:id="rId690"/>
    <hyperlink ref="R342" r:id="rId691"/>
    <hyperlink ref="E343" r:id="rId692"/>
    <hyperlink ref="D343" r:id="rId693"/>
    <hyperlink ref="D344" r:id="rId694"/>
    <hyperlink ref="E344" r:id="rId695"/>
    <hyperlink ref="E345" r:id="rId696"/>
    <hyperlink ref="D345" r:id="rId697"/>
    <hyperlink ref="E346" r:id="rId698"/>
    <hyperlink ref="D346" r:id="rId699"/>
    <hyperlink ref="E347" r:id="rId700"/>
    <hyperlink ref="D347" r:id="rId701"/>
    <hyperlink ref="D348" r:id="rId702"/>
    <hyperlink ref="E348" r:id="rId703"/>
    <hyperlink ref="E349" r:id="rId704"/>
    <hyperlink ref="D349" r:id="rId705"/>
    <hyperlink ref="E350" r:id="rId706"/>
    <hyperlink ref="D350" r:id="rId707"/>
    <hyperlink ref="D351" r:id="rId708"/>
    <hyperlink ref="E351" r:id="rId709"/>
    <hyperlink ref="E352" r:id="rId710"/>
    <hyperlink ref="D352" r:id="rId711"/>
    <hyperlink ref="E353" r:id="rId712"/>
    <hyperlink ref="D353" r:id="rId713"/>
    <hyperlink ref="E354" r:id="rId714"/>
    <hyperlink ref="D354" r:id="rId715"/>
    <hyperlink ref="D355" r:id="rId716"/>
    <hyperlink ref="E355" r:id="rId717"/>
    <hyperlink ref="E356" r:id="rId718"/>
    <hyperlink ref="D356" r:id="rId719"/>
    <hyperlink ref="E357" r:id="rId720"/>
    <hyperlink ref="D357" r:id="rId721"/>
    <hyperlink ref="R357" r:id="rId722"/>
    <hyperlink ref="D358" r:id="rId723"/>
    <hyperlink ref="E358" r:id="rId724"/>
    <hyperlink ref="D359" r:id="rId725"/>
    <hyperlink ref="E359" r:id="rId726"/>
    <hyperlink ref="D360" r:id="rId727"/>
    <hyperlink ref="E360" r:id="rId728"/>
    <hyperlink ref="D361" r:id="rId729"/>
    <hyperlink ref="E361" r:id="rId730"/>
    <hyperlink ref="D362" r:id="rId731"/>
    <hyperlink ref="E362" r:id="rId732"/>
    <hyperlink ref="D363" r:id="rId733"/>
    <hyperlink ref="E363" r:id="rId734"/>
    <hyperlink ref="D364" r:id="rId735"/>
    <hyperlink ref="E364" r:id="rId736"/>
    <hyperlink ref="E365" r:id="rId737"/>
    <hyperlink ref="D365" r:id="rId738"/>
    <hyperlink ref="D366" r:id="rId739"/>
    <hyperlink ref="E366" r:id="rId740"/>
    <hyperlink ref="D367" r:id="rId741"/>
    <hyperlink ref="E367" r:id="rId742"/>
    <hyperlink ref="D368" r:id="rId743"/>
    <hyperlink ref="E368" r:id="rId744"/>
    <hyperlink ref="D369" r:id="rId745"/>
    <hyperlink ref="E369" r:id="rId746"/>
    <hyperlink ref="D370" r:id="rId747"/>
    <hyperlink ref="E370" r:id="rId748"/>
    <hyperlink ref="D371" r:id="rId749"/>
    <hyperlink ref="E371" r:id="rId750"/>
    <hyperlink ref="D372" r:id="rId751"/>
    <hyperlink ref="E372" r:id="rId752"/>
    <hyperlink ref="R369" r:id="rId753"/>
    <hyperlink ref="R373" r:id="rId754"/>
    <hyperlink ref="D373" r:id="rId755"/>
    <hyperlink ref="E373" r:id="rId756"/>
    <hyperlink ref="D374" r:id="rId757"/>
    <hyperlink ref="E374" r:id="rId758"/>
    <hyperlink ref="D375" r:id="rId759"/>
    <hyperlink ref="E375" r:id="rId760"/>
    <hyperlink ref="D376" r:id="rId761"/>
    <hyperlink ref="E376" r:id="rId762"/>
    <hyperlink ref="D377" r:id="rId763"/>
    <hyperlink ref="E377" r:id="rId764"/>
    <hyperlink ref="D378" r:id="rId765"/>
    <hyperlink ref="E378" r:id="rId766"/>
    <hyperlink ref="D379" r:id="rId767"/>
    <hyperlink ref="E379" r:id="rId768"/>
    <hyperlink ref="D380" r:id="rId769"/>
    <hyperlink ref="E380" r:id="rId770"/>
    <hyperlink ref="D381" r:id="rId771"/>
    <hyperlink ref="E381" r:id="rId772"/>
    <hyperlink ref="D382" r:id="rId773"/>
    <hyperlink ref="E382" r:id="rId774"/>
    <hyperlink ref="D383" r:id="rId775"/>
    <hyperlink ref="E383" r:id="rId776"/>
    <hyperlink ref="D384" r:id="rId777"/>
    <hyperlink ref="E384" r:id="rId778"/>
    <hyperlink ref="D385" r:id="rId779"/>
    <hyperlink ref="E385" r:id="rId780"/>
    <hyperlink ref="D386" r:id="rId781"/>
    <hyperlink ref="E386" r:id="rId782"/>
    <hyperlink ref="D387" r:id="rId783"/>
    <hyperlink ref="E387" r:id="rId784"/>
    <hyperlink ref="D388" r:id="rId785"/>
    <hyperlink ref="E388" r:id="rId786"/>
    <hyperlink ref="D389" r:id="rId787"/>
    <hyperlink ref="E389" r:id="rId788"/>
    <hyperlink ref="D390" r:id="rId789"/>
    <hyperlink ref="E390" r:id="rId790"/>
    <hyperlink ref="S392" r:id="rId791"/>
    <hyperlink ref="D391" r:id="rId792"/>
    <hyperlink ref="E391" r:id="rId793"/>
    <hyperlink ref="D392" r:id="rId794"/>
    <hyperlink ref="E392" r:id="rId795"/>
    <hyperlink ref="D393" r:id="rId796"/>
    <hyperlink ref="E393" r:id="rId797"/>
    <hyperlink ref="D394" r:id="rId798"/>
    <hyperlink ref="E394" r:id="rId799"/>
    <hyperlink ref="D395" r:id="rId800"/>
    <hyperlink ref="E395" r:id="rId801"/>
    <hyperlink ref="D396" r:id="rId802"/>
    <hyperlink ref="E396" r:id="rId803"/>
    <hyperlink ref="D397" r:id="rId804"/>
    <hyperlink ref="E397" r:id="rId805"/>
    <hyperlink ref="D398" r:id="rId806"/>
    <hyperlink ref="E398" r:id="rId807"/>
    <hyperlink ref="D399" r:id="rId808"/>
    <hyperlink ref="E399" r:id="rId809"/>
    <hyperlink ref="D400" r:id="rId810"/>
    <hyperlink ref="E400" r:id="rId811"/>
    <hyperlink ref="D401" r:id="rId812"/>
    <hyperlink ref="E401" r:id="rId813"/>
    <hyperlink ref="S407" r:id="rId814"/>
    <hyperlink ref="D402" r:id="rId815"/>
    <hyperlink ref="E402" r:id="rId816"/>
    <hyperlink ref="D403" r:id="rId817"/>
    <hyperlink ref="E403" r:id="rId818"/>
    <hyperlink ref="D404" r:id="rId819"/>
    <hyperlink ref="E404" r:id="rId820"/>
    <hyperlink ref="D405" r:id="rId821"/>
    <hyperlink ref="E405" r:id="rId822"/>
    <hyperlink ref="D406" r:id="rId823"/>
    <hyperlink ref="E406" r:id="rId824"/>
    <hyperlink ref="D407" r:id="rId825"/>
    <hyperlink ref="E407" r:id="rId826"/>
    <hyperlink ref="D408" r:id="rId827"/>
    <hyperlink ref="E408" r:id="rId828"/>
    <hyperlink ref="D409" r:id="rId829"/>
    <hyperlink ref="E409" r:id="rId830"/>
    <hyperlink ref="D410" r:id="rId831"/>
    <hyperlink ref="E410" r:id="rId832"/>
    <hyperlink ref="D411" r:id="rId833"/>
    <hyperlink ref="E411" r:id="rId834"/>
    <hyperlink ref="S412" r:id="rId835"/>
    <hyperlink ref="D412" r:id="rId836"/>
    <hyperlink ref="E412" r:id="rId837"/>
    <hyperlink ref="E413" r:id="rId838"/>
    <hyperlink ref="D413" r:id="rId839"/>
    <hyperlink ref="E414" r:id="rId840"/>
    <hyperlink ref="D414" r:id="rId841"/>
    <hyperlink ref="E415" r:id="rId842"/>
    <hyperlink ref="D415" r:id="rId843"/>
    <hyperlink ref="E416" r:id="rId844"/>
    <hyperlink ref="D416" r:id="rId845"/>
    <hyperlink ref="E417" r:id="rId846"/>
    <hyperlink ref="D417" r:id="rId847"/>
    <hyperlink ref="E418" r:id="rId848"/>
    <hyperlink ref="D418" r:id="rId849"/>
    <hyperlink ref="E419" r:id="rId850"/>
    <hyperlink ref="D419" r:id="rId851"/>
    <hyperlink ref="E420" r:id="rId852"/>
    <hyperlink ref="D420" r:id="rId853"/>
    <hyperlink ref="E421" r:id="rId854"/>
    <hyperlink ref="D421" r:id="rId855"/>
    <hyperlink ref="E422" r:id="rId856"/>
    <hyperlink ref="D422" r:id="rId857"/>
    <hyperlink ref="E423" r:id="rId858"/>
    <hyperlink ref="D423" r:id="rId859"/>
    <hyperlink ref="E424" r:id="rId860"/>
    <hyperlink ref="D424" r:id="rId861"/>
    <hyperlink ref="E425" r:id="rId862"/>
    <hyperlink ref="D425" r:id="rId863"/>
    <hyperlink ref="E426" r:id="rId864"/>
    <hyperlink ref="D426" r:id="rId865"/>
    <hyperlink ref="D427" r:id="rId866"/>
    <hyperlink ref="E427" r:id="rId867"/>
    <hyperlink ref="S427" r:id="rId868"/>
    <hyperlink ref="D428" r:id="rId869"/>
    <hyperlink ref="E428" r:id="rId870"/>
    <hyperlink ref="D429" r:id="rId871"/>
    <hyperlink ref="E429" r:id="rId872"/>
    <hyperlink ref="D430" r:id="rId873"/>
    <hyperlink ref="E430" r:id="rId874"/>
    <hyperlink ref="D431" r:id="rId875"/>
    <hyperlink ref="E431" r:id="rId876"/>
    <hyperlink ref="D432" r:id="rId877"/>
    <hyperlink ref="E432" r:id="rId878"/>
    <hyperlink ref="D433" r:id="rId879"/>
    <hyperlink ref="E433" r:id="rId880"/>
    <hyperlink ref="D434" r:id="rId881"/>
    <hyperlink ref="E434" r:id="rId882"/>
    <hyperlink ref="D435" r:id="rId883"/>
    <hyperlink ref="E435" r:id="rId884"/>
    <hyperlink ref="D436" r:id="rId885"/>
    <hyperlink ref="E436" r:id="rId886"/>
    <hyperlink ref="D437" r:id="rId887"/>
    <hyperlink ref="E437" r:id="rId888"/>
    <hyperlink ref="D438" r:id="rId889"/>
    <hyperlink ref="E438" r:id="rId890"/>
    <hyperlink ref="D439" r:id="rId891"/>
    <hyperlink ref="E439" r:id="rId892"/>
    <hyperlink ref="D440" r:id="rId893"/>
    <hyperlink ref="E440" r:id="rId894"/>
    <hyperlink ref="R442" r:id="rId895"/>
    <hyperlink ref="D441" r:id="rId896"/>
    <hyperlink ref="E441" r:id="rId897"/>
    <hyperlink ref="D442" r:id="rId898"/>
    <hyperlink ref="E442" r:id="rId899"/>
    <hyperlink ref="D443" r:id="rId900"/>
    <hyperlink ref="E443" r:id="rId901"/>
    <hyperlink ref="D444" r:id="rId902"/>
    <hyperlink ref="E444" r:id="rId903"/>
    <hyperlink ref="D445" r:id="rId904"/>
    <hyperlink ref="E445" r:id="rId905"/>
    <hyperlink ref="D446" r:id="rId906"/>
    <hyperlink ref="E446" r:id="rId907"/>
    <hyperlink ref="D447" r:id="rId908"/>
    <hyperlink ref="E447" r:id="rId909"/>
    <hyperlink ref="D448" r:id="rId910"/>
    <hyperlink ref="E448" r:id="rId911"/>
    <hyperlink ref="D449" r:id="rId912"/>
    <hyperlink ref="E449" r:id="rId913"/>
    <hyperlink ref="D450" r:id="rId914"/>
    <hyperlink ref="E450" r:id="rId915"/>
    <hyperlink ref="D451" r:id="rId916"/>
    <hyperlink ref="E451" r:id="rId917"/>
    <hyperlink ref="D452" r:id="rId918"/>
    <hyperlink ref="E452" r:id="rId919"/>
    <hyperlink ref="D453" r:id="rId920"/>
    <hyperlink ref="E453" r:id="rId921"/>
    <hyperlink ref="D454" r:id="rId922"/>
    <hyperlink ref="S457" r:id="rId923"/>
    <hyperlink ref="D455" r:id="rId924"/>
    <hyperlink ref="E454" r:id="rId925"/>
    <hyperlink ref="E455" r:id="rId926"/>
    <hyperlink ref="D456" r:id="rId927"/>
    <hyperlink ref="E456" r:id="rId928"/>
    <hyperlink ref="D457" r:id="rId929"/>
    <hyperlink ref="E457" r:id="rId930"/>
    <hyperlink ref="D458" r:id="rId931"/>
    <hyperlink ref="E458" r:id="rId932"/>
    <hyperlink ref="D459" r:id="rId933"/>
    <hyperlink ref="E459" r:id="rId934"/>
    <hyperlink ref="D460" r:id="rId935"/>
    <hyperlink ref="E460" r:id="rId936"/>
    <hyperlink ref="D461" r:id="rId937"/>
    <hyperlink ref="E461" r:id="rId938"/>
    <hyperlink ref="D462" r:id="rId939"/>
    <hyperlink ref="E462" r:id="rId940"/>
    <hyperlink ref="D463" r:id="rId941"/>
    <hyperlink ref="E463" r:id="rId942"/>
    <hyperlink ref="D464" r:id="rId943"/>
    <hyperlink ref="E464" r:id="rId944"/>
    <hyperlink ref="D465" r:id="rId945"/>
    <hyperlink ref="E465" r:id="rId946"/>
    <hyperlink ref="D466" r:id="rId947"/>
    <hyperlink ref="E466" r:id="rId948"/>
    <hyperlink ref="D467" r:id="rId949"/>
    <hyperlink ref="E467" r:id="rId950"/>
    <hyperlink ref="D468" r:id="rId951"/>
    <hyperlink ref="E468" r:id="rId952"/>
    <hyperlink ref="D469" r:id="rId953"/>
    <hyperlink ref="E469" r:id="rId954"/>
    <hyperlink ref="D470" r:id="rId955"/>
    <hyperlink ref="E470" r:id="rId956"/>
    <hyperlink ref="S472" r:id="rId957"/>
    <hyperlink ref="D471" r:id="rId958"/>
    <hyperlink ref="E471" r:id="rId959"/>
    <hyperlink ref="D472" r:id="rId960"/>
    <hyperlink ref="E472" r:id="rId961"/>
    <hyperlink ref="D473" r:id="rId962"/>
    <hyperlink ref="E473" r:id="rId963"/>
    <hyperlink ref="D474" r:id="rId964"/>
    <hyperlink ref="E474" r:id="rId965"/>
    <hyperlink ref="D475" r:id="rId966"/>
    <hyperlink ref="E475" r:id="rId967"/>
    <hyperlink ref="D476" r:id="rId968"/>
    <hyperlink ref="E476" r:id="rId969"/>
    <hyperlink ref="D477" r:id="rId970"/>
    <hyperlink ref="E477" r:id="rId971"/>
    <hyperlink ref="D478" r:id="rId972"/>
    <hyperlink ref="E478" r:id="rId973"/>
    <hyperlink ref="D479" r:id="rId974"/>
    <hyperlink ref="E479" r:id="rId975"/>
    <hyperlink ref="E480" r:id="rId976"/>
    <hyperlink ref="D480" r:id="rId977"/>
    <hyperlink ref="D481" r:id="rId978"/>
    <hyperlink ref="E481" r:id="rId979"/>
    <hyperlink ref="R487" r:id="rId980"/>
    <hyperlink ref="D482" r:id="rId981"/>
    <hyperlink ref="E482" r:id="rId982"/>
    <hyperlink ref="D483" r:id="rId983"/>
    <hyperlink ref="E483" r:id="rId984"/>
    <hyperlink ref="D484" r:id="rId985"/>
    <hyperlink ref="E484" r:id="rId986"/>
    <hyperlink ref="D485" r:id="rId987"/>
    <hyperlink ref="E485" r:id="rId988"/>
    <hyperlink ref="D486" r:id="rId989"/>
    <hyperlink ref="E486" r:id="rId990"/>
    <hyperlink ref="D487" r:id="rId991"/>
    <hyperlink ref="E487" r:id="rId992"/>
    <hyperlink ref="D488" r:id="rId993"/>
    <hyperlink ref="D489" r:id="rId994"/>
    <hyperlink ref="E489" r:id="rId995"/>
    <hyperlink ref="E490" r:id="rId996"/>
    <hyperlink ref="D490" r:id="rId997"/>
    <hyperlink ref="E488" r:id="rId998"/>
    <hyperlink ref="E491" r:id="rId999"/>
    <hyperlink ref="D491" r:id="rId1000"/>
    <hyperlink ref="D492" r:id="rId1001"/>
    <hyperlink ref="E492" r:id="rId1002"/>
    <hyperlink ref="E493" r:id="rId1003"/>
    <hyperlink ref="D493" r:id="rId1004"/>
    <hyperlink ref="E494" r:id="rId1005"/>
    <hyperlink ref="D494" r:id="rId1006"/>
    <hyperlink ref="E495" r:id="rId1007"/>
    <hyperlink ref="D495" r:id="rId1008"/>
    <hyperlink ref="E496" r:id="rId1009"/>
    <hyperlink ref="D496" r:id="rId1010"/>
    <hyperlink ref="E497" r:id="rId1011"/>
    <hyperlink ref="D497" r:id="rId1012"/>
    <hyperlink ref="D498" r:id="rId1013"/>
    <hyperlink ref="E498" r:id="rId1014"/>
    <hyperlink ref="E499" r:id="rId1015"/>
    <hyperlink ref="D499" r:id="rId1016"/>
    <hyperlink ref="E500" r:id="rId1017"/>
    <hyperlink ref="D500" r:id="rId1018"/>
    <hyperlink ref="E501" r:id="rId1019"/>
    <hyperlink ref="D501" r:id="rId1020"/>
    <hyperlink ref="E502" r:id="rId1021"/>
    <hyperlink ref="D502" r:id="rId1022"/>
    <hyperlink ref="R502" r:id="rId1023"/>
    <hyperlink ref="D503" r:id="rId1024"/>
    <hyperlink ref="E503" r:id="rId1025"/>
    <hyperlink ref="D504" r:id="rId1026"/>
    <hyperlink ref="E504" r:id="rId1027"/>
    <hyperlink ref="D505" r:id="rId1028"/>
    <hyperlink ref="E505" r:id="rId1029"/>
    <hyperlink ref="D506" r:id="rId1030"/>
    <hyperlink ref="E506" r:id="rId1031"/>
    <hyperlink ref="D507" r:id="rId1032"/>
    <hyperlink ref="E507" r:id="rId1033"/>
    <hyperlink ref="D508" r:id="rId1034"/>
    <hyperlink ref="E508" r:id="rId1035"/>
    <hyperlink ref="D509" r:id="rId1036"/>
    <hyperlink ref="E509" r:id="rId1037"/>
    <hyperlink ref="D510" r:id="rId1038"/>
    <hyperlink ref="E510" r:id="rId1039"/>
    <hyperlink ref="D511" r:id="rId1040"/>
    <hyperlink ref="E511" r:id="rId1041"/>
    <hyperlink ref="D512" r:id="rId1042"/>
    <hyperlink ref="E512" r:id="rId1043"/>
    <hyperlink ref="D513" r:id="rId1044"/>
    <hyperlink ref="E513" r:id="rId1045"/>
    <hyperlink ref="D514" r:id="rId1046"/>
    <hyperlink ref="E514" r:id="rId1047"/>
    <hyperlink ref="D515" r:id="rId1048"/>
    <hyperlink ref="E515" r:id="rId1049"/>
    <hyperlink ref="D516" r:id="rId1050"/>
    <hyperlink ref="E516" r:id="rId1051"/>
    <hyperlink ref="R517" r:id="rId1052"/>
    <hyperlink ref="D517" r:id="rId1053"/>
    <hyperlink ref="E517" r:id="rId1054"/>
    <hyperlink ref="E518" r:id="rId1055"/>
    <hyperlink ref="D518" r:id="rId1056"/>
    <hyperlink ref="E519" r:id="rId1057"/>
    <hyperlink ref="D519" r:id="rId1058"/>
    <hyperlink ref="E520" r:id="rId1059"/>
    <hyperlink ref="D520" r:id="rId1060"/>
    <hyperlink ref="E521" r:id="rId1061"/>
    <hyperlink ref="D521" r:id="rId1062"/>
    <hyperlink ref="D522" r:id="rId1063"/>
    <hyperlink ref="E522" r:id="rId1064"/>
    <hyperlink ref="E523" r:id="rId1065"/>
    <hyperlink ref="D523" r:id="rId1066"/>
    <hyperlink ref="E524" r:id="rId1067"/>
    <hyperlink ref="D524" r:id="rId1068"/>
    <hyperlink ref="D525" r:id="rId1069"/>
    <hyperlink ref="E525" r:id="rId1070"/>
    <hyperlink ref="E526" r:id="rId1071"/>
    <hyperlink ref="D526" r:id="rId1072"/>
    <hyperlink ref="D527" r:id="rId1073"/>
    <hyperlink ref="E527" r:id="rId1074"/>
    <hyperlink ref="E528" r:id="rId1075"/>
    <hyperlink ref="D528" r:id="rId1076"/>
    <hyperlink ref="D529" r:id="rId1077"/>
    <hyperlink ref="E529" r:id="rId1078"/>
    <hyperlink ref="E530" r:id="rId1079"/>
    <hyperlink ref="E531" r:id="rId1080"/>
    <hyperlink ref="D531" r:id="rId1081"/>
    <hyperlink ref="D530" r:id="rId1082"/>
    <hyperlink ref="E532" r:id="rId1083"/>
    <hyperlink ref="D532" r:id="rId1084"/>
    <hyperlink ref="R532" r:id="rId1085"/>
    <hyperlink ref="D533" r:id="rId1086"/>
    <hyperlink ref="E533" r:id="rId1087"/>
    <hyperlink ref="D534" r:id="rId1088"/>
    <hyperlink ref="E534" r:id="rId1089"/>
    <hyperlink ref="D535" r:id="rId1090"/>
    <hyperlink ref="E535" r:id="rId1091"/>
    <hyperlink ref="D536" r:id="rId1092"/>
    <hyperlink ref="E536" r:id="rId1093"/>
    <hyperlink ref="D537" r:id="rId1094"/>
    <hyperlink ref="E537" r:id="rId1095"/>
    <hyperlink ref="D538" r:id="rId1096"/>
    <hyperlink ref="E538" r:id="rId1097"/>
    <hyperlink ref="D539" r:id="rId1098"/>
    <hyperlink ref="E539" r:id="rId1099"/>
    <hyperlink ref="D540" r:id="rId1100"/>
    <hyperlink ref="E540" r:id="rId1101"/>
    <hyperlink ref="D541" r:id="rId1102"/>
    <hyperlink ref="E541" r:id="rId1103"/>
    <hyperlink ref="D542" r:id="rId1104"/>
    <hyperlink ref="E542" r:id="rId1105"/>
    <hyperlink ref="D543" r:id="rId1106"/>
    <hyperlink ref="E543" r:id="rId1107"/>
    <hyperlink ref="D544" r:id="rId1108"/>
    <hyperlink ref="E544" r:id="rId1109"/>
    <hyperlink ref="D545" r:id="rId1110"/>
    <hyperlink ref="E545" r:id="rId1111"/>
    <hyperlink ref="D546" r:id="rId1112"/>
    <hyperlink ref="E546" r:id="rId1113"/>
    <hyperlink ref="R547" r:id="rId1114"/>
    <hyperlink ref="E547" r:id="rId1115"/>
    <hyperlink ref="D547" r:id="rId1116"/>
    <hyperlink ref="E548" r:id="rId1117"/>
    <hyperlink ref="D548" r:id="rId1118"/>
    <hyperlink ref="D549" r:id="rId1119"/>
    <hyperlink ref="E549" r:id="rId1120"/>
    <hyperlink ref="E550" r:id="rId1121"/>
    <hyperlink ref="D550" r:id="rId1122"/>
    <hyperlink ref="E551" r:id="rId1123"/>
    <hyperlink ref="D551" r:id="rId1124"/>
    <hyperlink ref="E552" r:id="rId1125"/>
    <hyperlink ref="D552" r:id="rId1126"/>
    <hyperlink ref="E553" r:id="rId1127"/>
    <hyperlink ref="D553" r:id="rId1128"/>
    <hyperlink ref="D554" r:id="rId1129"/>
    <hyperlink ref="E554" r:id="rId1130"/>
    <hyperlink ref="E555" r:id="rId1131"/>
    <hyperlink ref="D555" r:id="rId1132"/>
    <hyperlink ref="E556" r:id="rId1133"/>
    <hyperlink ref="D556" r:id="rId1134"/>
    <hyperlink ref="E557" r:id="rId1135"/>
    <hyperlink ref="D557" r:id="rId1136"/>
    <hyperlink ref="E558" r:id="rId1137"/>
    <hyperlink ref="D558" r:id="rId1138"/>
    <hyperlink ref="D559" r:id="rId1139"/>
    <hyperlink ref="E559" r:id="rId1140"/>
    <hyperlink ref="D560" r:id="rId1141"/>
    <hyperlink ref="E560" r:id="rId1142"/>
    <hyperlink ref="D561" r:id="rId1143"/>
    <hyperlink ref="E561" r:id="rId1144"/>
    <hyperlink ref="D562" r:id="rId1145"/>
    <hyperlink ref="E562" r:id="rId1146"/>
    <hyperlink ref="R562" r:id="rId1147"/>
  </hyperlinks>
  <pageMargins left="0.7" right="0.7" top="0.75" bottom="0.75" header="0.3" footer="0.3"/>
  <pageSetup orientation="portrait" r:id="rId1148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244"/>
  <sheetViews>
    <sheetView workbookViewId="0">
      <pane ySplit="1" topLeftCell="A2" activePane="bottomLeft" state="frozen"/>
      <selection pane="bottomLeft" activeCell="M21" sqref="M21"/>
    </sheetView>
  </sheetViews>
  <sheetFormatPr defaultRowHeight="15"/>
  <cols>
    <col min="1" max="1" width="10.42578125" style="12" customWidth="1"/>
    <col min="2" max="2" width="24.5703125" style="28" customWidth="1"/>
    <col min="3" max="4" width="14.42578125" style="6" customWidth="1"/>
    <col min="5" max="5" width="10.85546875" customWidth="1"/>
    <col min="6" max="6" width="11.140625" customWidth="1"/>
    <col min="7" max="7" width="11.140625" hidden="1" customWidth="1"/>
    <col min="8" max="8" width="13.42578125" style="6" hidden="1" customWidth="1"/>
    <col min="9" max="9" width="7.42578125" style="4" customWidth="1"/>
    <col min="10" max="10" width="8.85546875" style="8" customWidth="1"/>
    <col min="11" max="11" width="7" style="6" customWidth="1"/>
    <col min="12" max="12" width="8.140625" style="6" customWidth="1"/>
    <col min="13" max="14" width="10" style="1" customWidth="1"/>
    <col min="15" max="15" width="8.42578125" style="1" customWidth="1"/>
    <col min="16" max="16" width="10.85546875" style="1" customWidth="1"/>
    <col min="17" max="17" width="10.85546875" style="6" customWidth="1"/>
    <col min="19" max="19" width="10.140625" customWidth="1"/>
  </cols>
  <sheetData>
    <row r="1" spans="1:23" s="18" customFormat="1" ht="28.5" customHeight="1" thickBot="1">
      <c r="A1" s="57" t="s">
        <v>23</v>
      </c>
      <c r="B1" s="25" t="s">
        <v>7</v>
      </c>
      <c r="C1" s="18" t="s">
        <v>19</v>
      </c>
      <c r="D1" s="18" t="s">
        <v>1959</v>
      </c>
      <c r="E1" s="18" t="s">
        <v>14</v>
      </c>
      <c r="F1" s="18" t="s">
        <v>1</v>
      </c>
      <c r="G1" s="18" t="s">
        <v>40</v>
      </c>
      <c r="H1" s="18" t="s">
        <v>8</v>
      </c>
      <c r="I1" s="19" t="s">
        <v>9</v>
      </c>
      <c r="J1" s="20" t="s">
        <v>10</v>
      </c>
      <c r="K1" s="18" t="s">
        <v>4</v>
      </c>
      <c r="L1" s="18">
        <v>1</v>
      </c>
      <c r="M1" s="21" t="s">
        <v>3</v>
      </c>
      <c r="N1" s="21" t="s">
        <v>11</v>
      </c>
      <c r="O1" s="21" t="s">
        <v>24</v>
      </c>
      <c r="P1" s="21" t="s">
        <v>0</v>
      </c>
      <c r="Q1" s="18" t="s">
        <v>2</v>
      </c>
    </row>
    <row r="2" spans="1:23" s="106" customFormat="1">
      <c r="A2" s="107">
        <v>44607</v>
      </c>
      <c r="B2" s="24" t="s">
        <v>1960</v>
      </c>
      <c r="C2" s="111" t="s">
        <v>1961</v>
      </c>
      <c r="D2" s="111"/>
      <c r="E2" s="103">
        <v>6970270338520</v>
      </c>
      <c r="F2" s="113" t="s">
        <v>1962</v>
      </c>
      <c r="G2" s="24"/>
      <c r="H2" s="105"/>
      <c r="I2" s="136">
        <f t="shared" ref="I2:I32" si="0">J2/P2</f>
        <v>0.3367</v>
      </c>
      <c r="J2" s="137">
        <f t="shared" ref="J2:J32" si="1">M2-O2-P2-N2</f>
        <v>8.4175000000000004</v>
      </c>
      <c r="K2" s="105" t="s">
        <v>17</v>
      </c>
      <c r="L2" s="105">
        <v>3</v>
      </c>
      <c r="M2" s="74">
        <v>46.95</v>
      </c>
      <c r="N2" s="74">
        <f>M2*15%</f>
        <v>7.0425000000000004</v>
      </c>
      <c r="O2" s="74">
        <v>6.49</v>
      </c>
      <c r="P2" s="74">
        <v>25</v>
      </c>
      <c r="Q2" s="110">
        <v>374</v>
      </c>
    </row>
    <row r="3" spans="1:23" s="106" customFormat="1" ht="16.350000000000001" customHeight="1">
      <c r="A3" s="107"/>
      <c r="B3" s="24" t="s">
        <v>1963</v>
      </c>
      <c r="C3" s="111" t="s">
        <v>1964</v>
      </c>
      <c r="D3" s="111"/>
      <c r="E3" s="103">
        <v>6970270338476</v>
      </c>
      <c r="F3" s="103" t="s">
        <v>1965</v>
      </c>
      <c r="G3" s="24"/>
      <c r="H3" s="105"/>
      <c r="I3" s="136">
        <f t="shared" si="0"/>
        <v>0.26869999999999999</v>
      </c>
      <c r="J3" s="137">
        <f t="shared" si="1"/>
        <v>6.7175000000000002</v>
      </c>
      <c r="K3" s="105" t="s">
        <v>17</v>
      </c>
      <c r="L3" s="105">
        <v>16</v>
      </c>
      <c r="M3" s="74">
        <v>44.95</v>
      </c>
      <c r="N3" s="74">
        <f t="shared" ref="N3:N32" si="2">M3*15%</f>
        <v>6.7425000000000006</v>
      </c>
      <c r="O3" s="74">
        <v>6.49</v>
      </c>
      <c r="P3" s="74">
        <v>25</v>
      </c>
      <c r="Q3" s="110">
        <v>335</v>
      </c>
    </row>
    <row r="4" spans="1:23" s="106" customFormat="1" ht="16.350000000000001" customHeight="1">
      <c r="A4" s="107"/>
      <c r="B4" s="24" t="s">
        <v>1967</v>
      </c>
      <c r="C4" s="111" t="s">
        <v>1966</v>
      </c>
      <c r="D4" s="111"/>
      <c r="E4" s="103">
        <v>6970270338537</v>
      </c>
      <c r="F4" s="103" t="s">
        <v>1968</v>
      </c>
      <c r="G4" s="24"/>
      <c r="H4" s="105"/>
      <c r="I4" s="136">
        <f t="shared" si="0"/>
        <v>0.11338235294117649</v>
      </c>
      <c r="J4" s="137">
        <f t="shared" si="1"/>
        <v>1.9275000000000002</v>
      </c>
      <c r="K4" s="105" t="s">
        <v>17</v>
      </c>
      <c r="L4" s="105">
        <v>3</v>
      </c>
      <c r="M4" s="74">
        <v>28.95</v>
      </c>
      <c r="N4" s="74">
        <f t="shared" si="2"/>
        <v>4.3424999999999994</v>
      </c>
      <c r="O4" s="74">
        <v>5.68</v>
      </c>
      <c r="P4" s="74">
        <v>17</v>
      </c>
      <c r="Q4" s="110">
        <v>352</v>
      </c>
    </row>
    <row r="5" spans="1:23" s="106" customFormat="1" ht="16.350000000000001" customHeight="1">
      <c r="A5" s="107"/>
      <c r="B5" s="24" t="s">
        <v>1969</v>
      </c>
      <c r="C5" s="111" t="s">
        <v>1970</v>
      </c>
      <c r="D5" s="111"/>
      <c r="E5" s="103">
        <v>6970270330722</v>
      </c>
      <c r="F5" s="103" t="s">
        <v>1971</v>
      </c>
      <c r="G5" s="103"/>
      <c r="H5" s="105"/>
      <c r="I5" s="136">
        <f t="shared" si="0"/>
        <v>0.16497395833333342</v>
      </c>
      <c r="J5" s="137">
        <f t="shared" si="1"/>
        <v>3.1675000000000013</v>
      </c>
      <c r="K5" s="105" t="s">
        <v>17</v>
      </c>
      <c r="L5" s="105">
        <v>5</v>
      </c>
      <c r="M5" s="74">
        <v>33.950000000000003</v>
      </c>
      <c r="N5" s="74">
        <f t="shared" si="2"/>
        <v>5.0925000000000002</v>
      </c>
      <c r="O5" s="74">
        <v>6.49</v>
      </c>
      <c r="P5" s="74">
        <v>19.2</v>
      </c>
      <c r="Q5" s="110">
        <v>40279</v>
      </c>
    </row>
    <row r="6" spans="1:23" s="106" customFormat="1" ht="15.75" customHeight="1">
      <c r="A6" s="107"/>
      <c r="B6" s="24" t="s">
        <v>1974</v>
      </c>
      <c r="C6" s="111" t="s">
        <v>1972</v>
      </c>
      <c r="D6" s="111"/>
      <c r="E6" s="103">
        <v>6970270330715</v>
      </c>
      <c r="F6" s="103" t="s">
        <v>1973</v>
      </c>
      <c r="G6" s="103"/>
      <c r="H6" s="105"/>
      <c r="I6" s="136">
        <f t="shared" si="0"/>
        <v>0.19848837209302331</v>
      </c>
      <c r="J6" s="137">
        <f t="shared" si="1"/>
        <v>4.267500000000001</v>
      </c>
      <c r="K6" s="105" t="s">
        <v>17</v>
      </c>
      <c r="L6" s="105">
        <v>9</v>
      </c>
      <c r="M6" s="74">
        <v>37.950000000000003</v>
      </c>
      <c r="N6" s="74">
        <f t="shared" si="2"/>
        <v>5.6924999999999999</v>
      </c>
      <c r="O6" s="74">
        <v>6.49</v>
      </c>
      <c r="P6" s="74">
        <v>21.5</v>
      </c>
      <c r="Q6" s="110">
        <v>372</v>
      </c>
    </row>
    <row r="7" spans="1:23" s="106" customFormat="1" ht="16.350000000000001" customHeight="1">
      <c r="A7" s="107"/>
      <c r="B7" s="24" t="s">
        <v>1975</v>
      </c>
      <c r="C7" s="111" t="s">
        <v>1976</v>
      </c>
      <c r="D7" s="111"/>
      <c r="E7" s="103">
        <v>6970270338469</v>
      </c>
      <c r="F7" s="103" t="s">
        <v>1977</v>
      </c>
      <c r="G7" s="103"/>
      <c r="H7" s="105"/>
      <c r="I7" s="136">
        <f t="shared" si="0"/>
        <v>0.30270000000000002</v>
      </c>
      <c r="J7" s="137">
        <f t="shared" si="1"/>
        <v>7.5675000000000008</v>
      </c>
      <c r="K7" s="105" t="s">
        <v>17</v>
      </c>
      <c r="L7" s="105">
        <v>9</v>
      </c>
      <c r="M7" s="74">
        <v>45.95</v>
      </c>
      <c r="N7" s="74">
        <f t="shared" si="2"/>
        <v>6.8925000000000001</v>
      </c>
      <c r="O7" s="74">
        <v>6.49</v>
      </c>
      <c r="P7" s="74">
        <v>25</v>
      </c>
      <c r="Q7" s="110">
        <v>367</v>
      </c>
    </row>
    <row r="8" spans="1:23" s="106" customFormat="1" ht="16.350000000000001" customHeight="1">
      <c r="A8" s="107"/>
      <c r="B8" s="24" t="s">
        <v>1978</v>
      </c>
      <c r="C8" s="111" t="s">
        <v>1979</v>
      </c>
      <c r="D8" s="111"/>
      <c r="E8" s="103">
        <v>6970270338551</v>
      </c>
      <c r="F8" s="103" t="s">
        <v>1980</v>
      </c>
      <c r="G8" s="103"/>
      <c r="H8" s="105"/>
      <c r="I8" s="136">
        <f t="shared" si="0"/>
        <v>0.37355967078189312</v>
      </c>
      <c r="J8" s="137">
        <f t="shared" si="1"/>
        <v>9.0775000000000023</v>
      </c>
      <c r="K8" s="105" t="s">
        <v>17</v>
      </c>
      <c r="L8" s="105">
        <v>11</v>
      </c>
      <c r="M8" s="74">
        <v>45.95</v>
      </c>
      <c r="N8" s="74">
        <f t="shared" si="2"/>
        <v>6.8925000000000001</v>
      </c>
      <c r="O8" s="74">
        <v>5.68</v>
      </c>
      <c r="P8" s="74">
        <v>24.3</v>
      </c>
      <c r="Q8" s="110">
        <v>340</v>
      </c>
      <c r="S8" s="115"/>
    </row>
    <row r="9" spans="1:23" s="106" customFormat="1" ht="16.350000000000001" customHeight="1">
      <c r="A9" s="107"/>
      <c r="B9" s="24" t="s">
        <v>1981</v>
      </c>
      <c r="C9" s="111" t="s">
        <v>1982</v>
      </c>
      <c r="D9" s="111"/>
      <c r="E9" s="103">
        <v>6970270338513</v>
      </c>
      <c r="F9" s="103" t="s">
        <v>1983</v>
      </c>
      <c r="G9" s="103"/>
      <c r="H9" s="105"/>
      <c r="I9" s="136">
        <f t="shared" si="0"/>
        <v>0.26238839285714305</v>
      </c>
      <c r="J9" s="137">
        <f t="shared" si="1"/>
        <v>5.8775000000000039</v>
      </c>
      <c r="K9" s="105" t="s">
        <v>17</v>
      </c>
      <c r="L9" s="105">
        <v>9</v>
      </c>
      <c r="M9" s="74">
        <v>39.950000000000003</v>
      </c>
      <c r="N9" s="74">
        <f t="shared" si="2"/>
        <v>5.9925000000000006</v>
      </c>
      <c r="O9" s="74">
        <v>5.68</v>
      </c>
      <c r="P9" s="74">
        <v>22.4</v>
      </c>
      <c r="Q9" s="110">
        <v>369</v>
      </c>
    </row>
    <row r="10" spans="1:23" s="96" customFormat="1" ht="16.350000000000001" customHeight="1">
      <c r="A10" s="107"/>
      <c r="B10" s="24" t="s">
        <v>1984</v>
      </c>
      <c r="C10" s="111" t="s">
        <v>1985</v>
      </c>
      <c r="D10" s="111"/>
      <c r="E10" s="103">
        <v>6970270330937</v>
      </c>
      <c r="F10" s="103" t="s">
        <v>1986</v>
      </c>
      <c r="G10" s="103"/>
      <c r="H10" s="105"/>
      <c r="I10" s="136">
        <f t="shared" si="0"/>
        <v>0.33105704697986571</v>
      </c>
      <c r="J10" s="137">
        <f t="shared" si="1"/>
        <v>49.327499999999993</v>
      </c>
      <c r="K10" s="105" t="s">
        <v>17</v>
      </c>
      <c r="L10" s="105">
        <v>3</v>
      </c>
      <c r="M10" s="74">
        <v>249.95</v>
      </c>
      <c r="N10" s="74">
        <f t="shared" si="2"/>
        <v>37.4925</v>
      </c>
      <c r="O10" s="74">
        <v>14.13</v>
      </c>
      <c r="P10" s="74">
        <v>149</v>
      </c>
      <c r="Q10" s="110">
        <v>375</v>
      </c>
      <c r="R10" s="106"/>
      <c r="S10" s="106"/>
      <c r="T10" s="106"/>
      <c r="U10" s="106"/>
      <c r="V10" s="106"/>
      <c r="W10" s="106"/>
    </row>
    <row r="11" spans="1:23" s="96" customFormat="1" ht="16.350000000000001" customHeight="1">
      <c r="A11" s="93"/>
      <c r="B11" s="43" t="s">
        <v>1987</v>
      </c>
      <c r="C11" s="117" t="s">
        <v>1988</v>
      </c>
      <c r="D11" s="117"/>
      <c r="E11" s="118">
        <v>6970270339992</v>
      </c>
      <c r="F11" s="118" t="s">
        <v>1989</v>
      </c>
      <c r="G11" s="118"/>
      <c r="H11" s="94"/>
      <c r="I11" s="97">
        <f t="shared" si="0"/>
        <v>0.39397836538461534</v>
      </c>
      <c r="J11" s="98">
        <f t="shared" si="1"/>
        <v>81.947499999999991</v>
      </c>
      <c r="K11" s="94" t="s">
        <v>17</v>
      </c>
      <c r="L11" s="94">
        <v>4</v>
      </c>
      <c r="M11" s="99">
        <v>359.95</v>
      </c>
      <c r="N11" s="74">
        <f t="shared" si="2"/>
        <v>53.9925</v>
      </c>
      <c r="O11" s="99">
        <v>16.010000000000002</v>
      </c>
      <c r="P11" s="156">
        <v>208</v>
      </c>
      <c r="Q11" s="100">
        <v>346</v>
      </c>
      <c r="S11" s="95"/>
    </row>
    <row r="12" spans="1:23" s="106" customFormat="1" ht="16.350000000000001" customHeight="1">
      <c r="A12" s="107">
        <v>44609</v>
      </c>
      <c r="B12" s="24" t="s">
        <v>1990</v>
      </c>
      <c r="C12" s="111" t="s">
        <v>1991</v>
      </c>
      <c r="D12" s="111"/>
      <c r="E12" s="103">
        <v>6970270330777</v>
      </c>
      <c r="F12" s="115" t="s">
        <v>1992</v>
      </c>
      <c r="G12" s="103"/>
      <c r="H12" s="105"/>
      <c r="I12" s="136">
        <f t="shared" si="0"/>
        <v>0.31600189933523271</v>
      </c>
      <c r="J12" s="137">
        <f t="shared" si="1"/>
        <v>16.637500000000003</v>
      </c>
      <c r="K12" s="105" t="s">
        <v>17</v>
      </c>
      <c r="L12" s="105">
        <v>8</v>
      </c>
      <c r="M12" s="74">
        <v>89.95</v>
      </c>
      <c r="N12" s="74">
        <f t="shared" si="2"/>
        <v>13.4925</v>
      </c>
      <c r="O12" s="74">
        <v>7.17</v>
      </c>
      <c r="P12" s="74">
        <v>52.65</v>
      </c>
      <c r="Q12" s="110">
        <v>329</v>
      </c>
    </row>
    <row r="13" spans="1:23" s="106" customFormat="1" ht="16.350000000000001" customHeight="1">
      <c r="A13" s="104"/>
      <c r="B13" s="24" t="s">
        <v>1993</v>
      </c>
      <c r="C13" s="111" t="s">
        <v>1994</v>
      </c>
      <c r="D13" s="111"/>
      <c r="E13" s="103">
        <v>6970270330791</v>
      </c>
      <c r="F13" s="103" t="s">
        <v>1995</v>
      </c>
      <c r="G13" s="103"/>
      <c r="H13" s="105"/>
      <c r="I13" s="136">
        <f t="shared" si="0"/>
        <v>0.3289173789173791</v>
      </c>
      <c r="J13" s="137">
        <f t="shared" si="1"/>
        <v>17.31750000000001</v>
      </c>
      <c r="K13" s="105" t="s">
        <v>17</v>
      </c>
      <c r="L13" s="105">
        <v>10</v>
      </c>
      <c r="M13" s="74">
        <v>89.95</v>
      </c>
      <c r="N13" s="74">
        <f t="shared" si="2"/>
        <v>13.4925</v>
      </c>
      <c r="O13" s="116">
        <v>6.49</v>
      </c>
      <c r="P13" s="74">
        <v>52.65</v>
      </c>
      <c r="Q13" s="110">
        <v>333</v>
      </c>
    </row>
    <row r="14" spans="1:23" s="106" customFormat="1" ht="16.350000000000001" customHeight="1">
      <c r="A14" s="104"/>
      <c r="B14" s="24" t="s">
        <v>1996</v>
      </c>
      <c r="C14" s="111" t="s">
        <v>1997</v>
      </c>
      <c r="D14" s="111"/>
      <c r="E14" s="103">
        <v>6970270331262</v>
      </c>
      <c r="F14" s="103" t="s">
        <v>1998</v>
      </c>
      <c r="G14" s="103"/>
      <c r="H14" s="105"/>
      <c r="I14" s="136">
        <f t="shared" si="0"/>
        <v>0.61659340659340678</v>
      </c>
      <c r="J14" s="137">
        <f t="shared" si="1"/>
        <v>14.027500000000003</v>
      </c>
      <c r="K14" s="105" t="s">
        <v>17</v>
      </c>
      <c r="L14" s="105">
        <v>10</v>
      </c>
      <c r="M14" s="74">
        <v>49.95</v>
      </c>
      <c r="N14" s="74">
        <f t="shared" si="2"/>
        <v>7.4924999999999997</v>
      </c>
      <c r="O14" s="116">
        <v>5.68</v>
      </c>
      <c r="P14" s="74">
        <v>22.75</v>
      </c>
      <c r="Q14" s="110">
        <v>366</v>
      </c>
    </row>
    <row r="15" spans="1:23" s="106" customFormat="1" ht="16.350000000000001" customHeight="1">
      <c r="A15" s="104"/>
      <c r="B15" s="24" t="s">
        <v>1999</v>
      </c>
      <c r="C15" s="111" t="s">
        <v>2000</v>
      </c>
      <c r="D15" s="111"/>
      <c r="E15" s="103">
        <v>6973755030841</v>
      </c>
      <c r="F15" s="103" t="s">
        <v>2001</v>
      </c>
      <c r="G15" s="103"/>
      <c r="H15" s="105"/>
      <c r="I15" s="136">
        <f t="shared" si="0"/>
        <v>0.25400809716599204</v>
      </c>
      <c r="J15" s="137">
        <f t="shared" si="1"/>
        <v>9.4110000000000049</v>
      </c>
      <c r="K15" s="105" t="s">
        <v>17</v>
      </c>
      <c r="L15" s="105">
        <v>3</v>
      </c>
      <c r="M15" s="74">
        <v>66.86</v>
      </c>
      <c r="N15" s="74">
        <f t="shared" si="2"/>
        <v>10.029</v>
      </c>
      <c r="O15" s="74">
        <v>10.37</v>
      </c>
      <c r="P15" s="74">
        <v>37.049999999999997</v>
      </c>
      <c r="Q15" s="110">
        <v>385</v>
      </c>
    </row>
    <row r="16" spans="1:23" s="106" customFormat="1" ht="16.350000000000001" customHeight="1">
      <c r="A16" s="104"/>
      <c r="B16" s="37" t="s">
        <v>2002</v>
      </c>
      <c r="C16" s="111" t="s">
        <v>2004</v>
      </c>
      <c r="D16" s="111"/>
      <c r="E16" s="157" t="s">
        <v>2003</v>
      </c>
      <c r="F16" s="103" t="s">
        <v>2005</v>
      </c>
      <c r="G16" s="103"/>
      <c r="H16" s="105"/>
      <c r="I16" s="136">
        <f t="shared" si="0"/>
        <v>0.18099219620958751</v>
      </c>
      <c r="J16" s="137">
        <f t="shared" si="1"/>
        <v>8.1174999999999997</v>
      </c>
      <c r="K16" s="105" t="s">
        <v>17</v>
      </c>
      <c r="L16" s="105">
        <v>12</v>
      </c>
      <c r="M16" s="74">
        <v>69.95</v>
      </c>
      <c r="N16" s="74">
        <f t="shared" si="2"/>
        <v>10.4925</v>
      </c>
      <c r="O16" s="74">
        <v>6.49</v>
      </c>
      <c r="P16" s="74">
        <v>44.85</v>
      </c>
      <c r="Q16" s="110">
        <v>357</v>
      </c>
    </row>
    <row r="17" spans="1:23" s="106" customFormat="1" ht="16.350000000000001" customHeight="1">
      <c r="A17" s="107"/>
      <c r="B17" s="102" t="s">
        <v>2006</v>
      </c>
      <c r="C17" s="111" t="s">
        <v>2008</v>
      </c>
      <c r="D17" s="111"/>
      <c r="E17" s="157" t="s">
        <v>2007</v>
      </c>
      <c r="F17" s="103" t="s">
        <v>2009</v>
      </c>
      <c r="G17" s="103"/>
      <c r="H17" s="105"/>
      <c r="I17" s="136">
        <f t="shared" si="0"/>
        <v>0.19236686390532551</v>
      </c>
      <c r="J17" s="137">
        <f t="shared" si="1"/>
        <v>8.1275000000000031</v>
      </c>
      <c r="K17" s="105" t="s">
        <v>17</v>
      </c>
      <c r="L17" s="105">
        <v>17</v>
      </c>
      <c r="M17" s="116">
        <v>65.95</v>
      </c>
      <c r="N17" s="74">
        <f t="shared" si="2"/>
        <v>9.8925000000000001</v>
      </c>
      <c r="O17" s="74">
        <v>5.68</v>
      </c>
      <c r="P17" s="74">
        <v>42.25</v>
      </c>
      <c r="Q17" s="110">
        <v>345</v>
      </c>
    </row>
    <row r="18" spans="1:23" s="106" customFormat="1" ht="16.350000000000001" customHeight="1">
      <c r="A18" s="104"/>
      <c r="B18" s="24" t="s">
        <v>2010</v>
      </c>
      <c r="C18" s="111" t="s">
        <v>2012</v>
      </c>
      <c r="D18" s="111"/>
      <c r="E18" s="157" t="s">
        <v>2011</v>
      </c>
      <c r="F18" s="103" t="s">
        <v>2013</v>
      </c>
      <c r="G18" s="103"/>
      <c r="H18" s="105"/>
      <c r="I18" s="136">
        <f t="shared" si="0"/>
        <v>0.22406444906444925</v>
      </c>
      <c r="J18" s="137">
        <f t="shared" si="1"/>
        <v>10.777500000000009</v>
      </c>
      <c r="K18" s="105" t="s">
        <v>17</v>
      </c>
      <c r="L18" s="105">
        <v>3</v>
      </c>
      <c r="M18" s="74">
        <v>75.95</v>
      </c>
      <c r="N18" s="74">
        <f t="shared" si="2"/>
        <v>11.3925</v>
      </c>
      <c r="O18" s="74">
        <v>5.68</v>
      </c>
      <c r="P18" s="74">
        <v>48.1</v>
      </c>
      <c r="Q18" s="110">
        <v>350</v>
      </c>
    </row>
    <row r="19" spans="1:23" s="106" customFormat="1" ht="16.350000000000001" customHeight="1">
      <c r="A19" s="107"/>
      <c r="B19" s="121" t="s">
        <v>2014</v>
      </c>
      <c r="C19" s="105" t="s">
        <v>2016</v>
      </c>
      <c r="D19" s="105"/>
      <c r="E19" s="157" t="s">
        <v>2015</v>
      </c>
      <c r="F19" s="103" t="s">
        <v>2017</v>
      </c>
      <c r="G19" s="103"/>
      <c r="H19" s="105"/>
      <c r="I19" s="136">
        <f t="shared" si="0"/>
        <v>0.18099219620958751</v>
      </c>
      <c r="J19" s="137">
        <f t="shared" si="1"/>
        <v>8.1174999999999997</v>
      </c>
      <c r="K19" s="105" t="s">
        <v>17</v>
      </c>
      <c r="L19" s="105">
        <v>11</v>
      </c>
      <c r="M19" s="74">
        <v>69.95</v>
      </c>
      <c r="N19" s="74">
        <f t="shared" si="2"/>
        <v>10.4925</v>
      </c>
      <c r="O19" s="74">
        <v>6.49</v>
      </c>
      <c r="P19" s="74">
        <v>44.85</v>
      </c>
      <c r="Q19" s="110">
        <v>328</v>
      </c>
    </row>
    <row r="20" spans="1:23" s="96" customFormat="1" ht="16.350000000000001" customHeight="1">
      <c r="A20" s="107"/>
      <c r="B20" s="121" t="s">
        <v>2018</v>
      </c>
      <c r="C20" s="105" t="s">
        <v>2019</v>
      </c>
      <c r="D20" s="105"/>
      <c r="E20" s="103">
        <v>6970270337943</v>
      </c>
      <c r="F20" s="103" t="s">
        <v>2020</v>
      </c>
      <c r="G20" s="103"/>
      <c r="H20" s="105"/>
      <c r="I20" s="136">
        <f t="shared" si="0"/>
        <v>0.11803534303534322</v>
      </c>
      <c r="J20" s="137">
        <f t="shared" si="1"/>
        <v>5.6775000000000091</v>
      </c>
      <c r="K20" s="105" t="s">
        <v>17</v>
      </c>
      <c r="L20" s="105">
        <v>11</v>
      </c>
      <c r="M20" s="74">
        <v>69.95</v>
      </c>
      <c r="N20" s="74">
        <f t="shared" si="2"/>
        <v>10.4925</v>
      </c>
      <c r="O20" s="74">
        <v>5.68</v>
      </c>
      <c r="P20" s="74">
        <v>48.1</v>
      </c>
      <c r="Q20" s="110">
        <v>369</v>
      </c>
      <c r="R20" s="106"/>
      <c r="S20" s="106"/>
      <c r="T20" s="106"/>
      <c r="U20" s="106"/>
      <c r="V20" s="106"/>
      <c r="W20" s="106"/>
    </row>
    <row r="21" spans="1:23" s="96" customFormat="1" ht="16.350000000000001" customHeight="1">
      <c r="A21" s="93"/>
      <c r="B21" s="144" t="s">
        <v>2021</v>
      </c>
      <c r="C21" s="94" t="s">
        <v>2023</v>
      </c>
      <c r="D21" s="94"/>
      <c r="E21" s="158" t="s">
        <v>2022</v>
      </c>
      <c r="F21" s="118" t="s">
        <v>2024</v>
      </c>
      <c r="G21" s="118"/>
      <c r="H21" s="94"/>
      <c r="I21" s="97">
        <f t="shared" si="0"/>
        <v>0.25680044593088086</v>
      </c>
      <c r="J21" s="98">
        <f t="shared" si="1"/>
        <v>11.517500000000007</v>
      </c>
      <c r="K21" s="94" t="s">
        <v>17</v>
      </c>
      <c r="L21" s="94">
        <v>9</v>
      </c>
      <c r="M21" s="99">
        <v>73.95</v>
      </c>
      <c r="N21" s="99">
        <f t="shared" si="2"/>
        <v>11.092499999999999</v>
      </c>
      <c r="O21" s="99">
        <v>6.49</v>
      </c>
      <c r="P21" s="99">
        <v>44.85</v>
      </c>
      <c r="Q21" s="100">
        <v>366</v>
      </c>
    </row>
    <row r="22" spans="1:23" s="106" customFormat="1" ht="16.350000000000001" customHeight="1">
      <c r="A22" s="107"/>
      <c r="B22" s="121"/>
      <c r="C22" s="105"/>
      <c r="D22" s="105"/>
      <c r="E22" s="103"/>
      <c r="F22" s="103"/>
      <c r="G22" s="103"/>
      <c r="H22" s="105"/>
      <c r="I22" s="136" t="e">
        <f t="shared" si="0"/>
        <v>#DIV/0!</v>
      </c>
      <c r="J22" s="137">
        <f t="shared" si="1"/>
        <v>0</v>
      </c>
      <c r="K22" s="105"/>
      <c r="L22" s="105"/>
      <c r="M22" s="74"/>
      <c r="N22" s="74">
        <f t="shared" si="2"/>
        <v>0</v>
      </c>
      <c r="O22" s="74"/>
      <c r="P22" s="74"/>
      <c r="Q22" s="110"/>
    </row>
    <row r="23" spans="1:23" s="106" customFormat="1">
      <c r="A23" s="104"/>
      <c r="B23" s="58"/>
      <c r="C23" s="105"/>
      <c r="D23" s="105"/>
      <c r="E23" s="103"/>
      <c r="F23" s="103"/>
      <c r="G23" s="103"/>
      <c r="H23" s="105"/>
      <c r="I23" s="136" t="e">
        <f t="shared" si="0"/>
        <v>#DIV/0!</v>
      </c>
      <c r="J23" s="137">
        <f t="shared" si="1"/>
        <v>0</v>
      </c>
      <c r="K23" s="105"/>
      <c r="L23" s="105"/>
      <c r="M23" s="74"/>
      <c r="N23" s="74">
        <f t="shared" si="2"/>
        <v>0</v>
      </c>
      <c r="O23" s="74"/>
      <c r="P23" s="74"/>
      <c r="Q23" s="110"/>
    </row>
    <row r="24" spans="1:23" s="106" customFormat="1">
      <c r="A24" s="104"/>
      <c r="B24" s="58"/>
      <c r="C24" s="105"/>
      <c r="D24" s="105"/>
      <c r="E24" s="103"/>
      <c r="F24" s="103"/>
      <c r="G24" s="103"/>
      <c r="H24" s="105"/>
      <c r="I24" s="136" t="e">
        <f t="shared" si="0"/>
        <v>#DIV/0!</v>
      </c>
      <c r="J24" s="137">
        <f t="shared" si="1"/>
        <v>0</v>
      </c>
      <c r="K24" s="105"/>
      <c r="L24" s="105"/>
      <c r="M24" s="74"/>
      <c r="N24" s="74">
        <f t="shared" si="2"/>
        <v>0</v>
      </c>
      <c r="O24" s="74"/>
      <c r="P24" s="74"/>
      <c r="Q24" s="110"/>
    </row>
    <row r="25" spans="1:23" s="106" customFormat="1">
      <c r="A25" s="107"/>
      <c r="B25" s="58"/>
      <c r="C25" s="105"/>
      <c r="D25" s="105"/>
      <c r="E25" s="103"/>
      <c r="F25" s="103"/>
      <c r="G25" s="103"/>
      <c r="H25" s="105"/>
      <c r="I25" s="136" t="e">
        <f t="shared" si="0"/>
        <v>#DIV/0!</v>
      </c>
      <c r="J25" s="137">
        <f t="shared" si="1"/>
        <v>0</v>
      </c>
      <c r="K25" s="105"/>
      <c r="L25" s="105"/>
      <c r="M25" s="74"/>
      <c r="N25" s="74">
        <f t="shared" si="2"/>
        <v>0</v>
      </c>
      <c r="O25" s="74"/>
      <c r="P25" s="74"/>
      <c r="Q25" s="110"/>
    </row>
    <row r="26" spans="1:23" s="39" customFormat="1">
      <c r="A26" s="104"/>
      <c r="B26" s="58"/>
      <c r="C26" s="105"/>
      <c r="D26" s="105"/>
      <c r="E26" s="103"/>
      <c r="F26" s="103"/>
      <c r="G26" s="103"/>
      <c r="H26" s="105"/>
      <c r="I26" s="136" t="e">
        <f t="shared" si="0"/>
        <v>#DIV/0!</v>
      </c>
      <c r="J26" s="137">
        <f t="shared" si="1"/>
        <v>0</v>
      </c>
      <c r="K26" s="105"/>
      <c r="L26" s="105"/>
      <c r="M26" s="74"/>
      <c r="N26" s="74">
        <f t="shared" si="2"/>
        <v>0</v>
      </c>
      <c r="O26" s="74"/>
      <c r="P26" s="74"/>
      <c r="Q26" s="110"/>
    </row>
    <row r="27" spans="1:23" s="39" customFormat="1">
      <c r="A27" s="107"/>
      <c r="B27" s="24"/>
      <c r="C27" s="105"/>
      <c r="D27" s="105"/>
      <c r="E27" s="103"/>
      <c r="F27" s="103"/>
      <c r="G27" s="103"/>
      <c r="H27" s="105"/>
      <c r="I27" s="136" t="e">
        <f t="shared" si="0"/>
        <v>#DIV/0!</v>
      </c>
      <c r="J27" s="137">
        <f t="shared" si="1"/>
        <v>0</v>
      </c>
      <c r="K27" s="105"/>
      <c r="L27" s="105"/>
      <c r="M27" s="74"/>
      <c r="N27" s="74">
        <f t="shared" si="2"/>
        <v>0</v>
      </c>
      <c r="O27" s="74"/>
      <c r="P27" s="74"/>
      <c r="Q27" s="142"/>
      <c r="S27" s="53"/>
    </row>
    <row r="28" spans="1:23" s="39" customFormat="1">
      <c r="A28" s="104"/>
      <c r="B28" s="24"/>
      <c r="C28" s="105"/>
      <c r="D28" s="105"/>
      <c r="E28" s="103"/>
      <c r="F28" s="103"/>
      <c r="G28" s="103"/>
      <c r="H28" s="105"/>
      <c r="I28" s="136" t="e">
        <f t="shared" si="0"/>
        <v>#DIV/0!</v>
      </c>
      <c r="J28" s="137">
        <f t="shared" si="1"/>
        <v>0</v>
      </c>
      <c r="K28" s="105"/>
      <c r="L28" s="105"/>
      <c r="M28" s="74"/>
      <c r="N28" s="74">
        <f t="shared" si="2"/>
        <v>0</v>
      </c>
      <c r="O28" s="74"/>
      <c r="P28" s="74"/>
      <c r="Q28" s="110"/>
    </row>
    <row r="29" spans="1:23" s="39" customFormat="1">
      <c r="A29" s="40"/>
      <c r="B29" s="24"/>
      <c r="C29" s="22"/>
      <c r="D29" s="22"/>
      <c r="E29" s="41"/>
      <c r="F29" s="41"/>
      <c r="G29" s="41"/>
      <c r="H29" s="22"/>
      <c r="I29" s="136" t="e">
        <f t="shared" si="0"/>
        <v>#DIV/0!</v>
      </c>
      <c r="J29" s="137">
        <f t="shared" si="1"/>
        <v>0</v>
      </c>
      <c r="K29" s="105"/>
      <c r="L29" s="105"/>
      <c r="M29" s="17"/>
      <c r="N29" s="74">
        <f t="shared" si="2"/>
        <v>0</v>
      </c>
      <c r="O29" s="17"/>
      <c r="P29" s="17"/>
      <c r="Q29" s="110"/>
    </row>
    <row r="30" spans="1:23" s="50" customFormat="1">
      <c r="A30" s="36"/>
      <c r="B30" s="24"/>
      <c r="C30" s="22"/>
      <c r="D30" s="22"/>
      <c r="E30" s="41"/>
      <c r="F30" s="41"/>
      <c r="G30" s="41"/>
      <c r="H30" s="22"/>
      <c r="I30" s="136" t="e">
        <f t="shared" si="0"/>
        <v>#DIV/0!</v>
      </c>
      <c r="J30" s="137">
        <f t="shared" si="1"/>
        <v>0</v>
      </c>
      <c r="K30" s="105"/>
      <c r="L30" s="105"/>
      <c r="M30" s="17"/>
      <c r="N30" s="74">
        <f t="shared" si="2"/>
        <v>0</v>
      </c>
      <c r="O30" s="17"/>
      <c r="P30" s="17"/>
      <c r="Q30" s="110"/>
      <c r="R30" s="39"/>
      <c r="S30" s="39"/>
      <c r="T30" s="39"/>
      <c r="U30" s="39"/>
      <c r="V30" s="39"/>
      <c r="W30" s="39"/>
    </row>
    <row r="31" spans="1:23" s="39" customFormat="1">
      <c r="A31" s="40"/>
      <c r="B31" s="24"/>
      <c r="C31" s="22"/>
      <c r="D31" s="22"/>
      <c r="E31" s="41"/>
      <c r="F31" s="41"/>
      <c r="G31" s="41"/>
      <c r="H31" s="22"/>
      <c r="I31" s="136" t="e">
        <f t="shared" si="0"/>
        <v>#DIV/0!</v>
      </c>
      <c r="J31" s="137">
        <f t="shared" si="1"/>
        <v>0</v>
      </c>
      <c r="K31" s="105"/>
      <c r="L31" s="105"/>
      <c r="M31" s="17"/>
      <c r="N31" s="74">
        <f t="shared" si="2"/>
        <v>0</v>
      </c>
      <c r="O31" s="17"/>
      <c r="P31" s="17"/>
      <c r="Q31" s="110"/>
      <c r="S31" s="53"/>
    </row>
    <row r="32" spans="1:23" s="39" customFormat="1">
      <c r="A32" s="36"/>
      <c r="B32" s="58"/>
      <c r="C32" s="22"/>
      <c r="D32" s="22"/>
      <c r="E32" s="41"/>
      <c r="F32" s="41"/>
      <c r="G32" s="41"/>
      <c r="H32" s="22"/>
      <c r="I32" s="136" t="e">
        <f t="shared" si="0"/>
        <v>#DIV/0!</v>
      </c>
      <c r="J32" s="137">
        <f t="shared" si="1"/>
        <v>0</v>
      </c>
      <c r="K32" s="105"/>
      <c r="L32" s="105"/>
      <c r="M32" s="17"/>
      <c r="N32" s="74">
        <f t="shared" si="2"/>
        <v>0</v>
      </c>
      <c r="O32" s="17"/>
      <c r="P32" s="17"/>
      <c r="Q32" s="110"/>
    </row>
    <row r="33" spans="1:23" s="39" customFormat="1">
      <c r="A33" s="36"/>
      <c r="B33" s="24"/>
      <c r="C33" s="22"/>
      <c r="D33" s="22"/>
      <c r="E33" s="41"/>
      <c r="F33" s="41"/>
      <c r="G33" s="41"/>
      <c r="H33" s="22"/>
      <c r="I33" s="15"/>
      <c r="J33" s="16"/>
      <c r="K33" s="22"/>
      <c r="L33" s="22"/>
      <c r="M33" s="17"/>
      <c r="N33" s="17"/>
      <c r="O33" s="17"/>
      <c r="P33" s="17"/>
      <c r="Q33" s="108"/>
    </row>
    <row r="34" spans="1:23" s="106" customFormat="1">
      <c r="A34" s="104"/>
      <c r="B34" s="24"/>
      <c r="C34" s="105"/>
      <c r="D34" s="105"/>
      <c r="E34" s="103"/>
      <c r="F34" s="103"/>
      <c r="G34" s="103"/>
      <c r="H34" s="105"/>
      <c r="I34" s="15"/>
      <c r="J34" s="16"/>
      <c r="K34" s="105"/>
      <c r="L34" s="105"/>
      <c r="M34" s="74"/>
      <c r="N34" s="17"/>
      <c r="O34" s="74"/>
      <c r="P34" s="74"/>
      <c r="Q34" s="110"/>
    </row>
    <row r="35" spans="1:23" s="39" customFormat="1" ht="14.25" customHeight="1">
      <c r="A35" s="36"/>
      <c r="B35" s="24"/>
      <c r="C35" s="22"/>
      <c r="D35" s="22"/>
      <c r="E35" s="41"/>
      <c r="F35" s="41"/>
      <c r="G35" s="41"/>
      <c r="H35" s="22"/>
      <c r="I35" s="15"/>
      <c r="J35" s="16"/>
      <c r="K35" s="105"/>
      <c r="L35" s="22"/>
      <c r="M35" s="17"/>
      <c r="N35" s="17"/>
      <c r="O35" s="17"/>
      <c r="P35" s="17"/>
      <c r="Q35" s="110"/>
    </row>
    <row r="36" spans="1:23" s="39" customFormat="1" ht="14.25" customHeight="1">
      <c r="A36" s="40"/>
      <c r="B36" s="24"/>
      <c r="C36" s="22"/>
      <c r="D36" s="22"/>
      <c r="E36" s="41"/>
      <c r="F36" s="41"/>
      <c r="G36" s="14"/>
      <c r="H36" s="22"/>
      <c r="I36" s="15"/>
      <c r="J36" s="16"/>
      <c r="K36" s="105"/>
      <c r="L36" s="22"/>
      <c r="M36" s="17"/>
      <c r="N36" s="17"/>
      <c r="O36" s="17"/>
      <c r="P36" s="17"/>
      <c r="Q36" s="110"/>
    </row>
    <row r="37" spans="1:23" s="39" customFormat="1" ht="14.25" customHeight="1">
      <c r="A37" s="107"/>
      <c r="B37" s="24"/>
      <c r="C37" s="22"/>
      <c r="D37" s="22"/>
      <c r="E37" s="41"/>
      <c r="F37" s="41"/>
      <c r="G37" s="14"/>
      <c r="H37" s="22"/>
      <c r="I37" s="15"/>
      <c r="J37" s="16"/>
      <c r="K37" s="22"/>
      <c r="L37" s="22"/>
      <c r="M37" s="17"/>
      <c r="N37" s="17"/>
      <c r="O37" s="17"/>
      <c r="P37" s="17"/>
      <c r="Q37" s="110"/>
    </row>
    <row r="38" spans="1:23" s="39" customFormat="1" ht="14.25" customHeight="1">
      <c r="A38" s="36"/>
      <c r="B38" s="24"/>
      <c r="C38" s="22"/>
      <c r="D38" s="22"/>
      <c r="E38" s="41"/>
      <c r="F38" s="41"/>
      <c r="G38" s="14"/>
      <c r="H38" s="22"/>
      <c r="I38" s="15"/>
      <c r="J38" s="16"/>
      <c r="K38" s="22"/>
      <c r="L38" s="22"/>
      <c r="M38" s="17"/>
      <c r="N38" s="17"/>
      <c r="O38" s="17"/>
      <c r="P38" s="17"/>
      <c r="Q38" s="110"/>
    </row>
    <row r="39" spans="1:23" s="39" customFormat="1" ht="14.25" customHeight="1">
      <c r="A39" s="40"/>
      <c r="B39" s="24"/>
      <c r="C39" s="22"/>
      <c r="D39" s="22"/>
      <c r="E39" s="41"/>
      <c r="F39" s="41"/>
      <c r="G39" s="14"/>
      <c r="H39" s="22"/>
      <c r="I39" s="15"/>
      <c r="J39" s="16"/>
      <c r="K39" s="22"/>
      <c r="L39" s="22"/>
      <c r="M39" s="17"/>
      <c r="N39" s="17"/>
      <c r="O39" s="17"/>
      <c r="P39" s="17"/>
      <c r="Q39" s="110"/>
    </row>
    <row r="40" spans="1:23" s="50" customFormat="1" ht="14.25" customHeight="1">
      <c r="A40" s="36"/>
      <c r="B40" s="24"/>
      <c r="C40" s="22"/>
      <c r="D40" s="22"/>
      <c r="E40" s="41"/>
      <c r="F40" s="41"/>
      <c r="G40" s="14"/>
      <c r="H40" s="22"/>
      <c r="I40" s="15"/>
      <c r="J40" s="16"/>
      <c r="K40" s="22"/>
      <c r="L40" s="22"/>
      <c r="M40" s="17"/>
      <c r="N40" s="17"/>
      <c r="O40" s="17"/>
      <c r="P40" s="17"/>
      <c r="Q40" s="108"/>
      <c r="R40" s="39"/>
      <c r="S40" s="39"/>
      <c r="T40" s="39"/>
      <c r="U40" s="39"/>
      <c r="V40" s="39"/>
      <c r="W40" s="39"/>
    </row>
    <row r="41" spans="1:23" s="39" customFormat="1" ht="14.25" customHeight="1">
      <c r="A41" s="143"/>
      <c r="B41" s="24"/>
      <c r="C41" s="22"/>
      <c r="D41" s="22"/>
      <c r="E41" s="41"/>
      <c r="F41" s="41"/>
      <c r="G41" s="14"/>
      <c r="H41" s="22"/>
      <c r="I41" s="15"/>
      <c r="J41" s="16"/>
      <c r="K41" s="22"/>
      <c r="L41" s="22"/>
      <c r="M41" s="17"/>
      <c r="N41" s="17"/>
      <c r="O41" s="17"/>
      <c r="P41" s="17"/>
      <c r="Q41" s="108"/>
    </row>
    <row r="42" spans="1:23" s="39" customFormat="1" ht="14.25" customHeight="1">
      <c r="A42" s="36"/>
      <c r="B42" s="24"/>
      <c r="C42" s="22"/>
      <c r="D42" s="22"/>
      <c r="E42" s="41"/>
      <c r="F42" s="41"/>
      <c r="G42" s="14"/>
      <c r="H42" s="22"/>
      <c r="I42" s="15"/>
      <c r="J42" s="16"/>
      <c r="K42" s="22"/>
      <c r="L42" s="22"/>
      <c r="M42" s="17"/>
      <c r="N42" s="17"/>
      <c r="O42" s="17"/>
      <c r="P42" s="17"/>
      <c r="Q42" s="108"/>
    </row>
    <row r="43" spans="1:23" s="39" customFormat="1" ht="14.25" customHeight="1">
      <c r="A43" s="40"/>
      <c r="B43" s="24"/>
      <c r="C43" s="22"/>
      <c r="D43" s="22"/>
      <c r="E43" s="41"/>
      <c r="F43" s="41"/>
      <c r="G43" s="14"/>
      <c r="H43" s="22"/>
      <c r="I43" s="15"/>
      <c r="J43" s="16"/>
      <c r="K43" s="22"/>
      <c r="L43" s="22"/>
      <c r="M43" s="17"/>
      <c r="N43" s="17"/>
      <c r="O43" s="17"/>
      <c r="P43" s="17"/>
      <c r="Q43" s="108"/>
    </row>
    <row r="44" spans="1:23" s="39" customFormat="1" ht="14.25" customHeight="1">
      <c r="A44" s="36"/>
      <c r="B44" s="24"/>
      <c r="C44" s="22"/>
      <c r="D44" s="22"/>
      <c r="E44" s="41"/>
      <c r="F44" s="41"/>
      <c r="G44" s="14"/>
      <c r="H44" s="22"/>
      <c r="I44" s="15"/>
      <c r="J44" s="16"/>
      <c r="K44" s="22"/>
      <c r="L44" s="105"/>
      <c r="M44" s="17"/>
      <c r="N44" s="17"/>
      <c r="O44" s="17"/>
      <c r="P44" s="17"/>
      <c r="Q44" s="108"/>
    </row>
    <row r="45" spans="1:23" s="39" customFormat="1" ht="14.25" customHeight="1">
      <c r="A45" s="36"/>
      <c r="B45" s="24"/>
      <c r="C45" s="22"/>
      <c r="D45" s="22"/>
      <c r="E45" s="41"/>
      <c r="F45" s="41"/>
      <c r="G45" s="14"/>
      <c r="H45" s="22"/>
      <c r="I45" s="15"/>
      <c r="J45" s="16"/>
      <c r="K45" s="22"/>
      <c r="L45" s="22"/>
      <c r="M45" s="17"/>
      <c r="N45" s="17"/>
      <c r="O45" s="17"/>
      <c r="P45" s="17"/>
      <c r="Q45" s="108"/>
      <c r="S45" s="53"/>
    </row>
    <row r="46" spans="1:23" s="39" customFormat="1" ht="14.25" customHeight="1">
      <c r="A46" s="40"/>
      <c r="B46" s="102"/>
      <c r="C46" s="22"/>
      <c r="D46" s="22"/>
      <c r="E46" s="41"/>
      <c r="F46" s="41"/>
      <c r="G46" s="14"/>
      <c r="H46" s="22"/>
      <c r="I46" s="15"/>
      <c r="J46" s="16"/>
      <c r="K46" s="22"/>
      <c r="L46" s="22"/>
      <c r="M46" s="17"/>
      <c r="N46" s="17"/>
      <c r="O46" s="17"/>
      <c r="P46" s="17"/>
      <c r="Q46" s="108"/>
    </row>
    <row r="47" spans="1:23" s="39" customFormat="1" ht="14.25" customHeight="1">
      <c r="A47" s="40"/>
      <c r="B47" s="24"/>
      <c r="C47" s="22"/>
      <c r="D47" s="22"/>
      <c r="E47" s="41"/>
      <c r="F47" s="41"/>
      <c r="G47" s="14"/>
      <c r="H47" s="22"/>
      <c r="I47" s="15"/>
      <c r="J47" s="16"/>
      <c r="K47" s="22"/>
      <c r="L47" s="22"/>
      <c r="M47" s="17"/>
      <c r="N47" s="17"/>
      <c r="O47" s="17"/>
      <c r="P47" s="17"/>
      <c r="Q47" s="108"/>
    </row>
    <row r="48" spans="1:23" s="39" customFormat="1" ht="14.25" customHeight="1">
      <c r="A48" s="36"/>
      <c r="B48" s="24"/>
      <c r="C48" s="22"/>
      <c r="D48" s="22"/>
      <c r="E48" s="41"/>
      <c r="F48" s="41"/>
      <c r="G48" s="14"/>
      <c r="H48" s="22"/>
      <c r="I48" s="15"/>
      <c r="J48" s="16"/>
      <c r="K48" s="22"/>
      <c r="L48" s="22"/>
      <c r="M48" s="17"/>
      <c r="N48" s="17"/>
      <c r="O48" s="17"/>
      <c r="P48" s="17"/>
      <c r="Q48" s="108"/>
    </row>
    <row r="49" spans="1:23" s="39" customFormat="1">
      <c r="A49" s="36"/>
      <c r="B49" s="24"/>
      <c r="C49" s="22"/>
      <c r="D49" s="22"/>
      <c r="E49" s="41"/>
      <c r="F49" s="41"/>
      <c r="G49" s="14"/>
      <c r="H49" s="22"/>
      <c r="I49" s="15"/>
      <c r="J49" s="16"/>
      <c r="K49" s="22"/>
      <c r="L49" s="22"/>
      <c r="M49" s="17"/>
      <c r="N49" s="17"/>
      <c r="O49" s="17"/>
      <c r="P49" s="17"/>
      <c r="Q49" s="108"/>
    </row>
    <row r="50" spans="1:23" s="50" customFormat="1" ht="15.75" customHeight="1">
      <c r="A50" s="36"/>
      <c r="B50" s="24"/>
      <c r="C50" s="22"/>
      <c r="D50" s="22"/>
      <c r="E50" s="41"/>
      <c r="F50" s="41"/>
      <c r="G50" s="14"/>
      <c r="H50" s="22"/>
      <c r="I50" s="15"/>
      <c r="J50" s="16"/>
      <c r="K50" s="22"/>
      <c r="L50" s="22"/>
      <c r="M50" s="17"/>
      <c r="N50" s="17"/>
      <c r="O50" s="17"/>
      <c r="P50" s="17"/>
      <c r="Q50" s="108"/>
      <c r="R50" s="39"/>
      <c r="S50" s="39"/>
      <c r="T50" s="39"/>
      <c r="U50" s="39"/>
      <c r="V50" s="39"/>
      <c r="W50" s="39"/>
    </row>
    <row r="51" spans="1:23" s="39" customFormat="1" ht="13.7" customHeight="1">
      <c r="A51" s="40"/>
      <c r="B51" s="24"/>
      <c r="C51" s="22"/>
      <c r="D51" s="22"/>
      <c r="E51" s="41"/>
      <c r="F51" s="41"/>
      <c r="G51" s="14"/>
      <c r="H51" s="22"/>
      <c r="I51" s="15"/>
      <c r="J51" s="16"/>
      <c r="K51" s="22"/>
      <c r="L51" s="22"/>
      <c r="M51" s="17"/>
      <c r="N51" s="17"/>
      <c r="O51" s="17"/>
      <c r="P51" s="17"/>
      <c r="Q51" s="108"/>
    </row>
    <row r="52" spans="1:23" s="39" customFormat="1">
      <c r="A52" s="40"/>
      <c r="B52" s="24"/>
      <c r="C52" s="22"/>
      <c r="D52" s="22"/>
      <c r="E52" s="41"/>
      <c r="F52" s="41"/>
      <c r="G52" s="14"/>
      <c r="H52" s="22"/>
      <c r="I52" s="15"/>
      <c r="J52" s="16"/>
      <c r="K52" s="22"/>
      <c r="L52" s="22"/>
      <c r="M52" s="17"/>
      <c r="N52" s="17"/>
      <c r="O52" s="17"/>
      <c r="P52" s="17"/>
      <c r="Q52" s="108"/>
    </row>
    <row r="53" spans="1:23" s="39" customFormat="1">
      <c r="A53" s="36"/>
      <c r="B53" s="24"/>
      <c r="C53" s="22"/>
      <c r="D53" s="22"/>
      <c r="E53" s="41"/>
      <c r="F53" s="41"/>
      <c r="G53" s="14"/>
      <c r="H53" s="22"/>
      <c r="I53" s="15"/>
      <c r="J53" s="16"/>
      <c r="K53" s="22"/>
      <c r="L53" s="22"/>
      <c r="M53" s="17"/>
      <c r="N53" s="17"/>
      <c r="O53" s="17"/>
      <c r="P53" s="17"/>
      <c r="Q53" s="108"/>
      <c r="S53" s="53"/>
    </row>
    <row r="54" spans="1:23" s="39" customFormat="1">
      <c r="A54" s="40"/>
      <c r="B54" s="24"/>
      <c r="C54" s="22"/>
      <c r="D54" s="22"/>
      <c r="E54" s="41"/>
      <c r="F54" s="41"/>
      <c r="G54" s="14"/>
      <c r="H54" s="22"/>
      <c r="I54" s="15"/>
      <c r="J54" s="16"/>
      <c r="K54" s="22"/>
      <c r="L54" s="22"/>
      <c r="M54" s="17"/>
      <c r="N54" s="17"/>
      <c r="O54" s="17"/>
      <c r="P54" s="17"/>
      <c r="Q54" s="108"/>
    </row>
    <row r="55" spans="1:23" s="39" customFormat="1">
      <c r="A55" s="36"/>
      <c r="B55" s="24"/>
      <c r="C55" s="22"/>
      <c r="D55" s="22"/>
      <c r="E55" s="41"/>
      <c r="F55" s="41"/>
      <c r="G55" s="14"/>
      <c r="H55" s="22"/>
      <c r="I55" s="15"/>
      <c r="J55" s="16"/>
      <c r="K55" s="22"/>
      <c r="L55" s="22"/>
      <c r="M55" s="17"/>
      <c r="N55" s="17"/>
      <c r="O55" s="17"/>
      <c r="P55" s="17"/>
      <c r="Q55" s="108"/>
    </row>
    <row r="56" spans="1:23" s="39" customFormat="1">
      <c r="A56" s="40"/>
      <c r="B56" s="24"/>
      <c r="C56" s="22"/>
      <c r="D56" s="22"/>
      <c r="E56" s="41"/>
      <c r="F56" s="41"/>
      <c r="G56" s="14"/>
      <c r="H56" s="22"/>
      <c r="I56" s="15"/>
      <c r="J56" s="16"/>
      <c r="K56" s="22"/>
      <c r="L56" s="22"/>
      <c r="M56" s="17"/>
      <c r="N56" s="17"/>
      <c r="O56" s="17"/>
      <c r="P56" s="17"/>
      <c r="Q56" s="108"/>
    </row>
    <row r="57" spans="1:23" s="39" customFormat="1">
      <c r="A57" s="40"/>
      <c r="B57" s="24"/>
      <c r="C57" s="22"/>
      <c r="D57" s="22"/>
      <c r="E57" s="41"/>
      <c r="F57" s="41"/>
      <c r="G57" s="14"/>
      <c r="H57" s="22"/>
      <c r="I57" s="15"/>
      <c r="J57" s="16"/>
      <c r="K57" s="22"/>
      <c r="L57" s="22"/>
      <c r="M57" s="17"/>
      <c r="N57" s="17"/>
      <c r="O57" s="17"/>
      <c r="P57" s="17"/>
      <c r="Q57" s="108"/>
    </row>
    <row r="58" spans="1:23" s="39" customFormat="1">
      <c r="A58" s="36"/>
      <c r="B58" s="24"/>
      <c r="C58" s="22"/>
      <c r="D58" s="22"/>
      <c r="E58" s="41"/>
      <c r="F58" s="41"/>
      <c r="G58" s="14"/>
      <c r="H58" s="22"/>
      <c r="I58" s="15"/>
      <c r="J58" s="16"/>
      <c r="K58" s="22"/>
      <c r="L58" s="22"/>
      <c r="M58" s="17"/>
      <c r="N58" s="17"/>
      <c r="O58" s="17"/>
      <c r="P58" s="17"/>
      <c r="Q58" s="108"/>
    </row>
    <row r="59" spans="1:23" s="39" customFormat="1">
      <c r="A59" s="36"/>
      <c r="B59" s="24"/>
      <c r="C59" s="22"/>
      <c r="D59" s="22"/>
      <c r="E59" s="41"/>
      <c r="F59" s="41"/>
      <c r="G59" s="14"/>
      <c r="H59" s="22"/>
      <c r="I59" s="15"/>
      <c r="J59" s="16"/>
      <c r="K59" s="22"/>
      <c r="L59" s="22"/>
      <c r="M59" s="17"/>
      <c r="N59" s="17"/>
      <c r="O59" s="17"/>
      <c r="P59" s="17"/>
      <c r="Q59" s="108"/>
      <c r="S59" s="53"/>
    </row>
    <row r="60" spans="1:23" s="39" customFormat="1">
      <c r="A60" s="40"/>
      <c r="B60" s="24"/>
      <c r="C60" s="22"/>
      <c r="D60" s="22"/>
      <c r="E60" s="41"/>
      <c r="F60" s="41"/>
      <c r="G60" s="22"/>
      <c r="H60" s="22"/>
      <c r="I60" s="15"/>
      <c r="J60" s="16"/>
      <c r="K60" s="22"/>
      <c r="L60" s="22"/>
      <c r="M60" s="17"/>
      <c r="N60" s="17"/>
      <c r="O60" s="17"/>
      <c r="P60" s="17"/>
      <c r="Q60" s="108"/>
    </row>
    <row r="61" spans="1:23" s="148" customFormat="1">
      <c r="A61" s="40"/>
      <c r="B61" s="24"/>
      <c r="C61" s="22"/>
      <c r="D61" s="22"/>
      <c r="E61" s="41"/>
      <c r="F61" s="41"/>
      <c r="G61" s="39"/>
      <c r="H61" s="22"/>
      <c r="I61" s="15"/>
      <c r="J61" s="16"/>
      <c r="K61" s="22"/>
      <c r="L61" s="22"/>
      <c r="M61" s="17"/>
      <c r="N61" s="17"/>
      <c r="O61" s="17"/>
      <c r="P61" s="17"/>
      <c r="Q61" s="108"/>
      <c r="R61" s="39"/>
      <c r="S61" s="39"/>
      <c r="T61" s="39"/>
      <c r="U61" s="39"/>
      <c r="V61" s="39"/>
      <c r="W61" s="39"/>
    </row>
    <row r="62" spans="1:23" s="39" customFormat="1">
      <c r="A62" s="36"/>
      <c r="B62" s="24"/>
      <c r="C62" s="22"/>
      <c r="D62" s="22"/>
      <c r="E62" s="41"/>
      <c r="F62" s="41"/>
      <c r="H62" s="22"/>
      <c r="I62" s="15"/>
      <c r="J62" s="16"/>
      <c r="K62" s="22"/>
      <c r="L62" s="22"/>
      <c r="M62" s="17"/>
      <c r="N62" s="17"/>
      <c r="O62" s="17"/>
      <c r="P62" s="17"/>
      <c r="Q62" s="108"/>
    </row>
    <row r="63" spans="1:23" s="39" customFormat="1">
      <c r="A63" s="36"/>
      <c r="B63" s="24"/>
      <c r="C63" s="22"/>
      <c r="D63" s="22"/>
      <c r="E63" s="41"/>
      <c r="F63" s="41"/>
      <c r="H63" s="22"/>
      <c r="I63" s="15"/>
      <c r="J63" s="16"/>
      <c r="K63" s="22"/>
      <c r="L63" s="22"/>
      <c r="M63" s="17"/>
      <c r="N63" s="17"/>
      <c r="O63" s="17"/>
      <c r="P63" s="17"/>
      <c r="Q63" s="108"/>
    </row>
    <row r="64" spans="1:23" s="39" customFormat="1">
      <c r="A64" s="36"/>
      <c r="B64" s="24"/>
      <c r="C64" s="22"/>
      <c r="D64" s="22"/>
      <c r="E64" s="53"/>
      <c r="F64" s="53"/>
      <c r="H64" s="22"/>
      <c r="I64" s="15"/>
      <c r="J64" s="16"/>
      <c r="K64" s="22"/>
      <c r="L64" s="22"/>
      <c r="M64" s="17"/>
      <c r="N64" s="17"/>
      <c r="O64" s="17"/>
      <c r="P64" s="17"/>
      <c r="Q64" s="108"/>
    </row>
    <row r="65" spans="1:23" s="39" customFormat="1">
      <c r="A65" s="36"/>
      <c r="B65" s="24"/>
      <c r="C65" s="22"/>
      <c r="D65" s="22"/>
      <c r="E65" s="53"/>
      <c r="F65" s="53"/>
      <c r="H65" s="22"/>
      <c r="I65" s="15"/>
      <c r="J65" s="16"/>
      <c r="K65" s="22"/>
      <c r="L65" s="22"/>
      <c r="M65" s="17"/>
      <c r="N65" s="17"/>
      <c r="O65" s="17"/>
      <c r="P65" s="17"/>
      <c r="Q65" s="108"/>
    </row>
    <row r="66" spans="1:23" s="39" customFormat="1">
      <c r="A66" s="36"/>
      <c r="B66" s="24"/>
      <c r="C66" s="22"/>
      <c r="D66" s="22"/>
      <c r="E66" s="53"/>
      <c r="F66" s="53"/>
      <c r="H66" s="22"/>
      <c r="I66" s="15"/>
      <c r="J66" s="16"/>
      <c r="K66" s="22"/>
      <c r="L66" s="22"/>
      <c r="M66" s="17"/>
      <c r="N66" s="17"/>
      <c r="O66" s="17"/>
      <c r="P66" s="17"/>
      <c r="Q66" s="108"/>
    </row>
    <row r="67" spans="1:23" s="39" customFormat="1">
      <c r="A67" s="36"/>
      <c r="B67" s="24"/>
      <c r="C67" s="22"/>
      <c r="D67" s="22"/>
      <c r="E67" s="53"/>
      <c r="F67" s="53"/>
      <c r="H67" s="22"/>
      <c r="I67" s="15"/>
      <c r="J67" s="16"/>
      <c r="K67" s="22"/>
      <c r="L67" s="22"/>
      <c r="M67" s="17"/>
      <c r="N67" s="17"/>
      <c r="O67" s="17"/>
      <c r="P67" s="17"/>
      <c r="Q67" s="108"/>
      <c r="S67" s="53"/>
    </row>
    <row r="68" spans="1:23" s="39" customFormat="1">
      <c r="A68" s="40"/>
      <c r="B68" s="24"/>
      <c r="C68" s="22"/>
      <c r="D68" s="22"/>
      <c r="E68" s="53"/>
      <c r="F68" s="53"/>
      <c r="H68" s="22"/>
      <c r="I68" s="15"/>
      <c r="J68" s="16"/>
      <c r="K68" s="22"/>
      <c r="L68" s="22"/>
      <c r="M68" s="17"/>
      <c r="N68" s="17"/>
      <c r="O68" s="17"/>
      <c r="P68" s="17"/>
      <c r="Q68" s="108"/>
    </row>
    <row r="69" spans="1:23" s="39" customFormat="1">
      <c r="A69" s="36"/>
      <c r="B69" s="24"/>
      <c r="C69" s="22"/>
      <c r="D69" s="22"/>
      <c r="E69" s="53"/>
      <c r="F69" s="53"/>
      <c r="H69" s="22"/>
      <c r="I69" s="15"/>
      <c r="J69" s="16"/>
      <c r="K69" s="22"/>
      <c r="L69" s="22"/>
      <c r="M69" s="17"/>
      <c r="N69" s="17"/>
      <c r="O69" s="17"/>
      <c r="P69" s="17"/>
      <c r="Q69" s="108"/>
    </row>
    <row r="70" spans="1:23" s="50" customFormat="1">
      <c r="A70" s="36"/>
      <c r="B70" s="24"/>
      <c r="C70" s="22"/>
      <c r="D70" s="22"/>
      <c r="E70" s="53"/>
      <c r="F70" s="53"/>
      <c r="G70" s="39"/>
      <c r="H70" s="22"/>
      <c r="I70" s="15"/>
      <c r="J70" s="16"/>
      <c r="K70" s="22"/>
      <c r="L70" s="22"/>
      <c r="M70" s="17"/>
      <c r="N70" s="17"/>
      <c r="O70" s="17"/>
      <c r="P70" s="17"/>
      <c r="Q70" s="108"/>
      <c r="R70" s="39"/>
      <c r="S70" s="39"/>
      <c r="T70" s="39"/>
      <c r="U70" s="39"/>
      <c r="V70" s="39"/>
      <c r="W70" s="39"/>
    </row>
    <row r="71" spans="1:23" s="39" customFormat="1">
      <c r="A71" s="40"/>
      <c r="B71" s="24"/>
      <c r="C71" s="22"/>
      <c r="D71" s="22"/>
      <c r="E71" s="53"/>
      <c r="F71" s="53"/>
      <c r="H71" s="22"/>
      <c r="I71" s="15"/>
      <c r="J71" s="16"/>
      <c r="K71" s="105"/>
      <c r="L71" s="22"/>
      <c r="M71" s="17"/>
      <c r="N71" s="17"/>
      <c r="O71" s="17"/>
      <c r="P71" s="17"/>
      <c r="Q71" s="22"/>
      <c r="U71" s="53"/>
    </row>
    <row r="72" spans="1:23" s="39" customFormat="1">
      <c r="A72" s="154"/>
      <c r="B72" s="24"/>
      <c r="C72" s="105"/>
      <c r="D72" s="105"/>
      <c r="E72" s="115"/>
      <c r="F72" s="115"/>
      <c r="G72" s="106"/>
      <c r="H72" s="105"/>
      <c r="I72" s="15"/>
      <c r="J72" s="16"/>
      <c r="K72" s="22"/>
      <c r="L72" s="105"/>
      <c r="M72" s="17"/>
      <c r="N72" s="17"/>
      <c r="O72" s="74"/>
      <c r="P72" s="74"/>
      <c r="Q72" s="110"/>
    </row>
    <row r="73" spans="1:23" s="39" customFormat="1">
      <c r="A73" s="104"/>
      <c r="B73" s="24"/>
      <c r="C73" s="105"/>
      <c r="D73" s="105"/>
      <c r="E73" s="115"/>
      <c r="F73" s="115"/>
      <c r="G73" s="106"/>
      <c r="H73" s="105"/>
      <c r="I73" s="15"/>
      <c r="J73" s="16"/>
      <c r="K73" s="22"/>
      <c r="L73" s="105"/>
      <c r="M73" s="74"/>
      <c r="N73" s="17"/>
      <c r="O73" s="74"/>
      <c r="P73" s="74"/>
      <c r="Q73" s="110"/>
    </row>
    <row r="74" spans="1:23" s="39" customFormat="1">
      <c r="A74" s="104"/>
      <c r="B74" s="24"/>
      <c r="C74" s="105"/>
      <c r="D74" s="105"/>
      <c r="E74" s="115"/>
      <c r="F74" s="115"/>
      <c r="G74" s="106"/>
      <c r="H74" s="105"/>
      <c r="I74" s="15"/>
      <c r="J74" s="16"/>
      <c r="K74" s="105"/>
      <c r="L74" s="105"/>
      <c r="M74" s="74"/>
      <c r="N74" s="17"/>
      <c r="O74" s="74"/>
      <c r="P74" s="74"/>
      <c r="Q74" s="110"/>
    </row>
    <row r="75" spans="1:23" s="39" customFormat="1">
      <c r="A75" s="104"/>
      <c r="B75" s="24"/>
      <c r="C75" s="105"/>
      <c r="D75" s="105"/>
      <c r="E75" s="115"/>
      <c r="F75" s="115"/>
      <c r="G75" s="106"/>
      <c r="H75" s="105"/>
      <c r="I75" s="15"/>
      <c r="J75" s="16"/>
      <c r="K75" s="105"/>
      <c r="L75" s="105"/>
      <c r="M75" s="74"/>
      <c r="N75" s="17"/>
      <c r="O75" s="74"/>
      <c r="P75" s="74"/>
      <c r="Q75" s="110"/>
    </row>
    <row r="76" spans="1:23" s="39" customFormat="1">
      <c r="A76" s="107"/>
      <c r="B76" s="24"/>
      <c r="C76" s="105"/>
      <c r="D76" s="105"/>
      <c r="E76" s="115"/>
      <c r="F76" s="115"/>
      <c r="G76" s="106"/>
      <c r="H76" s="105"/>
      <c r="I76" s="15"/>
      <c r="J76" s="16"/>
      <c r="K76" s="105"/>
      <c r="L76" s="105"/>
      <c r="M76" s="74"/>
      <c r="N76" s="17"/>
      <c r="O76" s="74"/>
      <c r="P76" s="74"/>
      <c r="Q76" s="110"/>
    </row>
    <row r="77" spans="1:23" s="39" customFormat="1">
      <c r="A77" s="104"/>
      <c r="B77" s="24"/>
      <c r="C77" s="105"/>
      <c r="D77" s="105"/>
      <c r="E77" s="115"/>
      <c r="F77" s="115"/>
      <c r="G77" s="106"/>
      <c r="H77" s="105"/>
      <c r="I77" s="15"/>
      <c r="J77" s="16"/>
      <c r="K77" s="105"/>
      <c r="L77" s="105"/>
      <c r="M77" s="74"/>
      <c r="N77" s="17"/>
      <c r="O77" s="116"/>
      <c r="P77" s="74"/>
      <c r="Q77" s="110"/>
    </row>
    <row r="78" spans="1:23" s="39" customFormat="1">
      <c r="A78" s="104"/>
      <c r="B78" s="24"/>
      <c r="C78" s="105"/>
      <c r="D78" s="105"/>
      <c r="E78" s="115"/>
      <c r="F78" s="115"/>
      <c r="G78" s="106"/>
      <c r="H78" s="105"/>
      <c r="I78" s="15"/>
      <c r="J78" s="16"/>
      <c r="K78" s="105"/>
      <c r="L78" s="105"/>
      <c r="M78" s="74"/>
      <c r="N78" s="17"/>
      <c r="O78" s="116"/>
      <c r="P78" s="74"/>
      <c r="Q78" s="110"/>
    </row>
    <row r="79" spans="1:23" s="39" customFormat="1">
      <c r="A79" s="104"/>
      <c r="B79" s="24"/>
      <c r="C79" s="105"/>
      <c r="D79" s="105"/>
      <c r="E79" s="115"/>
      <c r="F79" s="115"/>
      <c r="G79" s="106"/>
      <c r="H79" s="105"/>
      <c r="I79" s="15"/>
      <c r="J79" s="16"/>
      <c r="K79" s="105"/>
      <c r="L79" s="105"/>
      <c r="M79" s="74"/>
      <c r="N79" s="17"/>
      <c r="O79" s="74"/>
      <c r="P79" s="74"/>
      <c r="Q79" s="105"/>
    </row>
    <row r="80" spans="1:23" s="50" customFormat="1">
      <c r="A80" s="104"/>
      <c r="B80" s="24"/>
      <c r="C80" s="105"/>
      <c r="D80" s="105"/>
      <c r="E80" s="115"/>
      <c r="F80" s="115"/>
      <c r="G80" s="106"/>
      <c r="H80" s="105"/>
      <c r="I80" s="15"/>
      <c r="J80" s="16"/>
      <c r="K80" s="105"/>
      <c r="L80" s="105"/>
      <c r="M80" s="74"/>
      <c r="N80" s="17"/>
      <c r="O80" s="74"/>
      <c r="P80" s="74"/>
      <c r="Q80" s="105"/>
      <c r="R80" s="39"/>
      <c r="S80" s="39"/>
      <c r="T80" s="39"/>
      <c r="U80" s="39"/>
      <c r="V80" s="39"/>
      <c r="W80" s="39"/>
    </row>
    <row r="81" spans="1:23" s="39" customFormat="1">
      <c r="A81" s="107"/>
      <c r="B81" s="24"/>
      <c r="C81" s="105"/>
      <c r="D81" s="105"/>
      <c r="E81" s="115"/>
      <c r="F81" s="115"/>
      <c r="G81" s="106"/>
      <c r="H81" s="105"/>
      <c r="I81" s="15"/>
      <c r="J81" s="16"/>
      <c r="K81" s="105"/>
      <c r="L81" s="105"/>
      <c r="M81" s="74"/>
      <c r="N81" s="17"/>
      <c r="O81" s="74"/>
      <c r="P81" s="74"/>
      <c r="Q81" s="110"/>
    </row>
    <row r="82" spans="1:23" s="39" customFormat="1">
      <c r="A82" s="104"/>
      <c r="B82" s="24"/>
      <c r="C82" s="105"/>
      <c r="D82" s="105"/>
      <c r="E82" s="115"/>
      <c r="F82" s="115"/>
      <c r="G82" s="106"/>
      <c r="H82" s="105"/>
      <c r="I82" s="15"/>
      <c r="J82" s="16"/>
      <c r="K82" s="105"/>
      <c r="L82" s="105"/>
      <c r="M82" s="74"/>
      <c r="N82" s="17"/>
      <c r="O82" s="74"/>
      <c r="P82" s="74"/>
      <c r="Q82" s="110"/>
      <c r="S82" s="53"/>
    </row>
    <row r="83" spans="1:23" s="39" customFormat="1">
      <c r="A83" s="104"/>
      <c r="B83" s="24"/>
      <c r="C83" s="105"/>
      <c r="D83" s="105"/>
      <c r="E83" s="115"/>
      <c r="F83" s="115"/>
      <c r="G83" s="106"/>
      <c r="H83" s="105"/>
      <c r="I83" s="15"/>
      <c r="J83" s="16"/>
      <c r="K83" s="105"/>
      <c r="L83" s="105"/>
      <c r="M83" s="74"/>
      <c r="N83" s="17"/>
      <c r="O83" s="74"/>
      <c r="P83" s="74"/>
      <c r="Q83" s="110"/>
    </row>
    <row r="84" spans="1:23" s="39" customFormat="1">
      <c r="A84" s="107"/>
      <c r="B84" s="24"/>
      <c r="C84" s="105"/>
      <c r="D84" s="105"/>
      <c r="E84" s="115"/>
      <c r="F84" s="115"/>
      <c r="G84" s="106"/>
      <c r="H84" s="105"/>
      <c r="I84" s="15"/>
      <c r="J84" s="16"/>
      <c r="K84" s="105"/>
      <c r="L84" s="105"/>
      <c r="M84" s="74"/>
      <c r="N84" s="17"/>
      <c r="O84" s="74"/>
      <c r="P84" s="74"/>
      <c r="Q84" s="110"/>
    </row>
    <row r="85" spans="1:23" s="39" customFormat="1">
      <c r="A85" s="104"/>
      <c r="B85" s="24"/>
      <c r="C85" s="105"/>
      <c r="D85" s="105"/>
      <c r="E85" s="115"/>
      <c r="F85" s="115"/>
      <c r="G85" s="106"/>
      <c r="H85" s="105"/>
      <c r="I85" s="15"/>
      <c r="J85" s="16"/>
      <c r="K85" s="105"/>
      <c r="L85" s="105"/>
      <c r="M85" s="74"/>
      <c r="N85" s="17"/>
      <c r="O85" s="74"/>
      <c r="P85" s="74"/>
      <c r="Q85" s="110"/>
    </row>
    <row r="86" spans="1:23" s="39" customFormat="1">
      <c r="A86" s="104"/>
      <c r="B86" s="24"/>
      <c r="C86" s="105"/>
      <c r="D86" s="105"/>
      <c r="E86" s="115"/>
      <c r="F86" s="115"/>
      <c r="G86" s="106"/>
      <c r="H86" s="105"/>
      <c r="I86" s="15"/>
      <c r="J86" s="16"/>
      <c r="K86" s="105"/>
      <c r="L86" s="105"/>
      <c r="M86" s="74"/>
      <c r="N86" s="17"/>
      <c r="O86" s="74"/>
      <c r="P86" s="74"/>
      <c r="Q86" s="110"/>
    </row>
    <row r="87" spans="1:23" s="39" customFormat="1">
      <c r="A87" s="104"/>
      <c r="B87" s="24"/>
      <c r="C87" s="105"/>
      <c r="D87" s="105"/>
      <c r="E87" s="115"/>
      <c r="F87" s="115"/>
      <c r="G87" s="106"/>
      <c r="H87" s="105"/>
      <c r="I87" s="15"/>
      <c r="J87" s="16"/>
      <c r="K87" s="105"/>
      <c r="L87" s="105"/>
      <c r="M87" s="74"/>
      <c r="N87" s="17"/>
      <c r="O87" s="74"/>
      <c r="P87" s="74"/>
      <c r="Q87" s="110"/>
      <c r="T87" s="53"/>
    </row>
    <row r="88" spans="1:23" s="39" customFormat="1">
      <c r="A88" s="104"/>
      <c r="B88" s="24"/>
      <c r="C88" s="105"/>
      <c r="D88" s="105"/>
      <c r="E88" s="115"/>
      <c r="F88" s="115"/>
      <c r="G88" s="106"/>
      <c r="H88" s="105"/>
      <c r="I88" s="15"/>
      <c r="J88" s="16"/>
      <c r="K88" s="105"/>
      <c r="L88" s="105"/>
      <c r="M88" s="74"/>
      <c r="N88" s="17"/>
      <c r="O88" s="74"/>
      <c r="P88" s="74"/>
      <c r="Q88" s="110"/>
    </row>
    <row r="89" spans="1:23" s="39" customFormat="1">
      <c r="A89" s="104"/>
      <c r="B89" s="24"/>
      <c r="C89" s="105"/>
      <c r="D89" s="105"/>
      <c r="E89" s="115"/>
      <c r="F89" s="115"/>
      <c r="G89" s="106"/>
      <c r="H89" s="105"/>
      <c r="I89" s="15"/>
      <c r="J89" s="16"/>
      <c r="K89" s="105"/>
      <c r="L89" s="105"/>
      <c r="M89" s="74"/>
      <c r="N89" s="17"/>
      <c r="O89" s="74"/>
      <c r="P89" s="74"/>
      <c r="Q89" s="110"/>
    </row>
    <row r="90" spans="1:23" s="50" customFormat="1">
      <c r="A90" s="104"/>
      <c r="B90" s="24"/>
      <c r="C90" s="105"/>
      <c r="D90" s="105"/>
      <c r="E90" s="115"/>
      <c r="F90" s="115"/>
      <c r="G90" s="106"/>
      <c r="H90" s="105"/>
      <c r="I90" s="15"/>
      <c r="J90" s="16"/>
      <c r="K90" s="105"/>
      <c r="L90" s="105"/>
      <c r="M90" s="74"/>
      <c r="N90" s="17"/>
      <c r="O90" s="74"/>
      <c r="P90" s="74"/>
      <c r="Q90" s="110"/>
      <c r="R90" s="39"/>
      <c r="S90" s="39"/>
      <c r="T90" s="39"/>
      <c r="U90" s="39"/>
      <c r="V90" s="39"/>
      <c r="W90" s="39"/>
    </row>
    <row r="91" spans="1:23" s="39" customFormat="1">
      <c r="A91" s="107"/>
      <c r="B91" s="24"/>
      <c r="C91" s="105"/>
      <c r="D91" s="105"/>
      <c r="E91" s="115"/>
      <c r="F91" s="115"/>
      <c r="G91" s="106"/>
      <c r="H91" s="105"/>
      <c r="I91" s="15"/>
      <c r="J91" s="16"/>
      <c r="K91" s="105"/>
      <c r="L91" s="105"/>
      <c r="M91" s="74"/>
      <c r="N91" s="17"/>
      <c r="O91" s="74"/>
      <c r="P91" s="74"/>
      <c r="Q91" s="110"/>
      <c r="S91" s="53"/>
    </row>
    <row r="92" spans="1:23" s="39" customFormat="1">
      <c r="A92" s="107"/>
      <c r="B92" s="24"/>
      <c r="C92" s="105"/>
      <c r="D92" s="105"/>
      <c r="E92" s="115"/>
      <c r="F92" s="115"/>
      <c r="G92" s="106"/>
      <c r="H92" s="105"/>
      <c r="I92" s="15"/>
      <c r="J92" s="16"/>
      <c r="K92" s="105"/>
      <c r="L92" s="105"/>
      <c r="M92" s="74"/>
      <c r="N92" s="17"/>
      <c r="O92" s="74"/>
      <c r="P92" s="74"/>
      <c r="Q92" s="110"/>
    </row>
    <row r="93" spans="1:23" s="39" customFormat="1">
      <c r="A93" s="36"/>
      <c r="B93" s="24"/>
      <c r="C93" s="105"/>
      <c r="D93" s="105"/>
      <c r="E93" s="115"/>
      <c r="F93" s="115"/>
      <c r="G93" s="106"/>
      <c r="H93" s="105"/>
      <c r="I93" s="15"/>
      <c r="J93" s="16"/>
      <c r="K93" s="105"/>
      <c r="L93" s="105"/>
      <c r="M93" s="74"/>
      <c r="N93" s="17"/>
      <c r="O93" s="74"/>
      <c r="P93" s="74"/>
      <c r="Q93" s="110"/>
    </row>
    <row r="94" spans="1:23">
      <c r="A94" s="36"/>
      <c r="B94" s="24"/>
      <c r="C94" s="105"/>
      <c r="D94" s="105"/>
      <c r="E94" s="115"/>
      <c r="F94" s="115"/>
      <c r="G94" s="106"/>
      <c r="H94" s="105"/>
      <c r="I94" s="15"/>
      <c r="J94" s="16"/>
      <c r="K94" s="105"/>
      <c r="L94" s="105"/>
      <c r="M94" s="74"/>
      <c r="N94" s="17"/>
      <c r="O94" s="74"/>
      <c r="P94" s="74"/>
      <c r="Q94" s="110"/>
      <c r="R94" s="39"/>
      <c r="S94" s="39"/>
      <c r="T94" s="39"/>
      <c r="U94" s="39"/>
      <c r="V94" s="39"/>
      <c r="W94" s="39"/>
    </row>
    <row r="95" spans="1:23">
      <c r="A95" s="36"/>
      <c r="B95" s="24"/>
      <c r="C95" s="105"/>
      <c r="D95" s="105"/>
      <c r="E95" s="115"/>
      <c r="F95" s="115"/>
      <c r="G95" s="106"/>
      <c r="H95" s="105"/>
      <c r="I95" s="15"/>
      <c r="J95" s="16"/>
      <c r="K95" s="105"/>
      <c r="L95" s="105"/>
      <c r="M95" s="74"/>
      <c r="N95" s="17"/>
      <c r="O95" s="74"/>
      <c r="P95" s="74"/>
      <c r="Q95" s="110"/>
      <c r="R95" s="39"/>
      <c r="S95" s="39"/>
      <c r="T95" s="39"/>
      <c r="U95" s="39"/>
      <c r="V95" s="39"/>
      <c r="W95" s="39"/>
    </row>
    <row r="96" spans="1:23">
      <c r="A96" s="36"/>
      <c r="B96" s="24"/>
      <c r="C96" s="105"/>
      <c r="D96" s="105"/>
      <c r="E96" s="115"/>
      <c r="F96" s="115"/>
      <c r="G96" s="106"/>
      <c r="H96" s="105"/>
      <c r="I96" s="15"/>
      <c r="J96" s="16"/>
      <c r="K96" s="105"/>
      <c r="L96" s="105"/>
      <c r="M96" s="74"/>
      <c r="N96" s="17"/>
      <c r="O96" s="74"/>
      <c r="P96" s="74"/>
      <c r="Q96" s="110"/>
      <c r="R96" s="39"/>
      <c r="S96" s="39"/>
      <c r="T96" s="39"/>
      <c r="U96" s="39"/>
      <c r="V96" s="39"/>
      <c r="W96" s="39"/>
    </row>
    <row r="97" spans="1:23">
      <c r="A97" s="36"/>
      <c r="B97" s="24"/>
      <c r="C97" s="105"/>
      <c r="D97" s="105"/>
      <c r="E97" s="115"/>
      <c r="F97" s="115"/>
      <c r="G97" s="106"/>
      <c r="H97" s="105"/>
      <c r="I97" s="15"/>
      <c r="J97" s="16"/>
      <c r="K97" s="105"/>
      <c r="L97" s="105"/>
      <c r="M97" s="74"/>
      <c r="N97" s="17"/>
      <c r="O97" s="74"/>
      <c r="P97" s="74"/>
      <c r="Q97" s="105"/>
      <c r="R97" s="39"/>
      <c r="S97" s="39"/>
      <c r="T97" s="39"/>
      <c r="U97" s="39"/>
      <c r="V97" s="39"/>
      <c r="W97" s="39"/>
    </row>
    <row r="98" spans="1:23" s="39" customFormat="1">
      <c r="A98" s="36"/>
      <c r="B98" s="24"/>
      <c r="C98" s="105"/>
      <c r="D98" s="105"/>
      <c r="E98" s="115"/>
      <c r="F98" s="115"/>
      <c r="G98" s="106"/>
      <c r="H98" s="105"/>
      <c r="I98" s="15"/>
      <c r="J98" s="16"/>
      <c r="K98" s="105"/>
      <c r="L98" s="105"/>
      <c r="M98" s="74"/>
      <c r="N98" s="17"/>
      <c r="O98" s="74"/>
      <c r="P98" s="74"/>
      <c r="Q98" s="110"/>
    </row>
    <row r="99" spans="1:23">
      <c r="A99" s="36"/>
      <c r="B99" s="24"/>
      <c r="C99" s="22"/>
      <c r="D99" s="22"/>
      <c r="E99" s="53"/>
      <c r="F99" s="53"/>
      <c r="G99" s="39"/>
      <c r="H99" s="22"/>
      <c r="I99" s="15"/>
      <c r="J99" s="16"/>
      <c r="K99" s="22"/>
      <c r="L99" s="22"/>
      <c r="M99" s="17"/>
      <c r="N99" s="17"/>
      <c r="O99" s="17"/>
      <c r="P99" s="17"/>
      <c r="Q99" s="108"/>
      <c r="R99" s="39"/>
      <c r="S99" s="39"/>
      <c r="T99" s="39"/>
      <c r="U99" s="39"/>
      <c r="V99" s="39"/>
      <c r="W99" s="39"/>
    </row>
    <row r="100" spans="1:23" s="50" customFormat="1">
      <c r="A100" s="36"/>
      <c r="B100" s="106"/>
      <c r="C100" s="22"/>
      <c r="D100" s="22"/>
      <c r="E100" s="53"/>
      <c r="F100" s="53"/>
      <c r="G100" s="39"/>
      <c r="H100" s="22"/>
      <c r="I100" s="15"/>
      <c r="J100" s="16"/>
      <c r="K100" s="22"/>
      <c r="L100" s="22"/>
      <c r="M100" s="17"/>
      <c r="N100" s="17"/>
      <c r="O100" s="17"/>
      <c r="P100" s="17"/>
      <c r="Q100" s="22"/>
      <c r="R100" s="39"/>
      <c r="S100" s="39"/>
      <c r="T100" s="53"/>
      <c r="U100" s="39"/>
      <c r="V100" s="39"/>
      <c r="W100" s="39"/>
    </row>
    <row r="101" spans="1:23">
      <c r="A101" s="40"/>
      <c r="B101" s="24"/>
      <c r="C101" s="22"/>
      <c r="D101" s="22"/>
      <c r="E101" s="53"/>
      <c r="F101" s="53"/>
      <c r="G101" s="39"/>
      <c r="H101" s="22"/>
      <c r="I101" s="15"/>
      <c r="J101" s="16"/>
      <c r="K101" s="22"/>
      <c r="L101" s="22"/>
      <c r="M101" s="17"/>
      <c r="N101" s="17"/>
      <c r="O101" s="17"/>
      <c r="P101" s="17"/>
      <c r="Q101" s="22"/>
      <c r="R101" s="39"/>
      <c r="S101" s="39"/>
      <c r="T101" s="39"/>
      <c r="U101" s="39"/>
      <c r="V101" s="39"/>
      <c r="W101" s="39"/>
    </row>
    <row r="102" spans="1:23">
      <c r="A102" s="36"/>
      <c r="B102" s="24"/>
      <c r="C102" s="22"/>
      <c r="D102" s="22"/>
      <c r="E102" s="53"/>
      <c r="F102" s="53"/>
      <c r="G102" s="39"/>
      <c r="H102" s="22"/>
      <c r="I102" s="15"/>
      <c r="J102" s="16"/>
      <c r="K102" s="22"/>
      <c r="L102" s="22"/>
      <c r="M102" s="54"/>
      <c r="N102" s="17"/>
      <c r="O102" s="17"/>
      <c r="P102" s="17"/>
      <c r="Q102" s="108"/>
      <c r="R102" s="39"/>
      <c r="S102" s="39"/>
      <c r="T102" s="39"/>
      <c r="U102" s="39"/>
      <c r="V102" s="39"/>
      <c r="W102" s="39"/>
    </row>
    <row r="103" spans="1:23">
      <c r="A103" s="36"/>
      <c r="B103" s="24"/>
      <c r="C103" s="22"/>
      <c r="D103" s="22"/>
      <c r="E103" s="53"/>
      <c r="F103" s="53"/>
      <c r="G103" s="39"/>
      <c r="H103" s="22"/>
      <c r="I103" s="15"/>
      <c r="J103" s="16"/>
      <c r="K103" s="22"/>
      <c r="L103" s="22"/>
      <c r="M103" s="17"/>
      <c r="N103" s="17"/>
      <c r="O103" s="17"/>
      <c r="P103" s="17"/>
      <c r="Q103" s="108"/>
      <c r="R103" s="39"/>
      <c r="S103" s="39"/>
      <c r="T103" s="39"/>
      <c r="U103" s="39"/>
      <c r="V103" s="39"/>
      <c r="W103" s="39"/>
    </row>
    <row r="104" spans="1:23">
      <c r="A104" s="36"/>
      <c r="B104" s="24"/>
      <c r="C104" s="22"/>
      <c r="D104" s="22"/>
      <c r="E104" s="53"/>
      <c r="F104" s="53"/>
      <c r="G104" s="39"/>
      <c r="H104" s="22"/>
      <c r="I104" s="15"/>
      <c r="J104" s="16"/>
      <c r="K104" s="22"/>
      <c r="L104" s="22"/>
      <c r="M104" s="17"/>
      <c r="N104" s="17"/>
      <c r="O104" s="17"/>
      <c r="P104" s="17"/>
      <c r="Q104" s="22"/>
      <c r="R104" s="39"/>
      <c r="S104" s="39"/>
      <c r="T104" s="39"/>
      <c r="U104" s="39"/>
      <c r="V104" s="39"/>
      <c r="W104" s="39"/>
    </row>
    <row r="105" spans="1:23">
      <c r="A105" s="36"/>
      <c r="B105" s="24"/>
      <c r="C105" s="22"/>
      <c r="D105" s="22"/>
      <c r="E105" s="53"/>
      <c r="F105" s="53"/>
      <c r="G105" s="39"/>
      <c r="H105" s="22"/>
      <c r="I105" s="15"/>
      <c r="J105" s="16"/>
      <c r="K105" s="22"/>
      <c r="L105" s="22"/>
      <c r="M105" s="17"/>
      <c r="N105" s="17"/>
      <c r="O105" s="17"/>
      <c r="P105" s="17"/>
      <c r="Q105" s="108"/>
      <c r="R105" s="39"/>
      <c r="S105" s="39"/>
      <c r="T105" s="39"/>
      <c r="U105" s="39"/>
      <c r="V105" s="39"/>
      <c r="W105" s="39"/>
    </row>
    <row r="106" spans="1:23">
      <c r="A106" s="36"/>
      <c r="B106" s="24"/>
      <c r="C106" s="22"/>
      <c r="D106" s="22"/>
      <c r="E106" s="53"/>
      <c r="F106" s="53"/>
      <c r="G106" s="39"/>
      <c r="H106" s="22"/>
      <c r="I106" s="15"/>
      <c r="J106" s="16"/>
      <c r="K106" s="22"/>
      <c r="L106" s="22"/>
      <c r="M106" s="17"/>
      <c r="N106" s="17"/>
      <c r="O106" s="17"/>
      <c r="P106" s="17"/>
      <c r="Q106" s="22"/>
      <c r="R106" s="39"/>
      <c r="S106" s="39"/>
      <c r="T106" s="39"/>
      <c r="U106" s="39"/>
      <c r="V106" s="39"/>
      <c r="W106" s="39"/>
    </row>
    <row r="107" spans="1:23">
      <c r="A107" s="36"/>
      <c r="B107" s="24"/>
      <c r="C107" s="22"/>
      <c r="D107" s="22"/>
      <c r="E107" s="53"/>
      <c r="F107" s="53"/>
      <c r="G107" s="39"/>
      <c r="H107" s="22"/>
      <c r="I107" s="15"/>
      <c r="J107" s="16"/>
      <c r="K107" s="22"/>
      <c r="L107" s="22"/>
      <c r="M107" s="17"/>
      <c r="N107" s="17"/>
      <c r="O107" s="17"/>
      <c r="P107" s="17"/>
      <c r="Q107" s="22"/>
      <c r="R107" s="39"/>
      <c r="S107" s="39"/>
      <c r="T107" s="39"/>
      <c r="U107" s="39"/>
      <c r="V107" s="39"/>
      <c r="W107" s="39"/>
    </row>
    <row r="108" spans="1:23">
      <c r="A108" s="36"/>
      <c r="B108" s="24"/>
      <c r="C108" s="22"/>
      <c r="D108" s="22"/>
      <c r="E108" s="53"/>
      <c r="F108" s="53"/>
      <c r="G108" s="39"/>
      <c r="H108" s="22"/>
      <c r="I108" s="15"/>
      <c r="J108" s="16"/>
      <c r="K108" s="22"/>
      <c r="L108" s="22"/>
      <c r="M108" s="17"/>
      <c r="N108" s="17"/>
      <c r="O108" s="17"/>
      <c r="P108" s="17"/>
      <c r="Q108" s="22"/>
      <c r="R108" s="39"/>
      <c r="S108" s="39"/>
      <c r="T108" s="39"/>
      <c r="U108" s="39"/>
      <c r="V108" s="39"/>
      <c r="W108" s="39"/>
    </row>
    <row r="109" spans="1:23">
      <c r="A109" s="36"/>
      <c r="B109" s="24"/>
      <c r="C109" s="22"/>
      <c r="D109" s="22"/>
      <c r="E109" s="53"/>
      <c r="F109" s="53"/>
      <c r="G109" s="39"/>
      <c r="H109" s="22"/>
      <c r="I109" s="15"/>
      <c r="J109" s="16"/>
      <c r="K109" s="22"/>
      <c r="L109" s="22"/>
      <c r="M109" s="17"/>
      <c r="N109" s="17"/>
      <c r="O109" s="17"/>
      <c r="P109" s="17"/>
      <c r="Q109" s="108"/>
      <c r="R109" s="39"/>
      <c r="S109" s="39"/>
      <c r="T109" s="39"/>
      <c r="U109" s="39"/>
      <c r="V109" s="39"/>
      <c r="W109" s="39"/>
    </row>
    <row r="110" spans="1:23" s="50" customFormat="1">
      <c r="A110" s="36"/>
      <c r="B110" s="106"/>
      <c r="C110" s="22"/>
      <c r="D110" s="22"/>
      <c r="E110" s="53"/>
      <c r="F110" s="53"/>
      <c r="G110" s="39"/>
      <c r="H110" s="22"/>
      <c r="I110" s="15"/>
      <c r="J110" s="16"/>
      <c r="K110" s="22"/>
      <c r="L110" s="22"/>
      <c r="M110" s="17"/>
      <c r="N110" s="17"/>
      <c r="O110" s="17"/>
      <c r="P110" s="17"/>
      <c r="Q110" s="108"/>
      <c r="R110" s="39"/>
      <c r="S110" s="39"/>
      <c r="T110" s="53"/>
      <c r="U110" s="39"/>
      <c r="V110" s="39"/>
      <c r="W110" s="39"/>
    </row>
    <row r="111" spans="1:23">
      <c r="A111" s="40"/>
      <c r="B111" s="24"/>
      <c r="C111" s="22"/>
      <c r="D111" s="22"/>
      <c r="E111" s="53"/>
      <c r="F111" s="53"/>
      <c r="G111" s="39"/>
      <c r="H111" s="22"/>
      <c r="I111" s="15"/>
      <c r="J111" s="16"/>
      <c r="K111" s="22"/>
      <c r="L111" s="22"/>
      <c r="M111" s="17"/>
      <c r="N111" s="17"/>
      <c r="O111" s="17"/>
      <c r="P111" s="17"/>
      <c r="Q111" s="108"/>
      <c r="R111" s="39"/>
      <c r="S111" s="39"/>
      <c r="T111" s="39"/>
      <c r="U111" s="39"/>
      <c r="V111" s="39"/>
      <c r="W111" s="39"/>
    </row>
    <row r="112" spans="1:23">
      <c r="A112" s="36"/>
      <c r="B112" s="24"/>
      <c r="C112" s="22"/>
      <c r="D112" s="22"/>
      <c r="E112" s="53"/>
      <c r="F112" s="53"/>
      <c r="G112" s="39"/>
      <c r="H112" s="22"/>
      <c r="I112" s="15"/>
      <c r="J112" s="16"/>
      <c r="K112" s="22"/>
      <c r="L112" s="22"/>
      <c r="M112" s="17"/>
      <c r="N112" s="17"/>
      <c r="O112" s="17"/>
      <c r="P112" s="17"/>
      <c r="Q112" s="108"/>
      <c r="R112" s="39"/>
      <c r="S112" s="39"/>
      <c r="T112" s="39"/>
      <c r="U112" s="39"/>
      <c r="V112" s="39"/>
      <c r="W112" s="39"/>
    </row>
    <row r="113" spans="1:23">
      <c r="A113" s="36"/>
      <c r="B113" s="24"/>
      <c r="C113" s="22"/>
      <c r="D113" s="22"/>
      <c r="E113" s="53"/>
      <c r="F113" s="53"/>
      <c r="G113" s="39"/>
      <c r="H113" s="22"/>
      <c r="I113" s="15"/>
      <c r="J113" s="16"/>
      <c r="K113" s="22"/>
      <c r="L113" s="22"/>
      <c r="M113" s="17"/>
      <c r="N113" s="17"/>
      <c r="O113" s="17"/>
      <c r="P113" s="17"/>
      <c r="Q113" s="22"/>
      <c r="R113" s="39"/>
      <c r="S113" s="39"/>
      <c r="T113" s="39"/>
      <c r="U113" s="39"/>
      <c r="V113" s="39"/>
      <c r="W113" s="39"/>
    </row>
    <row r="114" spans="1:23">
      <c r="A114" s="36"/>
      <c r="B114" s="24"/>
      <c r="C114" s="22"/>
      <c r="D114" s="22"/>
      <c r="E114" s="53"/>
      <c r="F114" s="53"/>
      <c r="G114" s="39"/>
      <c r="H114" s="22"/>
      <c r="I114" s="15"/>
      <c r="J114" s="16"/>
      <c r="K114" s="22"/>
      <c r="L114" s="22"/>
      <c r="M114" s="17"/>
      <c r="N114" s="17"/>
      <c r="O114" s="17"/>
      <c r="P114" s="17"/>
      <c r="Q114" s="22"/>
      <c r="R114" s="39"/>
      <c r="S114" s="39"/>
      <c r="T114" s="39"/>
      <c r="U114" s="39"/>
      <c r="V114" s="39"/>
      <c r="W114" s="39"/>
    </row>
    <row r="115" spans="1:23">
      <c r="A115" s="36"/>
      <c r="B115" s="24"/>
      <c r="C115" s="22"/>
      <c r="D115" s="22"/>
      <c r="E115" s="53"/>
      <c r="F115" s="53"/>
      <c r="G115" s="39"/>
      <c r="H115" s="22"/>
      <c r="I115" s="15"/>
      <c r="J115" s="16"/>
      <c r="K115" s="22"/>
      <c r="L115" s="22"/>
      <c r="M115" s="17"/>
      <c r="N115" s="17"/>
      <c r="O115" s="17"/>
      <c r="P115" s="17"/>
      <c r="Q115" s="108"/>
      <c r="R115" s="39"/>
      <c r="S115" s="39"/>
      <c r="T115" s="39"/>
      <c r="U115" s="39"/>
      <c r="V115" s="39"/>
      <c r="W115" s="39"/>
    </row>
    <row r="116" spans="1:23">
      <c r="A116" s="36"/>
      <c r="B116" s="24"/>
      <c r="C116" s="22"/>
      <c r="D116" s="22"/>
      <c r="E116" s="53"/>
      <c r="F116" s="53"/>
      <c r="G116" s="39"/>
      <c r="H116" s="22"/>
      <c r="I116" s="15"/>
      <c r="J116" s="16"/>
      <c r="K116" s="22"/>
      <c r="L116" s="22"/>
      <c r="M116" s="17"/>
      <c r="N116" s="17"/>
      <c r="O116" s="17"/>
      <c r="P116" s="17"/>
      <c r="Q116" s="22"/>
      <c r="R116" s="39"/>
      <c r="S116" s="39"/>
      <c r="T116" s="39"/>
      <c r="U116" s="39"/>
      <c r="V116" s="39"/>
      <c r="W116" s="39"/>
    </row>
    <row r="117" spans="1:23">
      <c r="A117" s="36"/>
      <c r="B117" s="24"/>
      <c r="C117" s="22"/>
      <c r="D117" s="22"/>
      <c r="E117" s="53"/>
      <c r="F117" s="53"/>
      <c r="G117" s="39"/>
      <c r="H117" s="22"/>
      <c r="I117" s="15"/>
      <c r="J117" s="16"/>
      <c r="K117" s="22"/>
      <c r="L117" s="22"/>
      <c r="M117" s="17"/>
      <c r="N117" s="17"/>
      <c r="O117" s="17"/>
      <c r="P117" s="17"/>
      <c r="Q117" s="22"/>
      <c r="R117" s="39"/>
      <c r="S117" s="39"/>
      <c r="T117" s="39"/>
      <c r="U117" s="39"/>
      <c r="V117" s="39"/>
      <c r="W117" s="39"/>
    </row>
    <row r="118" spans="1:23">
      <c r="A118" s="36"/>
      <c r="B118" s="24"/>
      <c r="C118" s="22"/>
      <c r="D118" s="22"/>
      <c r="E118" s="53"/>
      <c r="F118" s="53"/>
      <c r="G118" s="39"/>
      <c r="H118" s="22"/>
      <c r="I118" s="15"/>
      <c r="J118" s="16"/>
      <c r="K118" s="22"/>
      <c r="L118" s="22"/>
      <c r="M118" s="17"/>
      <c r="N118" s="17"/>
      <c r="O118" s="17"/>
      <c r="P118" s="17"/>
      <c r="Q118" s="22"/>
      <c r="R118" s="39"/>
      <c r="S118" s="39"/>
      <c r="T118" s="39"/>
      <c r="U118" s="39"/>
      <c r="V118" s="39"/>
      <c r="W118" s="39"/>
    </row>
    <row r="119" spans="1:23">
      <c r="A119" s="36"/>
      <c r="B119" s="24"/>
      <c r="C119" s="22"/>
      <c r="D119" s="22"/>
      <c r="E119" s="53"/>
      <c r="F119" s="53"/>
      <c r="G119" s="39"/>
      <c r="H119" s="22"/>
      <c r="I119" s="15"/>
      <c r="J119" s="16"/>
      <c r="K119" s="22"/>
      <c r="L119" s="22"/>
      <c r="M119" s="17"/>
      <c r="N119" s="17"/>
      <c r="O119" s="17"/>
      <c r="P119" s="17"/>
      <c r="Q119" s="22"/>
      <c r="R119" s="39"/>
      <c r="S119" s="39"/>
      <c r="T119" s="39"/>
      <c r="U119" s="39"/>
      <c r="V119" s="39"/>
      <c r="W119" s="39"/>
    </row>
    <row r="120" spans="1:23" s="50" customFormat="1">
      <c r="A120" s="36"/>
      <c r="B120" s="106"/>
      <c r="C120" s="22"/>
      <c r="D120" s="22"/>
      <c r="E120" s="53"/>
      <c r="F120" s="53"/>
      <c r="G120" s="39"/>
      <c r="H120" s="22"/>
      <c r="I120" s="15"/>
      <c r="J120" s="16"/>
      <c r="K120" s="22"/>
      <c r="L120" s="22"/>
      <c r="M120" s="17"/>
      <c r="N120" s="17"/>
      <c r="O120" s="17"/>
      <c r="P120" s="17"/>
      <c r="Q120" s="22"/>
      <c r="R120" s="39"/>
      <c r="S120" s="39"/>
      <c r="T120" s="53"/>
      <c r="U120" s="39"/>
      <c r="V120" s="39"/>
      <c r="W120" s="39"/>
    </row>
    <row r="121" spans="1:23">
      <c r="A121" s="40"/>
      <c r="B121" s="24"/>
      <c r="C121" s="22"/>
      <c r="D121" s="22"/>
      <c r="E121" s="53"/>
      <c r="F121" s="53"/>
      <c r="G121" s="39"/>
      <c r="H121" s="22"/>
      <c r="I121" s="15"/>
      <c r="J121" s="16"/>
      <c r="K121" s="22"/>
      <c r="L121" s="22"/>
      <c r="M121" s="17"/>
      <c r="N121" s="17"/>
      <c r="O121" s="17"/>
      <c r="P121" s="17"/>
      <c r="Q121" s="108"/>
      <c r="R121" s="39"/>
      <c r="S121" s="39"/>
      <c r="T121" s="39"/>
      <c r="U121" s="39"/>
      <c r="V121" s="39"/>
      <c r="W121" s="39"/>
    </row>
    <row r="122" spans="1:23">
      <c r="A122" s="36"/>
      <c r="B122" s="24"/>
      <c r="C122" s="22"/>
      <c r="D122" s="22"/>
      <c r="E122" s="53"/>
      <c r="F122" s="53"/>
      <c r="G122" s="39"/>
      <c r="H122" s="22"/>
      <c r="I122" s="15"/>
      <c r="J122" s="16"/>
      <c r="K122" s="22"/>
      <c r="L122" s="22"/>
      <c r="M122" s="17"/>
      <c r="N122" s="17"/>
      <c r="O122" s="17"/>
      <c r="P122" s="17"/>
      <c r="Q122" s="22"/>
      <c r="R122" s="39"/>
      <c r="S122" s="39"/>
      <c r="T122" s="39"/>
      <c r="U122" s="39"/>
      <c r="V122" s="39"/>
      <c r="W122" s="39"/>
    </row>
    <row r="123" spans="1:23">
      <c r="A123" s="36"/>
      <c r="B123" s="24"/>
      <c r="C123" s="22"/>
      <c r="D123" s="22"/>
      <c r="E123" s="53"/>
      <c r="F123" s="53"/>
      <c r="G123" s="39"/>
      <c r="H123" s="22"/>
      <c r="I123" s="15"/>
      <c r="J123" s="16"/>
      <c r="K123" s="22"/>
      <c r="L123" s="22"/>
      <c r="M123" s="17"/>
      <c r="N123" s="17"/>
      <c r="O123" s="17"/>
      <c r="P123" s="17"/>
      <c r="Q123" s="22"/>
      <c r="R123" s="39"/>
      <c r="S123" s="39"/>
      <c r="T123" s="39"/>
      <c r="U123" s="39"/>
      <c r="V123" s="39"/>
      <c r="W123" s="39"/>
    </row>
    <row r="124" spans="1:23">
      <c r="A124" s="36"/>
      <c r="B124" s="24"/>
      <c r="C124" s="22"/>
      <c r="D124" s="22"/>
      <c r="E124" s="53"/>
      <c r="F124" s="53"/>
      <c r="G124" s="39"/>
      <c r="H124" s="22"/>
      <c r="I124" s="15"/>
      <c r="J124" s="16"/>
      <c r="K124" s="22"/>
      <c r="L124" s="22"/>
      <c r="M124" s="17"/>
      <c r="N124" s="17"/>
      <c r="O124" s="17"/>
      <c r="P124" s="17"/>
      <c r="Q124" s="108"/>
      <c r="R124" s="39"/>
      <c r="S124" s="39"/>
      <c r="T124" s="39"/>
      <c r="U124" s="39"/>
      <c r="V124" s="39"/>
      <c r="W124" s="39"/>
    </row>
    <row r="125" spans="1:23">
      <c r="A125" s="36"/>
      <c r="B125" s="24"/>
      <c r="C125" s="22"/>
      <c r="D125" s="22"/>
      <c r="E125" s="53"/>
      <c r="F125" s="53"/>
      <c r="G125" s="39"/>
      <c r="H125" s="22"/>
      <c r="I125" s="15"/>
      <c r="J125" s="16"/>
      <c r="K125" s="22"/>
      <c r="L125" s="22"/>
      <c r="M125" s="17"/>
      <c r="N125" s="17"/>
      <c r="O125" s="17"/>
      <c r="P125" s="17"/>
      <c r="Q125" s="108"/>
      <c r="R125" s="39"/>
      <c r="S125" s="39"/>
      <c r="T125" s="39"/>
      <c r="U125" s="39"/>
      <c r="V125" s="39"/>
      <c r="W125" s="39"/>
    </row>
    <row r="126" spans="1:23">
      <c r="A126" s="36"/>
      <c r="B126" s="24"/>
      <c r="C126" s="22"/>
      <c r="D126" s="22"/>
      <c r="E126" s="53"/>
      <c r="F126" s="53"/>
      <c r="G126" s="39"/>
      <c r="H126" s="22"/>
      <c r="I126" s="15"/>
      <c r="J126" s="16"/>
      <c r="K126" s="22"/>
      <c r="L126" s="22"/>
      <c r="M126" s="17"/>
      <c r="N126" s="17"/>
      <c r="O126" s="17"/>
      <c r="P126" s="17"/>
      <c r="Q126" s="22"/>
      <c r="R126" s="39"/>
      <c r="S126" s="39"/>
      <c r="T126" s="39"/>
      <c r="U126" s="39"/>
      <c r="V126" s="39"/>
      <c r="W126" s="39"/>
    </row>
    <row r="127" spans="1:23">
      <c r="A127" s="36"/>
      <c r="B127" s="24"/>
      <c r="C127" s="22"/>
      <c r="D127" s="22"/>
      <c r="E127" s="53"/>
      <c r="F127" s="53"/>
      <c r="G127" s="39"/>
      <c r="H127" s="22"/>
      <c r="I127" s="15"/>
      <c r="J127" s="16"/>
      <c r="K127" s="22"/>
      <c r="L127" s="22"/>
      <c r="M127" s="17"/>
      <c r="N127" s="17"/>
      <c r="O127" s="17"/>
      <c r="P127" s="17"/>
      <c r="Q127" s="108"/>
      <c r="R127" s="39"/>
      <c r="S127" s="39"/>
      <c r="T127" s="39"/>
      <c r="U127" s="39"/>
      <c r="V127" s="39"/>
      <c r="W127" s="39"/>
    </row>
    <row r="128" spans="1:23">
      <c r="A128" s="36"/>
      <c r="B128" s="24"/>
      <c r="C128" s="22"/>
      <c r="D128" s="22"/>
      <c r="E128" s="53"/>
      <c r="F128" s="53"/>
      <c r="G128" s="39"/>
      <c r="H128" s="22"/>
      <c r="I128" s="15"/>
      <c r="J128" s="16"/>
      <c r="K128" s="22"/>
      <c r="L128" s="22"/>
      <c r="M128" s="17"/>
      <c r="N128" s="17"/>
      <c r="O128" s="17"/>
      <c r="P128" s="17"/>
      <c r="Q128" s="108"/>
      <c r="R128" s="39"/>
      <c r="S128" s="39"/>
      <c r="T128" s="39"/>
      <c r="U128" s="39"/>
      <c r="V128" s="39"/>
      <c r="W128" s="39"/>
    </row>
    <row r="129" spans="1:23">
      <c r="A129" s="36"/>
      <c r="B129" s="24"/>
      <c r="C129" s="22"/>
      <c r="D129" s="22"/>
      <c r="E129" s="53"/>
      <c r="F129" s="53"/>
      <c r="G129" s="39"/>
      <c r="H129" s="22"/>
      <c r="I129" s="15"/>
      <c r="J129" s="16"/>
      <c r="K129" s="22"/>
      <c r="L129" s="22"/>
      <c r="M129" s="17"/>
      <c r="N129" s="17"/>
      <c r="O129" s="17"/>
      <c r="P129" s="17"/>
      <c r="Q129" s="108"/>
      <c r="R129" s="39"/>
      <c r="S129" s="39"/>
      <c r="T129" s="39"/>
      <c r="U129" s="39"/>
      <c r="V129" s="39"/>
      <c r="W129" s="39"/>
    </row>
    <row r="130" spans="1:23" s="50" customFormat="1">
      <c r="A130" s="36"/>
      <c r="B130" s="106"/>
      <c r="C130" s="22"/>
      <c r="D130" s="22"/>
      <c r="E130" s="53"/>
      <c r="F130" s="53"/>
      <c r="G130" s="39"/>
      <c r="H130" s="22"/>
      <c r="I130" s="15"/>
      <c r="J130" s="16"/>
      <c r="K130" s="22"/>
      <c r="L130" s="22"/>
      <c r="M130" s="17"/>
      <c r="N130" s="17"/>
      <c r="O130" s="17"/>
      <c r="P130" s="17"/>
      <c r="Q130" s="108"/>
      <c r="R130" s="39"/>
      <c r="S130" s="39"/>
      <c r="T130" s="39"/>
      <c r="U130" s="39"/>
      <c r="V130" s="39"/>
      <c r="W130" s="39"/>
    </row>
    <row r="131" spans="1:23">
      <c r="A131" s="40"/>
      <c r="B131" s="24"/>
      <c r="C131" s="22"/>
      <c r="D131" s="22"/>
      <c r="E131" s="53"/>
      <c r="F131" s="53"/>
      <c r="G131" s="39"/>
      <c r="H131" s="22"/>
      <c r="I131" s="15"/>
      <c r="J131" s="16"/>
      <c r="K131" s="22"/>
      <c r="L131" s="22"/>
      <c r="M131" s="17"/>
      <c r="N131" s="17"/>
      <c r="O131" s="17"/>
      <c r="P131" s="17"/>
      <c r="Q131" s="108"/>
      <c r="R131" s="39"/>
      <c r="S131" s="39"/>
      <c r="T131" s="39"/>
      <c r="U131" s="39"/>
      <c r="V131" s="39"/>
      <c r="W131" s="39"/>
    </row>
    <row r="132" spans="1:23">
      <c r="A132" s="36"/>
      <c r="B132" s="24"/>
      <c r="C132" s="22"/>
      <c r="D132" s="22"/>
      <c r="E132" s="53"/>
      <c r="F132" s="53"/>
      <c r="G132" s="39"/>
      <c r="H132" s="22"/>
      <c r="I132" s="15"/>
      <c r="J132" s="16"/>
      <c r="K132" s="22"/>
      <c r="L132" s="22"/>
      <c r="M132" s="17"/>
      <c r="N132" s="17"/>
      <c r="O132" s="17"/>
      <c r="P132" s="17"/>
      <c r="Q132" s="108"/>
      <c r="R132" s="39"/>
      <c r="S132" s="39"/>
      <c r="T132" s="39"/>
      <c r="U132" s="39"/>
      <c r="V132" s="39"/>
      <c r="W132" s="39"/>
    </row>
    <row r="133" spans="1:23">
      <c r="A133" s="36"/>
      <c r="B133" s="24"/>
      <c r="C133" s="22"/>
      <c r="D133" s="22"/>
      <c r="E133" s="53"/>
      <c r="F133" s="53"/>
      <c r="G133" s="39"/>
      <c r="H133" s="22"/>
      <c r="I133" s="15"/>
      <c r="J133" s="16"/>
      <c r="K133" s="22"/>
      <c r="L133" s="22"/>
      <c r="M133" s="17"/>
      <c r="N133" s="17"/>
      <c r="O133" s="17"/>
      <c r="P133" s="17"/>
      <c r="Q133" s="22"/>
      <c r="R133" s="39"/>
      <c r="S133" s="39"/>
      <c r="T133" s="39"/>
      <c r="U133" s="39"/>
      <c r="V133" s="39"/>
      <c r="W133" s="39"/>
    </row>
    <row r="134" spans="1:23">
      <c r="A134" s="36"/>
      <c r="B134" s="24"/>
      <c r="C134" s="22"/>
      <c r="D134" s="22"/>
      <c r="E134" s="53"/>
      <c r="F134" s="53"/>
      <c r="G134" s="39"/>
      <c r="H134" s="22"/>
      <c r="I134" s="15"/>
      <c r="J134" s="16"/>
      <c r="K134" s="22"/>
      <c r="L134" s="22"/>
      <c r="M134" s="17"/>
      <c r="N134" s="17"/>
      <c r="O134" s="17"/>
      <c r="P134" s="17"/>
      <c r="Q134" s="22"/>
      <c r="R134" s="39"/>
      <c r="S134" s="39"/>
      <c r="T134" s="39"/>
      <c r="U134" s="39"/>
      <c r="V134" s="39"/>
      <c r="W134" s="39"/>
    </row>
    <row r="135" spans="1:23">
      <c r="A135" s="36"/>
      <c r="B135" s="24"/>
      <c r="C135" s="22"/>
      <c r="D135" s="22"/>
      <c r="E135" s="53"/>
      <c r="F135" s="53"/>
      <c r="G135" s="39"/>
      <c r="H135" s="22"/>
      <c r="I135" s="15"/>
      <c r="J135" s="16"/>
      <c r="K135" s="22"/>
      <c r="L135" s="22"/>
      <c r="M135" s="17"/>
      <c r="N135" s="17"/>
      <c r="O135" s="17"/>
      <c r="P135" s="17"/>
      <c r="Q135" s="22"/>
      <c r="R135" s="39"/>
      <c r="S135" s="39"/>
      <c r="T135" s="39"/>
      <c r="U135" s="39"/>
      <c r="V135" s="39"/>
      <c r="W135" s="39"/>
    </row>
    <row r="136" spans="1:23">
      <c r="A136" s="36"/>
      <c r="B136" s="24"/>
      <c r="C136" s="22"/>
      <c r="D136" s="22"/>
      <c r="E136" s="53"/>
      <c r="F136" s="53"/>
      <c r="G136" s="39"/>
      <c r="H136" s="22"/>
      <c r="I136" s="15"/>
      <c r="J136" s="16"/>
      <c r="K136" s="22"/>
      <c r="L136" s="22"/>
      <c r="M136" s="17"/>
      <c r="N136" s="17"/>
      <c r="O136" s="17"/>
      <c r="P136" s="17"/>
      <c r="Q136" s="108"/>
      <c r="R136" s="39"/>
      <c r="S136" s="39"/>
      <c r="T136" s="39"/>
      <c r="U136" s="39"/>
      <c r="V136" s="39"/>
      <c r="W136" s="39"/>
    </row>
    <row r="137" spans="1:23">
      <c r="A137" s="36"/>
      <c r="B137" s="24"/>
      <c r="C137" s="22"/>
      <c r="D137" s="22"/>
      <c r="E137" s="53"/>
      <c r="F137" s="53"/>
      <c r="G137" s="39"/>
      <c r="H137" s="22"/>
      <c r="I137" s="15"/>
      <c r="J137" s="16"/>
      <c r="K137" s="22"/>
      <c r="L137" s="22"/>
      <c r="M137" s="17"/>
      <c r="N137" s="17"/>
      <c r="O137" s="17"/>
      <c r="P137" s="17"/>
      <c r="Q137" s="108"/>
      <c r="R137" s="39"/>
      <c r="S137" s="39"/>
      <c r="T137" s="39"/>
      <c r="U137" s="39"/>
      <c r="V137" s="39"/>
      <c r="W137" s="39"/>
    </row>
    <row r="138" spans="1:23">
      <c r="A138" s="36"/>
      <c r="B138" s="24"/>
      <c r="C138" s="22"/>
      <c r="D138" s="22"/>
      <c r="E138" s="53"/>
      <c r="F138" s="53"/>
      <c r="G138" s="39"/>
      <c r="H138" s="22"/>
      <c r="I138" s="15"/>
      <c r="J138" s="16"/>
      <c r="K138" s="22"/>
      <c r="L138" s="22"/>
      <c r="M138" s="17"/>
      <c r="N138" s="17"/>
      <c r="O138" s="17"/>
      <c r="P138" s="17"/>
      <c r="Q138" s="108"/>
      <c r="R138" s="39"/>
      <c r="S138" s="39"/>
      <c r="T138" s="39"/>
      <c r="U138" s="39"/>
      <c r="V138" s="39"/>
      <c r="W138" s="39"/>
    </row>
    <row r="139" spans="1:23">
      <c r="A139" s="36"/>
      <c r="B139" s="24"/>
      <c r="C139" s="22"/>
      <c r="D139" s="22"/>
      <c r="E139" s="53"/>
      <c r="F139" s="53"/>
      <c r="G139" s="39"/>
      <c r="H139" s="22"/>
      <c r="I139" s="15"/>
      <c r="J139" s="16"/>
      <c r="K139" s="22"/>
      <c r="L139" s="22"/>
      <c r="M139" s="17"/>
      <c r="N139" s="17"/>
      <c r="O139" s="17"/>
      <c r="P139" s="17"/>
      <c r="Q139" s="108"/>
      <c r="R139" s="39"/>
      <c r="S139" s="39"/>
      <c r="T139" s="39"/>
      <c r="U139" s="39"/>
      <c r="V139" s="39"/>
      <c r="W139" s="39"/>
    </row>
    <row r="140" spans="1:23" s="50" customFormat="1">
      <c r="A140" s="36"/>
      <c r="B140" s="106"/>
      <c r="C140" s="22"/>
      <c r="D140" s="22"/>
      <c r="E140" s="53"/>
      <c r="F140" s="53"/>
      <c r="G140" s="39"/>
      <c r="H140" s="22"/>
      <c r="I140" s="15"/>
      <c r="J140" s="16"/>
      <c r="K140" s="22"/>
      <c r="L140" s="22"/>
      <c r="M140" s="17"/>
      <c r="N140" s="17"/>
      <c r="O140" s="17"/>
      <c r="P140" s="17"/>
      <c r="Q140" s="108"/>
      <c r="R140" s="39"/>
      <c r="S140" s="39"/>
      <c r="T140" s="53"/>
      <c r="U140" s="39"/>
      <c r="V140" s="39"/>
      <c r="W140" s="39"/>
    </row>
    <row r="141" spans="1:23">
      <c r="A141" s="40"/>
      <c r="B141" s="24"/>
      <c r="C141" s="22"/>
      <c r="D141" s="22"/>
      <c r="E141" s="53"/>
      <c r="F141" s="53"/>
      <c r="G141" s="39"/>
      <c r="H141" s="22"/>
      <c r="I141" s="15"/>
      <c r="J141" s="16"/>
      <c r="K141" s="22"/>
      <c r="L141" s="22"/>
      <c r="M141" s="17"/>
      <c r="N141" s="17"/>
      <c r="O141" s="17"/>
      <c r="P141" s="17"/>
      <c r="Q141" s="108"/>
      <c r="R141" s="39"/>
      <c r="S141" s="39"/>
      <c r="T141" s="39"/>
      <c r="U141" s="39"/>
      <c r="V141" s="39"/>
      <c r="W141" s="39"/>
    </row>
    <row r="142" spans="1:23">
      <c r="A142" s="36"/>
      <c r="B142" s="24"/>
      <c r="C142" s="22"/>
      <c r="D142" s="22"/>
      <c r="E142" s="53"/>
      <c r="F142" s="53"/>
      <c r="G142" s="39"/>
      <c r="H142" s="22"/>
      <c r="I142" s="15"/>
      <c r="J142" s="16"/>
      <c r="K142" s="22"/>
      <c r="L142" s="22"/>
      <c r="M142" s="17"/>
      <c r="N142" s="17"/>
      <c r="O142" s="17"/>
      <c r="P142" s="17"/>
      <c r="Q142" s="108"/>
      <c r="R142" s="39"/>
      <c r="S142" s="39"/>
      <c r="T142" s="39"/>
      <c r="U142" s="39"/>
      <c r="V142" s="39"/>
      <c r="W142" s="39"/>
    </row>
    <row r="143" spans="1:23">
      <c r="A143" s="36"/>
      <c r="B143" s="24"/>
      <c r="C143" s="22"/>
      <c r="D143" s="22"/>
      <c r="E143" s="53"/>
      <c r="F143" s="53"/>
      <c r="G143" s="39"/>
      <c r="H143" s="22"/>
      <c r="I143" s="15"/>
      <c r="J143" s="16"/>
      <c r="K143" s="22"/>
      <c r="L143" s="22"/>
      <c r="M143" s="17"/>
      <c r="N143" s="17"/>
      <c r="O143" s="17"/>
      <c r="P143" s="17"/>
      <c r="Q143" s="108"/>
      <c r="R143" s="39"/>
      <c r="S143" s="39"/>
      <c r="T143" s="39"/>
      <c r="U143" s="39"/>
      <c r="V143" s="39"/>
      <c r="W143" s="39"/>
    </row>
    <row r="144" spans="1:23">
      <c r="A144" s="36"/>
      <c r="B144" s="24"/>
      <c r="C144" s="22"/>
      <c r="D144" s="22"/>
      <c r="E144" s="53"/>
      <c r="F144" s="53"/>
      <c r="G144" s="39"/>
      <c r="H144" s="22"/>
      <c r="I144" s="15"/>
      <c r="J144" s="16"/>
      <c r="K144" s="22"/>
      <c r="L144" s="22"/>
      <c r="M144" s="17"/>
      <c r="N144" s="17"/>
      <c r="O144" s="17"/>
      <c r="P144" s="17"/>
      <c r="Q144" s="108"/>
      <c r="R144" s="39"/>
      <c r="S144" s="39"/>
      <c r="T144" s="39"/>
      <c r="U144" s="39"/>
      <c r="V144" s="39"/>
      <c r="W144" s="39"/>
    </row>
    <row r="145" spans="1:23">
      <c r="A145" s="36"/>
      <c r="B145" s="24"/>
      <c r="C145" s="22"/>
      <c r="D145" s="22"/>
      <c r="E145" s="53"/>
      <c r="F145" s="39"/>
      <c r="G145" s="39"/>
      <c r="H145" s="22"/>
      <c r="I145" s="15"/>
      <c r="J145" s="16"/>
      <c r="K145" s="22"/>
      <c r="L145" s="22"/>
      <c r="M145" s="17"/>
      <c r="N145" s="17"/>
      <c r="O145" s="17"/>
      <c r="P145" s="17"/>
      <c r="Q145" s="108"/>
      <c r="R145" s="39"/>
      <c r="S145" s="39"/>
      <c r="T145" s="39"/>
      <c r="U145" s="39"/>
      <c r="V145" s="39"/>
      <c r="W145" s="39"/>
    </row>
    <row r="146" spans="1:23">
      <c r="A146" s="36"/>
      <c r="B146" s="24"/>
      <c r="C146" s="22"/>
      <c r="D146" s="22"/>
      <c r="E146" s="53"/>
      <c r="F146" s="53"/>
      <c r="G146" s="39"/>
      <c r="H146" s="22"/>
      <c r="I146" s="15"/>
      <c r="J146" s="16"/>
      <c r="K146" s="22"/>
      <c r="L146" s="22"/>
      <c r="M146" s="17"/>
      <c r="N146" s="17"/>
      <c r="O146" s="17"/>
      <c r="P146" s="17"/>
      <c r="Q146" s="108"/>
      <c r="R146" s="39"/>
      <c r="S146" s="39"/>
      <c r="T146" s="39"/>
      <c r="U146" s="39"/>
      <c r="V146" s="39"/>
      <c r="W146" s="39"/>
    </row>
    <row r="147" spans="1:23">
      <c r="A147" s="36"/>
      <c r="B147" s="24"/>
      <c r="C147" s="22"/>
      <c r="D147" s="22"/>
      <c r="E147" s="53"/>
      <c r="F147" s="53"/>
      <c r="G147" s="39"/>
      <c r="H147" s="22"/>
      <c r="I147" s="15"/>
      <c r="J147" s="16"/>
      <c r="K147" s="22"/>
      <c r="L147" s="22"/>
      <c r="M147" s="17"/>
      <c r="N147" s="17"/>
      <c r="O147" s="17"/>
      <c r="P147" s="17"/>
      <c r="Q147" s="22"/>
      <c r="R147" s="39"/>
      <c r="S147" s="39"/>
      <c r="T147" s="39"/>
      <c r="U147" s="39"/>
      <c r="V147" s="39"/>
      <c r="W147" s="39"/>
    </row>
    <row r="148" spans="1:23">
      <c r="A148" s="36"/>
      <c r="B148" s="24"/>
      <c r="C148" s="22"/>
      <c r="D148" s="22"/>
      <c r="E148" s="53"/>
      <c r="F148" s="53"/>
      <c r="G148" s="39"/>
      <c r="H148" s="22"/>
      <c r="I148" s="15"/>
      <c r="J148" s="16"/>
      <c r="K148" s="22"/>
      <c r="L148" s="22"/>
      <c r="M148" s="17"/>
      <c r="N148" s="17"/>
      <c r="O148" s="17"/>
      <c r="P148" s="17"/>
      <c r="Q148" s="22"/>
      <c r="R148" s="39"/>
      <c r="S148" s="39"/>
      <c r="T148" s="39"/>
      <c r="U148" s="39"/>
      <c r="V148" s="39"/>
      <c r="W148" s="39"/>
    </row>
    <row r="149" spans="1:23">
      <c r="A149" s="36"/>
      <c r="B149" s="24"/>
      <c r="C149" s="22"/>
      <c r="D149" s="22"/>
      <c r="E149" s="53"/>
      <c r="F149" s="53"/>
      <c r="G149" s="39"/>
      <c r="H149" s="22"/>
      <c r="I149" s="15"/>
      <c r="J149" s="16"/>
      <c r="K149" s="22"/>
      <c r="L149" s="22"/>
      <c r="M149" s="17"/>
      <c r="N149" s="17"/>
      <c r="O149" s="17"/>
      <c r="P149" s="17"/>
      <c r="Q149" s="108"/>
      <c r="R149" s="39"/>
      <c r="S149" s="39"/>
      <c r="T149" s="39"/>
      <c r="U149" s="39"/>
      <c r="V149" s="39"/>
      <c r="W149" s="39"/>
    </row>
    <row r="150" spans="1:23" s="50" customFormat="1">
      <c r="A150" s="36"/>
      <c r="B150" s="106"/>
      <c r="C150" s="22"/>
      <c r="D150" s="22"/>
      <c r="E150" s="53"/>
      <c r="F150" s="53"/>
      <c r="G150" s="39"/>
      <c r="H150" s="22"/>
      <c r="I150" s="15"/>
      <c r="J150" s="16"/>
      <c r="K150" s="22"/>
      <c r="L150" s="22"/>
      <c r="M150" s="17"/>
      <c r="N150" s="17"/>
      <c r="O150" s="17"/>
      <c r="P150" s="17"/>
      <c r="Q150" s="108"/>
      <c r="R150" s="39"/>
      <c r="S150" s="39"/>
      <c r="T150" s="39"/>
      <c r="U150" s="39"/>
      <c r="V150" s="39"/>
      <c r="W150" s="39"/>
    </row>
    <row r="151" spans="1:23">
      <c r="A151" s="40"/>
      <c r="B151" s="24"/>
      <c r="C151" s="22"/>
      <c r="D151" s="22"/>
      <c r="E151" s="53"/>
      <c r="F151" s="53"/>
      <c r="G151" s="39"/>
      <c r="H151" s="22"/>
      <c r="I151" s="15"/>
      <c r="J151" s="16"/>
      <c r="K151" s="22"/>
      <c r="L151" s="22"/>
      <c r="M151" s="17"/>
      <c r="N151" s="17"/>
      <c r="O151" s="17"/>
      <c r="P151" s="17"/>
      <c r="Q151" s="108"/>
      <c r="R151" s="39"/>
      <c r="S151" s="39"/>
      <c r="T151" s="39"/>
      <c r="U151" s="39"/>
      <c r="V151" s="39"/>
      <c r="W151" s="39"/>
    </row>
    <row r="152" spans="1:23">
      <c r="A152" s="36"/>
      <c r="B152" s="24"/>
      <c r="C152" s="22"/>
      <c r="D152" s="22"/>
      <c r="E152" s="53"/>
      <c r="F152" s="53"/>
      <c r="G152" s="39"/>
      <c r="H152" s="22"/>
      <c r="I152" s="15"/>
      <c r="J152" s="16"/>
      <c r="K152" s="22"/>
      <c r="L152" s="22"/>
      <c r="M152" s="17"/>
      <c r="N152" s="17"/>
      <c r="O152" s="17"/>
      <c r="P152" s="17"/>
      <c r="Q152" s="108"/>
      <c r="R152" s="39"/>
      <c r="S152" s="39"/>
      <c r="T152" s="39"/>
      <c r="U152" s="39"/>
      <c r="V152" s="39"/>
      <c r="W152" s="39"/>
    </row>
    <row r="153" spans="1:23">
      <c r="A153" s="36"/>
      <c r="B153" s="24"/>
      <c r="C153" s="22"/>
      <c r="D153" s="22"/>
      <c r="E153" s="53"/>
      <c r="F153" s="53"/>
      <c r="G153" s="39"/>
      <c r="H153" s="22"/>
      <c r="I153" s="15"/>
      <c r="J153" s="16"/>
      <c r="K153" s="22"/>
      <c r="L153" s="22"/>
      <c r="M153" s="17"/>
      <c r="N153" s="17"/>
      <c r="O153" s="17"/>
      <c r="P153" s="17"/>
      <c r="Q153" s="108"/>
      <c r="R153" s="39"/>
      <c r="S153" s="39"/>
      <c r="T153" s="39"/>
      <c r="U153" s="39"/>
      <c r="V153" s="39"/>
      <c r="W153" s="39"/>
    </row>
    <row r="154" spans="1:23">
      <c r="A154" s="36"/>
      <c r="B154" s="24"/>
      <c r="C154" s="22"/>
      <c r="D154" s="22"/>
      <c r="E154" s="53"/>
      <c r="F154" s="53"/>
      <c r="G154" s="39"/>
      <c r="H154" s="22"/>
      <c r="I154" s="15"/>
      <c r="J154" s="16"/>
      <c r="K154" s="22"/>
      <c r="L154" s="22"/>
      <c r="M154" s="17"/>
      <c r="N154" s="17"/>
      <c r="O154" s="17"/>
      <c r="P154" s="17"/>
      <c r="Q154" s="108"/>
      <c r="R154" s="39"/>
      <c r="S154" s="39"/>
      <c r="T154" s="39"/>
      <c r="U154" s="39"/>
      <c r="V154" s="39"/>
      <c r="W154" s="39"/>
    </row>
    <row r="155" spans="1:23">
      <c r="A155" s="36"/>
      <c r="B155" s="24"/>
      <c r="C155" s="22"/>
      <c r="D155" s="22"/>
      <c r="E155" s="53"/>
      <c r="F155" s="53"/>
      <c r="G155" s="39"/>
      <c r="H155" s="22"/>
      <c r="I155" s="15"/>
      <c r="J155" s="16"/>
      <c r="K155" s="22"/>
      <c r="L155" s="22"/>
      <c r="M155" s="17"/>
      <c r="N155" s="17"/>
      <c r="O155" s="17"/>
      <c r="P155" s="17"/>
      <c r="Q155" s="22"/>
      <c r="R155" s="39"/>
      <c r="S155" s="39"/>
      <c r="T155" s="39"/>
      <c r="U155" s="39"/>
      <c r="V155" s="39"/>
      <c r="W155" s="39"/>
    </row>
    <row r="156" spans="1:23">
      <c r="A156" s="36"/>
      <c r="B156" s="24"/>
      <c r="C156" s="22"/>
      <c r="D156" s="22"/>
      <c r="E156" s="53"/>
      <c r="F156" s="53"/>
      <c r="G156" s="39"/>
      <c r="H156" s="22"/>
      <c r="I156" s="15"/>
      <c r="J156" s="16"/>
      <c r="K156" s="22"/>
      <c r="L156" s="22"/>
      <c r="M156" s="17"/>
      <c r="N156" s="17"/>
      <c r="O156" s="17"/>
      <c r="P156" s="17"/>
      <c r="Q156" s="108"/>
      <c r="R156" s="39"/>
      <c r="S156" s="39"/>
      <c r="T156" s="39"/>
      <c r="U156" s="39"/>
      <c r="V156" s="39"/>
      <c r="W156" s="39"/>
    </row>
    <row r="157" spans="1:23">
      <c r="A157" s="36"/>
      <c r="B157" s="24"/>
      <c r="C157" s="22"/>
      <c r="D157" s="22"/>
      <c r="E157" s="53"/>
      <c r="F157" s="53"/>
      <c r="G157" s="39"/>
      <c r="H157" s="22"/>
      <c r="I157" s="15"/>
      <c r="J157" s="16"/>
      <c r="K157" s="22"/>
      <c r="L157" s="22"/>
      <c r="M157" s="17"/>
      <c r="N157" s="17"/>
      <c r="O157" s="17"/>
      <c r="P157" s="17"/>
      <c r="Q157" s="22"/>
      <c r="R157" s="39"/>
      <c r="S157" s="39"/>
      <c r="T157" s="39"/>
      <c r="U157" s="39"/>
      <c r="V157" s="39"/>
      <c r="W157" s="39"/>
    </row>
    <row r="158" spans="1:23">
      <c r="A158" s="36"/>
      <c r="B158" s="24"/>
      <c r="C158" s="22"/>
      <c r="D158" s="22"/>
      <c r="E158" s="53"/>
      <c r="F158" s="53"/>
      <c r="G158" s="39"/>
      <c r="H158" s="22"/>
      <c r="I158" s="15"/>
      <c r="J158" s="16"/>
      <c r="K158" s="22"/>
      <c r="L158" s="22"/>
      <c r="M158" s="17"/>
      <c r="N158" s="17"/>
      <c r="O158" s="17"/>
      <c r="P158" s="17"/>
      <c r="Q158" s="108"/>
      <c r="R158" s="39"/>
      <c r="S158" s="39"/>
      <c r="T158" s="39"/>
      <c r="U158" s="39"/>
      <c r="V158" s="39"/>
      <c r="W158" s="39"/>
    </row>
    <row r="159" spans="1:23">
      <c r="A159" s="36"/>
      <c r="B159" s="24"/>
      <c r="C159" s="22"/>
      <c r="D159" s="22"/>
      <c r="E159" s="53"/>
      <c r="F159" s="53"/>
      <c r="G159" s="39"/>
      <c r="H159" s="22"/>
      <c r="I159" s="15"/>
      <c r="J159" s="16"/>
      <c r="K159" s="22"/>
      <c r="L159" s="22"/>
      <c r="M159" s="17"/>
      <c r="N159" s="17"/>
      <c r="O159" s="17"/>
      <c r="P159" s="17"/>
      <c r="Q159" s="108"/>
      <c r="R159" s="39"/>
      <c r="S159" s="39"/>
      <c r="T159" s="39"/>
      <c r="U159" s="39"/>
      <c r="V159" s="39"/>
      <c r="W159" s="39"/>
    </row>
    <row r="160" spans="1:23" s="50" customFormat="1">
      <c r="A160" s="36"/>
      <c r="B160" s="106"/>
      <c r="C160" s="22"/>
      <c r="D160" s="22"/>
      <c r="E160" s="53"/>
      <c r="F160" s="53"/>
      <c r="G160" s="39"/>
      <c r="H160" s="22"/>
      <c r="I160" s="15"/>
      <c r="J160" s="16"/>
      <c r="K160" s="22"/>
      <c r="L160" s="22"/>
      <c r="M160" s="17"/>
      <c r="N160" s="17"/>
      <c r="O160" s="17"/>
      <c r="P160" s="17"/>
      <c r="Q160" s="108"/>
      <c r="R160" s="39"/>
      <c r="S160" s="39"/>
      <c r="T160" s="53"/>
      <c r="U160" s="39"/>
      <c r="V160" s="39"/>
      <c r="W160" s="39"/>
    </row>
    <row r="161" spans="1:23">
      <c r="A161" s="40"/>
      <c r="B161" s="24"/>
      <c r="C161" s="22"/>
      <c r="D161" s="22"/>
      <c r="E161" s="53"/>
      <c r="F161" s="53"/>
      <c r="G161" s="39"/>
      <c r="H161" s="22"/>
      <c r="I161" s="15"/>
      <c r="J161" s="16"/>
      <c r="K161" s="22"/>
      <c r="L161" s="22"/>
      <c r="M161" s="17"/>
      <c r="N161" s="17"/>
      <c r="O161" s="17"/>
      <c r="P161" s="17"/>
      <c r="Q161" s="108"/>
      <c r="R161" s="39"/>
      <c r="S161" s="39"/>
      <c r="T161" s="39"/>
      <c r="U161" s="39"/>
      <c r="V161" s="39"/>
      <c r="W161" s="39"/>
    </row>
    <row r="162" spans="1:23">
      <c r="A162" s="36"/>
      <c r="B162" s="37"/>
      <c r="C162" s="22"/>
      <c r="D162" s="22"/>
      <c r="E162" s="53"/>
      <c r="F162" s="53"/>
      <c r="G162" s="39"/>
      <c r="H162" s="22"/>
      <c r="I162" s="15"/>
      <c r="J162" s="16"/>
      <c r="K162" s="22"/>
      <c r="L162" s="22"/>
      <c r="M162" s="17"/>
      <c r="N162" s="17"/>
      <c r="O162" s="17"/>
      <c r="P162" s="17"/>
      <c r="Q162" s="108"/>
      <c r="R162" s="39"/>
      <c r="S162" s="39"/>
      <c r="T162" s="39"/>
      <c r="U162" s="39"/>
      <c r="V162" s="39"/>
      <c r="W162" s="39"/>
    </row>
    <row r="163" spans="1:23">
      <c r="A163" s="36"/>
      <c r="B163" s="24"/>
      <c r="C163" s="22"/>
      <c r="D163" s="22"/>
      <c r="E163" s="53"/>
      <c r="F163" s="53"/>
      <c r="G163" s="39"/>
      <c r="H163" s="22"/>
      <c r="I163" s="15"/>
      <c r="J163" s="16"/>
      <c r="K163" s="22"/>
      <c r="L163" s="22"/>
      <c r="M163" s="17"/>
      <c r="N163" s="17"/>
      <c r="O163" s="17"/>
      <c r="P163" s="17"/>
      <c r="Q163" s="108"/>
      <c r="R163" s="39"/>
      <c r="S163" s="39"/>
      <c r="T163" s="39"/>
      <c r="U163" s="39"/>
      <c r="V163" s="39"/>
      <c r="W163" s="39"/>
    </row>
    <row r="164" spans="1:23">
      <c r="A164" s="36"/>
      <c r="B164" s="24"/>
      <c r="C164" s="22"/>
      <c r="D164" s="22"/>
      <c r="E164" s="53"/>
      <c r="F164" s="53"/>
      <c r="G164" s="39"/>
      <c r="H164" s="22"/>
      <c r="I164" s="15"/>
      <c r="J164" s="16"/>
      <c r="K164" s="22"/>
      <c r="L164" s="22"/>
      <c r="M164" s="17"/>
      <c r="N164" s="17"/>
      <c r="O164" s="17"/>
      <c r="P164" s="17"/>
      <c r="Q164" s="108"/>
      <c r="R164" s="39"/>
      <c r="S164" s="39"/>
      <c r="T164" s="39"/>
      <c r="U164" s="39"/>
      <c r="V164" s="39"/>
      <c r="W164" s="39"/>
    </row>
    <row r="165" spans="1:23">
      <c r="A165" s="36"/>
      <c r="B165" s="24"/>
      <c r="C165" s="22"/>
      <c r="D165" s="22"/>
      <c r="E165" s="53"/>
      <c r="F165" s="53"/>
      <c r="G165" s="39"/>
      <c r="H165" s="22"/>
      <c r="I165" s="15"/>
      <c r="J165" s="16"/>
      <c r="K165" s="22"/>
      <c r="L165" s="22"/>
      <c r="M165" s="17"/>
      <c r="N165" s="17"/>
      <c r="O165" s="17"/>
      <c r="P165" s="17"/>
      <c r="Q165" s="108"/>
      <c r="R165" s="39"/>
      <c r="S165" s="39"/>
      <c r="T165" s="39"/>
      <c r="U165" s="39"/>
      <c r="V165" s="39"/>
      <c r="W165" s="39"/>
    </row>
    <row r="166" spans="1:23">
      <c r="A166" s="36"/>
      <c r="B166" s="24"/>
      <c r="C166" s="22"/>
      <c r="D166" s="22"/>
      <c r="E166" s="53"/>
      <c r="F166" s="53"/>
      <c r="G166" s="39"/>
      <c r="H166" s="22"/>
      <c r="I166" s="15"/>
      <c r="J166" s="16"/>
      <c r="K166" s="22"/>
      <c r="L166" s="22"/>
      <c r="M166" s="17"/>
      <c r="N166" s="17"/>
      <c r="O166" s="17"/>
      <c r="P166" s="17"/>
      <c r="Q166" s="108"/>
      <c r="R166" s="39"/>
      <c r="S166" s="39"/>
      <c r="T166" s="39"/>
      <c r="U166" s="39"/>
      <c r="V166" s="39"/>
      <c r="W166" s="39"/>
    </row>
    <row r="167" spans="1:23">
      <c r="A167" s="36"/>
      <c r="B167" s="24"/>
      <c r="C167" s="22"/>
      <c r="D167" s="22"/>
      <c r="E167" s="53"/>
      <c r="F167" s="53"/>
      <c r="G167" s="39"/>
      <c r="H167" s="22"/>
      <c r="I167" s="15"/>
      <c r="J167" s="16"/>
      <c r="K167" s="22"/>
      <c r="L167" s="22"/>
      <c r="M167" s="17"/>
      <c r="N167" s="17"/>
      <c r="O167" s="17"/>
      <c r="P167" s="17"/>
      <c r="Q167" s="108"/>
      <c r="R167" s="39"/>
      <c r="S167" s="39"/>
      <c r="T167" s="39"/>
      <c r="U167" s="39"/>
      <c r="V167" s="39"/>
      <c r="W167" s="39"/>
    </row>
    <row r="168" spans="1:23">
      <c r="A168" s="36"/>
      <c r="B168" s="24"/>
      <c r="C168" s="22"/>
      <c r="D168" s="22"/>
      <c r="E168" s="53"/>
      <c r="F168" s="53"/>
      <c r="G168" s="39"/>
      <c r="H168" s="22"/>
      <c r="I168" s="15"/>
      <c r="J168" s="16"/>
      <c r="K168" s="22"/>
      <c r="L168" s="22"/>
      <c r="M168" s="17"/>
      <c r="N168" s="17"/>
      <c r="O168" s="17"/>
      <c r="P168" s="17"/>
      <c r="Q168" s="22"/>
      <c r="R168" s="39"/>
      <c r="S168" s="39"/>
      <c r="T168" s="39"/>
      <c r="U168" s="39"/>
      <c r="V168" s="39"/>
      <c r="W168" s="39"/>
    </row>
    <row r="169" spans="1:23">
      <c r="A169" s="36"/>
      <c r="B169" s="24"/>
      <c r="C169" s="22"/>
      <c r="D169" s="22"/>
      <c r="E169" s="53"/>
      <c r="F169" s="53"/>
      <c r="G169" s="39"/>
      <c r="H169" s="22"/>
      <c r="I169" s="15"/>
      <c r="J169" s="16"/>
      <c r="K169" s="22"/>
      <c r="L169" s="22"/>
      <c r="M169" s="17"/>
      <c r="N169" s="17"/>
      <c r="O169" s="17"/>
      <c r="P169" s="17"/>
      <c r="Q169" s="108"/>
      <c r="R169" s="39"/>
      <c r="S169" s="39"/>
      <c r="T169" s="39"/>
      <c r="U169" s="39"/>
      <c r="V169" s="39"/>
      <c r="W169" s="39"/>
    </row>
    <row r="170" spans="1:23" s="50" customFormat="1">
      <c r="A170" s="36"/>
      <c r="B170" s="106"/>
      <c r="C170" s="22"/>
      <c r="D170" s="22"/>
      <c r="E170" s="53"/>
      <c r="F170" s="53"/>
      <c r="G170" s="39"/>
      <c r="H170" s="22"/>
      <c r="I170" s="15"/>
      <c r="J170" s="16"/>
      <c r="K170" s="22"/>
      <c r="L170" s="22"/>
      <c r="M170" s="17"/>
      <c r="N170" s="17"/>
      <c r="O170" s="17"/>
      <c r="P170" s="17"/>
      <c r="Q170" s="22"/>
      <c r="R170" s="39"/>
      <c r="S170" s="39"/>
      <c r="T170" s="53"/>
      <c r="U170" s="39"/>
      <c r="V170" s="39"/>
      <c r="W170" s="39"/>
    </row>
    <row r="171" spans="1:23">
      <c r="A171" s="40"/>
      <c r="B171" s="24"/>
      <c r="C171" s="22"/>
      <c r="D171" s="22"/>
      <c r="E171" s="53"/>
      <c r="F171" s="53"/>
      <c r="G171" s="39"/>
      <c r="H171" s="22"/>
      <c r="I171" s="15"/>
      <c r="J171" s="16"/>
      <c r="K171" s="22"/>
      <c r="L171" s="22"/>
      <c r="M171" s="17"/>
      <c r="N171" s="17"/>
      <c r="O171" s="17"/>
      <c r="P171" s="17"/>
      <c r="Q171" s="22"/>
      <c r="R171" s="39"/>
      <c r="S171" s="39"/>
      <c r="T171" s="39"/>
      <c r="U171" s="39"/>
      <c r="V171" s="39"/>
      <c r="W171" s="39"/>
    </row>
    <row r="172" spans="1:23">
      <c r="A172" s="36"/>
      <c r="B172" s="24"/>
      <c r="C172" s="22"/>
      <c r="D172" s="22"/>
      <c r="E172" s="53"/>
      <c r="F172" s="53"/>
      <c r="G172" s="39"/>
      <c r="H172" s="22"/>
      <c r="I172" s="15"/>
      <c r="J172" s="16"/>
      <c r="K172" s="22"/>
      <c r="L172" s="22"/>
      <c r="M172" s="17"/>
      <c r="N172" s="17"/>
      <c r="O172" s="17"/>
      <c r="P172" s="17"/>
      <c r="Q172" s="22"/>
      <c r="R172" s="39"/>
      <c r="S172" s="39"/>
      <c r="T172" s="39"/>
      <c r="U172" s="39"/>
      <c r="V172" s="39"/>
      <c r="W172" s="39"/>
    </row>
    <row r="173" spans="1:23">
      <c r="A173" s="36"/>
      <c r="B173" s="24"/>
      <c r="C173" s="22"/>
      <c r="D173" s="22"/>
      <c r="E173" s="53"/>
      <c r="F173" s="53"/>
      <c r="G173" s="39"/>
      <c r="H173" s="22"/>
      <c r="I173" s="15"/>
      <c r="J173" s="16"/>
      <c r="K173" s="22"/>
      <c r="L173" s="22"/>
      <c r="M173" s="17"/>
      <c r="N173" s="17"/>
      <c r="O173" s="17"/>
      <c r="P173" s="17"/>
      <c r="Q173" s="22"/>
      <c r="R173" s="39"/>
      <c r="S173" s="39"/>
      <c r="T173" s="39"/>
      <c r="U173" s="39"/>
      <c r="V173" s="39"/>
      <c r="W173" s="39"/>
    </row>
    <row r="174" spans="1:23">
      <c r="A174" s="36"/>
      <c r="B174" s="24"/>
      <c r="C174" s="22"/>
      <c r="D174" s="22"/>
      <c r="E174" s="53"/>
      <c r="F174" s="53"/>
      <c r="G174" s="39"/>
      <c r="H174" s="22"/>
      <c r="I174" s="15"/>
      <c r="J174" s="16"/>
      <c r="K174" s="22"/>
      <c r="L174" s="22"/>
      <c r="M174" s="17"/>
      <c r="N174" s="17"/>
      <c r="O174" s="17"/>
      <c r="P174" s="17"/>
      <c r="Q174" s="108"/>
      <c r="R174" s="39"/>
      <c r="S174" s="39"/>
      <c r="T174" s="39"/>
      <c r="U174" s="39"/>
      <c r="V174" s="39"/>
      <c r="W174" s="39"/>
    </row>
    <row r="175" spans="1:23">
      <c r="A175" s="36"/>
      <c r="B175" s="24"/>
      <c r="C175" s="22"/>
      <c r="D175" s="22"/>
      <c r="E175" s="53"/>
      <c r="F175" s="53"/>
      <c r="G175" s="39"/>
      <c r="H175" s="22"/>
      <c r="I175" s="15"/>
      <c r="J175" s="16"/>
      <c r="K175" s="22"/>
      <c r="L175" s="22"/>
      <c r="M175" s="17"/>
      <c r="N175" s="17"/>
      <c r="O175" s="17"/>
      <c r="P175" s="17"/>
      <c r="Q175" s="22"/>
      <c r="R175" s="39"/>
      <c r="S175" s="39"/>
      <c r="T175" s="39"/>
      <c r="U175" s="39"/>
      <c r="V175" s="39"/>
      <c r="W175" s="39"/>
    </row>
    <row r="176" spans="1:23">
      <c r="A176" s="36"/>
      <c r="B176" s="24"/>
      <c r="C176" s="22"/>
      <c r="D176" s="22"/>
      <c r="E176" s="53"/>
      <c r="F176" s="53"/>
      <c r="G176" s="39"/>
      <c r="H176" s="22"/>
      <c r="I176" s="15"/>
      <c r="J176" s="16"/>
      <c r="K176" s="22"/>
      <c r="L176" s="22"/>
      <c r="M176" s="17"/>
      <c r="N176" s="17"/>
      <c r="O176" s="17"/>
      <c r="P176" s="17"/>
      <c r="Q176" s="108"/>
      <c r="R176" s="39"/>
      <c r="S176" s="39"/>
      <c r="T176" s="39"/>
      <c r="U176" s="39"/>
      <c r="V176" s="39"/>
      <c r="W176" s="39"/>
    </row>
    <row r="177" spans="1:23">
      <c r="A177" s="36"/>
      <c r="B177" s="24"/>
      <c r="C177" s="22"/>
      <c r="D177" s="22"/>
      <c r="E177" s="53"/>
      <c r="F177" s="53"/>
      <c r="G177" s="39"/>
      <c r="H177" s="22"/>
      <c r="I177" s="15"/>
      <c r="J177" s="16"/>
      <c r="K177" s="22"/>
      <c r="L177" s="22"/>
      <c r="M177" s="17"/>
      <c r="N177" s="17"/>
      <c r="O177" s="17"/>
      <c r="P177" s="17"/>
      <c r="Q177" s="108"/>
      <c r="R177" s="39"/>
      <c r="S177" s="39"/>
      <c r="T177" s="39"/>
      <c r="U177" s="39"/>
      <c r="V177" s="39"/>
      <c r="W177" s="39"/>
    </row>
    <row r="178" spans="1:23">
      <c r="A178" s="36"/>
      <c r="B178" s="24"/>
      <c r="C178" s="22"/>
      <c r="D178" s="22"/>
      <c r="E178" s="53"/>
      <c r="F178" s="53"/>
      <c r="G178" s="39"/>
      <c r="H178" s="22"/>
      <c r="I178" s="15"/>
      <c r="J178" s="16"/>
      <c r="K178" s="22"/>
      <c r="L178" s="22"/>
      <c r="M178" s="17"/>
      <c r="N178" s="17"/>
      <c r="O178" s="17"/>
      <c r="P178" s="17"/>
      <c r="Q178" s="108"/>
      <c r="R178" s="39"/>
      <c r="S178" s="39"/>
      <c r="T178" s="39"/>
      <c r="U178" s="39"/>
      <c r="V178" s="39"/>
      <c r="W178" s="39"/>
    </row>
    <row r="179" spans="1:23">
      <c r="A179" s="36"/>
      <c r="B179" s="24"/>
      <c r="C179" s="22"/>
      <c r="D179" s="22"/>
      <c r="E179" s="53"/>
      <c r="F179" s="53"/>
      <c r="G179" s="39"/>
      <c r="H179" s="22"/>
      <c r="I179" s="15"/>
      <c r="J179" s="16"/>
      <c r="K179" s="22"/>
      <c r="L179" s="22"/>
      <c r="M179" s="17"/>
      <c r="N179" s="17"/>
      <c r="O179" s="17"/>
      <c r="P179" s="17"/>
      <c r="Q179" s="108"/>
      <c r="R179" s="39"/>
      <c r="S179" s="39"/>
      <c r="T179" s="39"/>
      <c r="U179" s="39"/>
      <c r="V179" s="39"/>
      <c r="W179" s="39"/>
    </row>
    <row r="180" spans="1:23" s="50" customFormat="1">
      <c r="A180" s="36"/>
      <c r="B180" s="106"/>
      <c r="C180" s="22"/>
      <c r="D180" s="22"/>
      <c r="E180" s="53"/>
      <c r="F180" s="53"/>
      <c r="G180" s="39"/>
      <c r="H180" s="22"/>
      <c r="I180" s="15"/>
      <c r="J180" s="16"/>
      <c r="K180" s="22"/>
      <c r="L180" s="22"/>
      <c r="M180" s="17"/>
      <c r="N180" s="17"/>
      <c r="O180" s="17"/>
      <c r="P180" s="17"/>
      <c r="Q180" s="108"/>
      <c r="R180" s="39"/>
      <c r="S180" s="39"/>
      <c r="T180" s="53"/>
      <c r="U180" s="39"/>
      <c r="V180" s="39"/>
      <c r="W180" s="39"/>
    </row>
    <row r="181" spans="1:23">
      <c r="A181" s="40"/>
      <c r="B181" s="24"/>
      <c r="C181" s="22"/>
      <c r="D181" s="22"/>
      <c r="E181" s="53"/>
      <c r="F181" s="53"/>
      <c r="G181" s="39"/>
      <c r="H181" s="22"/>
      <c r="I181" s="15"/>
      <c r="J181" s="16"/>
      <c r="K181" s="22"/>
      <c r="L181" s="22"/>
      <c r="M181" s="17"/>
      <c r="N181" s="17"/>
      <c r="O181" s="17"/>
      <c r="P181" s="17"/>
      <c r="Q181" s="108"/>
      <c r="R181" s="39"/>
      <c r="S181" s="39"/>
      <c r="T181" s="39"/>
      <c r="U181" s="39"/>
      <c r="V181" s="39"/>
      <c r="W181" s="39"/>
    </row>
    <row r="182" spans="1:23">
      <c r="A182" s="36"/>
      <c r="B182" s="24"/>
      <c r="C182" s="22"/>
      <c r="D182" s="22"/>
      <c r="E182" s="53"/>
      <c r="F182" s="53"/>
      <c r="G182" s="39"/>
      <c r="H182" s="22"/>
      <c r="I182" s="15"/>
      <c r="J182" s="16"/>
      <c r="K182" s="22"/>
      <c r="L182" s="22"/>
      <c r="M182" s="17"/>
      <c r="N182" s="17"/>
      <c r="O182" s="17"/>
      <c r="P182" s="17"/>
      <c r="Q182" s="108"/>
      <c r="R182" s="39"/>
      <c r="S182" s="39"/>
      <c r="T182" s="39"/>
      <c r="U182" s="39"/>
      <c r="V182" s="39"/>
      <c r="W182" s="39"/>
    </row>
    <row r="183" spans="1:23">
      <c r="A183" s="36"/>
      <c r="B183" s="24"/>
      <c r="C183" s="22"/>
      <c r="D183" s="22"/>
      <c r="E183" s="53"/>
      <c r="F183" s="53"/>
      <c r="G183" s="39"/>
      <c r="H183" s="22"/>
      <c r="I183" s="15"/>
      <c r="J183" s="16"/>
      <c r="K183" s="22"/>
      <c r="L183" s="22"/>
      <c r="M183" s="17"/>
      <c r="N183" s="17"/>
      <c r="O183" s="17"/>
      <c r="P183" s="17"/>
      <c r="Q183" s="22"/>
      <c r="R183" s="39"/>
      <c r="S183" s="39"/>
      <c r="T183" s="39"/>
      <c r="U183" s="39"/>
      <c r="V183" s="39"/>
      <c r="W183" s="39"/>
    </row>
    <row r="184" spans="1:23">
      <c r="A184" s="36"/>
      <c r="B184" s="24"/>
      <c r="C184" s="22"/>
      <c r="D184" s="22"/>
      <c r="E184" s="53"/>
      <c r="F184" s="53"/>
      <c r="G184" s="39"/>
      <c r="H184" s="22"/>
      <c r="I184" s="15"/>
      <c r="J184" s="16"/>
      <c r="K184" s="22"/>
      <c r="L184" s="22"/>
      <c r="M184" s="17"/>
      <c r="N184" s="17"/>
      <c r="O184" s="17"/>
      <c r="P184" s="17"/>
      <c r="Q184" s="22"/>
      <c r="R184" s="39"/>
      <c r="S184" s="39"/>
      <c r="T184" s="39"/>
      <c r="U184" s="39"/>
      <c r="V184" s="39"/>
      <c r="W184" s="39"/>
    </row>
    <row r="185" spans="1:23">
      <c r="A185" s="36"/>
      <c r="B185" s="24"/>
      <c r="C185" s="22"/>
      <c r="D185" s="22"/>
      <c r="E185" s="53"/>
      <c r="F185" s="53"/>
      <c r="G185" s="39"/>
      <c r="H185" s="22"/>
      <c r="I185" s="15"/>
      <c r="J185" s="16"/>
      <c r="K185" s="22"/>
      <c r="L185" s="22"/>
      <c r="M185" s="17"/>
      <c r="N185" s="17"/>
      <c r="O185" s="17"/>
      <c r="P185" s="17"/>
      <c r="Q185" s="108"/>
      <c r="R185" s="39"/>
      <c r="S185" s="39"/>
      <c r="T185" s="39"/>
      <c r="U185" s="39"/>
      <c r="V185" s="39"/>
      <c r="W185" s="39"/>
    </row>
    <row r="186" spans="1:23">
      <c r="A186" s="36"/>
      <c r="B186" s="24"/>
      <c r="C186" s="22"/>
      <c r="D186" s="22"/>
      <c r="E186" s="53"/>
      <c r="F186" s="53"/>
      <c r="G186" s="39"/>
      <c r="H186" s="22"/>
      <c r="I186" s="15"/>
      <c r="J186" s="16"/>
      <c r="K186" s="22"/>
      <c r="L186" s="22"/>
      <c r="M186" s="17"/>
      <c r="N186" s="17"/>
      <c r="O186" s="17"/>
      <c r="P186" s="17"/>
      <c r="Q186" s="22"/>
      <c r="R186" s="39"/>
      <c r="S186" s="39"/>
      <c r="T186" s="39"/>
      <c r="U186" s="39"/>
      <c r="V186" s="39"/>
      <c r="W186" s="39"/>
    </row>
    <row r="187" spans="1:23">
      <c r="A187" s="36"/>
      <c r="B187" s="24"/>
      <c r="C187" s="22"/>
      <c r="D187" s="22"/>
      <c r="E187" s="53"/>
      <c r="F187" s="53"/>
      <c r="G187" s="39"/>
      <c r="H187" s="22"/>
      <c r="I187" s="15"/>
      <c r="J187" s="16"/>
      <c r="K187" s="22"/>
      <c r="L187" s="22"/>
      <c r="M187" s="17"/>
      <c r="N187" s="17"/>
      <c r="O187" s="17"/>
      <c r="P187" s="17"/>
      <c r="Q187" s="22"/>
      <c r="R187" s="39"/>
      <c r="S187" s="39"/>
      <c r="T187" s="39"/>
      <c r="U187" s="39"/>
      <c r="V187" s="39"/>
      <c r="W187" s="39"/>
    </row>
    <row r="188" spans="1:23">
      <c r="A188" s="36"/>
      <c r="B188" s="24"/>
      <c r="C188" s="22"/>
      <c r="D188" s="22"/>
      <c r="E188" s="53"/>
      <c r="F188" s="53"/>
      <c r="G188" s="39"/>
      <c r="H188" s="22"/>
      <c r="I188" s="15"/>
      <c r="J188" s="16"/>
      <c r="K188" s="22"/>
      <c r="L188" s="22"/>
      <c r="M188" s="17"/>
      <c r="N188" s="17"/>
      <c r="O188" s="17"/>
      <c r="P188" s="17"/>
      <c r="Q188" s="22"/>
      <c r="R188" s="39"/>
      <c r="S188" s="39"/>
      <c r="T188" s="39"/>
      <c r="U188" s="39"/>
      <c r="V188" s="39"/>
      <c r="W188" s="39"/>
    </row>
    <row r="189" spans="1:23">
      <c r="A189" s="36"/>
      <c r="B189" s="24"/>
      <c r="C189" s="22"/>
      <c r="D189" s="22"/>
      <c r="E189" s="53"/>
      <c r="F189" s="53"/>
      <c r="G189" s="39"/>
      <c r="H189" s="22"/>
      <c r="I189" s="15"/>
      <c r="J189" s="16"/>
      <c r="K189" s="22"/>
      <c r="L189" s="22"/>
      <c r="M189" s="17"/>
      <c r="N189" s="17"/>
      <c r="O189" s="17"/>
      <c r="P189" s="17"/>
      <c r="Q189" s="22"/>
      <c r="R189" s="39"/>
      <c r="S189" s="39"/>
      <c r="T189" s="39"/>
      <c r="U189" s="39"/>
      <c r="V189" s="39"/>
      <c r="W189" s="39"/>
    </row>
    <row r="190" spans="1:23" s="50" customFormat="1">
      <c r="A190" s="36"/>
      <c r="B190" s="106"/>
      <c r="C190" s="22"/>
      <c r="D190" s="22"/>
      <c r="E190" s="53"/>
      <c r="F190" s="53"/>
      <c r="G190" s="39"/>
      <c r="H190" s="22"/>
      <c r="I190" s="15"/>
      <c r="J190" s="16"/>
      <c r="K190" s="22"/>
      <c r="L190" s="22"/>
      <c r="M190" s="17"/>
      <c r="N190" s="17"/>
      <c r="O190" s="17"/>
      <c r="P190" s="17"/>
      <c r="Q190" s="22"/>
      <c r="R190" s="39"/>
      <c r="S190" s="39"/>
      <c r="T190" s="53"/>
      <c r="U190" s="39"/>
      <c r="V190" s="39"/>
      <c r="W190" s="39"/>
    </row>
    <row r="191" spans="1:23">
      <c r="A191" s="40"/>
      <c r="B191" s="24"/>
      <c r="C191" s="22"/>
      <c r="D191" s="22"/>
      <c r="E191" s="53"/>
      <c r="F191" s="53"/>
      <c r="G191" s="39"/>
      <c r="H191" s="22"/>
      <c r="I191" s="15"/>
      <c r="J191" s="16"/>
      <c r="K191" s="22"/>
      <c r="L191" s="22"/>
      <c r="M191" s="17"/>
      <c r="N191" s="17"/>
      <c r="O191" s="17"/>
      <c r="P191" s="17"/>
      <c r="Q191" s="22"/>
      <c r="R191" s="39"/>
      <c r="S191" s="39"/>
      <c r="T191" s="39"/>
      <c r="U191" s="39"/>
      <c r="V191" s="39"/>
      <c r="W191" s="39"/>
    </row>
    <row r="192" spans="1:23">
      <c r="A192" s="36"/>
      <c r="B192" s="24"/>
      <c r="C192" s="22"/>
      <c r="D192" s="22"/>
      <c r="E192" s="53"/>
      <c r="F192" s="53"/>
      <c r="G192" s="39"/>
      <c r="H192" s="22"/>
      <c r="I192" s="15"/>
      <c r="J192" s="16"/>
      <c r="K192" s="22"/>
      <c r="L192" s="22"/>
      <c r="M192" s="17"/>
      <c r="N192" s="17"/>
      <c r="O192" s="17"/>
      <c r="P192" s="17"/>
      <c r="Q192" s="22"/>
      <c r="R192" s="39"/>
      <c r="S192" s="39"/>
      <c r="T192" s="39"/>
      <c r="U192" s="39"/>
      <c r="V192" s="39"/>
      <c r="W192" s="39"/>
    </row>
    <row r="193" spans="1:23">
      <c r="A193" s="36"/>
      <c r="B193" s="24"/>
      <c r="C193" s="22"/>
      <c r="D193" s="22"/>
      <c r="E193" s="53"/>
      <c r="F193" s="53"/>
      <c r="G193" s="39"/>
      <c r="H193" s="22"/>
      <c r="I193" s="15"/>
      <c r="J193" s="16"/>
      <c r="K193" s="22"/>
      <c r="L193" s="22"/>
      <c r="M193" s="17"/>
      <c r="N193" s="17"/>
      <c r="O193" s="17"/>
      <c r="P193" s="17"/>
      <c r="Q193" s="108"/>
      <c r="R193" s="39"/>
      <c r="S193" s="39"/>
      <c r="T193" s="39"/>
      <c r="U193" s="39"/>
      <c r="V193" s="39"/>
      <c r="W193" s="39"/>
    </row>
    <row r="194" spans="1:23">
      <c r="A194" s="36"/>
      <c r="B194" s="24"/>
      <c r="C194" s="22"/>
      <c r="D194" s="22"/>
      <c r="E194" s="53"/>
      <c r="F194" s="53"/>
      <c r="G194" s="39"/>
      <c r="H194" s="22"/>
      <c r="I194" s="15"/>
      <c r="J194" s="16"/>
      <c r="K194" s="22"/>
      <c r="L194" s="22"/>
      <c r="M194" s="17"/>
      <c r="N194" s="17"/>
      <c r="O194" s="17"/>
      <c r="P194" s="17"/>
      <c r="Q194" s="108"/>
      <c r="R194" s="39"/>
      <c r="S194" s="39"/>
      <c r="T194" s="39"/>
      <c r="U194" s="39"/>
      <c r="V194" s="39"/>
      <c r="W194" s="39"/>
    </row>
    <row r="195" spans="1:23">
      <c r="A195" s="36"/>
      <c r="B195" s="24"/>
      <c r="C195" s="22"/>
      <c r="D195" s="22"/>
      <c r="E195" s="53"/>
      <c r="F195" s="53"/>
      <c r="G195" s="39"/>
      <c r="H195" s="22"/>
      <c r="I195" s="15"/>
      <c r="J195" s="16"/>
      <c r="K195" s="22"/>
      <c r="L195" s="22"/>
      <c r="M195" s="17"/>
      <c r="N195" s="17"/>
      <c r="O195" s="17"/>
      <c r="P195" s="17"/>
      <c r="Q195" s="22"/>
      <c r="R195" s="39"/>
      <c r="S195" s="39"/>
      <c r="T195" s="39"/>
      <c r="U195" s="39"/>
      <c r="V195" s="39"/>
      <c r="W195" s="39"/>
    </row>
    <row r="196" spans="1:23">
      <c r="A196" s="36"/>
      <c r="B196" s="24"/>
      <c r="C196" s="22"/>
      <c r="D196" s="22"/>
      <c r="E196" s="53"/>
      <c r="F196" s="53"/>
      <c r="G196" s="39"/>
      <c r="H196" s="22"/>
      <c r="I196" s="15"/>
      <c r="J196" s="16"/>
      <c r="K196" s="22"/>
      <c r="L196" s="22"/>
      <c r="M196" s="17"/>
      <c r="N196" s="17"/>
      <c r="O196" s="17"/>
      <c r="P196" s="17"/>
      <c r="Q196" s="108"/>
      <c r="R196" s="39"/>
      <c r="S196" s="39"/>
      <c r="T196" s="39"/>
      <c r="U196" s="39"/>
      <c r="V196" s="39"/>
      <c r="W196" s="39"/>
    </row>
    <row r="197" spans="1:23">
      <c r="A197" s="36"/>
      <c r="B197" s="24"/>
      <c r="C197" s="22"/>
      <c r="D197" s="22"/>
      <c r="E197" s="53"/>
      <c r="F197" s="53"/>
      <c r="G197" s="39"/>
      <c r="H197" s="22"/>
      <c r="I197" s="15"/>
      <c r="J197" s="16"/>
      <c r="K197" s="22"/>
      <c r="L197" s="22"/>
      <c r="M197" s="17"/>
      <c r="N197" s="17"/>
      <c r="O197" s="17"/>
      <c r="P197" s="17"/>
      <c r="Q197" s="22"/>
      <c r="R197" s="39"/>
      <c r="S197" s="39"/>
      <c r="T197" s="39"/>
      <c r="U197" s="39"/>
      <c r="V197" s="39"/>
      <c r="W197" s="39"/>
    </row>
    <row r="198" spans="1:23">
      <c r="A198" s="36"/>
      <c r="B198" s="24"/>
      <c r="C198" s="22"/>
      <c r="D198" s="22"/>
      <c r="E198" s="53"/>
      <c r="F198" s="53"/>
      <c r="G198" s="39"/>
      <c r="H198" s="22"/>
      <c r="I198" s="15"/>
      <c r="J198" s="16"/>
      <c r="K198" s="22"/>
      <c r="L198" s="22"/>
      <c r="M198" s="17"/>
      <c r="N198" s="17"/>
      <c r="O198" s="17"/>
      <c r="P198" s="17"/>
      <c r="Q198" s="22"/>
      <c r="R198" s="39"/>
      <c r="S198" s="39"/>
      <c r="T198" s="39"/>
      <c r="U198" s="39"/>
      <c r="V198" s="39"/>
      <c r="W198" s="39"/>
    </row>
    <row r="199" spans="1:23">
      <c r="A199" s="36"/>
      <c r="B199" s="24"/>
      <c r="C199" s="22"/>
      <c r="D199" s="22"/>
      <c r="E199" s="53"/>
      <c r="F199" s="53"/>
      <c r="G199" s="39"/>
      <c r="H199" s="22"/>
      <c r="I199" s="15"/>
      <c r="J199" s="16"/>
      <c r="K199" s="22"/>
      <c r="L199" s="22"/>
      <c r="M199" s="17"/>
      <c r="N199" s="17"/>
      <c r="O199" s="17"/>
      <c r="P199" s="17"/>
      <c r="Q199" s="108"/>
      <c r="R199" s="39"/>
      <c r="S199" s="39"/>
      <c r="T199" s="39"/>
      <c r="U199" s="39"/>
      <c r="V199" s="39"/>
      <c r="W199" s="39"/>
    </row>
    <row r="200" spans="1:23" s="50" customFormat="1">
      <c r="A200" s="36"/>
      <c r="B200" s="106"/>
      <c r="C200" s="22"/>
      <c r="D200" s="22"/>
      <c r="E200" s="53"/>
      <c r="F200" s="53"/>
      <c r="G200" s="39"/>
      <c r="H200" s="22"/>
      <c r="I200" s="15"/>
      <c r="J200" s="16"/>
      <c r="K200" s="22"/>
      <c r="L200" s="22"/>
      <c r="M200" s="17"/>
      <c r="N200" s="17"/>
      <c r="O200" s="17"/>
      <c r="P200" s="17"/>
      <c r="Q200" s="108"/>
      <c r="R200" s="39"/>
      <c r="S200" s="39"/>
      <c r="T200" s="39"/>
      <c r="U200" s="39"/>
      <c r="V200" s="39"/>
      <c r="W200" s="39"/>
    </row>
    <row r="201" spans="1:23">
      <c r="A201" s="40"/>
      <c r="B201" s="24"/>
      <c r="C201" s="22"/>
      <c r="D201" s="22"/>
      <c r="E201" s="53"/>
      <c r="F201" s="53"/>
      <c r="G201" s="39"/>
      <c r="H201" s="22"/>
      <c r="I201" s="15"/>
      <c r="J201" s="16"/>
      <c r="K201" s="22"/>
      <c r="L201" s="22"/>
      <c r="M201" s="17"/>
      <c r="N201" s="17"/>
      <c r="O201" s="17"/>
      <c r="P201" s="17"/>
      <c r="Q201" s="108"/>
      <c r="R201" s="39"/>
      <c r="S201" s="39"/>
      <c r="T201" s="39"/>
      <c r="U201" s="39"/>
      <c r="V201" s="39"/>
      <c r="W201" s="39"/>
    </row>
    <row r="202" spans="1:23">
      <c r="A202" s="36"/>
      <c r="B202" s="24"/>
      <c r="C202" s="22"/>
      <c r="D202" s="22"/>
      <c r="E202" s="53"/>
      <c r="F202" s="53"/>
      <c r="G202" s="39"/>
      <c r="H202" s="22"/>
      <c r="I202" s="15"/>
      <c r="J202" s="16"/>
      <c r="K202" s="22"/>
      <c r="L202" s="22"/>
      <c r="M202" s="17"/>
      <c r="N202" s="17"/>
      <c r="O202" s="17"/>
      <c r="P202" s="17"/>
      <c r="Q202" s="108"/>
      <c r="R202" s="39"/>
      <c r="S202" s="39"/>
      <c r="T202" s="39"/>
      <c r="U202" s="39"/>
      <c r="V202" s="39"/>
      <c r="W202" s="39"/>
    </row>
    <row r="203" spans="1:23">
      <c r="A203" s="36"/>
      <c r="B203" s="24"/>
      <c r="C203" s="22"/>
      <c r="D203" s="22"/>
      <c r="E203" s="53"/>
      <c r="F203" s="53"/>
      <c r="G203" s="39"/>
      <c r="H203" s="22"/>
      <c r="I203" s="15"/>
      <c r="J203" s="16"/>
      <c r="K203" s="22"/>
      <c r="L203" s="22"/>
      <c r="M203" s="17"/>
      <c r="N203" s="17"/>
      <c r="O203" s="17"/>
      <c r="P203" s="17"/>
      <c r="Q203" s="108"/>
      <c r="R203" s="39"/>
      <c r="S203" s="39"/>
      <c r="T203" s="39"/>
      <c r="U203" s="39"/>
      <c r="V203" s="39"/>
      <c r="W203" s="39"/>
    </row>
    <row r="204" spans="1:23">
      <c r="A204" s="36"/>
      <c r="B204" s="24"/>
      <c r="C204" s="22"/>
      <c r="D204" s="22"/>
      <c r="E204" s="53"/>
      <c r="F204" s="53"/>
      <c r="G204" s="39"/>
      <c r="H204" s="22"/>
      <c r="I204" s="15"/>
      <c r="J204" s="16"/>
      <c r="K204" s="22"/>
      <c r="L204" s="22"/>
      <c r="M204" s="17"/>
      <c r="N204" s="17"/>
      <c r="O204" s="17"/>
      <c r="P204" s="17"/>
      <c r="Q204" s="108"/>
      <c r="R204" s="39"/>
      <c r="S204" s="39"/>
      <c r="T204" s="39"/>
      <c r="U204" s="39"/>
      <c r="V204" s="39"/>
      <c r="W204" s="39"/>
    </row>
    <row r="205" spans="1:23">
      <c r="A205" s="36"/>
      <c r="B205" s="24"/>
      <c r="C205" s="22"/>
      <c r="D205" s="22"/>
      <c r="E205" s="53"/>
      <c r="F205" s="53"/>
      <c r="G205" s="39"/>
      <c r="H205" s="22"/>
      <c r="I205" s="15"/>
      <c r="J205" s="16"/>
      <c r="K205" s="22"/>
      <c r="L205" s="22"/>
      <c r="M205" s="17"/>
      <c r="N205" s="17"/>
      <c r="O205" s="17"/>
      <c r="P205" s="17"/>
      <c r="Q205" s="108"/>
      <c r="R205" s="39"/>
      <c r="S205" s="39"/>
      <c r="T205" s="39"/>
      <c r="U205" s="39"/>
      <c r="V205" s="39"/>
      <c r="W205" s="39"/>
    </row>
    <row r="206" spans="1:23">
      <c r="A206" s="36"/>
      <c r="B206" s="24"/>
      <c r="C206" s="22"/>
      <c r="D206" s="22"/>
      <c r="E206" s="53"/>
      <c r="F206" s="53"/>
      <c r="G206" s="39"/>
      <c r="H206" s="22"/>
      <c r="I206" s="15"/>
      <c r="J206" s="16"/>
      <c r="K206" s="22"/>
      <c r="L206" s="22"/>
      <c r="M206" s="17"/>
      <c r="N206" s="17"/>
      <c r="O206" s="17"/>
      <c r="P206" s="17"/>
      <c r="Q206" s="108"/>
      <c r="R206" s="39"/>
      <c r="S206" s="39"/>
      <c r="T206" s="39"/>
      <c r="U206" s="39"/>
      <c r="V206" s="39"/>
      <c r="W206" s="39"/>
    </row>
    <row r="207" spans="1:23">
      <c r="A207" s="36"/>
      <c r="B207" s="24"/>
      <c r="C207" s="22"/>
      <c r="D207" s="22"/>
      <c r="E207" s="53"/>
      <c r="F207" s="53"/>
      <c r="G207" s="39"/>
      <c r="H207" s="22"/>
      <c r="I207" s="15"/>
      <c r="J207" s="16"/>
      <c r="K207" s="22"/>
      <c r="L207" s="22"/>
      <c r="M207" s="17"/>
      <c r="N207" s="17"/>
      <c r="O207" s="17"/>
      <c r="P207" s="17"/>
      <c r="Q207" s="108"/>
      <c r="R207" s="39"/>
      <c r="S207" s="39"/>
      <c r="T207" s="39"/>
      <c r="U207" s="39"/>
      <c r="V207" s="39"/>
      <c r="W207" s="39"/>
    </row>
    <row r="208" spans="1:23">
      <c r="A208" s="36"/>
      <c r="B208" s="24"/>
      <c r="C208" s="22"/>
      <c r="D208" s="22"/>
      <c r="E208" s="53"/>
      <c r="F208" s="53"/>
      <c r="G208" s="39"/>
      <c r="H208" s="22"/>
      <c r="I208" s="15"/>
      <c r="J208" s="16"/>
      <c r="K208" s="22"/>
      <c r="L208" s="22"/>
      <c r="M208" s="17"/>
      <c r="N208" s="17"/>
      <c r="O208" s="17"/>
      <c r="P208" s="17"/>
      <c r="Q208" s="108"/>
      <c r="R208" s="39"/>
      <c r="S208" s="39"/>
      <c r="T208" s="39"/>
      <c r="U208" s="39"/>
      <c r="V208" s="39"/>
      <c r="W208" s="39"/>
    </row>
    <row r="209" spans="1:23">
      <c r="A209" s="36"/>
      <c r="B209" s="24"/>
      <c r="C209" s="22"/>
      <c r="D209" s="22"/>
      <c r="E209" s="53"/>
      <c r="F209" s="53"/>
      <c r="G209" s="39"/>
      <c r="H209" s="22"/>
      <c r="I209" s="15"/>
      <c r="J209" s="16"/>
      <c r="K209" s="22"/>
      <c r="L209" s="22"/>
      <c r="M209" s="17"/>
      <c r="N209" s="17"/>
      <c r="O209" s="17"/>
      <c r="P209" s="17"/>
      <c r="Q209" s="22"/>
      <c r="R209" s="39"/>
      <c r="S209" s="39"/>
      <c r="T209" s="39"/>
      <c r="U209" s="39"/>
      <c r="V209" s="39"/>
      <c r="W209" s="39"/>
    </row>
    <row r="210" spans="1:23" s="50" customFormat="1">
      <c r="A210" s="36"/>
      <c r="B210" s="106"/>
      <c r="C210" s="22"/>
      <c r="D210" s="22"/>
      <c r="E210" s="53"/>
      <c r="F210" s="53"/>
      <c r="G210" s="39"/>
      <c r="H210" s="22"/>
      <c r="I210" s="15"/>
      <c r="J210" s="16"/>
      <c r="K210" s="22"/>
      <c r="L210" s="22"/>
      <c r="M210" s="17"/>
      <c r="N210" s="17"/>
      <c r="O210" s="17"/>
      <c r="P210" s="17"/>
      <c r="Q210" s="108"/>
      <c r="R210" s="39"/>
      <c r="S210" s="53"/>
      <c r="T210" s="39"/>
      <c r="U210" s="39"/>
      <c r="V210" s="39"/>
      <c r="W210" s="39"/>
    </row>
    <row r="211" spans="1:23">
      <c r="A211" s="40"/>
      <c r="B211" s="24"/>
      <c r="C211" s="22"/>
      <c r="D211" s="22"/>
      <c r="E211" s="53"/>
      <c r="F211" s="53"/>
      <c r="G211" s="39"/>
      <c r="H211" s="22"/>
      <c r="I211" s="15"/>
      <c r="J211" s="16"/>
      <c r="K211" s="22"/>
      <c r="L211" s="22"/>
      <c r="M211" s="17"/>
      <c r="N211" s="17"/>
      <c r="O211" s="17"/>
      <c r="P211" s="17"/>
      <c r="Q211" s="108"/>
      <c r="R211" s="39"/>
      <c r="S211" s="39"/>
      <c r="T211" s="39"/>
      <c r="U211" s="39"/>
      <c r="V211" s="39"/>
      <c r="W211" s="39"/>
    </row>
    <row r="212" spans="1:23">
      <c r="A212" s="36"/>
      <c r="B212" s="24"/>
      <c r="C212" s="22"/>
      <c r="D212" s="22"/>
      <c r="E212" s="53"/>
      <c r="F212" s="53"/>
      <c r="G212" s="39"/>
      <c r="H212" s="22"/>
      <c r="I212" s="15"/>
      <c r="J212" s="16"/>
      <c r="K212" s="22"/>
      <c r="L212" s="22"/>
      <c r="M212" s="17"/>
      <c r="N212" s="17"/>
      <c r="O212" s="17"/>
      <c r="P212" s="17"/>
      <c r="Q212" s="108"/>
      <c r="R212" s="39"/>
      <c r="S212" s="39"/>
      <c r="T212" s="39"/>
      <c r="U212" s="39"/>
      <c r="V212" s="39"/>
      <c r="W212" s="39"/>
    </row>
    <row r="213" spans="1:23">
      <c r="A213" s="36"/>
      <c r="B213" s="24"/>
      <c r="C213" s="22"/>
      <c r="D213" s="22"/>
      <c r="E213" s="53"/>
      <c r="F213" s="53"/>
      <c r="G213" s="39"/>
      <c r="H213" s="22"/>
      <c r="I213" s="15"/>
      <c r="J213" s="16"/>
      <c r="K213" s="22"/>
      <c r="L213" s="22"/>
      <c r="M213" s="17"/>
      <c r="N213" s="17"/>
      <c r="O213" s="17"/>
      <c r="P213" s="17"/>
      <c r="Q213" s="108"/>
      <c r="R213" s="39"/>
      <c r="S213" s="39"/>
      <c r="T213" s="39"/>
      <c r="U213" s="39"/>
      <c r="V213" s="39"/>
      <c r="W213" s="39"/>
    </row>
    <row r="214" spans="1:23">
      <c r="A214" s="36"/>
      <c r="B214" s="24"/>
      <c r="C214" s="22"/>
      <c r="D214" s="22"/>
      <c r="E214" s="53"/>
      <c r="F214" s="53"/>
      <c r="G214" s="39"/>
      <c r="H214" s="22"/>
      <c r="I214" s="15"/>
      <c r="J214" s="16"/>
      <c r="K214" s="22"/>
      <c r="L214" s="22"/>
      <c r="M214" s="17"/>
      <c r="N214" s="17"/>
      <c r="O214" s="17"/>
      <c r="P214" s="17"/>
      <c r="Q214" s="108"/>
      <c r="R214" s="39"/>
      <c r="S214" s="39"/>
      <c r="T214" s="39"/>
      <c r="U214" s="39"/>
      <c r="V214" s="39"/>
      <c r="W214" s="39"/>
    </row>
    <row r="215" spans="1:23">
      <c r="A215" s="36"/>
      <c r="B215" s="24"/>
      <c r="C215" s="22"/>
      <c r="D215" s="22"/>
      <c r="E215" s="53"/>
      <c r="F215" s="53"/>
      <c r="G215" s="39"/>
      <c r="H215" s="22"/>
      <c r="I215" s="15"/>
      <c r="J215" s="16"/>
      <c r="K215" s="22"/>
      <c r="L215" s="22"/>
      <c r="M215" s="17"/>
      <c r="N215" s="17"/>
      <c r="O215" s="17"/>
      <c r="P215" s="17"/>
      <c r="Q215" s="22"/>
      <c r="R215" s="39"/>
      <c r="S215" s="39"/>
      <c r="T215" s="39"/>
      <c r="U215" s="39"/>
      <c r="V215" s="39"/>
      <c r="W215" s="39"/>
    </row>
    <row r="216" spans="1:23">
      <c r="A216" s="36"/>
      <c r="B216" s="24"/>
      <c r="C216" s="22"/>
      <c r="D216" s="22"/>
      <c r="E216" s="53"/>
      <c r="F216" s="53"/>
      <c r="G216" s="39"/>
      <c r="H216" s="22"/>
      <c r="I216" s="15"/>
      <c r="J216" s="16"/>
      <c r="K216" s="22"/>
      <c r="L216" s="22"/>
      <c r="M216" s="17"/>
      <c r="N216" s="17"/>
      <c r="O216" s="17"/>
      <c r="P216" s="17"/>
      <c r="Q216" s="108"/>
      <c r="R216" s="39"/>
      <c r="S216" s="39"/>
      <c r="T216" s="39"/>
      <c r="U216" s="39"/>
      <c r="V216" s="39"/>
      <c r="W216" s="39"/>
    </row>
    <row r="217" spans="1:23">
      <c r="A217" s="36"/>
      <c r="B217" s="24"/>
      <c r="C217" s="22"/>
      <c r="D217" s="22"/>
      <c r="E217" s="53"/>
      <c r="F217" s="53"/>
      <c r="G217" s="39"/>
      <c r="H217" s="22"/>
      <c r="I217" s="15"/>
      <c r="J217" s="16"/>
      <c r="K217" s="22"/>
      <c r="L217" s="22"/>
      <c r="M217" s="17"/>
      <c r="N217" s="17"/>
      <c r="O217" s="17"/>
      <c r="P217" s="17"/>
      <c r="Q217" s="108"/>
      <c r="R217" s="39"/>
      <c r="S217" s="39"/>
      <c r="T217" s="39"/>
      <c r="U217" s="39"/>
      <c r="V217" s="39"/>
      <c r="W217" s="39"/>
    </row>
    <row r="218" spans="1:23">
      <c r="A218" s="36"/>
      <c r="B218" s="24"/>
      <c r="C218" s="22"/>
      <c r="D218" s="22"/>
      <c r="E218" s="53"/>
      <c r="F218" s="53"/>
      <c r="G218" s="39"/>
      <c r="H218" s="22"/>
      <c r="I218" s="15"/>
      <c r="J218" s="16"/>
      <c r="K218" s="22"/>
      <c r="L218" s="22"/>
      <c r="M218" s="17"/>
      <c r="N218" s="17"/>
      <c r="O218" s="17"/>
      <c r="P218" s="17"/>
      <c r="Q218" s="108"/>
      <c r="R218" s="39"/>
      <c r="S218" s="39"/>
      <c r="T218" s="39"/>
      <c r="U218" s="39"/>
      <c r="V218" s="39"/>
      <c r="W218" s="39"/>
    </row>
    <row r="219" spans="1:23">
      <c r="A219" s="36"/>
      <c r="B219" s="24"/>
      <c r="C219" s="22"/>
      <c r="D219" s="22"/>
      <c r="E219" s="53"/>
      <c r="F219" s="53"/>
      <c r="G219" s="39"/>
      <c r="H219" s="22"/>
      <c r="I219" s="15"/>
      <c r="J219" s="16"/>
      <c r="K219" s="22"/>
      <c r="L219" s="22"/>
      <c r="M219" s="17"/>
      <c r="N219" s="17"/>
      <c r="O219" s="17"/>
      <c r="P219" s="17"/>
      <c r="Q219" s="108"/>
      <c r="R219" s="39"/>
      <c r="S219" s="39"/>
      <c r="T219" s="39"/>
      <c r="U219" s="39"/>
      <c r="V219" s="39"/>
      <c r="W219" s="39"/>
    </row>
    <row r="220" spans="1:23" s="50" customFormat="1">
      <c r="A220" s="36"/>
      <c r="B220" s="106"/>
      <c r="C220" s="22"/>
      <c r="D220" s="22"/>
      <c r="E220" s="53"/>
      <c r="F220" s="53"/>
      <c r="G220" s="39"/>
      <c r="H220" s="22"/>
      <c r="I220" s="15"/>
      <c r="J220" s="16"/>
      <c r="K220" s="22"/>
      <c r="L220" s="22"/>
      <c r="M220" s="17"/>
      <c r="N220" s="17"/>
      <c r="O220" s="17"/>
      <c r="P220" s="17"/>
      <c r="Q220" s="108"/>
      <c r="R220" s="39"/>
      <c r="S220" s="53"/>
      <c r="T220" s="39"/>
      <c r="U220" s="39"/>
      <c r="V220" s="39"/>
      <c r="W220" s="39"/>
    </row>
    <row r="221" spans="1:23">
      <c r="A221" s="40"/>
      <c r="B221" s="24"/>
      <c r="C221" s="22"/>
      <c r="D221" s="22"/>
      <c r="E221" s="53"/>
      <c r="F221" s="53"/>
      <c r="G221" s="39"/>
      <c r="H221" s="22"/>
      <c r="I221" s="15"/>
      <c r="J221" s="16"/>
      <c r="K221" s="22"/>
      <c r="L221" s="22"/>
      <c r="M221" s="17"/>
      <c r="N221" s="17"/>
      <c r="O221" s="17"/>
      <c r="P221" s="17"/>
      <c r="Q221" s="108"/>
      <c r="R221" s="39"/>
      <c r="S221" s="39"/>
      <c r="T221" s="39"/>
      <c r="U221" s="39"/>
      <c r="V221" s="39"/>
      <c r="W221" s="39"/>
    </row>
    <row r="222" spans="1:23">
      <c r="A222" s="36"/>
      <c r="B222" s="24"/>
      <c r="C222" s="22"/>
      <c r="D222" s="22"/>
      <c r="E222" s="53"/>
      <c r="F222" s="53"/>
      <c r="G222" s="39"/>
      <c r="H222" s="22"/>
      <c r="I222" s="15"/>
      <c r="J222" s="16"/>
      <c r="K222" s="22"/>
      <c r="L222" s="22"/>
      <c r="M222" s="17"/>
      <c r="N222" s="17"/>
      <c r="O222" s="17"/>
      <c r="P222" s="17"/>
      <c r="Q222" s="108"/>
      <c r="R222" s="39"/>
      <c r="S222" s="39"/>
      <c r="T222" s="39"/>
      <c r="U222" s="39"/>
      <c r="V222" s="39"/>
      <c r="W222" s="39"/>
    </row>
    <row r="223" spans="1:23">
      <c r="A223" s="36"/>
      <c r="B223" s="24"/>
      <c r="C223" s="22"/>
      <c r="D223" s="22"/>
      <c r="E223" s="53"/>
      <c r="F223" s="53"/>
      <c r="G223" s="39"/>
      <c r="H223" s="22"/>
      <c r="I223" s="15"/>
      <c r="J223" s="16"/>
      <c r="K223" s="22"/>
      <c r="L223" s="22"/>
      <c r="M223" s="17"/>
      <c r="N223" s="17"/>
      <c r="O223" s="17"/>
      <c r="P223" s="17"/>
      <c r="Q223" s="108"/>
      <c r="R223" s="39"/>
      <c r="S223" s="39"/>
      <c r="T223" s="39"/>
      <c r="U223" s="39"/>
      <c r="V223" s="39"/>
      <c r="W223" s="39"/>
    </row>
    <row r="224" spans="1:23">
      <c r="A224" s="36"/>
      <c r="B224" s="24"/>
      <c r="C224" s="22"/>
      <c r="D224" s="22"/>
      <c r="E224" s="53"/>
      <c r="F224" s="53"/>
      <c r="G224" s="39"/>
      <c r="H224" s="22"/>
      <c r="I224" s="15"/>
      <c r="J224" s="16"/>
      <c r="K224" s="22"/>
      <c r="L224" s="22"/>
      <c r="M224" s="17"/>
      <c r="N224" s="17"/>
      <c r="O224" s="17"/>
      <c r="P224" s="17"/>
      <c r="Q224" s="108"/>
      <c r="R224" s="39"/>
      <c r="S224" s="39"/>
      <c r="T224" s="39"/>
      <c r="U224" s="39"/>
      <c r="V224" s="39"/>
      <c r="W224" s="39"/>
    </row>
    <row r="225" spans="1:23">
      <c r="A225" s="36"/>
      <c r="B225" s="24"/>
      <c r="C225" s="22"/>
      <c r="D225" s="22"/>
      <c r="E225" s="53"/>
      <c r="F225" s="53"/>
      <c r="G225" s="39"/>
      <c r="H225" s="22"/>
      <c r="I225" s="15"/>
      <c r="J225" s="16"/>
      <c r="K225" s="22"/>
      <c r="L225" s="22"/>
      <c r="M225" s="17"/>
      <c r="N225" s="17"/>
      <c r="O225" s="17"/>
      <c r="P225" s="17"/>
      <c r="Q225" s="108"/>
      <c r="R225" s="39"/>
      <c r="S225" s="39"/>
      <c r="T225" s="39"/>
      <c r="U225" s="39"/>
      <c r="V225" s="39"/>
      <c r="W225" s="39"/>
    </row>
    <row r="226" spans="1:23">
      <c r="A226" s="36"/>
      <c r="B226" s="24"/>
      <c r="C226" s="22"/>
      <c r="D226" s="22"/>
      <c r="E226" s="53"/>
      <c r="F226" s="53"/>
      <c r="G226" s="39"/>
      <c r="H226" s="22"/>
      <c r="I226" s="15"/>
      <c r="J226" s="16"/>
      <c r="K226" s="22"/>
      <c r="L226" s="22"/>
      <c r="M226" s="17"/>
      <c r="N226" s="17"/>
      <c r="O226" s="17"/>
      <c r="P226" s="17"/>
      <c r="Q226" s="108"/>
      <c r="R226" s="39"/>
      <c r="S226" s="39"/>
      <c r="T226" s="39"/>
      <c r="U226" s="39"/>
      <c r="V226" s="39"/>
      <c r="W226" s="39"/>
    </row>
    <row r="227" spans="1:23">
      <c r="A227" s="36"/>
      <c r="B227" s="24"/>
      <c r="C227" s="22"/>
      <c r="D227" s="22"/>
      <c r="E227" s="53"/>
      <c r="F227" s="53"/>
      <c r="G227" s="39"/>
      <c r="H227" s="22"/>
      <c r="I227" s="15"/>
      <c r="J227" s="16"/>
      <c r="K227" s="22"/>
      <c r="L227" s="22"/>
      <c r="M227" s="17"/>
      <c r="N227" s="17"/>
      <c r="O227" s="17"/>
      <c r="P227" s="17"/>
      <c r="Q227" s="108"/>
      <c r="R227" s="39"/>
      <c r="S227" s="39"/>
      <c r="T227" s="39"/>
      <c r="U227" s="39"/>
      <c r="V227" s="39"/>
      <c r="W227" s="39"/>
    </row>
    <row r="228" spans="1:23">
      <c r="A228" s="36"/>
      <c r="B228" s="24"/>
      <c r="C228" s="22"/>
      <c r="D228" s="22"/>
      <c r="E228" s="53"/>
      <c r="F228" s="53"/>
      <c r="G228" s="39"/>
      <c r="H228" s="22"/>
      <c r="I228" s="15"/>
      <c r="J228" s="16"/>
      <c r="K228" s="22"/>
      <c r="L228" s="22"/>
      <c r="M228" s="17"/>
      <c r="N228" s="17"/>
      <c r="O228" s="17"/>
      <c r="P228" s="17"/>
      <c r="Q228" s="108"/>
      <c r="R228" s="39"/>
      <c r="S228" s="39"/>
      <c r="T228" s="39"/>
      <c r="U228" s="39"/>
      <c r="V228" s="39"/>
      <c r="W228" s="39"/>
    </row>
    <row r="229" spans="1:23">
      <c r="A229" s="36"/>
      <c r="B229" s="24"/>
      <c r="C229" s="22"/>
      <c r="D229" s="22"/>
      <c r="E229" s="53"/>
      <c r="F229" s="53"/>
      <c r="G229" s="39"/>
      <c r="H229" s="22"/>
      <c r="I229" s="15"/>
      <c r="J229" s="16"/>
      <c r="K229" s="22"/>
      <c r="L229" s="22"/>
      <c r="M229" s="17"/>
      <c r="N229" s="17"/>
      <c r="O229" s="17"/>
      <c r="P229" s="17"/>
      <c r="Q229" s="108"/>
      <c r="R229" s="39"/>
      <c r="S229" s="39"/>
      <c r="T229" s="39"/>
      <c r="U229" s="39"/>
      <c r="V229" s="39"/>
      <c r="W229" s="39"/>
    </row>
    <row r="230" spans="1:23" s="50" customFormat="1">
      <c r="A230" s="36"/>
      <c r="B230" s="106"/>
      <c r="C230" s="22"/>
      <c r="D230" s="22"/>
      <c r="E230" s="53"/>
      <c r="F230" s="53"/>
      <c r="G230" s="39"/>
      <c r="H230" s="22"/>
      <c r="I230" s="15"/>
      <c r="J230" s="16"/>
      <c r="K230" s="22"/>
      <c r="L230" s="22"/>
      <c r="M230" s="17"/>
      <c r="N230" s="17"/>
      <c r="O230" s="17"/>
      <c r="P230" s="17"/>
      <c r="Q230" s="108"/>
      <c r="R230" s="39"/>
      <c r="S230" s="53"/>
      <c r="T230" s="39"/>
      <c r="U230" s="39"/>
      <c r="V230" s="39"/>
      <c r="W230" s="39"/>
    </row>
    <row r="231" spans="1:23">
      <c r="A231" s="36"/>
      <c r="B231" s="106"/>
      <c r="C231" s="22"/>
      <c r="D231" s="22"/>
      <c r="E231" s="39"/>
      <c r="F231" s="39"/>
      <c r="G231" s="39"/>
      <c r="H231" s="22"/>
      <c r="I231" s="15"/>
      <c r="J231" s="16"/>
      <c r="K231" s="22"/>
      <c r="L231" s="22"/>
      <c r="M231" s="17"/>
      <c r="N231" s="17"/>
      <c r="O231" s="17"/>
      <c r="P231" s="17"/>
      <c r="Q231" s="22"/>
      <c r="R231" s="39"/>
      <c r="S231" s="39"/>
      <c r="T231" s="39"/>
      <c r="U231" s="39"/>
      <c r="V231" s="39"/>
      <c r="W231" s="39"/>
    </row>
    <row r="232" spans="1:23">
      <c r="I232" s="15" t="e">
        <f t="shared" ref="I232:I244" si="3">J232/P232</f>
        <v>#DIV/0!</v>
      </c>
      <c r="J232" s="16">
        <f t="shared" ref="J232:J244" si="4">M232-O232-P232-N232</f>
        <v>0</v>
      </c>
      <c r="N232" s="17">
        <f t="shared" ref="N232:N244" si="5">M232*0.15</f>
        <v>0</v>
      </c>
    </row>
    <row r="233" spans="1:23">
      <c r="I233" s="15" t="e">
        <f t="shared" si="3"/>
        <v>#DIV/0!</v>
      </c>
      <c r="J233" s="16">
        <f t="shared" si="4"/>
        <v>0</v>
      </c>
      <c r="N233" s="17">
        <f t="shared" si="5"/>
        <v>0</v>
      </c>
    </row>
    <row r="234" spans="1:23">
      <c r="I234" s="15" t="e">
        <f t="shared" si="3"/>
        <v>#DIV/0!</v>
      </c>
      <c r="J234" s="16">
        <f t="shared" si="4"/>
        <v>0</v>
      </c>
      <c r="N234" s="17">
        <f t="shared" si="5"/>
        <v>0</v>
      </c>
    </row>
    <row r="235" spans="1:23">
      <c r="I235" s="15" t="e">
        <f t="shared" si="3"/>
        <v>#DIV/0!</v>
      </c>
      <c r="J235" s="16">
        <f t="shared" si="4"/>
        <v>0</v>
      </c>
      <c r="N235" s="17">
        <f t="shared" si="5"/>
        <v>0</v>
      </c>
    </row>
    <row r="236" spans="1:23">
      <c r="I236" s="15" t="e">
        <f t="shared" si="3"/>
        <v>#DIV/0!</v>
      </c>
      <c r="J236" s="16">
        <f t="shared" si="4"/>
        <v>0</v>
      </c>
      <c r="N236" s="17">
        <f t="shared" si="5"/>
        <v>0</v>
      </c>
    </row>
    <row r="237" spans="1:23">
      <c r="I237" s="15" t="e">
        <f t="shared" si="3"/>
        <v>#DIV/0!</v>
      </c>
      <c r="J237" s="16">
        <f t="shared" si="4"/>
        <v>0</v>
      </c>
      <c r="N237" s="17">
        <f t="shared" si="5"/>
        <v>0</v>
      </c>
    </row>
    <row r="238" spans="1:23">
      <c r="I238" s="15" t="e">
        <f t="shared" si="3"/>
        <v>#DIV/0!</v>
      </c>
      <c r="J238" s="16">
        <f t="shared" si="4"/>
        <v>0</v>
      </c>
      <c r="N238" s="17">
        <f t="shared" si="5"/>
        <v>0</v>
      </c>
    </row>
    <row r="239" spans="1:23">
      <c r="I239" s="15" t="e">
        <f t="shared" si="3"/>
        <v>#DIV/0!</v>
      </c>
      <c r="J239" s="16">
        <f t="shared" si="4"/>
        <v>0</v>
      </c>
      <c r="N239" s="17">
        <f t="shared" si="5"/>
        <v>0</v>
      </c>
    </row>
    <row r="240" spans="1:23">
      <c r="I240" s="15" t="e">
        <f t="shared" si="3"/>
        <v>#DIV/0!</v>
      </c>
      <c r="J240" s="16">
        <f t="shared" si="4"/>
        <v>0</v>
      </c>
      <c r="N240" s="17">
        <f t="shared" si="5"/>
        <v>0</v>
      </c>
    </row>
    <row r="241" spans="9:14">
      <c r="I241" s="15" t="e">
        <f t="shared" si="3"/>
        <v>#DIV/0!</v>
      </c>
      <c r="J241" s="16">
        <f t="shared" si="4"/>
        <v>0</v>
      </c>
      <c r="N241" s="17">
        <f t="shared" si="5"/>
        <v>0</v>
      </c>
    </row>
    <row r="242" spans="9:14">
      <c r="I242" s="15" t="e">
        <f t="shared" si="3"/>
        <v>#DIV/0!</v>
      </c>
      <c r="J242" s="16">
        <f t="shared" si="4"/>
        <v>0</v>
      </c>
      <c r="N242" s="17">
        <f t="shared" si="5"/>
        <v>0</v>
      </c>
    </row>
    <row r="243" spans="9:14">
      <c r="I243" s="15" t="e">
        <f t="shared" si="3"/>
        <v>#DIV/0!</v>
      </c>
      <c r="J243" s="16">
        <f t="shared" si="4"/>
        <v>0</v>
      </c>
      <c r="N243" s="17">
        <f t="shared" si="5"/>
        <v>0</v>
      </c>
    </row>
    <row r="244" spans="9:14">
      <c r="I244" s="15" t="e">
        <f t="shared" si="3"/>
        <v>#DIV/0!</v>
      </c>
      <c r="J244" s="16">
        <f t="shared" si="4"/>
        <v>0</v>
      </c>
      <c r="N244" s="17">
        <f t="shared" si="5"/>
        <v>0</v>
      </c>
    </row>
  </sheetData>
  <conditionalFormatting sqref="K1:L1048576">
    <cfRule type="cellIs" dxfId="111" priority="7" operator="equal">
      <formula>"Yes"</formula>
    </cfRule>
  </conditionalFormatting>
  <conditionalFormatting sqref="H36:H1048576 H1 G2:G4">
    <cfRule type="cellIs" dxfId="110" priority="6" operator="equal">
      <formula>"None"</formula>
    </cfRule>
  </conditionalFormatting>
  <conditionalFormatting sqref="Q62:Q1048576 Q1">
    <cfRule type="cellIs" dxfId="109" priority="5" operator="lessThan">
      <formula>10000</formula>
    </cfRule>
  </conditionalFormatting>
  <conditionalFormatting sqref="I46:I1048576 I1">
    <cfRule type="cellIs" dxfId="108" priority="4" operator="greaterThan">
      <formula>0.25</formula>
    </cfRule>
  </conditionalFormatting>
  <conditionalFormatting sqref="I2:I244">
    <cfRule type="cellIs" dxfId="107" priority="3" operator="greaterThan">
      <formula>0.15</formula>
    </cfRule>
  </conditionalFormatting>
  <conditionalFormatting sqref="J1:J1048576">
    <cfRule type="cellIs" dxfId="106" priority="2" operator="lessThan">
      <formula>4.99</formula>
    </cfRule>
  </conditionalFormatting>
  <conditionalFormatting sqref="Q28:Q61 Q2:Q26">
    <cfRule type="cellIs" dxfId="105" priority="1" operator="lessThan">
      <formula>16000</formula>
    </cfRule>
  </conditionalFormatting>
  <hyperlinks>
    <hyperlink ref="F2" r:id="rId1"/>
    <hyperlink ref="F3" r:id="rId2"/>
    <hyperlink ref="F4" r:id="rId3"/>
    <hyperlink ref="F5" r:id="rId4"/>
    <hyperlink ref="E6" r:id="rId5" display="https://www.tuocutlery.com/products/tc1211-chefs-7?_pos=7&amp;_sid=873395a88&amp;_ss=r"/>
    <hyperlink ref="F6" r:id="rId6"/>
    <hyperlink ref="F7" r:id="rId7"/>
    <hyperlink ref="F8" r:id="rId8"/>
    <hyperlink ref="F9" r:id="rId9"/>
    <hyperlink ref="F10" r:id="rId10"/>
    <hyperlink ref="F11" r:id="rId11"/>
    <hyperlink ref="F12" r:id="rId12"/>
    <hyperlink ref="F13" r:id="rId13"/>
    <hyperlink ref="F14" r:id="rId14"/>
    <hyperlink ref="F15" r:id="rId15"/>
    <hyperlink ref="F16" r:id="rId16"/>
    <hyperlink ref="F17" r:id="rId17"/>
    <hyperlink ref="F18" r:id="rId18"/>
    <hyperlink ref="F19" r:id="rId19"/>
    <hyperlink ref="F20" r:id="rId20"/>
    <hyperlink ref="F21" r:id="rId21"/>
  </hyperlinks>
  <pageMargins left="0.7" right="0.7" top="0.75" bottom="0.75" header="0.3" footer="0.3"/>
  <pageSetup orientation="portrait" r:id="rId22"/>
</worksheet>
</file>

<file path=xl/worksheets/sheet14.xml><?xml version="1.0" encoding="utf-8"?>
<worksheet xmlns="http://schemas.openxmlformats.org/spreadsheetml/2006/main" xmlns:r="http://schemas.openxmlformats.org/officeDocument/2006/relationships">
  <dimension ref="A1:T245"/>
  <sheetViews>
    <sheetView workbookViewId="0">
      <pane ySplit="1" topLeftCell="A191" activePane="bottomLeft" state="frozen"/>
      <selection pane="bottomLeft" activeCell="C199" sqref="C199"/>
    </sheetView>
  </sheetViews>
  <sheetFormatPr defaultRowHeight="15"/>
  <cols>
    <col min="1" max="1" width="10.42578125" style="12" customWidth="1"/>
    <col min="2" max="2" width="24.5703125" style="28" customWidth="1"/>
    <col min="3" max="3" width="14.42578125" style="6" customWidth="1"/>
    <col min="4" max="4" width="10.85546875" customWidth="1"/>
    <col min="5" max="5" width="11.140625" customWidth="1"/>
    <col min="6" max="6" width="11.140625" hidden="1" customWidth="1"/>
    <col min="7" max="7" width="13.42578125" style="6" hidden="1" customWidth="1"/>
    <col min="8" max="8" width="7.42578125" style="4" customWidth="1"/>
    <col min="9" max="9" width="8.85546875" style="8" customWidth="1"/>
    <col min="10" max="10" width="7" style="6" customWidth="1"/>
    <col min="11" max="11" width="8.140625" style="6" customWidth="1"/>
    <col min="12" max="13" width="10" style="1" customWidth="1"/>
    <col min="14" max="14" width="8.42578125" style="1" customWidth="1"/>
    <col min="15" max="15" width="10.85546875" style="1" customWidth="1"/>
    <col min="16" max="16" width="10.85546875" style="6" customWidth="1"/>
    <col min="18" max="18" width="10.140625" customWidth="1"/>
  </cols>
  <sheetData>
    <row r="1" spans="1:19" s="18" customFormat="1" ht="28.5" customHeight="1" thickBot="1">
      <c r="A1" s="57" t="s">
        <v>23</v>
      </c>
      <c r="B1" s="25" t="s">
        <v>7</v>
      </c>
      <c r="C1" s="18" t="s">
        <v>19</v>
      </c>
      <c r="D1" s="18" t="s">
        <v>14</v>
      </c>
      <c r="E1" s="18" t="s">
        <v>1</v>
      </c>
      <c r="F1" s="18" t="s">
        <v>40</v>
      </c>
      <c r="G1" s="18" t="s">
        <v>8</v>
      </c>
      <c r="H1" s="19" t="s">
        <v>9</v>
      </c>
      <c r="I1" s="20" t="s">
        <v>10</v>
      </c>
      <c r="J1" s="18" t="s">
        <v>4</v>
      </c>
      <c r="K1" s="18">
        <v>1</v>
      </c>
      <c r="L1" s="21" t="s">
        <v>3</v>
      </c>
      <c r="M1" s="21" t="s">
        <v>11</v>
      </c>
      <c r="N1" s="21" t="s">
        <v>24</v>
      </c>
      <c r="O1" s="21" t="s">
        <v>0</v>
      </c>
      <c r="P1" s="18" t="s">
        <v>2</v>
      </c>
    </row>
    <row r="2" spans="1:19" s="106" customFormat="1">
      <c r="A2" s="107">
        <v>44579</v>
      </c>
      <c r="B2" s="109" t="s">
        <v>1050</v>
      </c>
      <c r="C2" s="111" t="s">
        <v>1052</v>
      </c>
      <c r="D2" s="103" t="s">
        <v>1051</v>
      </c>
      <c r="E2" s="103" t="s">
        <v>1053</v>
      </c>
      <c r="F2" s="24"/>
      <c r="G2" s="105"/>
      <c r="H2" s="136">
        <f t="shared" ref="H2:H30" si="0">I2/O2</f>
        <v>-0.18192128085390269</v>
      </c>
      <c r="I2" s="137">
        <f t="shared" ref="I2:I30" si="1">L2-N2-O2-M2</f>
        <v>-2.7270000000000012</v>
      </c>
      <c r="J2" s="105" t="s">
        <v>17</v>
      </c>
      <c r="K2" s="105">
        <v>1</v>
      </c>
      <c r="L2" s="74">
        <v>19.95</v>
      </c>
      <c r="M2" s="74">
        <f t="shared" ref="M2:M30" si="2">L2*6%</f>
        <v>1.1969999999999998</v>
      </c>
      <c r="N2" s="74">
        <v>6.49</v>
      </c>
      <c r="O2" s="74">
        <v>14.99</v>
      </c>
      <c r="P2" s="110">
        <v>100699</v>
      </c>
      <c r="R2" s="138"/>
      <c r="S2" s="140"/>
    </row>
    <row r="3" spans="1:19" s="106" customFormat="1">
      <c r="A3" s="107"/>
      <c r="B3" s="24" t="s">
        <v>1054</v>
      </c>
      <c r="C3" s="111" t="s">
        <v>1056</v>
      </c>
      <c r="D3" s="103" t="s">
        <v>1055</v>
      </c>
      <c r="E3" s="113" t="s">
        <v>1057</v>
      </c>
      <c r="F3" s="24"/>
      <c r="G3" s="105"/>
      <c r="H3" s="136">
        <f t="shared" si="0"/>
        <v>0.62343333333333339</v>
      </c>
      <c r="I3" s="137">
        <f t="shared" si="1"/>
        <v>3.7406000000000001</v>
      </c>
      <c r="J3" s="105" t="s">
        <v>17</v>
      </c>
      <c r="K3" s="105">
        <v>0</v>
      </c>
      <c r="L3" s="74">
        <v>13.99</v>
      </c>
      <c r="M3" s="74">
        <f t="shared" si="2"/>
        <v>0.83940000000000003</v>
      </c>
      <c r="N3" s="74">
        <v>3.41</v>
      </c>
      <c r="O3" s="74">
        <v>6</v>
      </c>
      <c r="P3" s="110">
        <v>133718</v>
      </c>
    </row>
    <row r="4" spans="1:19" s="106" customFormat="1" ht="16.350000000000001" customHeight="1">
      <c r="A4" s="107"/>
      <c r="B4" s="24" t="s">
        <v>1058</v>
      </c>
      <c r="C4" s="111" t="s">
        <v>1060</v>
      </c>
      <c r="D4" s="103" t="s">
        <v>1059</v>
      </c>
      <c r="E4" s="103" t="s">
        <v>1061</v>
      </c>
      <c r="F4" s="24"/>
      <c r="G4" s="105"/>
      <c r="H4" s="136">
        <f t="shared" si="0"/>
        <v>0.61105999999999983</v>
      </c>
      <c r="I4" s="137">
        <f t="shared" si="1"/>
        <v>6.110599999999998</v>
      </c>
      <c r="J4" s="105" t="s">
        <v>1062</v>
      </c>
      <c r="K4" s="105">
        <v>1</v>
      </c>
      <c r="L4" s="74">
        <v>22.99</v>
      </c>
      <c r="M4" s="74">
        <f t="shared" si="2"/>
        <v>1.3794</v>
      </c>
      <c r="N4" s="74">
        <v>5.5</v>
      </c>
      <c r="O4" s="74">
        <v>10</v>
      </c>
      <c r="P4" s="110">
        <v>106872</v>
      </c>
    </row>
    <row r="5" spans="1:19" s="106" customFormat="1" ht="16.350000000000001" customHeight="1">
      <c r="A5" s="107"/>
      <c r="B5" s="24" t="s">
        <v>1063</v>
      </c>
      <c r="C5" s="111" t="s">
        <v>1065</v>
      </c>
      <c r="D5" s="103" t="s">
        <v>1064</v>
      </c>
      <c r="E5" s="103" t="s">
        <v>1066</v>
      </c>
      <c r="F5" s="24"/>
      <c r="G5" s="105"/>
      <c r="H5" s="136">
        <f t="shared" si="0"/>
        <v>0.39955999999999986</v>
      </c>
      <c r="I5" s="137">
        <f t="shared" si="1"/>
        <v>3.9955999999999987</v>
      </c>
      <c r="J5" s="105" t="s">
        <v>1062</v>
      </c>
      <c r="K5" s="105">
        <v>1</v>
      </c>
      <c r="L5" s="74">
        <v>20.74</v>
      </c>
      <c r="M5" s="74">
        <f t="shared" si="2"/>
        <v>1.2444</v>
      </c>
      <c r="N5" s="74">
        <v>5.5</v>
      </c>
      <c r="O5" s="74">
        <v>10</v>
      </c>
      <c r="P5" s="110">
        <v>242600</v>
      </c>
    </row>
    <row r="6" spans="1:19" s="106" customFormat="1" ht="16.350000000000001" customHeight="1">
      <c r="A6" s="107"/>
      <c r="B6" s="24" t="s">
        <v>1067</v>
      </c>
      <c r="C6" s="111" t="s">
        <v>1069</v>
      </c>
      <c r="D6" s="103" t="s">
        <v>1068</v>
      </c>
      <c r="E6" s="103" t="s">
        <v>1070</v>
      </c>
      <c r="F6" s="103"/>
      <c r="G6" s="105"/>
      <c r="H6" s="136">
        <f t="shared" si="0"/>
        <v>0.93536000000000019</v>
      </c>
      <c r="I6" s="137">
        <f t="shared" si="1"/>
        <v>9.3536000000000019</v>
      </c>
      <c r="J6" s="105" t="s">
        <v>17</v>
      </c>
      <c r="K6" s="105">
        <v>1</v>
      </c>
      <c r="L6" s="74">
        <v>26.44</v>
      </c>
      <c r="M6" s="74">
        <f t="shared" si="2"/>
        <v>1.5864</v>
      </c>
      <c r="N6" s="74">
        <v>5.5</v>
      </c>
      <c r="O6" s="74">
        <v>10</v>
      </c>
      <c r="P6" s="110">
        <v>172623</v>
      </c>
    </row>
    <row r="7" spans="1:19" s="106" customFormat="1" ht="15.75" customHeight="1">
      <c r="A7" s="107"/>
      <c r="B7" s="24" t="s">
        <v>1071</v>
      </c>
      <c r="C7" s="111" t="s">
        <v>1073</v>
      </c>
      <c r="D7" s="103" t="s">
        <v>1072</v>
      </c>
      <c r="E7" s="103" t="s">
        <v>1074</v>
      </c>
      <c r="F7" s="103"/>
      <c r="G7" s="105"/>
      <c r="H7" s="136">
        <f t="shared" si="0"/>
        <v>0.79905999999999988</v>
      </c>
      <c r="I7" s="137">
        <f t="shared" si="1"/>
        <v>7.9905999999999988</v>
      </c>
      <c r="J7" s="105" t="s">
        <v>1062</v>
      </c>
      <c r="K7" s="105">
        <v>1</v>
      </c>
      <c r="L7" s="74">
        <v>24.99</v>
      </c>
      <c r="M7" s="74">
        <f t="shared" si="2"/>
        <v>1.4993999999999998</v>
      </c>
      <c r="N7" s="74">
        <v>5.5</v>
      </c>
      <c r="O7" s="74">
        <v>10</v>
      </c>
      <c r="P7" s="110">
        <v>319805</v>
      </c>
    </row>
    <row r="8" spans="1:19" s="106" customFormat="1" ht="16.350000000000001" customHeight="1">
      <c r="A8" s="107"/>
      <c r="B8" s="24" t="s">
        <v>1075</v>
      </c>
      <c r="C8" s="111" t="s">
        <v>1077</v>
      </c>
      <c r="D8" s="103" t="s">
        <v>1076</v>
      </c>
      <c r="E8" s="103" t="s">
        <v>1078</v>
      </c>
      <c r="F8" s="103"/>
      <c r="G8" s="105"/>
      <c r="H8" s="136">
        <f t="shared" si="0"/>
        <v>-0.49546364242828561</v>
      </c>
      <c r="I8" s="137">
        <f t="shared" si="1"/>
        <v>-7.4270000000000014</v>
      </c>
      <c r="J8" s="105" t="s">
        <v>17</v>
      </c>
      <c r="K8" s="105">
        <v>2</v>
      </c>
      <c r="L8" s="74">
        <v>14.95</v>
      </c>
      <c r="M8" s="74">
        <f t="shared" si="2"/>
        <v>0.89699999999999991</v>
      </c>
      <c r="N8" s="74">
        <v>6.49</v>
      </c>
      <c r="O8" s="74">
        <v>14.99</v>
      </c>
      <c r="P8" s="110">
        <v>172649</v>
      </c>
    </row>
    <row r="9" spans="1:19" s="106" customFormat="1" ht="16.350000000000001" customHeight="1">
      <c r="A9" s="107"/>
      <c r="B9" s="24" t="s">
        <v>1079</v>
      </c>
      <c r="C9" s="111" t="s">
        <v>1081</v>
      </c>
      <c r="D9" s="103" t="s">
        <v>1080</v>
      </c>
      <c r="E9" s="103" t="s">
        <v>1082</v>
      </c>
      <c r="F9" s="103"/>
      <c r="G9" s="105"/>
      <c r="H9" s="136">
        <f t="shared" si="0"/>
        <v>0.31925263157894729</v>
      </c>
      <c r="I9" s="137">
        <f t="shared" si="1"/>
        <v>6.0657999999999985</v>
      </c>
      <c r="J9" s="105" t="s">
        <v>1062</v>
      </c>
      <c r="K9" s="105">
        <v>2</v>
      </c>
      <c r="L9" s="74">
        <v>33.57</v>
      </c>
      <c r="M9" s="74">
        <f t="shared" si="2"/>
        <v>2.0141999999999998</v>
      </c>
      <c r="N9" s="74">
        <v>6.49</v>
      </c>
      <c r="O9" s="74">
        <v>19</v>
      </c>
      <c r="P9" s="110">
        <v>217536</v>
      </c>
      <c r="R9" s="115"/>
    </row>
    <row r="10" spans="1:19" s="106" customFormat="1" ht="16.350000000000001" customHeight="1">
      <c r="A10" s="107"/>
      <c r="B10" s="24" t="s">
        <v>1083</v>
      </c>
      <c r="C10" s="111" t="s">
        <v>1085</v>
      </c>
      <c r="D10" s="103" t="s">
        <v>1084</v>
      </c>
      <c r="E10" s="103" t="s">
        <v>1086</v>
      </c>
      <c r="F10" s="103"/>
      <c r="G10" s="105"/>
      <c r="H10" s="136">
        <f t="shared" si="0"/>
        <v>1.4052</v>
      </c>
      <c r="I10" s="137">
        <f t="shared" si="1"/>
        <v>8.4312000000000005</v>
      </c>
      <c r="J10" s="105" t="s">
        <v>1062</v>
      </c>
      <c r="K10" s="105">
        <v>2</v>
      </c>
      <c r="L10" s="74">
        <v>18.98</v>
      </c>
      <c r="M10" s="74">
        <f t="shared" si="2"/>
        <v>1.1388</v>
      </c>
      <c r="N10" s="74">
        <v>3.41</v>
      </c>
      <c r="O10" s="74">
        <v>6</v>
      </c>
      <c r="P10" s="110">
        <v>67215</v>
      </c>
    </row>
    <row r="11" spans="1:19" s="96" customFormat="1" ht="16.350000000000001" customHeight="1">
      <c r="A11" s="93"/>
      <c r="B11" s="43" t="s">
        <v>1087</v>
      </c>
      <c r="C11" s="117" t="s">
        <v>1089</v>
      </c>
      <c r="D11" s="118" t="s">
        <v>1088</v>
      </c>
      <c r="E11" s="118" t="s">
        <v>1090</v>
      </c>
      <c r="F11" s="118"/>
      <c r="G11" s="94"/>
      <c r="H11" s="97">
        <f t="shared" si="0"/>
        <v>1.9468000000000003</v>
      </c>
      <c r="I11" s="98">
        <f t="shared" si="1"/>
        <v>19.468000000000004</v>
      </c>
      <c r="J11" s="94" t="s">
        <v>17</v>
      </c>
      <c r="K11" s="94">
        <v>0</v>
      </c>
      <c r="L11" s="99">
        <v>37.200000000000003</v>
      </c>
      <c r="M11" s="99">
        <f t="shared" si="2"/>
        <v>2.2320000000000002</v>
      </c>
      <c r="N11" s="99">
        <v>5.5</v>
      </c>
      <c r="O11" s="99">
        <v>10</v>
      </c>
      <c r="P11" s="100">
        <v>189760</v>
      </c>
    </row>
    <row r="12" spans="1:19" s="106" customFormat="1" ht="16.350000000000001" customHeight="1">
      <c r="A12" s="107">
        <v>44580</v>
      </c>
      <c r="B12" s="24" t="s">
        <v>1091</v>
      </c>
      <c r="C12" s="111" t="s">
        <v>1093</v>
      </c>
      <c r="D12" s="103" t="s">
        <v>1092</v>
      </c>
      <c r="E12" s="103" t="s">
        <v>1094</v>
      </c>
      <c r="F12" s="103"/>
      <c r="G12" s="105"/>
      <c r="H12" s="136">
        <f t="shared" si="0"/>
        <v>0.50105999999999973</v>
      </c>
      <c r="I12" s="137">
        <f t="shared" si="1"/>
        <v>5.0105999999999975</v>
      </c>
      <c r="J12" s="105" t="s">
        <v>1062</v>
      </c>
      <c r="K12" s="105">
        <v>1</v>
      </c>
      <c r="L12" s="74">
        <v>19.989999999999998</v>
      </c>
      <c r="M12" s="74">
        <f t="shared" si="2"/>
        <v>1.1993999999999998</v>
      </c>
      <c r="N12" s="74">
        <v>3.78</v>
      </c>
      <c r="O12" s="114">
        <v>10</v>
      </c>
      <c r="P12" s="110" t="s">
        <v>29</v>
      </c>
      <c r="R12" s="115"/>
    </row>
    <row r="13" spans="1:19" s="106" customFormat="1" ht="16.350000000000001" customHeight="1">
      <c r="A13" s="107"/>
      <c r="B13" s="24" t="s">
        <v>1095</v>
      </c>
      <c r="C13" s="111" t="s">
        <v>1097</v>
      </c>
      <c r="D13" s="103" t="s">
        <v>1096</v>
      </c>
      <c r="E13" s="115" t="s">
        <v>1098</v>
      </c>
      <c r="F13" s="103"/>
      <c r="G13" s="105"/>
      <c r="H13" s="136">
        <f t="shared" si="0"/>
        <v>0.23505999999999982</v>
      </c>
      <c r="I13" s="137">
        <f t="shared" si="1"/>
        <v>2.3505999999999982</v>
      </c>
      <c r="J13" s="105" t="s">
        <v>17</v>
      </c>
      <c r="K13" s="105">
        <v>1</v>
      </c>
      <c r="L13" s="74">
        <v>18.989999999999998</v>
      </c>
      <c r="M13" s="74">
        <f t="shared" si="2"/>
        <v>1.1394</v>
      </c>
      <c r="N13" s="74">
        <v>5.5</v>
      </c>
      <c r="O13" s="74">
        <v>10</v>
      </c>
      <c r="P13" s="110" t="s">
        <v>29</v>
      </c>
    </row>
    <row r="14" spans="1:19" s="106" customFormat="1" ht="16.350000000000001" customHeight="1">
      <c r="A14" s="104"/>
      <c r="B14" s="24" t="s">
        <v>1099</v>
      </c>
      <c r="C14" s="111" t="s">
        <v>1101</v>
      </c>
      <c r="D14" s="103" t="s">
        <v>1100</v>
      </c>
      <c r="E14" s="103" t="s">
        <v>1102</v>
      </c>
      <c r="F14" s="103"/>
      <c r="G14" s="105"/>
      <c r="H14" s="136">
        <f t="shared" si="0"/>
        <v>1.4100599999999999</v>
      </c>
      <c r="I14" s="137">
        <f t="shared" si="1"/>
        <v>14.100599999999998</v>
      </c>
      <c r="J14" s="105" t="s">
        <v>17</v>
      </c>
      <c r="K14" s="105">
        <v>0</v>
      </c>
      <c r="L14" s="74">
        <v>31.49</v>
      </c>
      <c r="M14" s="74">
        <f t="shared" si="2"/>
        <v>1.8893999999999997</v>
      </c>
      <c r="N14" s="116">
        <v>5.5</v>
      </c>
      <c r="O14" s="74">
        <v>10</v>
      </c>
      <c r="P14" s="110">
        <v>182496</v>
      </c>
    </row>
    <row r="15" spans="1:19" s="106" customFormat="1" ht="16.350000000000001" customHeight="1">
      <c r="A15" s="104"/>
      <c r="B15" s="24" t="s">
        <v>1103</v>
      </c>
      <c r="C15" s="111" t="s">
        <v>1105</v>
      </c>
      <c r="D15" s="103" t="s">
        <v>1104</v>
      </c>
      <c r="E15" s="103" t="s">
        <v>1106</v>
      </c>
      <c r="F15" s="103"/>
      <c r="G15" s="105"/>
      <c r="H15" s="136">
        <f t="shared" si="0"/>
        <v>0.74359999999999982</v>
      </c>
      <c r="I15" s="137">
        <f t="shared" si="1"/>
        <v>7.4359999999999982</v>
      </c>
      <c r="J15" s="105" t="s">
        <v>17</v>
      </c>
      <c r="K15" s="105">
        <v>0</v>
      </c>
      <c r="L15" s="74">
        <v>24.4</v>
      </c>
      <c r="M15" s="74">
        <f t="shared" si="2"/>
        <v>1.464</v>
      </c>
      <c r="N15" s="116">
        <v>5.5</v>
      </c>
      <c r="O15" s="74">
        <v>10</v>
      </c>
      <c r="P15" s="110" t="s">
        <v>29</v>
      </c>
    </row>
    <row r="16" spans="1:19" s="106" customFormat="1" ht="16.350000000000001" customHeight="1">
      <c r="A16" s="104"/>
      <c r="B16" s="24" t="s">
        <v>1107</v>
      </c>
      <c r="C16" s="111" t="s">
        <v>1109</v>
      </c>
      <c r="D16" s="103" t="s">
        <v>1108</v>
      </c>
      <c r="E16" s="103" t="s">
        <v>1110</v>
      </c>
      <c r="F16" s="103"/>
      <c r="G16" s="105"/>
      <c r="H16" s="136">
        <f t="shared" si="0"/>
        <v>0.57546666666666668</v>
      </c>
      <c r="I16" s="137">
        <f t="shared" si="1"/>
        <v>6.9056000000000006</v>
      </c>
      <c r="J16" s="105" t="s">
        <v>17</v>
      </c>
      <c r="K16" s="105">
        <v>2</v>
      </c>
      <c r="L16" s="74">
        <v>27.74</v>
      </c>
      <c r="M16" s="74">
        <f t="shared" si="2"/>
        <v>1.6643999999999999</v>
      </c>
      <c r="N16" s="74">
        <v>7.17</v>
      </c>
      <c r="O16" s="74">
        <v>12</v>
      </c>
      <c r="P16" s="110">
        <v>88026</v>
      </c>
    </row>
    <row r="17" spans="1:18" s="106" customFormat="1" ht="16.350000000000001" customHeight="1">
      <c r="A17" s="104"/>
      <c r="B17" s="37" t="s">
        <v>1111</v>
      </c>
      <c r="C17" s="111" t="s">
        <v>1113</v>
      </c>
      <c r="D17" s="103" t="s">
        <v>1112</v>
      </c>
      <c r="E17" s="103" t="s">
        <v>1114</v>
      </c>
      <c r="F17" s="103"/>
      <c r="G17" s="105"/>
      <c r="H17" s="136">
        <f t="shared" si="0"/>
        <v>0.31034736842105254</v>
      </c>
      <c r="I17" s="137">
        <f t="shared" si="1"/>
        <v>5.8965999999999985</v>
      </c>
      <c r="J17" s="105" t="s">
        <v>1062</v>
      </c>
      <c r="K17" s="105">
        <v>1</v>
      </c>
      <c r="L17" s="74">
        <v>33.39</v>
      </c>
      <c r="M17" s="74">
        <f t="shared" si="2"/>
        <v>2.0034000000000001</v>
      </c>
      <c r="N17" s="74">
        <v>6.49</v>
      </c>
      <c r="O17" s="74">
        <v>19</v>
      </c>
      <c r="P17" s="110">
        <v>193035</v>
      </c>
    </row>
    <row r="18" spans="1:18" s="106" customFormat="1" ht="16.350000000000001" customHeight="1">
      <c r="A18" s="107"/>
      <c r="B18" s="102" t="s">
        <v>1115</v>
      </c>
      <c r="C18" s="111" t="s">
        <v>1117</v>
      </c>
      <c r="D18" s="103" t="s">
        <v>1116</v>
      </c>
      <c r="E18" s="103" t="s">
        <v>1118</v>
      </c>
      <c r="F18" s="103"/>
      <c r="G18" s="105"/>
      <c r="H18" s="136">
        <f t="shared" si="0"/>
        <v>0.53017599999999976</v>
      </c>
      <c r="I18" s="137">
        <f t="shared" si="1"/>
        <v>6.6271999999999966</v>
      </c>
      <c r="J18" s="105" t="s">
        <v>17</v>
      </c>
      <c r="K18" s="105">
        <v>1</v>
      </c>
      <c r="L18" s="116">
        <v>30.88</v>
      </c>
      <c r="M18" s="74">
        <f t="shared" si="2"/>
        <v>1.8527999999999998</v>
      </c>
      <c r="N18" s="74">
        <v>9.9</v>
      </c>
      <c r="O18" s="74">
        <v>12.5</v>
      </c>
      <c r="P18" s="110">
        <v>448444</v>
      </c>
    </row>
    <row r="19" spans="1:18" s="106" customFormat="1" ht="16.350000000000001" customHeight="1">
      <c r="A19" s="104"/>
      <c r="B19" s="24" t="s">
        <v>1119</v>
      </c>
      <c r="C19" s="111" t="s">
        <v>1121</v>
      </c>
      <c r="D19" s="103" t="s">
        <v>1120</v>
      </c>
      <c r="E19" s="103" t="s">
        <v>1122</v>
      </c>
      <c r="F19" s="103"/>
      <c r="G19" s="105"/>
      <c r="H19" s="136">
        <f t="shared" si="0"/>
        <v>0.57524799999999987</v>
      </c>
      <c r="I19" s="137">
        <f t="shared" si="1"/>
        <v>7.190599999999999</v>
      </c>
      <c r="J19" s="105" t="s">
        <v>1062</v>
      </c>
      <c r="K19" s="105">
        <v>1</v>
      </c>
      <c r="L19" s="74">
        <v>26.99</v>
      </c>
      <c r="M19" s="74">
        <f t="shared" si="2"/>
        <v>1.6194</v>
      </c>
      <c r="N19" s="74">
        <v>5.68</v>
      </c>
      <c r="O19" s="74">
        <v>12.5</v>
      </c>
      <c r="P19" s="110" t="s">
        <v>29</v>
      </c>
    </row>
    <row r="20" spans="1:18" s="106" customFormat="1" ht="16.350000000000001" customHeight="1">
      <c r="A20" s="107"/>
      <c r="B20" s="121" t="s">
        <v>1123</v>
      </c>
      <c r="C20" s="105" t="s">
        <v>1125</v>
      </c>
      <c r="D20" s="103" t="s">
        <v>1124</v>
      </c>
      <c r="E20" s="103" t="s">
        <v>1126</v>
      </c>
      <c r="F20" s="103"/>
      <c r="G20" s="105"/>
      <c r="H20" s="136">
        <f t="shared" si="0"/>
        <v>0.58113513513513515</v>
      </c>
      <c r="I20" s="137">
        <f t="shared" si="1"/>
        <v>10.751000000000001</v>
      </c>
      <c r="J20" s="105" t="s">
        <v>1062</v>
      </c>
      <c r="K20" s="105">
        <v>2</v>
      </c>
      <c r="L20" s="74">
        <v>42.15</v>
      </c>
      <c r="M20" s="74">
        <f t="shared" si="2"/>
        <v>2.5289999999999999</v>
      </c>
      <c r="N20" s="74">
        <v>10.37</v>
      </c>
      <c r="O20" s="74">
        <v>18.5</v>
      </c>
      <c r="P20" s="110">
        <v>90096</v>
      </c>
    </row>
    <row r="21" spans="1:18" s="96" customFormat="1" ht="16.350000000000001" customHeight="1">
      <c r="A21" s="93"/>
      <c r="B21" s="144" t="s">
        <v>1127</v>
      </c>
      <c r="C21" s="94" t="s">
        <v>1129</v>
      </c>
      <c r="D21" s="118" t="s">
        <v>1128</v>
      </c>
      <c r="E21" s="118" t="s">
        <v>1130</v>
      </c>
      <c r="F21" s="118"/>
      <c r="G21" s="94"/>
      <c r="H21" s="97">
        <f t="shared" si="0"/>
        <v>0.79833333333333334</v>
      </c>
      <c r="I21" s="98">
        <f t="shared" si="1"/>
        <v>9.58</v>
      </c>
      <c r="J21" s="94" t="s">
        <v>17</v>
      </c>
      <c r="K21" s="94">
        <v>0</v>
      </c>
      <c r="L21" s="99">
        <v>29</v>
      </c>
      <c r="M21" s="99">
        <f t="shared" si="2"/>
        <v>1.74</v>
      </c>
      <c r="N21" s="99">
        <v>5.68</v>
      </c>
      <c r="O21" s="99">
        <v>12</v>
      </c>
      <c r="P21" s="100">
        <v>251770</v>
      </c>
    </row>
    <row r="22" spans="1:18" s="106" customFormat="1" ht="16.350000000000001" customHeight="1">
      <c r="A22" s="107">
        <v>44581</v>
      </c>
      <c r="B22" s="121" t="s">
        <v>1131</v>
      </c>
      <c r="C22" s="105" t="s">
        <v>1133</v>
      </c>
      <c r="D22" s="103" t="s">
        <v>1132</v>
      </c>
      <c r="E22" s="103" t="s">
        <v>1134</v>
      </c>
      <c r="F22" s="103"/>
      <c r="G22" s="105"/>
      <c r="H22" s="136">
        <f t="shared" si="0"/>
        <v>1.0959777777777775</v>
      </c>
      <c r="I22" s="137">
        <f t="shared" si="1"/>
        <v>19.727599999999995</v>
      </c>
      <c r="J22" s="105" t="s">
        <v>17</v>
      </c>
      <c r="K22" s="105">
        <v>0</v>
      </c>
      <c r="L22" s="74">
        <v>47.04</v>
      </c>
      <c r="M22" s="74">
        <f t="shared" si="2"/>
        <v>2.8224</v>
      </c>
      <c r="N22" s="74">
        <v>6.49</v>
      </c>
      <c r="O22" s="74">
        <v>18</v>
      </c>
      <c r="P22" s="110">
        <v>366058</v>
      </c>
    </row>
    <row r="23" spans="1:18" s="106" customFormat="1" ht="16.350000000000001" customHeight="1">
      <c r="A23" s="107"/>
      <c r="B23" s="121" t="s">
        <v>1135</v>
      </c>
      <c r="C23" s="105" t="s">
        <v>1137</v>
      </c>
      <c r="D23" s="103" t="s">
        <v>1136</v>
      </c>
      <c r="E23" s="103" t="s">
        <v>1138</v>
      </c>
      <c r="F23" s="103"/>
      <c r="G23" s="105"/>
      <c r="H23" s="136">
        <f t="shared" si="0"/>
        <v>0.82631034482758625</v>
      </c>
      <c r="I23" s="137">
        <f t="shared" si="1"/>
        <v>23.963000000000001</v>
      </c>
      <c r="J23" s="105" t="s">
        <v>17</v>
      </c>
      <c r="K23" s="105">
        <v>0</v>
      </c>
      <c r="L23" s="74">
        <v>64.95</v>
      </c>
      <c r="M23" s="74">
        <f t="shared" si="2"/>
        <v>3.8970000000000002</v>
      </c>
      <c r="N23" s="74">
        <v>8.09</v>
      </c>
      <c r="O23" s="74">
        <v>29</v>
      </c>
      <c r="P23" s="110">
        <v>206501</v>
      </c>
    </row>
    <row r="24" spans="1:18" s="106" customFormat="1">
      <c r="A24" s="104"/>
      <c r="B24" s="58" t="s">
        <v>1139</v>
      </c>
      <c r="C24" s="105" t="s">
        <v>1141</v>
      </c>
      <c r="D24" s="103" t="s">
        <v>1140</v>
      </c>
      <c r="E24" s="103" t="s">
        <v>1142</v>
      </c>
      <c r="F24" s="103"/>
      <c r="G24" s="105"/>
      <c r="H24" s="15">
        <f t="shared" si="0"/>
        <v>0.77932000000000001</v>
      </c>
      <c r="I24" s="16">
        <f t="shared" si="1"/>
        <v>19.483000000000001</v>
      </c>
      <c r="J24" s="105" t="s">
        <v>17</v>
      </c>
      <c r="K24" s="105">
        <v>1</v>
      </c>
      <c r="L24" s="74">
        <v>54.95</v>
      </c>
      <c r="M24" s="17">
        <f t="shared" si="2"/>
        <v>3.2970000000000002</v>
      </c>
      <c r="N24" s="74">
        <v>7.17</v>
      </c>
      <c r="O24" s="74">
        <v>25</v>
      </c>
      <c r="P24" s="110">
        <v>581256</v>
      </c>
    </row>
    <row r="25" spans="1:18" s="106" customFormat="1">
      <c r="A25" s="104"/>
      <c r="B25" s="58" t="s">
        <v>1143</v>
      </c>
      <c r="C25" s="105" t="s">
        <v>1145</v>
      </c>
      <c r="D25" s="103" t="s">
        <v>1144</v>
      </c>
      <c r="E25" s="103" t="s">
        <v>1146</v>
      </c>
      <c r="F25" s="103"/>
      <c r="G25" s="105"/>
      <c r="H25" s="15">
        <f t="shared" si="0"/>
        <v>0.62315833333333326</v>
      </c>
      <c r="I25" s="16">
        <f t="shared" si="1"/>
        <v>14.955799999999998</v>
      </c>
      <c r="J25" s="105" t="s">
        <v>17</v>
      </c>
      <c r="K25" s="105">
        <v>0</v>
      </c>
      <c r="L25" s="74">
        <v>49.07</v>
      </c>
      <c r="M25" s="17">
        <f t="shared" si="2"/>
        <v>2.9441999999999999</v>
      </c>
      <c r="N25" s="74">
        <v>7.17</v>
      </c>
      <c r="O25" s="74">
        <v>24</v>
      </c>
      <c r="P25" s="110">
        <v>206982</v>
      </c>
    </row>
    <row r="26" spans="1:18" s="106" customFormat="1">
      <c r="A26" s="107"/>
      <c r="B26" s="58" t="s">
        <v>1147</v>
      </c>
      <c r="C26" s="105" t="s">
        <v>1149</v>
      </c>
      <c r="D26" s="103" t="s">
        <v>1148</v>
      </c>
      <c r="E26" s="103" t="s">
        <v>1150</v>
      </c>
      <c r="F26" s="103"/>
      <c r="G26" s="105"/>
      <c r="H26" s="15">
        <f t="shared" si="0"/>
        <v>0.31426666666666658</v>
      </c>
      <c r="I26" s="16">
        <f t="shared" si="1"/>
        <v>9.4279999999999973</v>
      </c>
      <c r="J26" s="105" t="s">
        <v>1062</v>
      </c>
      <c r="K26" s="105">
        <v>1</v>
      </c>
      <c r="L26" s="74">
        <v>50.65</v>
      </c>
      <c r="M26" s="17">
        <f>L26*8%</f>
        <v>4.0519999999999996</v>
      </c>
      <c r="N26" s="74">
        <v>7.17</v>
      </c>
      <c r="O26" s="74">
        <v>30</v>
      </c>
      <c r="P26" s="110">
        <v>165571</v>
      </c>
    </row>
    <row r="27" spans="1:18" s="39" customFormat="1">
      <c r="A27" s="104"/>
      <c r="B27" s="58" t="s">
        <v>1151</v>
      </c>
      <c r="C27" s="105" t="s">
        <v>1153</v>
      </c>
      <c r="D27" s="103" t="s">
        <v>1152</v>
      </c>
      <c r="E27" s="103" t="s">
        <v>1154</v>
      </c>
      <c r="F27" s="103"/>
      <c r="G27" s="105"/>
      <c r="H27" s="15">
        <f t="shared" si="0"/>
        <v>0.61555357936860844</v>
      </c>
      <c r="I27" s="16">
        <f t="shared" si="1"/>
        <v>13.843800000000002</v>
      </c>
      <c r="J27" s="105" t="s">
        <v>17</v>
      </c>
      <c r="K27" s="105">
        <v>0</v>
      </c>
      <c r="L27" s="74">
        <v>46.77</v>
      </c>
      <c r="M27" s="17">
        <f t="shared" si="2"/>
        <v>2.8062</v>
      </c>
      <c r="N27" s="74">
        <v>7.63</v>
      </c>
      <c r="O27" s="74">
        <v>22.49</v>
      </c>
      <c r="P27" s="110">
        <v>318596</v>
      </c>
    </row>
    <row r="28" spans="1:18" s="39" customFormat="1">
      <c r="A28" s="107"/>
      <c r="B28" s="24" t="s">
        <v>1155</v>
      </c>
      <c r="C28" s="105" t="s">
        <v>1157</v>
      </c>
      <c r="D28" s="103" t="s">
        <v>1156</v>
      </c>
      <c r="E28" s="103" t="s">
        <v>1158</v>
      </c>
      <c r="F28" s="103"/>
      <c r="G28" s="105"/>
      <c r="H28" s="15">
        <f t="shared" si="0"/>
        <v>-0.12632975363234364</v>
      </c>
      <c r="I28" s="16">
        <f t="shared" si="1"/>
        <v>-5.9993999999999996</v>
      </c>
      <c r="J28" s="105" t="s">
        <v>17</v>
      </c>
      <c r="K28" s="105">
        <v>0</v>
      </c>
      <c r="L28" s="74">
        <v>49.99</v>
      </c>
      <c r="M28" s="17">
        <f t="shared" si="2"/>
        <v>2.9994000000000001</v>
      </c>
      <c r="N28" s="74">
        <v>5.5</v>
      </c>
      <c r="O28" s="74">
        <v>47.49</v>
      </c>
      <c r="P28" s="142">
        <v>197796</v>
      </c>
      <c r="R28" s="53"/>
    </row>
    <row r="29" spans="1:18" s="39" customFormat="1">
      <c r="A29" s="104"/>
      <c r="B29" s="24" t="s">
        <v>1159</v>
      </c>
      <c r="C29" s="105" t="s">
        <v>1161</v>
      </c>
      <c r="D29" s="103" t="s">
        <v>1160</v>
      </c>
      <c r="E29" s="103" t="s">
        <v>1162</v>
      </c>
      <c r="F29" s="103"/>
      <c r="G29" s="105"/>
      <c r="H29" s="15">
        <f t="shared" si="0"/>
        <v>-0.12632975363234364</v>
      </c>
      <c r="I29" s="16">
        <f t="shared" si="1"/>
        <v>-5.9993999999999996</v>
      </c>
      <c r="J29" s="105" t="s">
        <v>17</v>
      </c>
      <c r="K29" s="105">
        <v>0</v>
      </c>
      <c r="L29" s="74">
        <v>49.99</v>
      </c>
      <c r="M29" s="17">
        <f t="shared" si="2"/>
        <v>2.9994000000000001</v>
      </c>
      <c r="N29" s="74">
        <v>5.5</v>
      </c>
      <c r="O29" s="74">
        <v>47.49</v>
      </c>
      <c r="P29" s="110">
        <v>197458</v>
      </c>
    </row>
    <row r="30" spans="1:18" s="39" customFormat="1">
      <c r="A30" s="40"/>
      <c r="B30" s="24" t="s">
        <v>1163</v>
      </c>
      <c r="C30" s="22" t="s">
        <v>1165</v>
      </c>
      <c r="D30" s="41" t="s">
        <v>1164</v>
      </c>
      <c r="E30" s="41" t="s">
        <v>1166</v>
      </c>
      <c r="F30" s="41"/>
      <c r="G30" s="22"/>
      <c r="H30" s="15">
        <f t="shared" si="0"/>
        <v>1.0362116496220544</v>
      </c>
      <c r="I30" s="16">
        <f t="shared" si="1"/>
        <v>23.304400000000001</v>
      </c>
      <c r="J30" s="105" t="s">
        <v>17</v>
      </c>
      <c r="K30" s="105">
        <v>0</v>
      </c>
      <c r="L30" s="17">
        <v>54.76</v>
      </c>
      <c r="M30" s="17">
        <f t="shared" si="2"/>
        <v>3.2855999999999996</v>
      </c>
      <c r="N30" s="17">
        <v>5.68</v>
      </c>
      <c r="O30" s="17">
        <v>22.49</v>
      </c>
      <c r="P30" s="110">
        <v>230224</v>
      </c>
    </row>
    <row r="31" spans="1:18" s="50" customFormat="1">
      <c r="A31" s="55"/>
      <c r="B31" s="43" t="s">
        <v>1167</v>
      </c>
      <c r="C31" s="47" t="s">
        <v>1169</v>
      </c>
      <c r="D31" s="45" t="s">
        <v>1168</v>
      </c>
      <c r="E31" s="45" t="s">
        <v>1170</v>
      </c>
      <c r="F31" s="45"/>
      <c r="G31" s="47"/>
      <c r="H31" s="81">
        <f>I31/O31</f>
        <v>-0.43334386186565588</v>
      </c>
      <c r="I31" s="48">
        <f>L31-N31-O31-M31</f>
        <v>-20.579499999999999</v>
      </c>
      <c r="J31" s="94" t="s">
        <v>17</v>
      </c>
      <c r="K31" s="94">
        <v>0</v>
      </c>
      <c r="L31" s="49">
        <v>38.130000000000003</v>
      </c>
      <c r="M31" s="49">
        <f t="shared" ref="M31:M94" si="3">L31*0.15</f>
        <v>5.7195</v>
      </c>
      <c r="N31" s="49">
        <v>5.5</v>
      </c>
      <c r="O31" s="49">
        <v>47.49</v>
      </c>
      <c r="P31" s="100">
        <v>202090</v>
      </c>
    </row>
    <row r="32" spans="1:18" s="39" customFormat="1">
      <c r="A32" s="40">
        <v>44582</v>
      </c>
      <c r="B32" s="24" t="s">
        <v>1171</v>
      </c>
      <c r="C32" s="22" t="s">
        <v>1173</v>
      </c>
      <c r="D32" s="41" t="s">
        <v>1172</v>
      </c>
      <c r="E32" s="41" t="s">
        <v>1174</v>
      </c>
      <c r="F32" s="41"/>
      <c r="G32" s="22"/>
      <c r="H32" s="15">
        <f>I32/O32</f>
        <v>-1.5828621908127209</v>
      </c>
      <c r="I32" s="16">
        <f>L32-N32-O32-M32</f>
        <v>-13.438500000000001</v>
      </c>
      <c r="J32" s="105" t="s">
        <v>17</v>
      </c>
      <c r="K32" s="105">
        <v>0</v>
      </c>
      <c r="L32" s="17">
        <v>32.99</v>
      </c>
      <c r="M32" s="17">
        <f t="shared" si="3"/>
        <v>4.9485000000000001</v>
      </c>
      <c r="N32" s="17">
        <v>32.99</v>
      </c>
      <c r="O32" s="17">
        <v>8.49</v>
      </c>
      <c r="P32" s="110">
        <v>379671</v>
      </c>
      <c r="R32" s="53"/>
    </row>
    <row r="33" spans="1:18" s="39" customFormat="1">
      <c r="A33" s="36"/>
      <c r="B33" s="58" t="s">
        <v>1175</v>
      </c>
      <c r="C33" s="22" t="s">
        <v>1177</v>
      </c>
      <c r="D33" s="41" t="s">
        <v>1176</v>
      </c>
      <c r="E33" s="41" t="s">
        <v>1178</v>
      </c>
      <c r="F33" s="41"/>
      <c r="G33" s="22"/>
      <c r="H33" s="15">
        <f>I33/O33</f>
        <v>0.82457777777777763</v>
      </c>
      <c r="I33" s="16">
        <f>L33-N33-O33-M33</f>
        <v>18.552999999999997</v>
      </c>
      <c r="J33" s="105" t="s">
        <v>17</v>
      </c>
      <c r="K33" s="105">
        <v>0</v>
      </c>
      <c r="L33" s="17">
        <v>54.98</v>
      </c>
      <c r="M33" s="17">
        <f t="shared" si="3"/>
        <v>8.2469999999999999</v>
      </c>
      <c r="N33" s="17">
        <v>5.68</v>
      </c>
      <c r="O33" s="17">
        <v>22.5</v>
      </c>
      <c r="P33" s="110">
        <v>338482</v>
      </c>
    </row>
    <row r="34" spans="1:18" s="39" customFormat="1">
      <c r="A34" s="36"/>
      <c r="B34" s="24" t="s">
        <v>1179</v>
      </c>
      <c r="C34" s="22" t="s">
        <v>1181</v>
      </c>
      <c r="D34" s="41" t="s">
        <v>1180</v>
      </c>
      <c r="E34" s="41" t="s">
        <v>1182</v>
      </c>
      <c r="F34" s="41"/>
      <c r="G34" s="22"/>
      <c r="H34" s="15">
        <f>I34/O34</f>
        <v>-0.74751578947368436</v>
      </c>
      <c r="I34" s="16">
        <f>L34-N34-O34-M34</f>
        <v>-35.507000000000005</v>
      </c>
      <c r="J34" s="22" t="s">
        <v>1062</v>
      </c>
      <c r="K34" s="22">
        <v>1</v>
      </c>
      <c r="L34" s="17">
        <v>20.58</v>
      </c>
      <c r="M34" s="17">
        <f t="shared" si="3"/>
        <v>3.0869999999999997</v>
      </c>
      <c r="N34" s="17">
        <v>5.5</v>
      </c>
      <c r="O34" s="17">
        <v>47.5</v>
      </c>
      <c r="P34" s="108">
        <v>177656</v>
      </c>
    </row>
    <row r="35" spans="1:18" s="106" customFormat="1">
      <c r="A35" s="104"/>
      <c r="B35" s="24" t="s">
        <v>1183</v>
      </c>
      <c r="C35" s="105" t="s">
        <v>1185</v>
      </c>
      <c r="D35" s="103" t="s">
        <v>1184</v>
      </c>
      <c r="E35" s="103" t="s">
        <v>1186</v>
      </c>
      <c r="F35" s="103"/>
      <c r="G35" s="105"/>
      <c r="H35" s="15">
        <f t="shared" ref="H35:H98" si="4">I35/O35</f>
        <v>2.0024615384615387</v>
      </c>
      <c r="I35" s="16">
        <f t="shared" ref="I35:I98" si="5">L35-N35-O35-M35</f>
        <v>13.016000000000002</v>
      </c>
      <c r="J35" s="105" t="s">
        <v>17</v>
      </c>
      <c r="K35" s="105">
        <v>0</v>
      </c>
      <c r="L35" s="74">
        <v>22.96</v>
      </c>
      <c r="M35" s="17">
        <f t="shared" si="3"/>
        <v>3.444</v>
      </c>
      <c r="N35" s="74"/>
      <c r="O35" s="74">
        <v>6.5</v>
      </c>
      <c r="P35" s="110">
        <v>449300</v>
      </c>
    </row>
    <row r="36" spans="1:18" s="39" customFormat="1" ht="14.25" customHeight="1">
      <c r="A36" s="36"/>
      <c r="B36" s="24" t="s">
        <v>1187</v>
      </c>
      <c r="C36" s="22" t="s">
        <v>1189</v>
      </c>
      <c r="D36" s="41" t="s">
        <v>1188</v>
      </c>
      <c r="E36" s="41" t="s">
        <v>1190</v>
      </c>
      <c r="F36" s="41"/>
      <c r="G36" s="22"/>
      <c r="H36" s="15">
        <f t="shared" si="4"/>
        <v>5.3921933085501852</v>
      </c>
      <c r="I36" s="16">
        <f t="shared" si="5"/>
        <v>14.504999999999999</v>
      </c>
      <c r="J36" s="105" t="s">
        <v>17</v>
      </c>
      <c r="K36" s="22">
        <v>0</v>
      </c>
      <c r="L36" s="17">
        <v>26.7</v>
      </c>
      <c r="M36" s="17">
        <f t="shared" si="3"/>
        <v>4.0049999999999999</v>
      </c>
      <c r="N36" s="17">
        <v>5.5</v>
      </c>
      <c r="O36" s="17">
        <v>2.69</v>
      </c>
      <c r="P36" s="110">
        <v>83957</v>
      </c>
    </row>
    <row r="37" spans="1:18" s="39" customFormat="1" ht="14.25" customHeight="1">
      <c r="A37" s="40"/>
      <c r="B37" s="24" t="s">
        <v>1191</v>
      </c>
      <c r="C37" s="22" t="s">
        <v>1193</v>
      </c>
      <c r="D37" s="41" t="s">
        <v>1192</v>
      </c>
      <c r="E37" s="41" t="s">
        <v>1194</v>
      </c>
      <c r="F37" s="14"/>
      <c r="G37" s="22"/>
      <c r="H37" s="15">
        <f t="shared" si="4"/>
        <v>7.184498834498835</v>
      </c>
      <c r="I37" s="16">
        <f t="shared" si="5"/>
        <v>30.821500000000004</v>
      </c>
      <c r="J37" s="105" t="s">
        <v>17</v>
      </c>
      <c r="K37" s="22">
        <v>0</v>
      </c>
      <c r="L37" s="17">
        <v>47.99</v>
      </c>
      <c r="M37" s="17">
        <f t="shared" si="3"/>
        <v>7.1985000000000001</v>
      </c>
      <c r="N37" s="17">
        <v>5.68</v>
      </c>
      <c r="O37" s="17">
        <v>4.29</v>
      </c>
      <c r="P37" s="110">
        <v>29750</v>
      </c>
    </row>
    <row r="38" spans="1:18" s="39" customFormat="1" ht="14.25" customHeight="1">
      <c r="A38" s="107"/>
      <c r="B38" s="24" t="s">
        <v>1195</v>
      </c>
      <c r="C38" s="22" t="s">
        <v>1197</v>
      </c>
      <c r="D38" s="41" t="s">
        <v>1196</v>
      </c>
      <c r="E38" s="41" t="s">
        <v>1198</v>
      </c>
      <c r="F38" s="14"/>
      <c r="G38" s="22"/>
      <c r="H38" s="15">
        <f t="shared" si="4"/>
        <v>-0.24709806537691789</v>
      </c>
      <c r="I38" s="16">
        <f t="shared" si="5"/>
        <v>-3.7039999999999993</v>
      </c>
      <c r="J38" s="22" t="s">
        <v>17</v>
      </c>
      <c r="K38" s="22">
        <v>2</v>
      </c>
      <c r="L38" s="17">
        <v>19.96</v>
      </c>
      <c r="M38" s="17">
        <f t="shared" si="3"/>
        <v>2.9940000000000002</v>
      </c>
      <c r="N38" s="17">
        <v>5.68</v>
      </c>
      <c r="O38" s="17">
        <v>14.99</v>
      </c>
      <c r="P38" s="110" t="s">
        <v>29</v>
      </c>
    </row>
    <row r="39" spans="1:18" s="39" customFormat="1" ht="14.25" customHeight="1">
      <c r="A39" s="36"/>
      <c r="B39" s="24" t="s">
        <v>1199</v>
      </c>
      <c r="C39" s="22" t="s">
        <v>1201</v>
      </c>
      <c r="D39" s="41" t="s">
        <v>1200</v>
      </c>
      <c r="E39" s="41" t="s">
        <v>1202</v>
      </c>
      <c r="F39" s="14"/>
      <c r="G39" s="22"/>
      <c r="H39" s="15">
        <f t="shared" si="4"/>
        <v>3.9747494989979959</v>
      </c>
      <c r="I39" s="16">
        <f t="shared" si="5"/>
        <v>19.834</v>
      </c>
      <c r="J39" s="22" t="s">
        <v>17</v>
      </c>
      <c r="K39" s="22">
        <v>2</v>
      </c>
      <c r="L39" s="17">
        <v>36.840000000000003</v>
      </c>
      <c r="M39" s="17">
        <f t="shared" si="3"/>
        <v>5.5260000000000007</v>
      </c>
      <c r="N39" s="17">
        <v>6.49</v>
      </c>
      <c r="O39" s="17">
        <v>4.99</v>
      </c>
      <c r="P39" s="110">
        <v>5093</v>
      </c>
    </row>
    <row r="40" spans="1:18" s="39" customFormat="1" ht="14.25" customHeight="1">
      <c r="A40" s="40"/>
      <c r="B40" s="24" t="s">
        <v>1203</v>
      </c>
      <c r="C40" s="22" t="s">
        <v>1205</v>
      </c>
      <c r="D40" s="41" t="s">
        <v>1204</v>
      </c>
      <c r="E40" s="41" t="s">
        <v>1206</v>
      </c>
      <c r="F40" s="14"/>
      <c r="G40" s="22"/>
      <c r="H40" s="15">
        <f t="shared" si="4"/>
        <v>7.3973973973974094E-2</v>
      </c>
      <c r="I40" s="16">
        <f t="shared" si="5"/>
        <v>0.73900000000000121</v>
      </c>
      <c r="J40" s="22" t="s">
        <v>17</v>
      </c>
      <c r="K40" s="22">
        <v>3</v>
      </c>
      <c r="L40" s="17">
        <v>17.940000000000001</v>
      </c>
      <c r="M40" s="17">
        <f t="shared" si="3"/>
        <v>2.6910000000000003</v>
      </c>
      <c r="N40" s="17">
        <v>4.5199999999999996</v>
      </c>
      <c r="O40" s="17">
        <v>9.99</v>
      </c>
      <c r="P40" s="110">
        <v>10487</v>
      </c>
    </row>
    <row r="41" spans="1:18" s="50" customFormat="1" ht="14.25" customHeight="1">
      <c r="A41" s="55"/>
      <c r="B41" s="43" t="s">
        <v>1207</v>
      </c>
      <c r="C41" s="47" t="s">
        <v>1209</v>
      </c>
      <c r="D41" s="45" t="s">
        <v>1208</v>
      </c>
      <c r="E41" s="45" t="s">
        <v>1210</v>
      </c>
      <c r="F41" s="80"/>
      <c r="G41" s="47"/>
      <c r="H41" s="81">
        <f t="shared" si="4"/>
        <v>0.92750455373406215</v>
      </c>
      <c r="I41" s="48">
        <f t="shared" si="5"/>
        <v>5.0920000000000014</v>
      </c>
      <c r="J41" s="47" t="s">
        <v>17</v>
      </c>
      <c r="K41" s="47">
        <v>2</v>
      </c>
      <c r="L41" s="49">
        <v>18.920000000000002</v>
      </c>
      <c r="M41" s="49">
        <f t="shared" si="3"/>
        <v>2.8380000000000001</v>
      </c>
      <c r="N41" s="49">
        <v>5.5</v>
      </c>
      <c r="O41" s="49">
        <v>5.49</v>
      </c>
      <c r="P41" s="82">
        <v>41131</v>
      </c>
    </row>
    <row r="42" spans="1:18" s="39" customFormat="1" ht="14.25" customHeight="1">
      <c r="A42" s="143">
        <v>44583</v>
      </c>
      <c r="B42" s="24" t="s">
        <v>1211</v>
      </c>
      <c r="C42" s="22" t="s">
        <v>1213</v>
      </c>
      <c r="D42" s="41" t="s">
        <v>1212</v>
      </c>
      <c r="E42" s="41" t="s">
        <v>1214</v>
      </c>
      <c r="F42" s="14"/>
      <c r="G42" s="22"/>
      <c r="H42" s="15">
        <f t="shared" si="4"/>
        <v>-0.75167014613778704</v>
      </c>
      <c r="I42" s="16">
        <f t="shared" si="5"/>
        <v>-3.6004999999999998</v>
      </c>
      <c r="J42" s="22" t="s">
        <v>17</v>
      </c>
      <c r="K42" s="22">
        <v>1</v>
      </c>
      <c r="L42" s="17">
        <v>7.87</v>
      </c>
      <c r="M42" s="17">
        <f t="shared" si="3"/>
        <v>1.1804999999999999</v>
      </c>
      <c r="N42" s="17">
        <v>5.5</v>
      </c>
      <c r="O42" s="17">
        <v>4.79</v>
      </c>
      <c r="P42" s="108" t="s">
        <v>29</v>
      </c>
    </row>
    <row r="43" spans="1:18" s="39" customFormat="1" ht="14.25" customHeight="1">
      <c r="A43" s="36"/>
      <c r="B43" s="24" t="s">
        <v>1215</v>
      </c>
      <c r="C43" s="22" t="s">
        <v>1217</v>
      </c>
      <c r="D43" s="41" t="s">
        <v>1216</v>
      </c>
      <c r="E43" s="41" t="s">
        <v>1218</v>
      </c>
      <c r="F43" s="14"/>
      <c r="G43" s="22"/>
      <c r="H43" s="15">
        <f t="shared" si="4"/>
        <v>0.85628751071734777</v>
      </c>
      <c r="I43" s="16">
        <f t="shared" si="5"/>
        <v>29.961500000000001</v>
      </c>
      <c r="J43" s="22" t="s">
        <v>17</v>
      </c>
      <c r="K43" s="22">
        <v>2</v>
      </c>
      <c r="L43" s="17">
        <v>85.39</v>
      </c>
      <c r="M43" s="17">
        <f t="shared" si="3"/>
        <v>12.8085</v>
      </c>
      <c r="N43" s="17">
        <v>7.63</v>
      </c>
      <c r="O43" s="17">
        <v>34.99</v>
      </c>
      <c r="P43" s="108" t="s">
        <v>29</v>
      </c>
    </row>
    <row r="44" spans="1:18" s="39" customFormat="1" ht="14.25" customHeight="1">
      <c r="A44" s="40"/>
      <c r="B44" s="24" t="s">
        <v>1219</v>
      </c>
      <c r="C44" s="22" t="s">
        <v>1221</v>
      </c>
      <c r="D44" s="41" t="s">
        <v>1220</v>
      </c>
      <c r="E44" s="41" t="s">
        <v>1222</v>
      </c>
      <c r="F44" s="14"/>
      <c r="G44" s="22"/>
      <c r="H44" s="15">
        <f t="shared" si="4"/>
        <v>-6.7617617617617573E-2</v>
      </c>
      <c r="I44" s="16">
        <f t="shared" si="5"/>
        <v>-0.67549999999999955</v>
      </c>
      <c r="J44" s="22" t="s">
        <v>17</v>
      </c>
      <c r="K44" s="22">
        <v>1</v>
      </c>
      <c r="L44" s="17">
        <v>14.97</v>
      </c>
      <c r="M44" s="17">
        <f t="shared" si="3"/>
        <v>2.2454999999999998</v>
      </c>
      <c r="N44" s="17">
        <v>3.41</v>
      </c>
      <c r="O44" s="17">
        <v>9.99</v>
      </c>
      <c r="P44" s="108">
        <v>18780</v>
      </c>
    </row>
    <row r="45" spans="1:18" s="39" customFormat="1" ht="14.25" customHeight="1">
      <c r="A45" s="36"/>
      <c r="B45" s="24" t="s">
        <v>1223</v>
      </c>
      <c r="C45" s="22" t="s">
        <v>1225</v>
      </c>
      <c r="D45" s="41" t="s">
        <v>1224</v>
      </c>
      <c r="E45" s="41" t="s">
        <v>1226</v>
      </c>
      <c r="F45" s="14"/>
      <c r="G45" s="22"/>
      <c r="H45" s="15">
        <f t="shared" si="4"/>
        <v>0.30945234333859928</v>
      </c>
      <c r="I45" s="16">
        <f t="shared" si="5"/>
        <v>5.8765000000000001</v>
      </c>
      <c r="J45" s="22" t="s">
        <v>17</v>
      </c>
      <c r="K45" s="105">
        <v>5</v>
      </c>
      <c r="L45" s="17">
        <v>36.89</v>
      </c>
      <c r="M45" s="17">
        <f t="shared" si="3"/>
        <v>5.5335000000000001</v>
      </c>
      <c r="N45" s="17">
        <v>6.49</v>
      </c>
      <c r="O45" s="17">
        <v>18.989999999999998</v>
      </c>
      <c r="P45" s="108">
        <v>1692</v>
      </c>
    </row>
    <row r="46" spans="1:18" s="39" customFormat="1" ht="14.25" customHeight="1">
      <c r="A46" s="36"/>
      <c r="B46" s="24" t="s">
        <v>1227</v>
      </c>
      <c r="C46" s="22" t="s">
        <v>1229</v>
      </c>
      <c r="D46" s="41" t="s">
        <v>1228</v>
      </c>
      <c r="E46" s="41" t="s">
        <v>1230</v>
      </c>
      <c r="F46" s="14"/>
      <c r="G46" s="22"/>
      <c r="H46" s="15">
        <f t="shared" si="4"/>
        <v>0.8889755011135857</v>
      </c>
      <c r="I46" s="16">
        <f t="shared" si="5"/>
        <v>3.9914999999999998</v>
      </c>
      <c r="J46" s="22" t="s">
        <v>17</v>
      </c>
      <c r="K46" s="22">
        <v>0</v>
      </c>
      <c r="L46" s="17">
        <v>13.99</v>
      </c>
      <c r="M46" s="17">
        <f t="shared" si="3"/>
        <v>2.0985</v>
      </c>
      <c r="N46" s="17">
        <v>3.41</v>
      </c>
      <c r="O46" s="17">
        <v>4.49</v>
      </c>
      <c r="P46" s="108">
        <v>78648</v>
      </c>
      <c r="R46" s="53"/>
    </row>
    <row r="47" spans="1:18" s="39" customFormat="1" ht="14.25" customHeight="1">
      <c r="A47" s="40"/>
      <c r="B47" s="102" t="s">
        <v>1231</v>
      </c>
      <c r="C47" s="22" t="s">
        <v>1233</v>
      </c>
      <c r="D47" s="41" t="s">
        <v>1232</v>
      </c>
      <c r="E47" s="41" t="s">
        <v>1234</v>
      </c>
      <c r="F47" s="14"/>
      <c r="G47" s="22"/>
      <c r="H47" s="15">
        <f t="shared" si="4"/>
        <v>19.076595744680851</v>
      </c>
      <c r="I47" s="16">
        <f t="shared" si="5"/>
        <v>62.762</v>
      </c>
      <c r="J47" s="22" t="s">
        <v>17</v>
      </c>
      <c r="K47" s="22">
        <v>0</v>
      </c>
      <c r="L47" s="17">
        <v>81.72</v>
      </c>
      <c r="M47" s="17">
        <f t="shared" si="3"/>
        <v>12.257999999999999</v>
      </c>
      <c r="N47" s="17">
        <v>3.41</v>
      </c>
      <c r="O47" s="17">
        <v>3.29</v>
      </c>
      <c r="P47" s="108">
        <v>120127</v>
      </c>
    </row>
    <row r="48" spans="1:18" s="39" customFormat="1" ht="14.25" customHeight="1">
      <c r="A48" s="40"/>
      <c r="B48" s="24" t="s">
        <v>1235</v>
      </c>
      <c r="C48" s="22" t="s">
        <v>1237</v>
      </c>
      <c r="D48" s="41" t="s">
        <v>1236</v>
      </c>
      <c r="E48" s="41" t="s">
        <v>1238</v>
      </c>
      <c r="F48" s="14"/>
      <c r="G48" s="22"/>
      <c r="H48" s="15">
        <f t="shared" si="4"/>
        <v>0.76121495327102784</v>
      </c>
      <c r="I48" s="16">
        <f t="shared" si="5"/>
        <v>5.7014999999999985</v>
      </c>
      <c r="J48" s="22" t="s">
        <v>17</v>
      </c>
      <c r="K48" s="22">
        <v>1</v>
      </c>
      <c r="L48" s="17">
        <v>21.99</v>
      </c>
      <c r="M48" s="17">
        <f t="shared" si="3"/>
        <v>3.2984999999999998</v>
      </c>
      <c r="N48" s="17">
        <v>5.5</v>
      </c>
      <c r="O48" s="17">
        <v>7.49</v>
      </c>
      <c r="P48" s="108">
        <v>108379</v>
      </c>
    </row>
    <row r="49" spans="1:18" s="39" customFormat="1" ht="14.25" customHeight="1">
      <c r="A49" s="36"/>
      <c r="B49" s="24" t="s">
        <v>1239</v>
      </c>
      <c r="C49" s="22" t="s">
        <v>1241</v>
      </c>
      <c r="D49" s="41" t="s">
        <v>1240</v>
      </c>
      <c r="E49" s="41" t="s">
        <v>1242</v>
      </c>
      <c r="F49" s="14"/>
      <c r="G49" s="22"/>
      <c r="H49" s="15">
        <f t="shared" si="4"/>
        <v>0.79589178356713441</v>
      </c>
      <c r="I49" s="16">
        <f t="shared" si="5"/>
        <v>3.9715000000000007</v>
      </c>
      <c r="J49" s="22" t="s">
        <v>17</v>
      </c>
      <c r="K49" s="22">
        <v>0</v>
      </c>
      <c r="L49" s="17">
        <v>14.99</v>
      </c>
      <c r="M49" s="17">
        <f t="shared" si="3"/>
        <v>2.2484999999999999</v>
      </c>
      <c r="N49" s="17">
        <v>3.78</v>
      </c>
      <c r="O49" s="17">
        <v>4.99</v>
      </c>
      <c r="P49" s="108">
        <v>55994</v>
      </c>
    </row>
    <row r="50" spans="1:18" s="39" customFormat="1">
      <c r="A50" s="36"/>
      <c r="B50" s="24" t="s">
        <v>1243</v>
      </c>
      <c r="C50" s="22" t="s">
        <v>1245</v>
      </c>
      <c r="D50" s="41" t="s">
        <v>1244</v>
      </c>
      <c r="E50" s="41" t="s">
        <v>1246</v>
      </c>
      <c r="F50" s="14"/>
      <c r="G50" s="22"/>
      <c r="H50" s="15">
        <f t="shared" si="4"/>
        <v>-2.1840304182509502</v>
      </c>
      <c r="I50" s="16">
        <f t="shared" si="5"/>
        <v>-17.231999999999996</v>
      </c>
      <c r="J50" s="22" t="s">
        <v>17</v>
      </c>
      <c r="K50" s="22">
        <v>4</v>
      </c>
      <c r="L50" s="17">
        <v>14.88</v>
      </c>
      <c r="M50" s="17">
        <f t="shared" si="3"/>
        <v>2.2320000000000002</v>
      </c>
      <c r="N50" s="17">
        <v>21.99</v>
      </c>
      <c r="O50" s="17">
        <v>7.89</v>
      </c>
      <c r="P50" s="108">
        <v>88773</v>
      </c>
    </row>
    <row r="51" spans="1:18" s="50" customFormat="1" ht="15.75" customHeight="1">
      <c r="A51" s="55"/>
      <c r="B51" s="43" t="s">
        <v>1247</v>
      </c>
      <c r="C51" s="47" t="s">
        <v>1249</v>
      </c>
      <c r="D51" s="45" t="s">
        <v>1248</v>
      </c>
      <c r="E51" s="45" t="s">
        <v>1250</v>
      </c>
      <c r="F51" s="80"/>
      <c r="G51" s="47"/>
      <c r="H51" s="81">
        <f t="shared" si="4"/>
        <v>0.27918454935622294</v>
      </c>
      <c r="I51" s="48">
        <f t="shared" si="5"/>
        <v>1.9514999999999985</v>
      </c>
      <c r="J51" s="47" t="s">
        <v>17</v>
      </c>
      <c r="K51" s="47">
        <v>1</v>
      </c>
      <c r="L51" s="49">
        <v>16.989999999999998</v>
      </c>
      <c r="M51" s="49">
        <f t="shared" si="3"/>
        <v>2.5484999999999998</v>
      </c>
      <c r="N51" s="49">
        <v>5.5</v>
      </c>
      <c r="O51" s="49">
        <v>6.99</v>
      </c>
      <c r="P51" s="82">
        <v>116176</v>
      </c>
    </row>
    <row r="52" spans="1:18" s="39" customFormat="1" ht="13.7" customHeight="1">
      <c r="A52" s="40">
        <v>44585</v>
      </c>
      <c r="B52" s="24" t="s">
        <v>1251</v>
      </c>
      <c r="C52" s="22" t="s">
        <v>1253</v>
      </c>
      <c r="D52" s="41" t="s">
        <v>1252</v>
      </c>
      <c r="E52" s="41" t="s">
        <v>1254</v>
      </c>
      <c r="F52" s="14"/>
      <c r="G52" s="22"/>
      <c r="H52" s="15">
        <f t="shared" si="4"/>
        <v>2.1209030100334445</v>
      </c>
      <c r="I52" s="16">
        <f t="shared" si="5"/>
        <v>6.3414999999999999</v>
      </c>
      <c r="J52" s="47" t="s">
        <v>17</v>
      </c>
      <c r="K52" s="22">
        <v>1</v>
      </c>
      <c r="L52" s="17">
        <v>14.99</v>
      </c>
      <c r="M52" s="17">
        <f t="shared" si="3"/>
        <v>2.2484999999999999</v>
      </c>
      <c r="N52" s="17">
        <v>3.41</v>
      </c>
      <c r="O52" s="17">
        <v>2.99</v>
      </c>
      <c r="P52" s="108">
        <v>126855</v>
      </c>
    </row>
    <row r="53" spans="1:18" s="39" customFormat="1">
      <c r="A53" s="40"/>
      <c r="B53" s="24" t="s">
        <v>1255</v>
      </c>
      <c r="C53" s="22" t="s">
        <v>1257</v>
      </c>
      <c r="D53" s="41" t="s">
        <v>1256</v>
      </c>
      <c r="E53" s="41" t="s">
        <v>1258</v>
      </c>
      <c r="F53" s="14"/>
      <c r="G53" s="22"/>
      <c r="H53" s="15">
        <f t="shared" si="4"/>
        <v>0.3407651715039578</v>
      </c>
      <c r="I53" s="16">
        <f t="shared" si="5"/>
        <v>1.2915000000000001</v>
      </c>
      <c r="J53" s="47" t="s">
        <v>17</v>
      </c>
      <c r="K53" s="22">
        <v>0</v>
      </c>
      <c r="L53" s="17">
        <v>9.99</v>
      </c>
      <c r="M53" s="17">
        <f t="shared" si="3"/>
        <v>1.4984999999999999</v>
      </c>
      <c r="N53" s="17">
        <v>3.41</v>
      </c>
      <c r="O53" s="17">
        <v>3.79</v>
      </c>
      <c r="P53" s="108">
        <v>92499</v>
      </c>
    </row>
    <row r="54" spans="1:18" s="39" customFormat="1">
      <c r="A54" s="36"/>
      <c r="B54" s="24" t="s">
        <v>1259</v>
      </c>
      <c r="C54" s="22" t="s">
        <v>1261</v>
      </c>
      <c r="D54" s="41" t="s">
        <v>1260</v>
      </c>
      <c r="E54" s="41" t="s">
        <v>1262</v>
      </c>
      <c r="F54" s="14"/>
      <c r="G54" s="22"/>
      <c r="H54" s="15">
        <f t="shared" si="4"/>
        <v>0.74927140255009106</v>
      </c>
      <c r="I54" s="16">
        <f t="shared" si="5"/>
        <v>4.1135000000000002</v>
      </c>
      <c r="J54" s="47" t="s">
        <v>17</v>
      </c>
      <c r="K54" s="22">
        <v>1</v>
      </c>
      <c r="L54" s="17">
        <v>15.31</v>
      </c>
      <c r="M54" s="17">
        <f t="shared" si="3"/>
        <v>2.2965</v>
      </c>
      <c r="N54" s="17">
        <v>3.41</v>
      </c>
      <c r="O54" s="17">
        <v>5.49</v>
      </c>
      <c r="P54" s="108" t="s">
        <v>29</v>
      </c>
      <c r="R54" s="53"/>
    </row>
    <row r="55" spans="1:18" s="39" customFormat="1">
      <c r="A55" s="40"/>
      <c r="B55" s="24" t="s">
        <v>1263</v>
      </c>
      <c r="C55" s="22" t="s">
        <v>1265</v>
      </c>
      <c r="D55" s="41" t="s">
        <v>1264</v>
      </c>
      <c r="E55" s="41" t="s">
        <v>1266</v>
      </c>
      <c r="F55" s="14"/>
      <c r="G55" s="22"/>
      <c r="H55" s="15">
        <f t="shared" si="4"/>
        <v>0.3771002710027101</v>
      </c>
      <c r="I55" s="16">
        <f t="shared" si="5"/>
        <v>1.3915000000000002</v>
      </c>
      <c r="J55" s="47" t="s">
        <v>17</v>
      </c>
      <c r="K55" s="22">
        <v>3</v>
      </c>
      <c r="L55" s="17">
        <v>9.99</v>
      </c>
      <c r="M55" s="17">
        <f t="shared" si="3"/>
        <v>1.4984999999999999</v>
      </c>
      <c r="N55" s="17">
        <v>3.41</v>
      </c>
      <c r="O55" s="17">
        <v>3.69</v>
      </c>
      <c r="P55" s="108">
        <v>71619</v>
      </c>
    </row>
    <row r="56" spans="1:18" s="39" customFormat="1">
      <c r="A56" s="36"/>
      <c r="B56" s="24" t="s">
        <v>1267</v>
      </c>
      <c r="C56" s="22" t="s">
        <v>1269</v>
      </c>
      <c r="D56" s="41" t="s">
        <v>1268</v>
      </c>
      <c r="E56" s="41" t="s">
        <v>1270</v>
      </c>
      <c r="F56" s="14"/>
      <c r="G56" s="22"/>
      <c r="H56" s="15">
        <f t="shared" si="4"/>
        <v>0.52513471901462649</v>
      </c>
      <c r="I56" s="16">
        <f t="shared" si="5"/>
        <v>6.8214999999999986</v>
      </c>
      <c r="J56" s="47" t="s">
        <v>17</v>
      </c>
      <c r="K56" s="22">
        <v>1</v>
      </c>
      <c r="L56" s="17">
        <v>29.99</v>
      </c>
      <c r="M56" s="17">
        <f t="shared" si="3"/>
        <v>4.4984999999999999</v>
      </c>
      <c r="N56" s="17">
        <v>5.68</v>
      </c>
      <c r="O56" s="17">
        <v>12.99</v>
      </c>
      <c r="P56" s="108">
        <v>9574</v>
      </c>
    </row>
    <row r="57" spans="1:18" s="39" customFormat="1">
      <c r="A57" s="40"/>
      <c r="B57" s="24" t="s">
        <v>1271</v>
      </c>
      <c r="C57" s="22" t="s">
        <v>1273</v>
      </c>
      <c r="D57" s="41" t="s">
        <v>1272</v>
      </c>
      <c r="E57" s="41" t="s">
        <v>1274</v>
      </c>
      <c r="F57" s="14"/>
      <c r="G57" s="22"/>
      <c r="H57" s="15">
        <f t="shared" si="4"/>
        <v>-6.2732474964234702E-2</v>
      </c>
      <c r="I57" s="16">
        <f t="shared" si="5"/>
        <v>-0.43850000000000056</v>
      </c>
      <c r="J57" s="22" t="s">
        <v>1062</v>
      </c>
      <c r="K57" s="22">
        <v>4</v>
      </c>
      <c r="L57" s="17">
        <v>12.59</v>
      </c>
      <c r="M57" s="17">
        <f t="shared" si="3"/>
        <v>1.8884999999999998</v>
      </c>
      <c r="N57" s="17">
        <v>4.1500000000000004</v>
      </c>
      <c r="O57" s="17">
        <v>6.99</v>
      </c>
      <c r="P57" s="108">
        <v>3518</v>
      </c>
    </row>
    <row r="58" spans="1:18" s="39" customFormat="1">
      <c r="A58" s="40"/>
      <c r="B58" s="24" t="s">
        <v>1275</v>
      </c>
      <c r="C58" s="22" t="s">
        <v>1277</v>
      </c>
      <c r="D58" s="41" t="s">
        <v>1276</v>
      </c>
      <c r="E58" s="41" t="s">
        <v>1278</v>
      </c>
      <c r="F58" s="14"/>
      <c r="G58" s="22"/>
      <c r="H58" s="15">
        <f t="shared" si="4"/>
        <v>0.74532293986636955</v>
      </c>
      <c r="I58" s="16">
        <f t="shared" si="5"/>
        <v>3.3464999999999994</v>
      </c>
      <c r="J58" s="22" t="s">
        <v>17</v>
      </c>
      <c r="K58" s="22">
        <v>6</v>
      </c>
      <c r="L58" s="17">
        <v>15.69</v>
      </c>
      <c r="M58" s="17">
        <f t="shared" si="3"/>
        <v>2.3534999999999999</v>
      </c>
      <c r="N58" s="17">
        <v>5.5</v>
      </c>
      <c r="O58" s="17">
        <v>4.49</v>
      </c>
      <c r="P58" s="108">
        <v>2973</v>
      </c>
    </row>
    <row r="59" spans="1:18" s="39" customFormat="1">
      <c r="A59" s="36"/>
      <c r="B59" s="24" t="s">
        <v>1279</v>
      </c>
      <c r="C59" s="22" t="s">
        <v>1281</v>
      </c>
      <c r="D59" s="41" t="s">
        <v>1280</v>
      </c>
      <c r="E59" s="41" t="s">
        <v>1282</v>
      </c>
      <c r="F59" s="14"/>
      <c r="G59" s="22"/>
      <c r="H59" s="15">
        <f t="shared" si="4"/>
        <v>9.4984802431610879E-2</v>
      </c>
      <c r="I59" s="16">
        <f t="shared" si="5"/>
        <v>0.31249999999999978</v>
      </c>
      <c r="J59" s="22" t="s">
        <v>17</v>
      </c>
      <c r="K59" s="22">
        <v>3</v>
      </c>
      <c r="L59" s="17">
        <v>8.25</v>
      </c>
      <c r="M59" s="17">
        <f t="shared" si="3"/>
        <v>1.2375</v>
      </c>
      <c r="N59" s="17">
        <v>3.41</v>
      </c>
      <c r="O59" s="17">
        <v>3.29</v>
      </c>
      <c r="P59" s="108">
        <v>8207</v>
      </c>
    </row>
    <row r="60" spans="1:18" s="39" customFormat="1">
      <c r="A60" s="36"/>
      <c r="B60" s="24" t="s">
        <v>1283</v>
      </c>
      <c r="C60" s="22" t="s">
        <v>1285</v>
      </c>
      <c r="D60" s="41" t="s">
        <v>1284</v>
      </c>
      <c r="E60" s="41" t="s">
        <v>1286</v>
      </c>
      <c r="F60" s="14"/>
      <c r="G60" s="22"/>
      <c r="H60" s="15">
        <f t="shared" si="4"/>
        <v>0.21276849642004764</v>
      </c>
      <c r="I60" s="16">
        <f t="shared" si="5"/>
        <v>0.89149999999999974</v>
      </c>
      <c r="J60" s="22" t="s">
        <v>17</v>
      </c>
      <c r="K60" s="22">
        <v>3</v>
      </c>
      <c r="L60" s="17">
        <v>9.99</v>
      </c>
      <c r="M60" s="17">
        <f t="shared" si="3"/>
        <v>1.4984999999999999</v>
      </c>
      <c r="N60" s="17">
        <v>3.41</v>
      </c>
      <c r="O60" s="17">
        <v>4.1900000000000004</v>
      </c>
      <c r="P60" s="108">
        <v>23816</v>
      </c>
      <c r="R60" s="53"/>
    </row>
    <row r="61" spans="1:18" s="39" customFormat="1">
      <c r="A61" s="40"/>
      <c r="B61" s="24" t="s">
        <v>1287</v>
      </c>
      <c r="C61" s="22" t="s">
        <v>1289</v>
      </c>
      <c r="D61" s="41" t="s">
        <v>1288</v>
      </c>
      <c r="E61" s="41" t="s">
        <v>1290</v>
      </c>
      <c r="F61" s="22"/>
      <c r="G61" s="22"/>
      <c r="H61" s="15">
        <f t="shared" si="4"/>
        <v>0.91265664160400994</v>
      </c>
      <c r="I61" s="16">
        <f t="shared" si="5"/>
        <v>3.6414999999999997</v>
      </c>
      <c r="J61" s="22" t="s">
        <v>17</v>
      </c>
      <c r="K61" s="22">
        <v>3</v>
      </c>
      <c r="L61" s="17">
        <v>12.99</v>
      </c>
      <c r="M61" s="17">
        <f t="shared" si="3"/>
        <v>1.9484999999999999</v>
      </c>
      <c r="N61" s="17">
        <v>3.41</v>
      </c>
      <c r="O61" s="17">
        <v>3.99</v>
      </c>
      <c r="P61" s="108">
        <v>55136</v>
      </c>
    </row>
    <row r="62" spans="1:18" s="148" customFormat="1">
      <c r="A62" s="153">
        <v>44586</v>
      </c>
      <c r="B62" s="145" t="s">
        <v>1291</v>
      </c>
      <c r="C62" s="146" t="s">
        <v>1293</v>
      </c>
      <c r="D62" s="147" t="s">
        <v>1292</v>
      </c>
      <c r="E62" s="147" t="s">
        <v>1294</v>
      </c>
      <c r="G62" s="146"/>
      <c r="H62" s="149">
        <f t="shared" si="4"/>
        <v>-5.8788225207202165E-2</v>
      </c>
      <c r="I62" s="150">
        <f t="shared" si="5"/>
        <v>-2.0570000000000039</v>
      </c>
      <c r="J62" s="146" t="s">
        <v>17</v>
      </c>
      <c r="K62" s="146">
        <v>1</v>
      </c>
      <c r="L62" s="151">
        <v>47.18</v>
      </c>
      <c r="M62" s="151">
        <f t="shared" si="3"/>
        <v>7.077</v>
      </c>
      <c r="N62" s="151">
        <v>7.17</v>
      </c>
      <c r="O62" s="151">
        <v>34.99</v>
      </c>
      <c r="P62" s="152">
        <v>2096</v>
      </c>
    </row>
    <row r="63" spans="1:18" s="39" customFormat="1">
      <c r="A63" s="36"/>
      <c r="B63" s="24" t="s">
        <v>1295</v>
      </c>
      <c r="C63" s="22" t="s">
        <v>1297</v>
      </c>
      <c r="D63" s="41" t="s">
        <v>1296</v>
      </c>
      <c r="E63" s="41" t="s">
        <v>1298</v>
      </c>
      <c r="G63" s="22"/>
      <c r="H63" s="15">
        <f t="shared" si="4"/>
        <v>-0.3834111370456818</v>
      </c>
      <c r="I63" s="16">
        <f t="shared" si="5"/>
        <v>-11.498499999999996</v>
      </c>
      <c r="J63" s="22" t="s">
        <v>17</v>
      </c>
      <c r="K63" s="22">
        <v>2</v>
      </c>
      <c r="L63" s="17">
        <v>30.19</v>
      </c>
      <c r="M63" s="17">
        <f t="shared" si="3"/>
        <v>4.5285000000000002</v>
      </c>
      <c r="N63" s="17">
        <v>7.17</v>
      </c>
      <c r="O63" s="17">
        <v>29.99</v>
      </c>
      <c r="P63" s="108">
        <v>13237</v>
      </c>
    </row>
    <row r="64" spans="1:18" s="39" customFormat="1">
      <c r="A64" s="36"/>
      <c r="B64" s="24" t="s">
        <v>1299</v>
      </c>
      <c r="C64" s="22" t="s">
        <v>1301</v>
      </c>
      <c r="D64" s="41" t="s">
        <v>1300</v>
      </c>
      <c r="E64" s="41" t="s">
        <v>1302</v>
      </c>
      <c r="G64" s="22"/>
      <c r="H64" s="15">
        <f t="shared" si="4"/>
        <v>0.81296296296296289</v>
      </c>
      <c r="I64" s="16">
        <f t="shared" si="5"/>
        <v>8.1214999999999993</v>
      </c>
      <c r="J64" s="22" t="s">
        <v>17</v>
      </c>
      <c r="K64" s="22">
        <v>1</v>
      </c>
      <c r="L64" s="17">
        <v>27.99</v>
      </c>
      <c r="M64" s="17">
        <f t="shared" si="3"/>
        <v>4.1984999999999992</v>
      </c>
      <c r="N64" s="17">
        <v>5.68</v>
      </c>
      <c r="O64" s="17">
        <v>9.99</v>
      </c>
      <c r="P64" s="108">
        <v>53863</v>
      </c>
    </row>
    <row r="65" spans="1:20" s="39" customFormat="1">
      <c r="A65" s="36"/>
      <c r="B65" s="24" t="s">
        <v>1303</v>
      </c>
      <c r="C65" s="22" t="s">
        <v>1305</v>
      </c>
      <c r="D65" s="53" t="s">
        <v>1304</v>
      </c>
      <c r="E65" s="53" t="s">
        <v>1306</v>
      </c>
      <c r="G65" s="22"/>
      <c r="H65" s="15">
        <f t="shared" si="4"/>
        <v>-5.6535511837279069E-2</v>
      </c>
      <c r="I65" s="16">
        <f t="shared" si="5"/>
        <v>-1.6954999999999991</v>
      </c>
      <c r="J65" s="22" t="s">
        <v>17</v>
      </c>
      <c r="K65" s="22">
        <v>0</v>
      </c>
      <c r="L65" s="17">
        <v>39.97</v>
      </c>
      <c r="M65" s="17">
        <f t="shared" si="3"/>
        <v>5.9954999999999998</v>
      </c>
      <c r="N65" s="17">
        <v>5.68</v>
      </c>
      <c r="O65" s="17">
        <v>29.99</v>
      </c>
      <c r="P65" s="108">
        <v>57583</v>
      </c>
    </row>
    <row r="66" spans="1:20" s="39" customFormat="1">
      <c r="A66" s="36"/>
      <c r="B66" s="24" t="s">
        <v>1307</v>
      </c>
      <c r="C66" s="22" t="s">
        <v>1309</v>
      </c>
      <c r="D66" s="53" t="s">
        <v>1308</v>
      </c>
      <c r="E66" s="53" t="s">
        <v>1310</v>
      </c>
      <c r="G66" s="22"/>
      <c r="H66" s="15">
        <f t="shared" si="4"/>
        <v>0.34216405468489502</v>
      </c>
      <c r="I66" s="16">
        <f t="shared" si="5"/>
        <v>10.261500000000002</v>
      </c>
      <c r="J66" s="22" t="s">
        <v>17</v>
      </c>
      <c r="K66" s="22">
        <v>0</v>
      </c>
      <c r="L66" s="17">
        <v>54.99</v>
      </c>
      <c r="M66" s="17">
        <f t="shared" si="3"/>
        <v>8.2484999999999999</v>
      </c>
      <c r="N66" s="17">
        <v>6.49</v>
      </c>
      <c r="O66" s="17">
        <v>29.99</v>
      </c>
      <c r="P66" s="108">
        <v>103185</v>
      </c>
    </row>
    <row r="67" spans="1:20" s="39" customFormat="1">
      <c r="A67" s="36"/>
      <c r="B67" s="24" t="s">
        <v>1311</v>
      </c>
      <c r="C67" s="22" t="s">
        <v>1313</v>
      </c>
      <c r="D67" s="53" t="s">
        <v>1312</v>
      </c>
      <c r="E67" s="53" t="s">
        <v>1314</v>
      </c>
      <c r="G67" s="22"/>
      <c r="H67" s="15">
        <f t="shared" si="4"/>
        <v>-0.20335111703901299</v>
      </c>
      <c r="I67" s="16">
        <f t="shared" si="5"/>
        <v>-6.0984999999999987</v>
      </c>
      <c r="J67" s="22" t="s">
        <v>17</v>
      </c>
      <c r="K67" s="22">
        <v>6</v>
      </c>
      <c r="L67" s="17">
        <v>34.79</v>
      </c>
      <c r="M67" s="17">
        <f t="shared" si="3"/>
        <v>5.2184999999999997</v>
      </c>
      <c r="N67" s="17">
        <v>5.68</v>
      </c>
      <c r="O67" s="17">
        <v>29.99</v>
      </c>
      <c r="P67" s="108">
        <v>43410</v>
      </c>
    </row>
    <row r="68" spans="1:20" s="39" customFormat="1">
      <c r="A68" s="36"/>
      <c r="B68" s="24" t="s">
        <v>1315</v>
      </c>
      <c r="C68" s="22" t="s">
        <v>1317</v>
      </c>
      <c r="D68" s="53" t="s">
        <v>1316</v>
      </c>
      <c r="E68" s="53" t="s">
        <v>1318</v>
      </c>
      <c r="G68" s="22"/>
      <c r="H68" s="15">
        <f t="shared" si="4"/>
        <v>-0.2914971657219072</v>
      </c>
      <c r="I68" s="16">
        <f t="shared" si="5"/>
        <v>-8.7419999999999973</v>
      </c>
      <c r="J68" s="22" t="s">
        <v>17</v>
      </c>
      <c r="K68" s="22">
        <v>2</v>
      </c>
      <c r="L68" s="17">
        <v>31.68</v>
      </c>
      <c r="M68" s="17">
        <f t="shared" si="3"/>
        <v>4.7519999999999998</v>
      </c>
      <c r="N68" s="17">
        <v>5.68</v>
      </c>
      <c r="O68" s="17">
        <v>29.99</v>
      </c>
      <c r="P68" s="108" t="s">
        <v>29</v>
      </c>
      <c r="R68" s="53"/>
    </row>
    <row r="69" spans="1:20" s="39" customFormat="1">
      <c r="A69" s="40"/>
      <c r="B69" s="24" t="s">
        <v>1319</v>
      </c>
      <c r="C69" s="22" t="s">
        <v>1321</v>
      </c>
      <c r="D69" s="53" t="s">
        <v>1320</v>
      </c>
      <c r="E69" s="53" t="s">
        <v>1322</v>
      </c>
      <c r="G69" s="22"/>
      <c r="H69" s="15">
        <f t="shared" si="4"/>
        <v>0.17020673557852622</v>
      </c>
      <c r="I69" s="16">
        <f t="shared" si="5"/>
        <v>5.1045000000000016</v>
      </c>
      <c r="J69" s="22" t="s">
        <v>17</v>
      </c>
      <c r="K69" s="22">
        <v>0</v>
      </c>
      <c r="L69" s="17">
        <v>47.97</v>
      </c>
      <c r="M69" s="17">
        <f t="shared" si="3"/>
        <v>7.1954999999999991</v>
      </c>
      <c r="N69" s="17">
        <v>5.68</v>
      </c>
      <c r="O69" s="17">
        <v>29.99</v>
      </c>
      <c r="P69" s="108">
        <v>59259</v>
      </c>
    </row>
    <row r="70" spans="1:20" s="39" customFormat="1">
      <c r="A70" s="36"/>
      <c r="B70" s="24" t="s">
        <v>1323</v>
      </c>
      <c r="C70" s="22" t="s">
        <v>1325</v>
      </c>
      <c r="D70" s="53" t="s">
        <v>1324</v>
      </c>
      <c r="E70" s="53" t="s">
        <v>1326</v>
      </c>
      <c r="G70" s="22"/>
      <c r="H70" s="15">
        <f t="shared" si="4"/>
        <v>1.4265765765765765</v>
      </c>
      <c r="I70" s="16">
        <f t="shared" si="5"/>
        <v>14.2515</v>
      </c>
      <c r="J70" s="22" t="s">
        <v>17</v>
      </c>
      <c r="K70" s="22">
        <v>0</v>
      </c>
      <c r="L70" s="17">
        <v>34.99</v>
      </c>
      <c r="M70" s="17">
        <f t="shared" si="3"/>
        <v>5.2484999999999999</v>
      </c>
      <c r="N70" s="17">
        <v>5.5</v>
      </c>
      <c r="O70" s="17">
        <v>9.99</v>
      </c>
      <c r="P70" s="108">
        <v>90233</v>
      </c>
    </row>
    <row r="71" spans="1:20" s="50" customFormat="1">
      <c r="A71" s="55"/>
      <c r="B71" s="43" t="s">
        <v>1327</v>
      </c>
      <c r="C71" s="47" t="s">
        <v>1329</v>
      </c>
      <c r="D71" s="52" t="s">
        <v>1328</v>
      </c>
      <c r="E71" s="52" t="s">
        <v>1330</v>
      </c>
      <c r="G71" s="47"/>
      <c r="H71" s="81">
        <f t="shared" si="4"/>
        <v>0.38753753753753739</v>
      </c>
      <c r="I71" s="48">
        <f t="shared" si="5"/>
        <v>3.8714999999999988</v>
      </c>
      <c r="J71" s="47" t="s">
        <v>17</v>
      </c>
      <c r="K71" s="47">
        <v>0</v>
      </c>
      <c r="L71" s="49">
        <v>22.99</v>
      </c>
      <c r="M71" s="49">
        <f t="shared" si="3"/>
        <v>3.4484999999999997</v>
      </c>
      <c r="N71" s="49">
        <v>5.68</v>
      </c>
      <c r="O71" s="49">
        <v>9.99</v>
      </c>
      <c r="P71" s="82">
        <v>98928</v>
      </c>
    </row>
    <row r="72" spans="1:20" s="39" customFormat="1">
      <c r="A72" s="40">
        <v>44587</v>
      </c>
      <c r="B72" s="24" t="s">
        <v>1331</v>
      </c>
      <c r="C72" s="22" t="s">
        <v>1333</v>
      </c>
      <c r="D72" s="53" t="s">
        <v>1332</v>
      </c>
      <c r="E72" s="53" t="s">
        <v>1334</v>
      </c>
      <c r="G72" s="22"/>
      <c r="H72" s="15">
        <f t="shared" si="4"/>
        <v>-0.13142094729819878</v>
      </c>
      <c r="I72" s="16">
        <f t="shared" si="5"/>
        <v>-1.9699999999999998</v>
      </c>
      <c r="J72" s="105" t="s">
        <v>17</v>
      </c>
      <c r="K72" s="22">
        <v>2</v>
      </c>
      <c r="L72" s="17">
        <v>22</v>
      </c>
      <c r="M72" s="17">
        <f t="shared" si="3"/>
        <v>3.3</v>
      </c>
      <c r="N72" s="17">
        <v>5.68</v>
      </c>
      <c r="O72" s="17">
        <v>14.99</v>
      </c>
      <c r="P72" s="22" t="s">
        <v>29</v>
      </c>
      <c r="T72" s="53"/>
    </row>
    <row r="73" spans="1:20" s="39" customFormat="1">
      <c r="A73" s="154"/>
      <c r="B73" s="24" t="s">
        <v>1335</v>
      </c>
      <c r="C73" s="105" t="s">
        <v>1340</v>
      </c>
      <c r="D73" s="115" t="s">
        <v>1336</v>
      </c>
      <c r="E73" s="115" t="s">
        <v>1341</v>
      </c>
      <c r="F73" s="106"/>
      <c r="G73" s="105"/>
      <c r="H73" s="15">
        <f t="shared" si="4"/>
        <v>-0.42758505670446961</v>
      </c>
      <c r="I73" s="16">
        <f t="shared" si="5"/>
        <v>-6.4094999999999995</v>
      </c>
      <c r="J73" s="22" t="s">
        <v>17</v>
      </c>
      <c r="K73" s="105">
        <v>1</v>
      </c>
      <c r="L73" s="17">
        <v>17.73</v>
      </c>
      <c r="M73" s="17">
        <f t="shared" si="3"/>
        <v>2.6595</v>
      </c>
      <c r="N73" s="74">
        <v>6.49</v>
      </c>
      <c r="O73" s="74">
        <v>14.99</v>
      </c>
      <c r="P73" s="110">
        <v>41668</v>
      </c>
    </row>
    <row r="74" spans="1:20" s="39" customFormat="1">
      <c r="A74" s="104"/>
      <c r="B74" s="24" t="s">
        <v>1337</v>
      </c>
      <c r="C74" s="105" t="s">
        <v>1339</v>
      </c>
      <c r="D74" s="115" t="s">
        <v>1338</v>
      </c>
      <c r="E74" s="115" t="s">
        <v>1342</v>
      </c>
      <c r="F74" s="106"/>
      <c r="G74" s="105"/>
      <c r="H74" s="15">
        <f t="shared" si="4"/>
        <v>0.16758398856325935</v>
      </c>
      <c r="I74" s="16">
        <f t="shared" si="5"/>
        <v>2.3444999999999983</v>
      </c>
      <c r="J74" s="22" t="s">
        <v>17</v>
      </c>
      <c r="K74" s="105">
        <v>1</v>
      </c>
      <c r="L74" s="74">
        <v>24.97</v>
      </c>
      <c r="M74" s="17">
        <f t="shared" si="3"/>
        <v>3.7454999999999998</v>
      </c>
      <c r="N74" s="74">
        <v>4.8899999999999997</v>
      </c>
      <c r="O74" s="74">
        <v>13.99</v>
      </c>
      <c r="P74" s="110">
        <v>51608</v>
      </c>
    </row>
    <row r="75" spans="1:20" s="39" customFormat="1">
      <c r="A75" s="104"/>
      <c r="B75" s="24" t="s">
        <v>1343</v>
      </c>
      <c r="C75" s="105" t="s">
        <v>1345</v>
      </c>
      <c r="D75" s="115" t="s">
        <v>1344</v>
      </c>
      <c r="E75" s="115" t="s">
        <v>1346</v>
      </c>
      <c r="F75" s="106"/>
      <c r="G75" s="105"/>
      <c r="H75" s="15">
        <f t="shared" si="4"/>
        <v>0.3190690690690689</v>
      </c>
      <c r="I75" s="16">
        <f t="shared" si="5"/>
        <v>3.1874999999999982</v>
      </c>
      <c r="J75" s="105" t="s">
        <v>17</v>
      </c>
      <c r="K75" s="105">
        <v>2</v>
      </c>
      <c r="L75" s="74">
        <v>19.95</v>
      </c>
      <c r="M75" s="17">
        <f t="shared" si="3"/>
        <v>2.9924999999999997</v>
      </c>
      <c r="N75" s="74">
        <v>3.78</v>
      </c>
      <c r="O75" s="74">
        <v>9.99</v>
      </c>
      <c r="P75" s="110">
        <v>59432</v>
      </c>
    </row>
    <row r="76" spans="1:20" s="39" customFormat="1">
      <c r="A76" s="104"/>
      <c r="B76" s="24" t="s">
        <v>1347</v>
      </c>
      <c r="C76" s="105" t="s">
        <v>1349</v>
      </c>
      <c r="D76" s="115" t="s">
        <v>1348</v>
      </c>
      <c r="E76" s="115" t="s">
        <v>1350</v>
      </c>
      <c r="F76" s="106"/>
      <c r="G76" s="105"/>
      <c r="H76" s="15">
        <f t="shared" si="4"/>
        <v>1.0011511511511511</v>
      </c>
      <c r="I76" s="16">
        <f t="shared" si="5"/>
        <v>10.001499999999998</v>
      </c>
      <c r="J76" s="105" t="s">
        <v>17</v>
      </c>
      <c r="K76" s="105">
        <v>1</v>
      </c>
      <c r="L76" s="74">
        <v>29.99</v>
      </c>
      <c r="M76" s="17">
        <f t="shared" si="3"/>
        <v>4.4984999999999999</v>
      </c>
      <c r="N76" s="74">
        <v>5.5</v>
      </c>
      <c r="O76" s="74">
        <v>9.99</v>
      </c>
      <c r="P76" s="110" t="s">
        <v>29</v>
      </c>
    </row>
    <row r="77" spans="1:20" s="39" customFormat="1">
      <c r="A77" s="107"/>
      <c r="B77" s="24" t="s">
        <v>1351</v>
      </c>
      <c r="C77" s="105" t="s">
        <v>1353</v>
      </c>
      <c r="D77" s="115" t="s">
        <v>1352</v>
      </c>
      <c r="E77" s="115" t="s">
        <v>1354</v>
      </c>
      <c r="F77" s="106"/>
      <c r="G77" s="105"/>
      <c r="H77" s="15">
        <f t="shared" si="4"/>
        <v>-1.8178785857238096E-2</v>
      </c>
      <c r="I77" s="16">
        <f t="shared" si="5"/>
        <v>-0.27249999999999908</v>
      </c>
      <c r="J77" s="105" t="s">
        <v>17</v>
      </c>
      <c r="K77" s="105">
        <v>1</v>
      </c>
      <c r="L77" s="74">
        <v>24.95</v>
      </c>
      <c r="M77" s="17">
        <f t="shared" si="3"/>
        <v>3.7424999999999997</v>
      </c>
      <c r="N77" s="74">
        <v>6.49</v>
      </c>
      <c r="O77" s="74">
        <v>14.99</v>
      </c>
      <c r="P77" s="110" t="s">
        <v>29</v>
      </c>
    </row>
    <row r="78" spans="1:20" s="39" customFormat="1">
      <c r="A78" s="104"/>
      <c r="B78" s="24" t="s">
        <v>1355</v>
      </c>
      <c r="C78" s="105" t="s">
        <v>1357</v>
      </c>
      <c r="D78" s="115" t="s">
        <v>1356</v>
      </c>
      <c r="E78" s="115" t="s">
        <v>1358</v>
      </c>
      <c r="F78" s="106"/>
      <c r="G78" s="105"/>
      <c r="H78" s="15">
        <f t="shared" si="4"/>
        <v>0.94139426284189454</v>
      </c>
      <c r="I78" s="16">
        <f t="shared" si="5"/>
        <v>14.111499999999999</v>
      </c>
      <c r="J78" s="105" t="s">
        <v>17</v>
      </c>
      <c r="K78" s="105">
        <v>0</v>
      </c>
      <c r="L78" s="74">
        <v>39.99</v>
      </c>
      <c r="M78" s="17">
        <f t="shared" si="3"/>
        <v>5.9984999999999999</v>
      </c>
      <c r="N78" s="116">
        <v>4.8899999999999997</v>
      </c>
      <c r="O78" s="74">
        <v>14.99</v>
      </c>
      <c r="P78" s="110">
        <v>49180</v>
      </c>
    </row>
    <row r="79" spans="1:20" s="39" customFormat="1">
      <c r="A79" s="104"/>
      <c r="B79" s="24" t="s">
        <v>1359</v>
      </c>
      <c r="C79" s="105" t="s">
        <v>1361</v>
      </c>
      <c r="D79" s="115" t="s">
        <v>1360</v>
      </c>
      <c r="E79" s="115" t="s">
        <v>1362</v>
      </c>
      <c r="F79" s="106"/>
      <c r="G79" s="105"/>
      <c r="H79" s="15">
        <f t="shared" si="4"/>
        <v>8.7158105403602332E-2</v>
      </c>
      <c r="I79" s="16">
        <f t="shared" si="5"/>
        <v>1.3064999999999989</v>
      </c>
      <c r="J79" s="105" t="s">
        <v>17</v>
      </c>
      <c r="K79" s="105">
        <v>0</v>
      </c>
      <c r="L79" s="74">
        <v>24.49</v>
      </c>
      <c r="M79" s="17">
        <f t="shared" si="3"/>
        <v>3.6734999999999998</v>
      </c>
      <c r="N79" s="116">
        <v>4.5199999999999996</v>
      </c>
      <c r="O79" s="74">
        <v>14.99</v>
      </c>
      <c r="P79" s="110">
        <v>67654</v>
      </c>
    </row>
    <row r="80" spans="1:20" s="39" customFormat="1">
      <c r="A80" s="104"/>
      <c r="B80" s="24" t="s">
        <v>1363</v>
      </c>
      <c r="C80" s="105" t="s">
        <v>1365</v>
      </c>
      <c r="D80" s="115" t="s">
        <v>1364</v>
      </c>
      <c r="E80" s="115" t="s">
        <v>1366</v>
      </c>
      <c r="F80" s="106"/>
      <c r="G80" s="105"/>
      <c r="H80" s="15">
        <f t="shared" si="4"/>
        <v>-0.44544544544544545</v>
      </c>
      <c r="I80" s="16">
        <f t="shared" si="5"/>
        <v>-4.45</v>
      </c>
      <c r="J80" s="105" t="s">
        <v>17</v>
      </c>
      <c r="K80" s="105">
        <v>0</v>
      </c>
      <c r="L80" s="74">
        <v>13.2</v>
      </c>
      <c r="M80" s="17">
        <f t="shared" si="3"/>
        <v>1.9799999999999998</v>
      </c>
      <c r="N80" s="74">
        <v>5.68</v>
      </c>
      <c r="O80" s="74">
        <v>9.99</v>
      </c>
      <c r="P80" s="105" t="s">
        <v>29</v>
      </c>
    </row>
    <row r="81" spans="1:19" s="50" customFormat="1">
      <c r="A81" s="101"/>
      <c r="B81" s="43" t="s">
        <v>1367</v>
      </c>
      <c r="C81" s="94" t="s">
        <v>1369</v>
      </c>
      <c r="D81" s="95" t="s">
        <v>1368</v>
      </c>
      <c r="E81" s="95" t="s">
        <v>1370</v>
      </c>
      <c r="F81" s="96"/>
      <c r="G81" s="94"/>
      <c r="H81" s="81">
        <f t="shared" si="4"/>
        <v>-0.41340893929286193</v>
      </c>
      <c r="I81" s="48">
        <f t="shared" si="5"/>
        <v>-6.1970000000000001</v>
      </c>
      <c r="J81" s="94" t="s">
        <v>17</v>
      </c>
      <c r="K81" s="94">
        <v>1</v>
      </c>
      <c r="L81" s="99">
        <v>17.98</v>
      </c>
      <c r="M81" s="49">
        <f t="shared" si="3"/>
        <v>2.6970000000000001</v>
      </c>
      <c r="N81" s="99">
        <v>6.49</v>
      </c>
      <c r="O81" s="99">
        <v>14.99</v>
      </c>
      <c r="P81" s="94" t="s">
        <v>29</v>
      </c>
    </row>
    <row r="82" spans="1:19" s="39" customFormat="1">
      <c r="A82" s="107">
        <v>44588</v>
      </c>
      <c r="B82" s="24" t="s">
        <v>1371</v>
      </c>
      <c r="C82" s="105" t="s">
        <v>1373</v>
      </c>
      <c r="D82" s="115" t="s">
        <v>1372</v>
      </c>
      <c r="E82" s="115" t="s">
        <v>1374</v>
      </c>
      <c r="F82" s="106"/>
      <c r="G82" s="105"/>
      <c r="H82" s="15">
        <f t="shared" si="4"/>
        <v>0.5691460973982656</v>
      </c>
      <c r="I82" s="16">
        <f t="shared" si="5"/>
        <v>8.5315000000000012</v>
      </c>
      <c r="J82" s="105" t="s">
        <v>17</v>
      </c>
      <c r="K82" s="105">
        <v>0</v>
      </c>
      <c r="L82" s="74">
        <v>32.99</v>
      </c>
      <c r="M82" s="17">
        <f t="shared" si="3"/>
        <v>4.9485000000000001</v>
      </c>
      <c r="N82" s="74">
        <v>4.5199999999999996</v>
      </c>
      <c r="O82" s="74">
        <v>14.99</v>
      </c>
      <c r="P82" s="110">
        <v>62817</v>
      </c>
    </row>
    <row r="83" spans="1:19" s="39" customFormat="1">
      <c r="A83" s="104"/>
      <c r="B83" s="24" t="s">
        <v>1375</v>
      </c>
      <c r="C83" s="105" t="s">
        <v>1377</v>
      </c>
      <c r="D83" s="115" t="s">
        <v>1376</v>
      </c>
      <c r="E83" s="115" t="s">
        <v>1378</v>
      </c>
      <c r="F83" s="106"/>
      <c r="G83" s="105"/>
      <c r="H83" s="15">
        <f t="shared" si="4"/>
        <v>0.39903268845897255</v>
      </c>
      <c r="I83" s="16">
        <f t="shared" si="5"/>
        <v>5.9814999999999987</v>
      </c>
      <c r="J83" s="105" t="s">
        <v>17</v>
      </c>
      <c r="K83" s="105">
        <v>0</v>
      </c>
      <c r="L83" s="74">
        <v>29.99</v>
      </c>
      <c r="M83" s="17">
        <f t="shared" si="3"/>
        <v>4.4984999999999999</v>
      </c>
      <c r="N83" s="74">
        <v>4.5199999999999996</v>
      </c>
      <c r="O83" s="74">
        <v>14.99</v>
      </c>
      <c r="P83" s="110">
        <v>128816</v>
      </c>
      <c r="R83" s="53"/>
    </row>
    <row r="84" spans="1:19" s="39" customFormat="1">
      <c r="A84" s="104"/>
      <c r="B84" s="24" t="s">
        <v>1379</v>
      </c>
      <c r="C84" s="105" t="s">
        <v>1381</v>
      </c>
      <c r="D84" s="115" t="s">
        <v>1380</v>
      </c>
      <c r="E84" s="115" t="s">
        <v>1382</v>
      </c>
      <c r="F84" s="106"/>
      <c r="G84" s="105"/>
      <c r="H84" s="15">
        <f t="shared" si="4"/>
        <v>-0.12986913010007695</v>
      </c>
      <c r="I84" s="16">
        <f t="shared" si="5"/>
        <v>-1.6869999999999994</v>
      </c>
      <c r="J84" s="105" t="s">
        <v>17</v>
      </c>
      <c r="K84" s="105">
        <v>0</v>
      </c>
      <c r="L84" s="74">
        <v>19.98</v>
      </c>
      <c r="M84" s="17">
        <f t="shared" si="3"/>
        <v>2.9969999999999999</v>
      </c>
      <c r="N84" s="74">
        <v>5.68</v>
      </c>
      <c r="O84" s="74">
        <v>12.99</v>
      </c>
      <c r="P84" s="110">
        <v>120829</v>
      </c>
    </row>
    <row r="85" spans="1:19" s="39" customFormat="1">
      <c r="A85" s="107"/>
      <c r="B85" s="24" t="s">
        <v>1383</v>
      </c>
      <c r="C85" s="105" t="s">
        <v>1385</v>
      </c>
      <c r="D85" s="115" t="s">
        <v>1384</v>
      </c>
      <c r="E85" s="115" t="s">
        <v>1386</v>
      </c>
      <c r="F85" s="106"/>
      <c r="G85" s="105"/>
      <c r="H85" s="15">
        <f t="shared" si="4"/>
        <v>-0.17959969207082377</v>
      </c>
      <c r="I85" s="16">
        <f t="shared" si="5"/>
        <v>-2.3330000000000006</v>
      </c>
      <c r="J85" s="105" t="s">
        <v>1062</v>
      </c>
      <c r="K85" s="105">
        <v>1</v>
      </c>
      <c r="L85" s="74">
        <v>19.22</v>
      </c>
      <c r="M85" s="17">
        <f t="shared" si="3"/>
        <v>2.8829999999999996</v>
      </c>
      <c r="N85" s="74">
        <v>5.68</v>
      </c>
      <c r="O85" s="74">
        <v>12.99</v>
      </c>
      <c r="P85" s="110">
        <v>65037</v>
      </c>
    </row>
    <row r="86" spans="1:19" s="39" customFormat="1">
      <c r="A86" s="104"/>
      <c r="B86" s="24" t="s">
        <v>1387</v>
      </c>
      <c r="C86" s="105" t="s">
        <v>1389</v>
      </c>
      <c r="D86" s="115" t="s">
        <v>1388</v>
      </c>
      <c r="E86" s="115" t="s">
        <v>1390</v>
      </c>
      <c r="F86" s="106"/>
      <c r="G86" s="105"/>
      <c r="H86" s="15">
        <f t="shared" si="4"/>
        <v>-8.9294647323661675E-3</v>
      </c>
      <c r="I86" s="16">
        <f t="shared" si="5"/>
        <v>-0.17849999999999966</v>
      </c>
      <c r="J86" s="105" t="s">
        <v>17</v>
      </c>
      <c r="K86" s="105">
        <v>0</v>
      </c>
      <c r="L86" s="74">
        <v>29.99</v>
      </c>
      <c r="M86" s="17">
        <f t="shared" si="3"/>
        <v>4.4984999999999999</v>
      </c>
      <c r="N86" s="74">
        <v>5.68</v>
      </c>
      <c r="O86" s="74">
        <v>19.989999999999998</v>
      </c>
      <c r="P86" s="110">
        <v>206918</v>
      </c>
    </row>
    <row r="87" spans="1:19" s="39" customFormat="1">
      <c r="A87" s="104"/>
      <c r="B87" s="24" t="s">
        <v>1391</v>
      </c>
      <c r="C87" s="105" t="s">
        <v>1393</v>
      </c>
      <c r="D87" s="115" t="s">
        <v>1392</v>
      </c>
      <c r="E87" s="115" t="s">
        <v>1394</v>
      </c>
      <c r="F87" s="106"/>
      <c r="G87" s="105"/>
      <c r="H87" s="15">
        <f t="shared" si="4"/>
        <v>0.14311355563984965</v>
      </c>
      <c r="I87" s="16">
        <f t="shared" si="5"/>
        <v>41.5015</v>
      </c>
      <c r="J87" s="105" t="s">
        <v>17</v>
      </c>
      <c r="K87" s="105">
        <v>0</v>
      </c>
      <c r="L87" s="74">
        <v>389.99</v>
      </c>
      <c r="M87" s="17">
        <f t="shared" si="3"/>
        <v>58.4985</v>
      </c>
      <c r="N87" s="74"/>
      <c r="O87" s="74">
        <v>289.99</v>
      </c>
      <c r="P87" s="110">
        <v>238875</v>
      </c>
    </row>
    <row r="88" spans="1:19" s="39" customFormat="1">
      <c r="A88" s="104"/>
      <c r="B88" s="24" t="s">
        <v>1395</v>
      </c>
      <c r="C88" s="105" t="s">
        <v>1397</v>
      </c>
      <c r="D88" s="115" t="s">
        <v>1396</v>
      </c>
      <c r="E88" s="115" t="s">
        <v>1398</v>
      </c>
      <c r="F88" s="106"/>
      <c r="G88" s="105"/>
      <c r="H88" s="15">
        <f t="shared" si="4"/>
        <v>-0.15</v>
      </c>
      <c r="I88" s="16">
        <f t="shared" si="5"/>
        <v>-1.1984999999999999</v>
      </c>
      <c r="J88" s="105" t="s">
        <v>17</v>
      </c>
      <c r="K88" s="105">
        <v>0</v>
      </c>
      <c r="L88" s="74">
        <v>7.99</v>
      </c>
      <c r="M88" s="17">
        <f t="shared" si="3"/>
        <v>1.1984999999999999</v>
      </c>
      <c r="N88" s="74"/>
      <c r="O88" s="74">
        <v>7.99</v>
      </c>
      <c r="P88" s="110">
        <v>124602</v>
      </c>
      <c r="S88" s="53" t="s">
        <v>1399</v>
      </c>
    </row>
    <row r="89" spans="1:19" s="39" customFormat="1">
      <c r="A89" s="104"/>
      <c r="B89" s="24" t="s">
        <v>1400</v>
      </c>
      <c r="C89" s="105" t="s">
        <v>1402</v>
      </c>
      <c r="D89" s="115" t="s">
        <v>1401</v>
      </c>
      <c r="E89" s="115" t="s">
        <v>1403</v>
      </c>
      <c r="F89" s="106"/>
      <c r="G89" s="105"/>
      <c r="H89" s="15">
        <f t="shared" si="4"/>
        <v>1.0092356687898087</v>
      </c>
      <c r="I89" s="16">
        <f t="shared" si="5"/>
        <v>11.091499999999998</v>
      </c>
      <c r="J89" s="105" t="s">
        <v>17</v>
      </c>
      <c r="K89" s="105">
        <v>0</v>
      </c>
      <c r="L89" s="74">
        <v>29.99</v>
      </c>
      <c r="M89" s="17">
        <f t="shared" si="3"/>
        <v>4.4984999999999999</v>
      </c>
      <c r="N89" s="74">
        <v>3.41</v>
      </c>
      <c r="O89" s="74">
        <v>10.99</v>
      </c>
      <c r="P89" s="110">
        <v>111559</v>
      </c>
    </row>
    <row r="90" spans="1:19" s="39" customFormat="1">
      <c r="A90" s="104"/>
      <c r="B90" s="24" t="s">
        <v>1404</v>
      </c>
      <c r="C90" s="105" t="s">
        <v>1406</v>
      </c>
      <c r="D90" s="115" t="s">
        <v>1405</v>
      </c>
      <c r="E90" s="115" t="s">
        <v>1407</v>
      </c>
      <c r="F90" s="106"/>
      <c r="G90" s="105"/>
      <c r="H90" s="15">
        <f t="shared" si="4"/>
        <v>1.0092356687898087</v>
      </c>
      <c r="I90" s="16">
        <f t="shared" si="5"/>
        <v>11.091499999999998</v>
      </c>
      <c r="J90" s="105" t="s">
        <v>17</v>
      </c>
      <c r="K90" s="105">
        <v>0</v>
      </c>
      <c r="L90" s="74">
        <v>29.99</v>
      </c>
      <c r="M90" s="17">
        <f t="shared" si="3"/>
        <v>4.4984999999999999</v>
      </c>
      <c r="N90" s="74">
        <v>3.41</v>
      </c>
      <c r="O90" s="74">
        <v>10.99</v>
      </c>
      <c r="P90" s="110">
        <v>82825</v>
      </c>
    </row>
    <row r="91" spans="1:19" s="50" customFormat="1">
      <c r="A91" s="101"/>
      <c r="B91" s="43" t="s">
        <v>1411</v>
      </c>
      <c r="C91" s="94" t="s">
        <v>1408</v>
      </c>
      <c r="D91" s="95" t="s">
        <v>1410</v>
      </c>
      <c r="E91" s="95" t="s">
        <v>1409</v>
      </c>
      <c r="F91" s="96"/>
      <c r="G91" s="94"/>
      <c r="H91" s="81">
        <f t="shared" si="4"/>
        <v>1.0277906081601231</v>
      </c>
      <c r="I91" s="48">
        <f t="shared" si="5"/>
        <v>13.350999999999999</v>
      </c>
      <c r="J91" s="94" t="s">
        <v>17</v>
      </c>
      <c r="K91" s="94">
        <v>0</v>
      </c>
      <c r="L91" s="99">
        <v>37.46</v>
      </c>
      <c r="M91" s="49">
        <f t="shared" si="3"/>
        <v>5.6189999999999998</v>
      </c>
      <c r="N91" s="99">
        <v>5.5</v>
      </c>
      <c r="O91" s="99">
        <v>12.99</v>
      </c>
      <c r="P91" s="100">
        <v>42795</v>
      </c>
    </row>
    <row r="92" spans="1:19" s="39" customFormat="1">
      <c r="A92" s="107">
        <v>44589</v>
      </c>
      <c r="B92" s="24" t="s">
        <v>1412</v>
      </c>
      <c r="C92" s="105" t="s">
        <v>1414</v>
      </c>
      <c r="D92" s="115" t="s">
        <v>1413</v>
      </c>
      <c r="E92" s="115" t="s">
        <v>1415</v>
      </c>
      <c r="F92" s="106"/>
      <c r="G92" s="105"/>
      <c r="H92" s="15">
        <f t="shared" si="4"/>
        <v>-0.34009504752376191</v>
      </c>
      <c r="I92" s="16">
        <f t="shared" si="5"/>
        <v>-6.7984999999999998</v>
      </c>
      <c r="J92" s="105" t="s">
        <v>17</v>
      </c>
      <c r="K92" s="105">
        <v>1</v>
      </c>
      <c r="L92" s="74">
        <v>21.99</v>
      </c>
      <c r="M92" s="17">
        <f t="shared" si="3"/>
        <v>3.2984999999999998</v>
      </c>
      <c r="N92" s="74">
        <v>5.5</v>
      </c>
      <c r="O92" s="74">
        <v>19.989999999999998</v>
      </c>
      <c r="P92" s="110">
        <v>26643</v>
      </c>
      <c r="R92" s="53"/>
    </row>
    <row r="93" spans="1:19" s="39" customFormat="1">
      <c r="A93" s="107"/>
      <c r="B93" s="24" t="s">
        <v>1416</v>
      </c>
      <c r="C93" s="105" t="s">
        <v>1418</v>
      </c>
      <c r="D93" s="115" t="s">
        <v>1417</v>
      </c>
      <c r="E93" s="115" t="s">
        <v>1419</v>
      </c>
      <c r="F93" s="106"/>
      <c r="G93" s="105"/>
      <c r="H93" s="15">
        <f t="shared" si="4"/>
        <v>-0.45638953040800612</v>
      </c>
      <c r="I93" s="16">
        <f t="shared" si="5"/>
        <v>-5.9284999999999997</v>
      </c>
      <c r="J93" s="105" t="s">
        <v>1062</v>
      </c>
      <c r="K93" s="105">
        <v>2</v>
      </c>
      <c r="L93" s="74">
        <v>14.99</v>
      </c>
      <c r="M93" s="17">
        <f t="shared" si="3"/>
        <v>2.2484999999999999</v>
      </c>
      <c r="N93" s="74">
        <v>5.68</v>
      </c>
      <c r="O93" s="74">
        <v>12.99</v>
      </c>
      <c r="P93" s="110">
        <v>50026</v>
      </c>
    </row>
    <row r="94" spans="1:19" s="39" customFormat="1">
      <c r="A94" s="36"/>
      <c r="B94" s="24" t="s">
        <v>1420</v>
      </c>
      <c r="C94" s="105" t="s">
        <v>1422</v>
      </c>
      <c r="D94" s="115" t="s">
        <v>1421</v>
      </c>
      <c r="E94" s="115" t="s">
        <v>1423</v>
      </c>
      <c r="F94" s="106"/>
      <c r="G94" s="105"/>
      <c r="H94" s="15">
        <f t="shared" si="4"/>
        <v>-0.28625866050808313</v>
      </c>
      <c r="I94" s="16">
        <f t="shared" si="5"/>
        <v>-3.7185000000000001</v>
      </c>
      <c r="J94" s="105" t="s">
        <v>1062</v>
      </c>
      <c r="K94" s="105">
        <v>2</v>
      </c>
      <c r="L94" s="74">
        <v>17.59</v>
      </c>
      <c r="M94" s="17">
        <f t="shared" si="3"/>
        <v>2.6385000000000001</v>
      </c>
      <c r="N94" s="74">
        <v>5.68</v>
      </c>
      <c r="O94" s="74">
        <v>12.99</v>
      </c>
      <c r="P94" s="110">
        <v>51995</v>
      </c>
    </row>
    <row r="95" spans="1:19">
      <c r="B95" s="24" t="s">
        <v>1424</v>
      </c>
      <c r="C95" s="85" t="s">
        <v>1426</v>
      </c>
      <c r="D95" s="86" t="s">
        <v>1425</v>
      </c>
      <c r="E95" s="86" t="s">
        <v>1427</v>
      </c>
      <c r="F95" s="28"/>
      <c r="G95" s="85"/>
      <c r="H95" s="15">
        <f t="shared" si="4"/>
        <v>0.72505147361609501</v>
      </c>
      <c r="I95" s="16">
        <f t="shared" si="5"/>
        <v>123.25149999999999</v>
      </c>
      <c r="J95" s="85" t="s">
        <v>17</v>
      </c>
      <c r="K95" s="85">
        <v>0</v>
      </c>
      <c r="L95" s="51">
        <v>344.99</v>
      </c>
      <c r="M95" s="17">
        <f t="shared" ref="M95:M158" si="6">L95*0.15</f>
        <v>51.7485</v>
      </c>
      <c r="N95" s="51"/>
      <c r="O95" s="51">
        <v>169.99</v>
      </c>
      <c r="P95" s="89">
        <v>146701</v>
      </c>
    </row>
    <row r="96" spans="1:19">
      <c r="B96" s="24" t="s">
        <v>1428</v>
      </c>
      <c r="C96" s="85" t="s">
        <v>1430</v>
      </c>
      <c r="D96" s="86" t="s">
        <v>1429</v>
      </c>
      <c r="E96" s="86" t="s">
        <v>1431</v>
      </c>
      <c r="F96" s="28"/>
      <c r="G96" s="85"/>
      <c r="H96" s="15">
        <f t="shared" si="4"/>
        <v>7.5037518759382544E-5</v>
      </c>
      <c r="I96" s="16">
        <f t="shared" si="5"/>
        <v>1.5000000000000568E-3</v>
      </c>
      <c r="J96" s="85" t="s">
        <v>17</v>
      </c>
      <c r="K96" s="85">
        <v>0</v>
      </c>
      <c r="L96" s="51">
        <v>29.99</v>
      </c>
      <c r="M96" s="17">
        <f t="shared" si="6"/>
        <v>4.4984999999999999</v>
      </c>
      <c r="N96" s="51">
        <v>5.5</v>
      </c>
      <c r="O96" s="51">
        <v>19.989999999999998</v>
      </c>
      <c r="P96" s="89">
        <v>339116</v>
      </c>
    </row>
    <row r="97" spans="1:19">
      <c r="B97" s="24" t="s">
        <v>1432</v>
      </c>
      <c r="C97" s="85" t="s">
        <v>1434</v>
      </c>
      <c r="D97" s="86" t="s">
        <v>1433</v>
      </c>
      <c r="E97" s="86" t="s">
        <v>1435</v>
      </c>
      <c r="F97" s="28"/>
      <c r="G97" s="85"/>
      <c r="H97" s="15">
        <f t="shared" si="4"/>
        <v>-1.1138079759969997</v>
      </c>
      <c r="I97" s="16">
        <f t="shared" si="5"/>
        <v>-89.093499999999992</v>
      </c>
      <c r="J97" s="85" t="s">
        <v>1062</v>
      </c>
      <c r="K97" s="85">
        <v>0</v>
      </c>
      <c r="L97" s="51">
        <v>60.69</v>
      </c>
      <c r="M97" s="17">
        <f t="shared" si="6"/>
        <v>9.1034999999999986</v>
      </c>
      <c r="N97" s="51">
        <v>60.69</v>
      </c>
      <c r="O97" s="51">
        <v>79.989999999999995</v>
      </c>
      <c r="P97" s="89">
        <v>42706</v>
      </c>
    </row>
    <row r="98" spans="1:19">
      <c r="B98" s="24" t="s">
        <v>1436</v>
      </c>
      <c r="C98" s="85" t="s">
        <v>1438</v>
      </c>
      <c r="D98" s="86" t="s">
        <v>1437</v>
      </c>
      <c r="E98" s="86" t="s">
        <v>1439</v>
      </c>
      <c r="F98" s="28"/>
      <c r="G98" s="85"/>
      <c r="H98" s="15">
        <f t="shared" si="4"/>
        <v>-6.4997874946873646E-2</v>
      </c>
      <c r="I98" s="16">
        <f t="shared" si="5"/>
        <v>-25.998499999999993</v>
      </c>
      <c r="J98" s="85" t="s">
        <v>17</v>
      </c>
      <c r="K98" s="85">
        <v>0</v>
      </c>
      <c r="L98" s="51">
        <v>439.99</v>
      </c>
      <c r="M98" s="17">
        <f t="shared" si="6"/>
        <v>65.998499999999993</v>
      </c>
      <c r="N98" s="51"/>
      <c r="O98" s="51">
        <v>399.99</v>
      </c>
      <c r="P98" s="85" t="s">
        <v>29</v>
      </c>
    </row>
    <row r="99" spans="1:19" s="39" customFormat="1">
      <c r="A99" s="36"/>
      <c r="B99" s="24" t="s">
        <v>1440</v>
      </c>
      <c r="C99" s="105" t="s">
        <v>1442</v>
      </c>
      <c r="D99" s="115" t="s">
        <v>1441</v>
      </c>
      <c r="E99" s="115" t="s">
        <v>1443</v>
      </c>
      <c r="F99" s="106"/>
      <c r="G99" s="105"/>
      <c r="H99" s="15">
        <f t="shared" ref="H99:H162" si="7">I99/O99</f>
        <v>-0.15</v>
      </c>
      <c r="I99" s="16">
        <f t="shared" ref="I99:I162" si="8">L99-N99-O99-M99</f>
        <v>-29.9985</v>
      </c>
      <c r="J99" s="85" t="s">
        <v>17</v>
      </c>
      <c r="K99" s="105">
        <v>0</v>
      </c>
      <c r="L99" s="74">
        <v>199.99</v>
      </c>
      <c r="M99" s="17">
        <f t="shared" si="6"/>
        <v>29.9985</v>
      </c>
      <c r="N99" s="74"/>
      <c r="O99" s="74">
        <v>199.99</v>
      </c>
      <c r="P99" s="110">
        <v>45027</v>
      </c>
    </row>
    <row r="100" spans="1:19">
      <c r="B100" s="24" t="s">
        <v>1444</v>
      </c>
      <c r="C100" s="6" t="s">
        <v>1446</v>
      </c>
      <c r="D100" s="2" t="s">
        <v>1445</v>
      </c>
      <c r="E100" s="2" t="s">
        <v>1447</v>
      </c>
      <c r="H100" s="15">
        <f t="shared" si="7"/>
        <v>-0.12766418490943432</v>
      </c>
      <c r="I100" s="16">
        <f t="shared" si="8"/>
        <v>-11.488499999999993</v>
      </c>
      <c r="J100" s="6" t="s">
        <v>17</v>
      </c>
      <c r="K100" s="6">
        <v>0</v>
      </c>
      <c r="L100" s="1">
        <v>99.99</v>
      </c>
      <c r="M100" s="17">
        <f t="shared" si="6"/>
        <v>14.998499999999998</v>
      </c>
      <c r="N100" s="1">
        <v>6.49</v>
      </c>
      <c r="O100" s="1">
        <v>89.99</v>
      </c>
      <c r="P100" s="5">
        <v>185094</v>
      </c>
    </row>
    <row r="101" spans="1:19" s="50" customFormat="1">
      <c r="A101" s="55"/>
      <c r="B101" s="96" t="s">
        <v>1448</v>
      </c>
      <c r="C101" s="47" t="s">
        <v>1450</v>
      </c>
      <c r="D101" s="52" t="s">
        <v>1449</v>
      </c>
      <c r="E101" s="52" t="s">
        <v>1451</v>
      </c>
      <c r="G101" s="47"/>
      <c r="H101" s="81">
        <f t="shared" si="7"/>
        <v>1.6606516290726818</v>
      </c>
      <c r="I101" s="48">
        <f t="shared" si="8"/>
        <v>6.6260000000000012</v>
      </c>
      <c r="J101" s="47" t="s">
        <v>17</v>
      </c>
      <c r="K101" s="47">
        <v>0</v>
      </c>
      <c r="L101" s="49">
        <v>18.96</v>
      </c>
      <c r="M101" s="49">
        <f t="shared" si="6"/>
        <v>2.8439999999999999</v>
      </c>
      <c r="N101" s="49">
        <v>5.5</v>
      </c>
      <c r="O101" s="49">
        <v>3.99</v>
      </c>
      <c r="P101" s="47" t="s">
        <v>29</v>
      </c>
      <c r="S101" s="52" t="s">
        <v>1452</v>
      </c>
    </row>
    <row r="102" spans="1:19">
      <c r="A102" s="13">
        <v>44590</v>
      </c>
      <c r="B102" s="24" t="s">
        <v>1453</v>
      </c>
      <c r="C102" s="6">
        <v>1800260903</v>
      </c>
      <c r="D102" s="2" t="s">
        <v>1454</v>
      </c>
      <c r="E102" s="2" t="s">
        <v>1455</v>
      </c>
      <c r="H102" s="15">
        <f t="shared" si="7"/>
        <v>-0.40389678778304366</v>
      </c>
      <c r="I102" s="16">
        <f t="shared" si="8"/>
        <v>-7.6699999999999982</v>
      </c>
      <c r="J102" s="6" t="s">
        <v>1062</v>
      </c>
      <c r="K102" s="6">
        <v>1</v>
      </c>
      <c r="L102" s="1">
        <v>20</v>
      </c>
      <c r="M102" s="17">
        <f t="shared" si="6"/>
        <v>3</v>
      </c>
      <c r="N102" s="1">
        <v>5.68</v>
      </c>
      <c r="O102" s="1">
        <v>18.989999999999998</v>
      </c>
      <c r="P102" s="6" t="s">
        <v>29</v>
      </c>
    </row>
    <row r="103" spans="1:19">
      <c r="B103" s="24" t="s">
        <v>1456</v>
      </c>
      <c r="C103" s="6" t="s">
        <v>1458</v>
      </c>
      <c r="D103" s="2" t="s">
        <v>1457</v>
      </c>
      <c r="E103" s="2" t="s">
        <v>1459</v>
      </c>
      <c r="H103" s="15">
        <f t="shared" si="7"/>
        <v>-0.44931207004377743</v>
      </c>
      <c r="I103" s="16">
        <f t="shared" si="8"/>
        <v>-7.1845000000000017</v>
      </c>
      <c r="J103" s="6" t="s">
        <v>1062</v>
      </c>
      <c r="K103" s="6">
        <v>1</v>
      </c>
      <c r="L103" s="155">
        <v>16.829999999999998</v>
      </c>
      <c r="M103" s="17">
        <f t="shared" si="6"/>
        <v>2.5244999999999997</v>
      </c>
      <c r="N103" s="1">
        <v>5.5</v>
      </c>
      <c r="O103" s="1">
        <v>15.99</v>
      </c>
      <c r="P103" s="5">
        <v>315996</v>
      </c>
    </row>
    <row r="104" spans="1:19">
      <c r="B104" s="24" t="s">
        <v>1460</v>
      </c>
      <c r="C104" s="6">
        <v>1800260911</v>
      </c>
      <c r="D104" s="2" t="s">
        <v>1461</v>
      </c>
      <c r="E104" s="2" t="s">
        <v>1462</v>
      </c>
      <c r="H104" s="15">
        <f t="shared" si="7"/>
        <v>-0.43371685842921454</v>
      </c>
      <c r="I104" s="16">
        <f t="shared" si="8"/>
        <v>-8.6699999999999982</v>
      </c>
      <c r="J104" s="6" t="s">
        <v>1062</v>
      </c>
      <c r="K104" s="6">
        <v>1</v>
      </c>
      <c r="L104" s="1">
        <v>20</v>
      </c>
      <c r="M104" s="17">
        <f t="shared" si="6"/>
        <v>3</v>
      </c>
      <c r="N104" s="1">
        <v>5.68</v>
      </c>
      <c r="O104" s="1">
        <v>19.989999999999998</v>
      </c>
      <c r="P104" s="5">
        <v>245503</v>
      </c>
    </row>
    <row r="105" spans="1:19">
      <c r="B105" s="24" t="s">
        <v>1463</v>
      </c>
      <c r="C105" s="6" t="s">
        <v>1465</v>
      </c>
      <c r="D105" s="2" t="s">
        <v>1464</v>
      </c>
      <c r="E105" s="2" t="s">
        <v>1466</v>
      </c>
      <c r="H105" s="15">
        <f t="shared" si="7"/>
        <v>-7.6544299329332752E-2</v>
      </c>
      <c r="I105" s="16">
        <f t="shared" si="8"/>
        <v>-6.5054999999999907</v>
      </c>
      <c r="J105" s="6" t="s">
        <v>17</v>
      </c>
      <c r="K105" s="6">
        <v>0</v>
      </c>
      <c r="L105" s="1">
        <v>99.97</v>
      </c>
      <c r="M105" s="17">
        <f t="shared" si="6"/>
        <v>14.9955</v>
      </c>
      <c r="N105" s="1">
        <v>6.49</v>
      </c>
      <c r="O105" s="1">
        <v>84.99</v>
      </c>
      <c r="P105" s="6" t="s">
        <v>29</v>
      </c>
    </row>
    <row r="106" spans="1:19">
      <c r="B106" s="24" t="s">
        <v>1467</v>
      </c>
      <c r="C106" s="6">
        <v>1640783792</v>
      </c>
      <c r="D106" s="2" t="s">
        <v>1468</v>
      </c>
      <c r="E106" s="2" t="s">
        <v>1469</v>
      </c>
      <c r="H106" s="15">
        <f t="shared" si="7"/>
        <v>-0.21897325984894886</v>
      </c>
      <c r="I106" s="16">
        <f t="shared" si="8"/>
        <v>-10.727500000000004</v>
      </c>
      <c r="J106" s="6" t="s">
        <v>1062</v>
      </c>
      <c r="K106" s="6">
        <v>1</v>
      </c>
      <c r="L106" s="1">
        <v>52.65</v>
      </c>
      <c r="M106" s="17">
        <f t="shared" si="6"/>
        <v>7.8974999999999991</v>
      </c>
      <c r="N106" s="1">
        <v>6.49</v>
      </c>
      <c r="O106" s="1">
        <v>48.99</v>
      </c>
      <c r="P106" s="5">
        <v>164731</v>
      </c>
    </row>
    <row r="107" spans="1:19">
      <c r="B107" s="24" t="s">
        <v>1470</v>
      </c>
      <c r="C107" s="6">
        <v>1640783857</v>
      </c>
      <c r="D107" s="2" t="s">
        <v>1471</v>
      </c>
      <c r="E107" s="2" t="s">
        <v>1472</v>
      </c>
      <c r="H107" s="15">
        <f t="shared" si="7"/>
        <v>-0.24903387133439425</v>
      </c>
      <c r="I107" s="16">
        <f t="shared" si="8"/>
        <v>-10.955000000000004</v>
      </c>
      <c r="J107" s="6" t="s">
        <v>1062</v>
      </c>
      <c r="K107" s="6">
        <v>1</v>
      </c>
      <c r="L107" s="1">
        <v>46.5</v>
      </c>
      <c r="M107" s="17">
        <f t="shared" si="6"/>
        <v>6.9749999999999996</v>
      </c>
      <c r="N107" s="1">
        <v>6.49</v>
      </c>
      <c r="O107" s="1">
        <v>43.99</v>
      </c>
      <c r="P107" s="6" t="s">
        <v>29</v>
      </c>
    </row>
    <row r="108" spans="1:19">
      <c r="B108" s="24" t="s">
        <v>1473</v>
      </c>
      <c r="C108" s="6">
        <v>1640783946</v>
      </c>
      <c r="D108" s="2" t="s">
        <v>1474</v>
      </c>
      <c r="E108" s="2" t="s">
        <v>1475</v>
      </c>
      <c r="H108" s="15">
        <f t="shared" si="7"/>
        <v>2.6008389803162255E-2</v>
      </c>
      <c r="I108" s="16">
        <f t="shared" si="8"/>
        <v>0.80599999999999827</v>
      </c>
      <c r="J108" s="6" t="s">
        <v>17</v>
      </c>
      <c r="K108" s="6">
        <v>0</v>
      </c>
      <c r="L108" s="1">
        <v>43.16</v>
      </c>
      <c r="M108" s="17">
        <f t="shared" si="6"/>
        <v>6.4739999999999993</v>
      </c>
      <c r="N108" s="1">
        <v>4.8899999999999997</v>
      </c>
      <c r="O108" s="1">
        <v>30.99</v>
      </c>
      <c r="P108" s="6" t="s">
        <v>29</v>
      </c>
    </row>
    <row r="109" spans="1:19">
      <c r="B109" s="24" t="s">
        <v>1476</v>
      </c>
      <c r="C109" s="6" t="s">
        <v>1478</v>
      </c>
      <c r="D109" s="2" t="s">
        <v>1477</v>
      </c>
      <c r="E109" s="2" t="s">
        <v>1479</v>
      </c>
      <c r="H109" s="15">
        <f t="shared" si="7"/>
        <v>-0.12277274148171297</v>
      </c>
      <c r="I109" s="16">
        <f t="shared" si="8"/>
        <v>-3.9274999999999975</v>
      </c>
      <c r="J109" s="6" t="s">
        <v>17</v>
      </c>
      <c r="K109" s="6">
        <v>3</v>
      </c>
      <c r="L109" s="1">
        <v>41.45</v>
      </c>
      <c r="M109" s="17">
        <f t="shared" si="6"/>
        <v>6.2175000000000002</v>
      </c>
      <c r="N109" s="1">
        <v>7.17</v>
      </c>
      <c r="O109" s="1">
        <v>31.99</v>
      </c>
      <c r="P109" s="6" t="s">
        <v>29</v>
      </c>
    </row>
    <row r="110" spans="1:19">
      <c r="B110" s="24" t="s">
        <v>1480</v>
      </c>
      <c r="C110" s="6" t="s">
        <v>1482</v>
      </c>
      <c r="D110" s="2" t="s">
        <v>1481</v>
      </c>
      <c r="E110" s="2" t="s">
        <v>1483</v>
      </c>
      <c r="H110" s="15">
        <f t="shared" si="7"/>
        <v>-0.14569565767818715</v>
      </c>
      <c r="I110" s="16">
        <f t="shared" si="8"/>
        <v>-11.508500000000003</v>
      </c>
      <c r="J110" s="6" t="s">
        <v>17</v>
      </c>
      <c r="K110" s="6">
        <v>0</v>
      </c>
      <c r="L110" s="1">
        <v>89.99</v>
      </c>
      <c r="M110" s="17">
        <f t="shared" si="6"/>
        <v>13.498499999999998</v>
      </c>
      <c r="N110" s="1">
        <v>9.01</v>
      </c>
      <c r="O110" s="1">
        <v>78.989999999999995</v>
      </c>
      <c r="P110" s="5">
        <v>101924</v>
      </c>
    </row>
    <row r="111" spans="1:19" s="50" customFormat="1">
      <c r="A111" s="55"/>
      <c r="B111" s="96" t="s">
        <v>1484</v>
      </c>
      <c r="C111" s="47" t="s">
        <v>1486</v>
      </c>
      <c r="D111" s="52" t="s">
        <v>1485</v>
      </c>
      <c r="E111" s="52" t="s">
        <v>1487</v>
      </c>
      <c r="G111" s="47"/>
      <c r="H111" s="81">
        <f t="shared" si="7"/>
        <v>-0.61731798092579671</v>
      </c>
      <c r="I111" s="48">
        <f t="shared" si="8"/>
        <v>-26.538500000000003</v>
      </c>
      <c r="J111" s="47" t="s">
        <v>1062</v>
      </c>
      <c r="K111" s="47">
        <v>3</v>
      </c>
      <c r="L111" s="49">
        <v>26.99</v>
      </c>
      <c r="M111" s="49">
        <f t="shared" si="6"/>
        <v>4.0484999999999998</v>
      </c>
      <c r="N111" s="49">
        <v>6.49</v>
      </c>
      <c r="O111" s="49">
        <v>42.99</v>
      </c>
      <c r="P111" s="82">
        <v>12677</v>
      </c>
      <c r="S111" s="52" t="s">
        <v>1488</v>
      </c>
    </row>
    <row r="112" spans="1:19">
      <c r="A112" s="13">
        <v>44592</v>
      </c>
      <c r="B112" s="24" t="s">
        <v>1489</v>
      </c>
      <c r="C112" s="6" t="s">
        <v>1491</v>
      </c>
      <c r="D112" s="2" t="s">
        <v>1490</v>
      </c>
      <c r="E112" s="2" t="s">
        <v>1492</v>
      </c>
      <c r="H112" s="15">
        <f t="shared" si="7"/>
        <v>-0.36797632411470543</v>
      </c>
      <c r="I112" s="16">
        <f t="shared" si="8"/>
        <v>-36.057999999999986</v>
      </c>
      <c r="J112" s="6" t="s">
        <v>1062</v>
      </c>
      <c r="K112" s="6">
        <v>1</v>
      </c>
      <c r="L112" s="1">
        <v>96.12</v>
      </c>
      <c r="M112" s="17">
        <f t="shared" si="6"/>
        <v>14.417999999999999</v>
      </c>
      <c r="N112" s="1">
        <v>19.77</v>
      </c>
      <c r="O112" s="1">
        <v>97.99</v>
      </c>
      <c r="P112" s="5">
        <v>108601</v>
      </c>
    </row>
    <row r="113" spans="1:19">
      <c r="B113" s="24" t="s">
        <v>1493</v>
      </c>
      <c r="C113" s="6" t="s">
        <v>1495</v>
      </c>
      <c r="D113" s="2" t="s">
        <v>1494</v>
      </c>
      <c r="E113" s="2" t="s">
        <v>1496</v>
      </c>
      <c r="H113" s="15">
        <f t="shared" si="7"/>
        <v>-1.1692214111922139</v>
      </c>
      <c r="I113" s="16">
        <f t="shared" si="8"/>
        <v>-43.249499999999998</v>
      </c>
      <c r="J113" s="6" t="s">
        <v>1062</v>
      </c>
      <c r="K113" s="6">
        <v>3</v>
      </c>
      <c r="L113" s="1">
        <v>41.73</v>
      </c>
      <c r="M113" s="17">
        <f t="shared" si="6"/>
        <v>6.2594999999999992</v>
      </c>
      <c r="N113" s="1">
        <v>41.73</v>
      </c>
      <c r="O113" s="1">
        <v>36.99</v>
      </c>
      <c r="P113" s="5">
        <v>62738</v>
      </c>
    </row>
    <row r="114" spans="1:19">
      <c r="B114" s="24" t="s">
        <v>1497</v>
      </c>
      <c r="C114" s="6" t="s">
        <v>1499</v>
      </c>
      <c r="D114" s="2" t="s">
        <v>1498</v>
      </c>
      <c r="E114" s="2" t="s">
        <v>1500</v>
      </c>
      <c r="H114" s="15">
        <f t="shared" si="7"/>
        <v>-0.43404669260700385</v>
      </c>
      <c r="I114" s="16">
        <f t="shared" si="8"/>
        <v>-7.8084999999999987</v>
      </c>
      <c r="J114" s="6" t="s">
        <v>1062</v>
      </c>
      <c r="K114" s="6">
        <v>1</v>
      </c>
      <c r="L114" s="1">
        <v>15.99</v>
      </c>
      <c r="M114" s="17">
        <f t="shared" si="6"/>
        <v>2.3984999999999999</v>
      </c>
      <c r="N114" s="1">
        <v>3.41</v>
      </c>
      <c r="O114" s="1">
        <v>17.989999999999998</v>
      </c>
      <c r="P114" s="6" t="s">
        <v>29</v>
      </c>
    </row>
    <row r="115" spans="1:19">
      <c r="B115" s="24" t="s">
        <v>1501</v>
      </c>
      <c r="C115" s="6" t="s">
        <v>1503</v>
      </c>
      <c r="D115" s="2" t="s">
        <v>1502</v>
      </c>
      <c r="E115" s="2" t="s">
        <v>1504</v>
      </c>
      <c r="H115" s="15">
        <f t="shared" si="7"/>
        <v>-0.15151720630615373</v>
      </c>
      <c r="I115" s="16">
        <f t="shared" si="8"/>
        <v>-8.9380000000000095</v>
      </c>
      <c r="J115" s="6" t="s">
        <v>17</v>
      </c>
      <c r="K115" s="6">
        <v>0</v>
      </c>
      <c r="L115" s="1">
        <v>67.319999999999993</v>
      </c>
      <c r="M115" s="17">
        <f t="shared" si="6"/>
        <v>10.097999999999999</v>
      </c>
      <c r="N115" s="1">
        <v>7.17</v>
      </c>
      <c r="O115" s="1">
        <v>58.99</v>
      </c>
      <c r="P115" s="6" t="s">
        <v>29</v>
      </c>
    </row>
    <row r="116" spans="1:19">
      <c r="B116" s="24" t="s">
        <v>1505</v>
      </c>
      <c r="C116" s="6">
        <v>1789999588</v>
      </c>
      <c r="D116" s="2" t="s">
        <v>1506</v>
      </c>
      <c r="E116" s="2" t="s">
        <v>1507</v>
      </c>
      <c r="H116" s="15">
        <f t="shared" si="7"/>
        <v>-0.44931207004377743</v>
      </c>
      <c r="I116" s="16">
        <f t="shared" si="8"/>
        <v>-7.1845000000000017</v>
      </c>
      <c r="J116" s="6" t="s">
        <v>1062</v>
      </c>
      <c r="K116" s="6">
        <v>1</v>
      </c>
      <c r="L116" s="1">
        <v>16.829999999999998</v>
      </c>
      <c r="M116" s="17">
        <f t="shared" si="6"/>
        <v>2.5244999999999997</v>
      </c>
      <c r="N116" s="1">
        <v>5.5</v>
      </c>
      <c r="O116" s="1">
        <v>15.99</v>
      </c>
      <c r="P116" s="5">
        <v>850050</v>
      </c>
    </row>
    <row r="117" spans="1:19">
      <c r="B117" s="24" t="s">
        <v>1508</v>
      </c>
      <c r="C117" s="6" t="s">
        <v>1510</v>
      </c>
      <c r="D117" s="2" t="s">
        <v>1509</v>
      </c>
      <c r="E117" s="2" t="s">
        <v>1511</v>
      </c>
      <c r="H117" s="15">
        <f t="shared" si="7"/>
        <v>-0.44252238020010531</v>
      </c>
      <c r="I117" s="16">
        <f t="shared" si="8"/>
        <v>-8.4034999999999993</v>
      </c>
      <c r="J117" s="6" t="s">
        <v>17</v>
      </c>
      <c r="K117" s="6">
        <v>1</v>
      </c>
      <c r="L117" s="1">
        <v>20.09</v>
      </c>
      <c r="M117" s="17">
        <f t="shared" si="6"/>
        <v>3.0135000000000001</v>
      </c>
      <c r="N117" s="1">
        <v>6.49</v>
      </c>
      <c r="O117" s="1">
        <v>18.989999999999998</v>
      </c>
      <c r="P117" s="6" t="s">
        <v>29</v>
      </c>
    </row>
    <row r="118" spans="1:19">
      <c r="B118" s="24" t="s">
        <v>1512</v>
      </c>
      <c r="C118" s="6" t="s">
        <v>1514</v>
      </c>
      <c r="D118" s="2" t="s">
        <v>1513</v>
      </c>
      <c r="E118" s="2" t="s">
        <v>1515</v>
      </c>
      <c r="H118" s="15">
        <f t="shared" si="7"/>
        <v>0.47534389328887044</v>
      </c>
      <c r="I118" s="16">
        <f t="shared" si="8"/>
        <v>11.403500000000001</v>
      </c>
      <c r="J118" s="6" t="s">
        <v>17</v>
      </c>
      <c r="K118" s="6">
        <v>1</v>
      </c>
      <c r="L118" s="1">
        <v>48.11</v>
      </c>
      <c r="M118" s="17">
        <f t="shared" si="6"/>
        <v>7.2164999999999999</v>
      </c>
      <c r="N118" s="1">
        <v>5.5</v>
      </c>
      <c r="O118" s="1">
        <v>23.99</v>
      </c>
      <c r="P118" s="6" t="s">
        <v>29</v>
      </c>
    </row>
    <row r="119" spans="1:19">
      <c r="B119" s="24" t="s">
        <v>1516</v>
      </c>
      <c r="C119" s="6" t="s">
        <v>1518</v>
      </c>
      <c r="D119" s="2" t="s">
        <v>1517</v>
      </c>
      <c r="E119" s="2" t="s">
        <v>1519</v>
      </c>
      <c r="H119" s="15">
        <f t="shared" si="7"/>
        <v>0.33290954564401859</v>
      </c>
      <c r="I119" s="16">
        <f t="shared" si="8"/>
        <v>7.9865000000000048</v>
      </c>
      <c r="J119" s="6" t="s">
        <v>17</v>
      </c>
      <c r="K119" s="6">
        <v>1</v>
      </c>
      <c r="L119" s="1">
        <v>44.09</v>
      </c>
      <c r="M119" s="17">
        <f t="shared" si="6"/>
        <v>6.6135000000000002</v>
      </c>
      <c r="N119" s="1">
        <v>5.5</v>
      </c>
      <c r="O119" s="1">
        <v>23.99</v>
      </c>
      <c r="P119" s="6" t="s">
        <v>29</v>
      </c>
    </row>
    <row r="120" spans="1:19">
      <c r="B120" s="24" t="s">
        <v>1520</v>
      </c>
      <c r="C120" s="6" t="s">
        <v>1522</v>
      </c>
      <c r="D120" s="2" t="s">
        <v>1521</v>
      </c>
      <c r="E120" s="2" t="s">
        <v>1523</v>
      </c>
      <c r="H120" s="15">
        <f t="shared" si="7"/>
        <v>0.33290954564401859</v>
      </c>
      <c r="I120" s="16">
        <f t="shared" si="8"/>
        <v>7.9865000000000048</v>
      </c>
      <c r="J120" s="6" t="s">
        <v>17</v>
      </c>
      <c r="K120" s="6">
        <v>1</v>
      </c>
      <c r="L120" s="1">
        <v>44.09</v>
      </c>
      <c r="M120" s="17">
        <f t="shared" si="6"/>
        <v>6.6135000000000002</v>
      </c>
      <c r="N120" s="1">
        <v>5.5</v>
      </c>
      <c r="O120" s="1">
        <v>23.99</v>
      </c>
      <c r="P120" s="6" t="s">
        <v>29</v>
      </c>
    </row>
    <row r="121" spans="1:19" s="50" customFormat="1">
      <c r="A121" s="55"/>
      <c r="B121" s="96" t="s">
        <v>1524</v>
      </c>
      <c r="C121" s="47" t="s">
        <v>1526</v>
      </c>
      <c r="D121" s="52" t="s">
        <v>1525</v>
      </c>
      <c r="E121" s="52" t="s">
        <v>1527</v>
      </c>
      <c r="G121" s="47"/>
      <c r="H121" s="81">
        <f t="shared" si="7"/>
        <v>-5.3681634390295822E-2</v>
      </c>
      <c r="I121" s="48">
        <f t="shared" si="8"/>
        <v>-2.5225000000000009</v>
      </c>
      <c r="J121" s="47" t="s">
        <v>17</v>
      </c>
      <c r="K121" s="47">
        <v>0</v>
      </c>
      <c r="L121" s="49">
        <v>59.95</v>
      </c>
      <c r="M121" s="49">
        <f t="shared" si="6"/>
        <v>8.9924999999999997</v>
      </c>
      <c r="N121" s="49">
        <v>6.49</v>
      </c>
      <c r="O121" s="49">
        <v>46.99</v>
      </c>
      <c r="P121" s="47" t="s">
        <v>29</v>
      </c>
      <c r="S121" s="52" t="s">
        <v>1528</v>
      </c>
    </row>
    <row r="122" spans="1:19">
      <c r="A122" s="13">
        <v>44593</v>
      </c>
      <c r="B122" s="24" t="s">
        <v>1529</v>
      </c>
      <c r="C122" s="6" t="s">
        <v>1531</v>
      </c>
      <c r="D122" s="2" t="s">
        <v>1530</v>
      </c>
      <c r="E122" s="2" t="s">
        <v>1532</v>
      </c>
      <c r="H122" s="15">
        <f t="shared" si="7"/>
        <v>-9.2011949603844581E-2</v>
      </c>
      <c r="I122" s="16">
        <f t="shared" si="8"/>
        <v>-7.0839999999999943</v>
      </c>
      <c r="J122" s="6" t="s">
        <v>17</v>
      </c>
      <c r="K122" s="6">
        <v>1</v>
      </c>
      <c r="L122" s="1">
        <v>91.76</v>
      </c>
      <c r="M122" s="17">
        <f t="shared" si="6"/>
        <v>13.764000000000001</v>
      </c>
      <c r="N122" s="1">
        <v>8.09</v>
      </c>
      <c r="O122" s="1">
        <v>76.989999999999995</v>
      </c>
      <c r="P122" s="5">
        <v>153035</v>
      </c>
    </row>
    <row r="123" spans="1:19">
      <c r="B123" s="24" t="s">
        <v>1533</v>
      </c>
      <c r="C123" s="6" t="s">
        <v>1535</v>
      </c>
      <c r="D123" s="2" t="s">
        <v>1534</v>
      </c>
      <c r="E123" s="2" t="s">
        <v>1536</v>
      </c>
      <c r="H123" s="15">
        <f t="shared" si="7"/>
        <v>-0.32221604801066911</v>
      </c>
      <c r="I123" s="16">
        <f t="shared" si="8"/>
        <v>-14.496500000000005</v>
      </c>
      <c r="J123" s="6" t="s">
        <v>17</v>
      </c>
      <c r="K123" s="6">
        <v>2</v>
      </c>
      <c r="L123" s="1">
        <v>43.51</v>
      </c>
      <c r="M123" s="17">
        <f t="shared" si="6"/>
        <v>6.5264999999999995</v>
      </c>
      <c r="N123" s="1">
        <v>6.49</v>
      </c>
      <c r="O123" s="1">
        <v>44.99</v>
      </c>
      <c r="P123" s="6" t="s">
        <v>29</v>
      </c>
    </row>
    <row r="124" spans="1:19">
      <c r="B124" s="24" t="s">
        <v>1537</v>
      </c>
      <c r="C124" s="6">
        <v>1640783903</v>
      </c>
      <c r="D124" s="2" t="s">
        <v>1538</v>
      </c>
      <c r="E124" s="2" t="s">
        <v>1539</v>
      </c>
      <c r="H124" s="15">
        <f t="shared" si="7"/>
        <v>-0.22700871248789925</v>
      </c>
      <c r="I124" s="16">
        <f t="shared" si="8"/>
        <v>-7.0349999999999975</v>
      </c>
      <c r="J124" s="6" t="s">
        <v>429</v>
      </c>
      <c r="K124" s="6">
        <v>1</v>
      </c>
      <c r="L124" s="1">
        <v>33.5</v>
      </c>
      <c r="M124" s="17">
        <f t="shared" si="6"/>
        <v>5.0249999999999995</v>
      </c>
      <c r="N124" s="1">
        <v>4.5199999999999996</v>
      </c>
      <c r="O124" s="1">
        <v>30.99</v>
      </c>
      <c r="P124" s="6" t="s">
        <v>29</v>
      </c>
    </row>
    <row r="125" spans="1:19">
      <c r="B125" s="24" t="s">
        <v>1540</v>
      </c>
      <c r="C125" s="6">
        <v>1640782354</v>
      </c>
      <c r="D125" s="2" t="s">
        <v>1541</v>
      </c>
      <c r="E125" s="2" t="s">
        <v>1542</v>
      </c>
      <c r="H125" s="15">
        <f t="shared" si="7"/>
        <v>-0.19016271085236591</v>
      </c>
      <c r="I125" s="16">
        <f t="shared" si="8"/>
        <v>-12.738999999999992</v>
      </c>
      <c r="J125" s="6" t="s">
        <v>1062</v>
      </c>
      <c r="K125" s="6">
        <v>1</v>
      </c>
      <c r="L125" s="1">
        <v>72.260000000000005</v>
      </c>
      <c r="M125" s="17">
        <f t="shared" si="6"/>
        <v>10.839</v>
      </c>
      <c r="N125" s="1">
        <v>7.17</v>
      </c>
      <c r="O125" s="1">
        <v>66.989999999999995</v>
      </c>
      <c r="P125" s="5">
        <v>113451</v>
      </c>
    </row>
    <row r="126" spans="1:19">
      <c r="B126" s="24" t="s">
        <v>1543</v>
      </c>
      <c r="C126" s="6" t="s">
        <v>1545</v>
      </c>
      <c r="D126" s="2" t="s">
        <v>1544</v>
      </c>
      <c r="E126" s="2" t="s">
        <v>1546</v>
      </c>
      <c r="H126" s="15">
        <f t="shared" si="7"/>
        <v>-0.24066061874854625</v>
      </c>
      <c r="I126" s="16">
        <f t="shared" si="8"/>
        <v>-10.346000000000004</v>
      </c>
      <c r="J126" s="6" t="s">
        <v>1062</v>
      </c>
      <c r="K126" s="6">
        <v>1</v>
      </c>
      <c r="L126" s="1">
        <v>46.04</v>
      </c>
      <c r="M126" s="17">
        <f t="shared" si="6"/>
        <v>6.9059999999999997</v>
      </c>
      <c r="N126" s="1">
        <v>6.49</v>
      </c>
      <c r="O126" s="1">
        <v>42.99</v>
      </c>
      <c r="P126" s="5">
        <v>120336</v>
      </c>
    </row>
    <row r="127" spans="1:19">
      <c r="B127" s="24" t="s">
        <v>1547</v>
      </c>
      <c r="C127" s="6" t="s">
        <v>1549</v>
      </c>
      <c r="D127" s="2" t="s">
        <v>1548</v>
      </c>
      <c r="E127" s="2" t="s">
        <v>1550</v>
      </c>
      <c r="H127" s="15">
        <f t="shared" si="7"/>
        <v>-1.4347430650295555E-2</v>
      </c>
      <c r="I127" s="16">
        <f t="shared" si="8"/>
        <v>-0.31549999999999923</v>
      </c>
      <c r="J127" s="6" t="s">
        <v>17</v>
      </c>
      <c r="K127" s="6">
        <v>2</v>
      </c>
      <c r="L127" s="1">
        <v>31.97</v>
      </c>
      <c r="M127" s="17">
        <f t="shared" si="6"/>
        <v>4.7954999999999997</v>
      </c>
      <c r="N127" s="1">
        <v>5.5</v>
      </c>
      <c r="O127" s="1">
        <v>21.99</v>
      </c>
      <c r="P127" s="6" t="s">
        <v>29</v>
      </c>
    </row>
    <row r="128" spans="1:19">
      <c r="B128" s="24" t="s">
        <v>1551</v>
      </c>
      <c r="C128" s="6" t="s">
        <v>1553</v>
      </c>
      <c r="D128" s="2" t="s">
        <v>1552</v>
      </c>
      <c r="E128" s="2" t="s">
        <v>1554</v>
      </c>
      <c r="H128" s="15">
        <f t="shared" si="7"/>
        <v>-7.1479336667544149E-2</v>
      </c>
      <c r="I128" s="16">
        <f t="shared" si="8"/>
        <v>-2.7155000000000022</v>
      </c>
      <c r="J128" s="6" t="s">
        <v>1062</v>
      </c>
      <c r="K128" s="6">
        <v>2</v>
      </c>
      <c r="L128" s="1">
        <v>47.97</v>
      </c>
      <c r="M128" s="17">
        <f t="shared" si="6"/>
        <v>7.1954999999999991</v>
      </c>
      <c r="N128" s="1">
        <v>5.5</v>
      </c>
      <c r="O128" s="1">
        <v>37.99</v>
      </c>
      <c r="P128" s="5">
        <v>84844</v>
      </c>
    </row>
    <row r="129" spans="1:19">
      <c r="B129" s="24" t="s">
        <v>1555</v>
      </c>
      <c r="C129" s="6" t="s">
        <v>1557</v>
      </c>
      <c r="D129" s="2" t="s">
        <v>1556</v>
      </c>
      <c r="E129" s="2" t="s">
        <v>1558</v>
      </c>
      <c r="H129" s="15">
        <f t="shared" si="7"/>
        <v>0.10944198139937993</v>
      </c>
      <c r="I129" s="16">
        <f t="shared" si="8"/>
        <v>32.831499999999984</v>
      </c>
      <c r="J129" s="6" t="s">
        <v>17</v>
      </c>
      <c r="K129" s="6">
        <v>0</v>
      </c>
      <c r="L129" s="1">
        <v>399.99</v>
      </c>
      <c r="M129" s="17">
        <f t="shared" si="6"/>
        <v>59.9985</v>
      </c>
      <c r="N129" s="1">
        <v>7.17</v>
      </c>
      <c r="O129" s="1">
        <v>299.99</v>
      </c>
      <c r="P129" s="5">
        <v>133574</v>
      </c>
    </row>
    <row r="130" spans="1:19">
      <c r="B130" s="24" t="s">
        <v>1559</v>
      </c>
      <c r="C130" s="6" t="s">
        <v>1561</v>
      </c>
      <c r="D130" s="2" t="s">
        <v>1560</v>
      </c>
      <c r="E130" s="2" t="s">
        <v>1562</v>
      </c>
      <c r="H130" s="15">
        <f t="shared" si="7"/>
        <v>-0.11373488953730705</v>
      </c>
      <c r="I130" s="16">
        <f t="shared" si="8"/>
        <v>-2.7284999999999959</v>
      </c>
      <c r="J130" s="6" t="s">
        <v>17</v>
      </c>
      <c r="K130" s="6">
        <v>1</v>
      </c>
      <c r="L130" s="1">
        <v>33.99</v>
      </c>
      <c r="M130" s="17">
        <f t="shared" si="6"/>
        <v>5.0985000000000005</v>
      </c>
      <c r="N130" s="1">
        <v>7.63</v>
      </c>
      <c r="O130" s="1">
        <v>23.99</v>
      </c>
      <c r="P130" s="5">
        <v>69523</v>
      </c>
    </row>
    <row r="131" spans="1:19" s="50" customFormat="1">
      <c r="A131" s="55"/>
      <c r="B131" s="96" t="s">
        <v>1563</v>
      </c>
      <c r="C131" s="47" t="s">
        <v>1565</v>
      </c>
      <c r="D131" s="52" t="s">
        <v>1564</v>
      </c>
      <c r="E131" s="52" t="s">
        <v>1566</v>
      </c>
      <c r="G131" s="47"/>
      <c r="H131" s="81">
        <f t="shared" si="7"/>
        <v>0.42605868622874299</v>
      </c>
      <c r="I131" s="48">
        <f t="shared" si="8"/>
        <v>12.777500000000002</v>
      </c>
      <c r="J131" s="47" t="s">
        <v>17</v>
      </c>
      <c r="K131" s="47">
        <v>0</v>
      </c>
      <c r="L131" s="49">
        <v>57.95</v>
      </c>
      <c r="M131" s="49">
        <f t="shared" si="6"/>
        <v>8.6925000000000008</v>
      </c>
      <c r="N131" s="49">
        <v>6.49</v>
      </c>
      <c r="O131" s="49">
        <v>29.99</v>
      </c>
      <c r="P131" s="82">
        <v>63125</v>
      </c>
    </row>
    <row r="132" spans="1:19">
      <c r="A132" s="13">
        <v>44594</v>
      </c>
      <c r="B132" s="24" t="s">
        <v>1567</v>
      </c>
      <c r="C132" s="6" t="s">
        <v>1569</v>
      </c>
      <c r="D132" s="2" t="s">
        <v>1568</v>
      </c>
      <c r="E132" s="2" t="s">
        <v>1570</v>
      </c>
      <c r="H132" s="15">
        <f t="shared" si="7"/>
        <v>-0.30657828914457225</v>
      </c>
      <c r="I132" s="16">
        <f t="shared" si="8"/>
        <v>-6.1284999999999989</v>
      </c>
      <c r="J132" s="6" t="s">
        <v>17</v>
      </c>
      <c r="K132" s="6">
        <v>1</v>
      </c>
      <c r="L132" s="1">
        <v>22.99</v>
      </c>
      <c r="M132" s="17">
        <f t="shared" si="6"/>
        <v>3.4484999999999997</v>
      </c>
      <c r="N132" s="1">
        <v>5.68</v>
      </c>
      <c r="O132" s="1">
        <v>19.989999999999998</v>
      </c>
      <c r="P132" s="5">
        <v>11405</v>
      </c>
    </row>
    <row r="133" spans="1:19">
      <c r="B133" s="24" t="s">
        <v>1571</v>
      </c>
      <c r="C133" s="6" t="s">
        <v>1573</v>
      </c>
      <c r="D133" s="2" t="s">
        <v>1572</v>
      </c>
      <c r="E133" s="2" t="s">
        <v>1574</v>
      </c>
      <c r="H133" s="15">
        <f t="shared" si="7"/>
        <v>-0.1575525617472954</v>
      </c>
      <c r="I133" s="16">
        <f t="shared" si="8"/>
        <v>-7.7185000000000024</v>
      </c>
      <c r="J133" s="6" t="s">
        <v>17</v>
      </c>
      <c r="K133" s="6">
        <v>1</v>
      </c>
      <c r="L133" s="1">
        <v>56.99</v>
      </c>
      <c r="M133" s="17">
        <f t="shared" si="6"/>
        <v>8.5485000000000007</v>
      </c>
      <c r="N133" s="1">
        <v>7.17</v>
      </c>
      <c r="O133" s="1">
        <v>48.99</v>
      </c>
      <c r="P133" s="5">
        <v>25131</v>
      </c>
    </row>
    <row r="134" spans="1:19">
      <c r="B134" s="24" t="s">
        <v>1575</v>
      </c>
      <c r="C134" s="6" t="s">
        <v>1577</v>
      </c>
      <c r="D134" s="2" t="s">
        <v>1576</v>
      </c>
      <c r="E134" s="2" t="s">
        <v>1578</v>
      </c>
      <c r="H134" s="15">
        <f t="shared" si="7"/>
        <v>0.19410651527439837</v>
      </c>
      <c r="I134" s="16">
        <f t="shared" si="8"/>
        <v>7.1799999999999962</v>
      </c>
      <c r="J134" s="6" t="s">
        <v>17</v>
      </c>
      <c r="K134" s="6">
        <v>0</v>
      </c>
      <c r="L134" s="1">
        <v>60.4</v>
      </c>
      <c r="M134" s="17">
        <f t="shared" si="6"/>
        <v>9.0599999999999987</v>
      </c>
      <c r="N134" s="1">
        <v>7.17</v>
      </c>
      <c r="O134" s="1">
        <v>36.99</v>
      </c>
      <c r="P134" s="6" t="s">
        <v>29</v>
      </c>
    </row>
    <row r="135" spans="1:19">
      <c r="B135" s="24" t="s">
        <v>1579</v>
      </c>
      <c r="C135" s="6" t="s">
        <v>1581</v>
      </c>
      <c r="D135" s="2" t="s">
        <v>1580</v>
      </c>
      <c r="E135" s="2" t="s">
        <v>1582</v>
      </c>
      <c r="H135" s="15">
        <f t="shared" si="7"/>
        <v>-0.13125922282341376</v>
      </c>
      <c r="I135" s="16">
        <f t="shared" si="8"/>
        <v>-8.0055000000000049</v>
      </c>
      <c r="J135" s="6" t="s">
        <v>1062</v>
      </c>
      <c r="K135" s="6">
        <v>1</v>
      </c>
      <c r="L135" s="1">
        <v>69.97</v>
      </c>
      <c r="M135" s="17">
        <f t="shared" si="6"/>
        <v>10.4955</v>
      </c>
      <c r="N135" s="1">
        <v>6.49</v>
      </c>
      <c r="O135" s="1">
        <v>60.99</v>
      </c>
      <c r="P135" s="6" t="s">
        <v>29</v>
      </c>
    </row>
    <row r="136" spans="1:19">
      <c r="B136" s="24" t="s">
        <v>1583</v>
      </c>
      <c r="C136" s="6" t="s">
        <v>1585</v>
      </c>
      <c r="D136" s="2" t="s">
        <v>1584</v>
      </c>
      <c r="E136" s="2" t="s">
        <v>1586</v>
      </c>
      <c r="H136" s="15">
        <f t="shared" si="7"/>
        <v>-0.13125922282341376</v>
      </c>
      <c r="I136" s="16">
        <f t="shared" si="8"/>
        <v>-8.0055000000000049</v>
      </c>
      <c r="J136" s="6" t="s">
        <v>1062</v>
      </c>
      <c r="K136" s="6">
        <v>1</v>
      </c>
      <c r="L136" s="1">
        <v>69.97</v>
      </c>
      <c r="M136" s="17">
        <f t="shared" si="6"/>
        <v>10.4955</v>
      </c>
      <c r="N136" s="1">
        <v>6.49</v>
      </c>
      <c r="O136" s="1">
        <v>60.99</v>
      </c>
      <c r="P136" s="6" t="s">
        <v>29</v>
      </c>
    </row>
    <row r="137" spans="1:19">
      <c r="B137" s="24" t="s">
        <v>1587</v>
      </c>
      <c r="C137" s="6" t="s">
        <v>1589</v>
      </c>
      <c r="D137" s="2" t="s">
        <v>1588</v>
      </c>
      <c r="E137" s="2" t="s">
        <v>1590</v>
      </c>
      <c r="H137" s="15">
        <f t="shared" si="7"/>
        <v>-0.34395750942702108</v>
      </c>
      <c r="I137" s="16">
        <f t="shared" si="8"/>
        <v>-37.398500000000006</v>
      </c>
      <c r="J137" s="6" t="s">
        <v>17</v>
      </c>
      <c r="K137" s="6">
        <v>2</v>
      </c>
      <c r="L137" s="1">
        <v>99.99</v>
      </c>
      <c r="M137" s="17">
        <f t="shared" si="6"/>
        <v>14.998499999999998</v>
      </c>
      <c r="N137" s="1">
        <v>13.66</v>
      </c>
      <c r="O137" s="1">
        <v>108.73</v>
      </c>
      <c r="P137" s="5">
        <v>95037</v>
      </c>
    </row>
    <row r="138" spans="1:19">
      <c r="B138" s="24" t="s">
        <v>1591</v>
      </c>
      <c r="C138" s="6" t="s">
        <v>1593</v>
      </c>
      <c r="D138" s="2" t="s">
        <v>1592</v>
      </c>
      <c r="E138" s="2" t="s">
        <v>1594</v>
      </c>
      <c r="H138" s="15">
        <f t="shared" si="7"/>
        <v>-0.68054662379421227</v>
      </c>
      <c r="I138" s="16">
        <f t="shared" si="8"/>
        <v>-19.048500000000001</v>
      </c>
      <c r="J138" s="6" t="s">
        <v>17</v>
      </c>
      <c r="K138" s="6">
        <v>0</v>
      </c>
      <c r="L138" s="1">
        <v>16.989999999999998</v>
      </c>
      <c r="M138" s="17">
        <f t="shared" si="6"/>
        <v>2.5484999999999998</v>
      </c>
      <c r="N138" s="1">
        <v>5.5</v>
      </c>
      <c r="O138" s="1">
        <v>27.99</v>
      </c>
      <c r="P138" s="5">
        <v>54692</v>
      </c>
    </row>
    <row r="139" spans="1:19">
      <c r="B139" s="24" t="s">
        <v>1595</v>
      </c>
      <c r="C139" s="6" t="s">
        <v>1597</v>
      </c>
      <c r="D139" s="2" t="s">
        <v>1596</v>
      </c>
      <c r="E139" s="2" t="s">
        <v>1598</v>
      </c>
      <c r="H139" s="15">
        <f t="shared" si="7"/>
        <v>9.8498845265588844E-2</v>
      </c>
      <c r="I139" s="16">
        <f t="shared" si="8"/>
        <v>1.2794999999999992</v>
      </c>
      <c r="J139" s="6" t="s">
        <v>1062</v>
      </c>
      <c r="K139" s="6">
        <v>1</v>
      </c>
      <c r="L139" s="1">
        <v>23.47</v>
      </c>
      <c r="M139" s="17">
        <f t="shared" si="6"/>
        <v>3.5204999999999997</v>
      </c>
      <c r="N139" s="1">
        <v>5.68</v>
      </c>
      <c r="O139" s="1">
        <v>12.99</v>
      </c>
      <c r="P139" s="5">
        <v>197654</v>
      </c>
    </row>
    <row r="140" spans="1:19">
      <c r="B140" s="24" t="s">
        <v>1599</v>
      </c>
      <c r="C140" s="6" t="s">
        <v>1601</v>
      </c>
      <c r="D140" s="2" t="s">
        <v>1600</v>
      </c>
      <c r="E140" s="2" t="s">
        <v>1602</v>
      </c>
      <c r="H140" s="15">
        <f t="shared" si="7"/>
        <v>-0.12247201729839746</v>
      </c>
      <c r="I140" s="16">
        <f t="shared" si="8"/>
        <v>-19.257500000000018</v>
      </c>
      <c r="J140" s="6" t="s">
        <v>1062</v>
      </c>
      <c r="K140" s="6">
        <v>1</v>
      </c>
      <c r="L140" s="1">
        <v>171.85</v>
      </c>
      <c r="M140" s="17">
        <f t="shared" si="6"/>
        <v>25.7775</v>
      </c>
      <c r="N140" s="1">
        <v>8.09</v>
      </c>
      <c r="O140" s="1">
        <v>157.24</v>
      </c>
      <c r="P140" s="5">
        <v>110099</v>
      </c>
    </row>
    <row r="141" spans="1:19" s="50" customFormat="1">
      <c r="A141" s="55"/>
      <c r="B141" s="96" t="s">
        <v>1603</v>
      </c>
      <c r="C141" s="47" t="s">
        <v>1605</v>
      </c>
      <c r="D141" s="52" t="s">
        <v>1604</v>
      </c>
      <c r="E141" s="52" t="s">
        <v>1606</v>
      </c>
      <c r="G141" s="47"/>
      <c r="H141" s="81">
        <f t="shared" si="7"/>
        <v>-0.202365849477113</v>
      </c>
      <c r="I141" s="48">
        <f t="shared" si="8"/>
        <v>-35.412000000000006</v>
      </c>
      <c r="J141" s="47" t="s">
        <v>17</v>
      </c>
      <c r="K141" s="47">
        <v>2</v>
      </c>
      <c r="L141" s="49">
        <v>180.28</v>
      </c>
      <c r="M141" s="49">
        <f t="shared" si="6"/>
        <v>27.041999999999998</v>
      </c>
      <c r="N141" s="49">
        <v>13.66</v>
      </c>
      <c r="O141" s="49">
        <v>174.99</v>
      </c>
      <c r="P141" s="82">
        <v>76187</v>
      </c>
      <c r="S141" s="52" t="s">
        <v>1607</v>
      </c>
    </row>
    <row r="142" spans="1:19">
      <c r="A142" s="13">
        <v>44595</v>
      </c>
      <c r="B142" s="24" t="s">
        <v>1608</v>
      </c>
      <c r="C142" s="6" t="s">
        <v>1610</v>
      </c>
      <c r="D142" s="2" t="s">
        <v>1609</v>
      </c>
      <c r="E142" s="2" t="s">
        <v>1611</v>
      </c>
      <c r="H142" s="15">
        <f t="shared" si="7"/>
        <v>-0.16093609360936079</v>
      </c>
      <c r="I142" s="16">
        <f t="shared" si="8"/>
        <v>-16.091999999999985</v>
      </c>
      <c r="J142" s="6" t="s">
        <v>17</v>
      </c>
      <c r="K142" s="6">
        <v>1</v>
      </c>
      <c r="L142" s="1">
        <v>107.68</v>
      </c>
      <c r="M142" s="17">
        <f t="shared" si="6"/>
        <v>16.152000000000001</v>
      </c>
      <c r="N142" s="1">
        <v>7.63</v>
      </c>
      <c r="O142" s="1">
        <v>99.99</v>
      </c>
      <c r="P142" s="5">
        <v>290904</v>
      </c>
    </row>
    <row r="143" spans="1:19">
      <c r="B143" s="24" t="s">
        <v>1612</v>
      </c>
      <c r="C143" s="6" t="s">
        <v>1614</v>
      </c>
      <c r="D143" s="2" t="s">
        <v>1613</v>
      </c>
      <c r="E143" s="2" t="s">
        <v>1615</v>
      </c>
      <c r="H143" s="15">
        <f t="shared" si="7"/>
        <v>-0.21640587191482499</v>
      </c>
      <c r="I143" s="16">
        <f t="shared" si="8"/>
        <v>-13.415000000000001</v>
      </c>
      <c r="J143" s="6" t="s">
        <v>17</v>
      </c>
      <c r="K143" s="6">
        <v>1</v>
      </c>
      <c r="L143" s="1">
        <v>69.900000000000006</v>
      </c>
      <c r="M143" s="17">
        <f t="shared" si="6"/>
        <v>10.485000000000001</v>
      </c>
      <c r="N143" s="1">
        <v>10.84</v>
      </c>
      <c r="O143" s="1">
        <v>61.99</v>
      </c>
      <c r="P143" s="5">
        <v>4098</v>
      </c>
    </row>
    <row r="144" spans="1:19">
      <c r="B144" s="24" t="s">
        <v>1616</v>
      </c>
      <c r="C144" s="6" t="s">
        <v>1618</v>
      </c>
      <c r="D144" s="2" t="s">
        <v>1617</v>
      </c>
      <c r="E144" s="2" t="s">
        <v>1619</v>
      </c>
      <c r="H144" s="15">
        <f t="shared" si="7"/>
        <v>0.51782663054803091</v>
      </c>
      <c r="I144" s="16">
        <f t="shared" si="8"/>
        <v>24.850500000000004</v>
      </c>
      <c r="J144" s="6" t="s">
        <v>17</v>
      </c>
      <c r="K144" s="6">
        <v>0</v>
      </c>
      <c r="L144" s="1">
        <v>93.33</v>
      </c>
      <c r="M144" s="17">
        <f t="shared" si="6"/>
        <v>13.999499999999999</v>
      </c>
      <c r="N144" s="1">
        <v>6.49</v>
      </c>
      <c r="O144" s="1">
        <v>47.99</v>
      </c>
      <c r="P144" s="5">
        <v>176427</v>
      </c>
    </row>
    <row r="145" spans="1:16">
      <c r="B145" s="24" t="s">
        <v>1620</v>
      </c>
      <c r="C145" s="6" t="s">
        <v>1622</v>
      </c>
      <c r="D145" s="2" t="s">
        <v>1621</v>
      </c>
      <c r="E145" s="2" t="s">
        <v>1623</v>
      </c>
      <c r="H145" s="15">
        <f t="shared" si="7"/>
        <v>-0.16385998107852395</v>
      </c>
      <c r="I145" s="16">
        <f t="shared" si="8"/>
        <v>-12.123999999999986</v>
      </c>
      <c r="J145" s="6" t="s">
        <v>1062</v>
      </c>
      <c r="K145" s="6">
        <v>1</v>
      </c>
      <c r="L145" s="1">
        <v>81.760000000000005</v>
      </c>
      <c r="M145" s="17">
        <f t="shared" si="6"/>
        <v>12.264000000000001</v>
      </c>
      <c r="N145" s="1">
        <v>7.63</v>
      </c>
      <c r="O145" s="1">
        <v>73.989999999999995</v>
      </c>
      <c r="P145" s="5">
        <v>74045</v>
      </c>
    </row>
    <row r="146" spans="1:16">
      <c r="B146" s="24" t="s">
        <v>1624</v>
      </c>
      <c r="C146" s="6" t="s">
        <v>1626</v>
      </c>
      <c r="D146" s="2" t="s">
        <v>1625</v>
      </c>
      <c r="H146" s="15">
        <f t="shared" si="7"/>
        <v>-0.53168175321581701</v>
      </c>
      <c r="I146" s="16">
        <f t="shared" si="8"/>
        <v>-11.159999999999998</v>
      </c>
      <c r="J146" s="6" t="s">
        <v>17</v>
      </c>
      <c r="K146" s="6">
        <v>0</v>
      </c>
      <c r="L146" s="1">
        <v>20</v>
      </c>
      <c r="M146" s="17">
        <f t="shared" si="6"/>
        <v>3</v>
      </c>
      <c r="N146" s="1">
        <v>7.17</v>
      </c>
      <c r="O146" s="1">
        <v>20.99</v>
      </c>
      <c r="P146" s="5">
        <v>29143</v>
      </c>
    </row>
    <row r="147" spans="1:16">
      <c r="B147" s="24" t="s">
        <v>1627</v>
      </c>
      <c r="C147" s="6" t="s">
        <v>1629</v>
      </c>
      <c r="D147" s="2" t="s">
        <v>1628</v>
      </c>
      <c r="E147" s="2" t="s">
        <v>1630</v>
      </c>
      <c r="H147" s="15">
        <f t="shared" si="7"/>
        <v>-0.22656026679371122</v>
      </c>
      <c r="I147" s="16">
        <f t="shared" si="8"/>
        <v>-4.7554999999999978</v>
      </c>
      <c r="J147" s="6" t="s">
        <v>17</v>
      </c>
      <c r="K147" s="6">
        <v>0</v>
      </c>
      <c r="L147" s="1">
        <v>25.57</v>
      </c>
      <c r="M147" s="17">
        <f t="shared" si="6"/>
        <v>3.8354999999999997</v>
      </c>
      <c r="N147" s="1">
        <v>5.5</v>
      </c>
      <c r="O147" s="1">
        <v>20.99</v>
      </c>
      <c r="P147" s="5">
        <v>29673</v>
      </c>
    </row>
    <row r="148" spans="1:16">
      <c r="B148" s="24" t="s">
        <v>1631</v>
      </c>
      <c r="C148" s="6" t="s">
        <v>1633</v>
      </c>
      <c r="D148" s="2" t="s">
        <v>1632</v>
      </c>
      <c r="E148" s="2" t="s">
        <v>1634</v>
      </c>
      <c r="H148" s="15">
        <f t="shared" si="7"/>
        <v>-0.14177246613234987</v>
      </c>
      <c r="I148" s="16">
        <f t="shared" si="8"/>
        <v>-19.988500000000009</v>
      </c>
      <c r="J148" s="6" t="s">
        <v>17</v>
      </c>
      <c r="K148" s="6">
        <v>0</v>
      </c>
      <c r="L148" s="1">
        <v>149.99</v>
      </c>
      <c r="M148" s="17">
        <f t="shared" si="6"/>
        <v>22.4985</v>
      </c>
      <c r="N148" s="1">
        <v>6.49</v>
      </c>
      <c r="O148" s="1">
        <v>140.99</v>
      </c>
      <c r="P148" s="6" t="s">
        <v>29</v>
      </c>
    </row>
    <row r="149" spans="1:16">
      <c r="B149" s="24" t="s">
        <v>1635</v>
      </c>
      <c r="C149" s="6" t="s">
        <v>1637</v>
      </c>
      <c r="D149" s="2" t="s">
        <v>1636</v>
      </c>
      <c r="E149" s="2" t="s">
        <v>1638</v>
      </c>
      <c r="H149" s="15">
        <f t="shared" si="7"/>
        <v>-0.1366757617098682</v>
      </c>
      <c r="I149" s="16">
        <f t="shared" si="8"/>
        <v>-3.0055000000000014</v>
      </c>
      <c r="J149" s="6" t="s">
        <v>17</v>
      </c>
      <c r="K149" s="6">
        <v>1</v>
      </c>
      <c r="L149" s="1">
        <v>29.97</v>
      </c>
      <c r="M149" s="17">
        <f t="shared" si="6"/>
        <v>4.4954999999999998</v>
      </c>
      <c r="N149" s="1">
        <v>6.49</v>
      </c>
      <c r="O149" s="1">
        <v>21.99</v>
      </c>
      <c r="P149" s="6" t="s">
        <v>29</v>
      </c>
    </row>
    <row r="150" spans="1:16">
      <c r="B150" s="24" t="s">
        <v>1639</v>
      </c>
      <c r="C150" s="6" t="s">
        <v>1641</v>
      </c>
      <c r="D150" s="2" t="s">
        <v>1640</v>
      </c>
      <c r="E150" s="2" t="s">
        <v>1642</v>
      </c>
      <c r="H150" s="15">
        <f t="shared" si="7"/>
        <v>0.57472311539835663</v>
      </c>
      <c r="I150" s="16">
        <f t="shared" si="8"/>
        <v>16.086500000000001</v>
      </c>
      <c r="J150" s="6" t="s">
        <v>17</v>
      </c>
      <c r="K150" s="6">
        <v>1</v>
      </c>
      <c r="L150" s="1">
        <v>59.49</v>
      </c>
      <c r="M150" s="17">
        <f t="shared" si="6"/>
        <v>8.9235000000000007</v>
      </c>
      <c r="N150" s="1">
        <v>6.49</v>
      </c>
      <c r="O150" s="1">
        <v>27.99</v>
      </c>
      <c r="P150" s="5">
        <v>24074</v>
      </c>
    </row>
    <row r="151" spans="1:16" s="50" customFormat="1">
      <c r="A151" s="55"/>
      <c r="B151" s="96" t="s">
        <v>1643</v>
      </c>
      <c r="C151" s="47" t="s">
        <v>1645</v>
      </c>
      <c r="D151" s="52" t="s">
        <v>1644</v>
      </c>
      <c r="E151" s="52" t="s">
        <v>1646</v>
      </c>
      <c r="G151" s="47"/>
      <c r="H151" s="81">
        <f t="shared" si="7"/>
        <v>3.807523009203697E-2</v>
      </c>
      <c r="I151" s="48">
        <f t="shared" si="8"/>
        <v>0.95150000000000379</v>
      </c>
      <c r="J151" s="47" t="s">
        <v>17</v>
      </c>
      <c r="K151" s="47">
        <v>1</v>
      </c>
      <c r="L151" s="49">
        <v>36.99</v>
      </c>
      <c r="M151" s="49">
        <f t="shared" si="6"/>
        <v>5.5484999999999998</v>
      </c>
      <c r="N151" s="49">
        <v>5.5</v>
      </c>
      <c r="O151" s="49">
        <v>24.99</v>
      </c>
      <c r="P151" s="82">
        <v>81610</v>
      </c>
    </row>
    <row r="152" spans="1:16">
      <c r="A152" s="13">
        <v>44596</v>
      </c>
      <c r="B152" s="24" t="s">
        <v>1647</v>
      </c>
      <c r="C152" s="6" t="s">
        <v>1649</v>
      </c>
      <c r="D152" s="2" t="s">
        <v>1648</v>
      </c>
      <c r="E152" s="2" t="s">
        <v>1650</v>
      </c>
      <c r="H152" s="15">
        <f t="shared" si="7"/>
        <v>-0.10924691115905084</v>
      </c>
      <c r="I152" s="16">
        <f t="shared" si="8"/>
        <v>-5.5705000000000027</v>
      </c>
      <c r="J152" s="6" t="s">
        <v>17</v>
      </c>
      <c r="K152" s="6">
        <v>0</v>
      </c>
      <c r="L152" s="1">
        <v>61.07</v>
      </c>
      <c r="M152" s="17">
        <f t="shared" si="6"/>
        <v>9.160499999999999</v>
      </c>
      <c r="N152" s="1">
        <v>6.49</v>
      </c>
      <c r="O152" s="1">
        <v>50.99</v>
      </c>
      <c r="P152" s="5">
        <v>64360</v>
      </c>
    </row>
    <row r="153" spans="1:16">
      <c r="B153" s="24" t="s">
        <v>1651</v>
      </c>
      <c r="C153" s="6" t="s">
        <v>1653</v>
      </c>
      <c r="D153" s="2" t="s">
        <v>1652</v>
      </c>
      <c r="E153" s="2" t="s">
        <v>1654</v>
      </c>
      <c r="H153" s="15">
        <f t="shared" si="7"/>
        <v>-0.11101500202730086</v>
      </c>
      <c r="I153" s="16">
        <f t="shared" si="8"/>
        <v>-8.2139999999999898</v>
      </c>
      <c r="J153" s="6" t="s">
        <v>17</v>
      </c>
      <c r="K153" s="6">
        <v>2</v>
      </c>
      <c r="L153" s="1">
        <v>86.36</v>
      </c>
      <c r="M153" s="17">
        <f t="shared" si="6"/>
        <v>12.953999999999999</v>
      </c>
      <c r="N153" s="1">
        <v>7.63</v>
      </c>
      <c r="O153" s="1">
        <v>73.989999999999995</v>
      </c>
      <c r="P153" s="5">
        <v>153097</v>
      </c>
    </row>
    <row r="154" spans="1:16">
      <c r="B154" s="24" t="s">
        <v>1655</v>
      </c>
      <c r="C154" s="6" t="s">
        <v>1657</v>
      </c>
      <c r="D154" s="2" t="s">
        <v>1656</v>
      </c>
      <c r="E154" s="2" t="s">
        <v>1658</v>
      </c>
      <c r="H154" s="15">
        <f t="shared" si="7"/>
        <v>-0.11623969117389017</v>
      </c>
      <c r="I154" s="16">
        <f t="shared" si="8"/>
        <v>-6.6245000000000012</v>
      </c>
      <c r="J154" s="6" t="s">
        <v>17</v>
      </c>
      <c r="K154" s="6">
        <v>0</v>
      </c>
      <c r="L154" s="1">
        <v>68.23</v>
      </c>
      <c r="M154" s="17">
        <f t="shared" si="6"/>
        <v>10.234500000000001</v>
      </c>
      <c r="N154" s="1">
        <v>7.63</v>
      </c>
      <c r="O154" s="1">
        <v>56.99</v>
      </c>
      <c r="P154" s="5">
        <v>65834</v>
      </c>
    </row>
    <row r="155" spans="1:16">
      <c r="B155" s="24" t="s">
        <v>1659</v>
      </c>
      <c r="C155" s="6" t="s">
        <v>1661</v>
      </c>
      <c r="D155" s="2" t="s">
        <v>1660</v>
      </c>
      <c r="E155" s="2" t="s">
        <v>1662</v>
      </c>
      <c r="H155" s="15">
        <f t="shared" si="7"/>
        <v>-0.12641565878883718</v>
      </c>
      <c r="I155" s="16">
        <f t="shared" si="8"/>
        <v>-29.580000000000013</v>
      </c>
      <c r="J155" s="6" t="s">
        <v>17</v>
      </c>
      <c r="K155" s="6">
        <v>2</v>
      </c>
      <c r="L155" s="1">
        <v>250</v>
      </c>
      <c r="M155" s="17">
        <f t="shared" si="6"/>
        <v>37.5</v>
      </c>
      <c r="N155" s="1">
        <v>8.09</v>
      </c>
      <c r="O155" s="1">
        <v>233.99</v>
      </c>
      <c r="P155" s="5">
        <v>48859</v>
      </c>
    </row>
    <row r="156" spans="1:16">
      <c r="B156" s="24" t="s">
        <v>1663</v>
      </c>
      <c r="C156" s="6" t="s">
        <v>1665</v>
      </c>
      <c r="D156" s="2" t="s">
        <v>1664</v>
      </c>
      <c r="E156" s="2" t="s">
        <v>1666</v>
      </c>
      <c r="H156" s="15">
        <f t="shared" si="7"/>
        <v>-0.24361046959199376</v>
      </c>
      <c r="I156" s="16">
        <f t="shared" si="8"/>
        <v>-3.164499999999999</v>
      </c>
      <c r="J156" s="6" t="s">
        <v>17</v>
      </c>
      <c r="K156" s="6">
        <v>6</v>
      </c>
      <c r="L156" s="1">
        <v>18.03</v>
      </c>
      <c r="M156" s="17">
        <f t="shared" si="6"/>
        <v>2.7044999999999999</v>
      </c>
      <c r="N156" s="1">
        <v>5.5</v>
      </c>
      <c r="O156" s="1">
        <v>12.99</v>
      </c>
      <c r="P156" s="6" t="s">
        <v>29</v>
      </c>
    </row>
    <row r="157" spans="1:16">
      <c r="B157" s="24" t="s">
        <v>1667</v>
      </c>
      <c r="C157" s="6">
        <v>316525758</v>
      </c>
      <c r="D157" s="2" t="s">
        <v>1668</v>
      </c>
      <c r="E157" s="2" t="s">
        <v>1669</v>
      </c>
      <c r="H157" s="15">
        <f t="shared" si="7"/>
        <v>-0.31635817908954461</v>
      </c>
      <c r="I157" s="16">
        <f t="shared" si="8"/>
        <v>-6.3239999999999963</v>
      </c>
      <c r="J157" s="6" t="s">
        <v>1062</v>
      </c>
      <c r="K157" s="6">
        <v>4</v>
      </c>
      <c r="L157" s="1">
        <v>22.76</v>
      </c>
      <c r="M157" s="17">
        <f t="shared" si="6"/>
        <v>3.4140000000000001</v>
      </c>
      <c r="N157" s="1">
        <v>5.68</v>
      </c>
      <c r="O157" s="1">
        <v>19.989999999999998</v>
      </c>
      <c r="P157" s="5">
        <v>169818</v>
      </c>
    </row>
    <row r="158" spans="1:16">
      <c r="B158" s="24" t="s">
        <v>1670</v>
      </c>
      <c r="C158" s="6" t="s">
        <v>1672</v>
      </c>
      <c r="D158" s="2" t="s">
        <v>1671</v>
      </c>
      <c r="E158" s="2" t="s">
        <v>1673</v>
      </c>
      <c r="H158" s="15">
        <f t="shared" si="7"/>
        <v>0.12085084794897831</v>
      </c>
      <c r="I158" s="16">
        <f t="shared" si="8"/>
        <v>8.3375000000000128</v>
      </c>
      <c r="J158" s="6" t="s">
        <v>17</v>
      </c>
      <c r="K158" s="6">
        <v>0</v>
      </c>
      <c r="L158" s="1">
        <v>99.95</v>
      </c>
      <c r="M158" s="17">
        <f t="shared" si="6"/>
        <v>14.9925</v>
      </c>
      <c r="N158" s="1">
        <v>7.63</v>
      </c>
      <c r="O158" s="1">
        <v>68.989999999999995</v>
      </c>
      <c r="P158" s="6" t="s">
        <v>29</v>
      </c>
    </row>
    <row r="159" spans="1:16">
      <c r="B159" s="24" t="s">
        <v>1674</v>
      </c>
      <c r="C159" s="6" t="s">
        <v>1676</v>
      </c>
      <c r="D159" s="2" t="s">
        <v>1675</v>
      </c>
      <c r="E159" s="2" t="s">
        <v>1677</v>
      </c>
      <c r="H159" s="15">
        <f t="shared" si="7"/>
        <v>-0.44425447778553151</v>
      </c>
      <c r="I159" s="16">
        <f t="shared" si="8"/>
        <v>-19.098500000000001</v>
      </c>
      <c r="J159" s="6" t="s">
        <v>17</v>
      </c>
      <c r="K159" s="6">
        <v>6</v>
      </c>
      <c r="L159" s="1">
        <v>34.79</v>
      </c>
      <c r="M159" s="17">
        <f t="shared" ref="M159:M223" si="9">L159*0.15</f>
        <v>5.2184999999999997</v>
      </c>
      <c r="N159" s="1">
        <v>5.68</v>
      </c>
      <c r="O159" s="1">
        <v>42.99</v>
      </c>
      <c r="P159" s="5">
        <v>5877</v>
      </c>
    </row>
    <row r="160" spans="1:16">
      <c r="B160" s="24" t="s">
        <v>1678</v>
      </c>
      <c r="C160" s="6" t="s">
        <v>1680</v>
      </c>
      <c r="D160" s="2" t="s">
        <v>1679</v>
      </c>
      <c r="E160" s="2" t="s">
        <v>1681</v>
      </c>
      <c r="H160" s="15">
        <f t="shared" si="7"/>
        <v>-0.55576878343800884</v>
      </c>
      <c r="I160" s="16">
        <f t="shared" si="8"/>
        <v>-23.892500000000002</v>
      </c>
      <c r="J160" s="6" t="s">
        <v>17</v>
      </c>
      <c r="K160" s="6">
        <v>7</v>
      </c>
      <c r="L160" s="1">
        <v>29.15</v>
      </c>
      <c r="M160" s="17">
        <f t="shared" si="9"/>
        <v>4.3724999999999996</v>
      </c>
      <c r="N160" s="1">
        <v>5.68</v>
      </c>
      <c r="O160" s="1">
        <v>42.99</v>
      </c>
      <c r="P160" s="5">
        <v>7436</v>
      </c>
    </row>
    <row r="161" spans="1:19" s="50" customFormat="1">
      <c r="A161" s="55"/>
      <c r="B161" s="96" t="s">
        <v>1683</v>
      </c>
      <c r="C161" s="47" t="s">
        <v>1685</v>
      </c>
      <c r="D161" s="52" t="s">
        <v>1684</v>
      </c>
      <c r="E161" s="52" t="s">
        <v>1686</v>
      </c>
      <c r="G161" s="47"/>
      <c r="H161" s="81">
        <f t="shared" si="7"/>
        <v>-0.43033693077125568</v>
      </c>
      <c r="I161" s="48">
        <f t="shared" si="8"/>
        <v>-16.348500000000005</v>
      </c>
      <c r="J161" s="47" t="s">
        <v>17</v>
      </c>
      <c r="K161" s="47">
        <v>1</v>
      </c>
      <c r="L161" s="49">
        <v>43.19</v>
      </c>
      <c r="M161" s="49">
        <f t="shared" si="9"/>
        <v>6.4784999999999995</v>
      </c>
      <c r="N161" s="49">
        <v>15.07</v>
      </c>
      <c r="O161" s="49">
        <v>37.99</v>
      </c>
      <c r="P161" s="82">
        <v>67464</v>
      </c>
      <c r="S161" s="52" t="s">
        <v>1682</v>
      </c>
    </row>
    <row r="162" spans="1:19">
      <c r="A162" s="13">
        <v>44597</v>
      </c>
      <c r="B162" s="24" t="s">
        <v>1687</v>
      </c>
      <c r="C162" s="6" t="s">
        <v>1689</v>
      </c>
      <c r="D162" s="2" t="s">
        <v>1688</v>
      </c>
      <c r="E162" s="2" t="s">
        <v>1690</v>
      </c>
      <c r="H162" s="15">
        <f t="shared" si="7"/>
        <v>1.4165091717620903</v>
      </c>
      <c r="I162" s="16">
        <f t="shared" si="8"/>
        <v>25.483000000000004</v>
      </c>
      <c r="J162" s="6" t="s">
        <v>17</v>
      </c>
      <c r="K162" s="6">
        <v>0</v>
      </c>
      <c r="L162" s="1">
        <v>59.58</v>
      </c>
      <c r="M162" s="17">
        <f t="shared" si="9"/>
        <v>8.9369999999999994</v>
      </c>
      <c r="N162" s="1">
        <v>7.17</v>
      </c>
      <c r="O162" s="1">
        <v>17.989999999999998</v>
      </c>
      <c r="P162" s="5">
        <v>307044</v>
      </c>
    </row>
    <row r="163" spans="1:19">
      <c r="B163" s="26" t="s">
        <v>1691</v>
      </c>
      <c r="C163" s="6" t="s">
        <v>1693</v>
      </c>
      <c r="D163" s="2" t="s">
        <v>1692</v>
      </c>
      <c r="E163" s="2" t="s">
        <v>1694</v>
      </c>
      <c r="H163" s="15">
        <f t="shared" ref="H163:H226" si="10">I163/O163</f>
        <v>-8.6622611180568104E-2</v>
      </c>
      <c r="I163" s="16">
        <f t="shared" ref="I163:I226" si="11">L163-N163-O163-M163</f>
        <v>-4.8500000000000085</v>
      </c>
      <c r="J163" s="6" t="s">
        <v>17</v>
      </c>
      <c r="K163" s="6">
        <v>1</v>
      </c>
      <c r="L163" s="1">
        <v>68.599999999999994</v>
      </c>
      <c r="M163" s="17">
        <f t="shared" si="9"/>
        <v>10.29</v>
      </c>
      <c r="N163" s="1">
        <v>7.17</v>
      </c>
      <c r="O163" s="1">
        <v>55.99</v>
      </c>
      <c r="P163" s="5">
        <v>111755</v>
      </c>
    </row>
    <row r="164" spans="1:19">
      <c r="B164" s="24" t="s">
        <v>1695</v>
      </c>
      <c r="C164" s="6" t="s">
        <v>1697</v>
      </c>
      <c r="D164" s="2" t="s">
        <v>1696</v>
      </c>
      <c r="E164" s="2" t="s">
        <v>1698</v>
      </c>
      <c r="H164" s="15">
        <f t="shared" si="10"/>
        <v>-0.22099150446284538</v>
      </c>
      <c r="I164" s="16">
        <f t="shared" si="11"/>
        <v>-20.54999999999999</v>
      </c>
      <c r="J164" s="6" t="s">
        <v>1062</v>
      </c>
      <c r="K164" s="6">
        <v>1</v>
      </c>
      <c r="L164" s="1">
        <v>94.2</v>
      </c>
      <c r="M164" s="17">
        <f t="shared" si="9"/>
        <v>14.13</v>
      </c>
      <c r="N164" s="1">
        <v>7.63</v>
      </c>
      <c r="O164" s="1">
        <v>92.99</v>
      </c>
      <c r="P164" s="5">
        <v>64451</v>
      </c>
    </row>
    <row r="165" spans="1:19">
      <c r="B165" s="24" t="s">
        <v>1699</v>
      </c>
      <c r="C165" s="6" t="s">
        <v>1701</v>
      </c>
      <c r="D165" s="2" t="s">
        <v>1700</v>
      </c>
      <c r="E165" s="2" t="s">
        <v>1702</v>
      </c>
      <c r="H165" s="15">
        <f t="shared" si="10"/>
        <v>-0.11139369824712327</v>
      </c>
      <c r="I165" s="16">
        <f t="shared" si="11"/>
        <v>-10.358499999999992</v>
      </c>
      <c r="J165" s="6" t="s">
        <v>429</v>
      </c>
      <c r="K165" s="6">
        <v>1</v>
      </c>
      <c r="L165" s="1">
        <v>106.19</v>
      </c>
      <c r="M165" s="17">
        <f t="shared" si="9"/>
        <v>15.9285</v>
      </c>
      <c r="N165" s="1">
        <v>7.63</v>
      </c>
      <c r="O165" s="1">
        <v>92.99</v>
      </c>
      <c r="P165" s="5">
        <v>39170</v>
      </c>
    </row>
    <row r="166" spans="1:19">
      <c r="B166" s="24" t="s">
        <v>1703</v>
      </c>
      <c r="C166" s="6" t="s">
        <v>1705</v>
      </c>
      <c r="D166" s="2" t="s">
        <v>1704</v>
      </c>
      <c r="E166" s="2" t="s">
        <v>1706</v>
      </c>
      <c r="H166" s="15">
        <f t="shared" si="10"/>
        <v>-0.10471823941313756</v>
      </c>
      <c r="I166" s="16">
        <f t="shared" si="11"/>
        <v>-3.140499999999995</v>
      </c>
      <c r="J166" s="6" t="s">
        <v>17</v>
      </c>
      <c r="K166" s="6">
        <v>2</v>
      </c>
      <c r="L166" s="1">
        <v>38.270000000000003</v>
      </c>
      <c r="M166" s="17">
        <f t="shared" si="9"/>
        <v>5.7404999999999999</v>
      </c>
      <c r="N166" s="1">
        <v>5.68</v>
      </c>
      <c r="O166" s="1">
        <v>29.99</v>
      </c>
      <c r="P166" s="5">
        <v>104521</v>
      </c>
    </row>
    <row r="167" spans="1:19">
      <c r="B167" s="24" t="s">
        <v>1707</v>
      </c>
      <c r="C167" s="6" t="s">
        <v>1709</v>
      </c>
      <c r="D167" s="2" t="s">
        <v>1708</v>
      </c>
      <c r="E167" s="2" t="s">
        <v>1710</v>
      </c>
      <c r="H167" s="15">
        <f t="shared" si="10"/>
        <v>-0.46228118921922762</v>
      </c>
      <c r="I167" s="16">
        <f t="shared" si="11"/>
        <v>-16.637500000000003</v>
      </c>
      <c r="J167" s="6" t="s">
        <v>1062</v>
      </c>
      <c r="K167" s="6">
        <v>1</v>
      </c>
      <c r="L167" s="1">
        <v>29.45</v>
      </c>
      <c r="M167" s="17">
        <f t="shared" si="9"/>
        <v>4.4174999999999995</v>
      </c>
      <c r="N167" s="1">
        <v>5.68</v>
      </c>
      <c r="O167" s="1">
        <v>35.99</v>
      </c>
      <c r="P167" s="5">
        <v>1696</v>
      </c>
    </row>
    <row r="168" spans="1:19">
      <c r="B168" s="24" t="s">
        <v>1711</v>
      </c>
      <c r="C168" s="6" t="s">
        <v>1713</v>
      </c>
      <c r="D168" s="2" t="s">
        <v>1712</v>
      </c>
      <c r="E168" s="2" t="s">
        <v>1714</v>
      </c>
      <c r="H168" s="15">
        <f t="shared" si="10"/>
        <v>-0.56737982772992501</v>
      </c>
      <c r="I168" s="16">
        <f t="shared" si="11"/>
        <v>-20.420000000000002</v>
      </c>
      <c r="J168" s="6" t="s">
        <v>1062</v>
      </c>
      <c r="K168" s="6">
        <v>1</v>
      </c>
      <c r="L168" s="1">
        <v>25</v>
      </c>
      <c r="M168" s="17">
        <f t="shared" si="9"/>
        <v>3.75</v>
      </c>
      <c r="N168" s="1">
        <v>5.68</v>
      </c>
      <c r="O168" s="1">
        <v>35.99</v>
      </c>
      <c r="P168" s="5">
        <v>3028</v>
      </c>
    </row>
    <row r="169" spans="1:19">
      <c r="B169" s="24" t="s">
        <v>1715</v>
      </c>
      <c r="C169" s="6" t="s">
        <v>1717</v>
      </c>
      <c r="D169" s="2" t="s">
        <v>1716</v>
      </c>
      <c r="E169" s="2" t="s">
        <v>1718</v>
      </c>
      <c r="H169" s="15">
        <f t="shared" si="10"/>
        <v>0.3035929667421563</v>
      </c>
      <c r="I169" s="16">
        <f t="shared" si="11"/>
        <v>119.30900000000001</v>
      </c>
      <c r="J169" s="6" t="s">
        <v>17</v>
      </c>
      <c r="K169" s="6">
        <v>0</v>
      </c>
      <c r="L169" s="1">
        <v>610.34</v>
      </c>
      <c r="M169" s="17">
        <f t="shared" si="9"/>
        <v>91.551000000000002</v>
      </c>
      <c r="N169" s="1">
        <v>6.49</v>
      </c>
      <c r="O169" s="1">
        <v>392.99</v>
      </c>
      <c r="P169" s="6" t="s">
        <v>29</v>
      </c>
    </row>
    <row r="170" spans="1:19">
      <c r="B170" s="24" t="s">
        <v>1719</v>
      </c>
      <c r="C170" s="6" t="s">
        <v>1721</v>
      </c>
      <c r="D170" s="2" t="s">
        <v>1720</v>
      </c>
      <c r="E170" s="2" t="s">
        <v>1722</v>
      </c>
      <c r="H170" s="15">
        <f t="shared" si="10"/>
        <v>-4.875173370319006E-2</v>
      </c>
      <c r="I170" s="16">
        <f t="shared" si="11"/>
        <v>-6.6785000000000068</v>
      </c>
      <c r="J170" s="6" t="s">
        <v>17</v>
      </c>
      <c r="K170" s="6">
        <v>1</v>
      </c>
      <c r="L170" s="1">
        <v>159.99</v>
      </c>
      <c r="M170" s="17">
        <f t="shared" si="9"/>
        <v>23.9985</v>
      </c>
      <c r="N170" s="1">
        <v>5.68</v>
      </c>
      <c r="O170" s="1">
        <v>136.99</v>
      </c>
      <c r="P170" s="5">
        <v>139273</v>
      </c>
    </row>
    <row r="171" spans="1:19" s="50" customFormat="1">
      <c r="A171" s="55"/>
      <c r="B171" s="96" t="s">
        <v>1723</v>
      </c>
      <c r="C171" s="47" t="s">
        <v>1725</v>
      </c>
      <c r="D171" s="52" t="s">
        <v>1724</v>
      </c>
      <c r="E171" s="52" t="s">
        <v>1726</v>
      </c>
      <c r="G171" s="47"/>
      <c r="H171" s="81">
        <f t="shared" si="10"/>
        <v>-0.30815947413546724</v>
      </c>
      <c r="I171" s="48">
        <f t="shared" si="11"/>
        <v>-10.782499999999999</v>
      </c>
      <c r="J171" s="47" t="s">
        <v>17</v>
      </c>
      <c r="K171" s="47">
        <v>1</v>
      </c>
      <c r="L171" s="49">
        <v>34.950000000000003</v>
      </c>
      <c r="M171" s="49">
        <f t="shared" si="9"/>
        <v>5.2425000000000006</v>
      </c>
      <c r="N171" s="49">
        <v>5.5</v>
      </c>
      <c r="O171" s="49">
        <v>34.99</v>
      </c>
      <c r="P171" s="47" t="s">
        <v>29</v>
      </c>
      <c r="S171" s="52" t="s">
        <v>1727</v>
      </c>
    </row>
    <row r="172" spans="1:19">
      <c r="A172" s="13">
        <v>44599</v>
      </c>
      <c r="B172" s="24" t="s">
        <v>1728</v>
      </c>
      <c r="C172" s="6" t="s">
        <v>1730</v>
      </c>
      <c r="D172" s="2" t="s">
        <v>1729</v>
      </c>
      <c r="E172" s="2" t="s">
        <v>1731</v>
      </c>
      <c r="H172" s="15">
        <f t="shared" si="10"/>
        <v>-0.42489641377339615</v>
      </c>
      <c r="I172" s="16">
        <f t="shared" si="11"/>
        <v>-29.738499999999995</v>
      </c>
      <c r="J172" s="6" t="s">
        <v>17</v>
      </c>
      <c r="K172" s="6">
        <v>11</v>
      </c>
      <c r="L172" s="1">
        <v>54.99</v>
      </c>
      <c r="M172" s="17">
        <f t="shared" si="9"/>
        <v>8.2484999999999999</v>
      </c>
      <c r="N172" s="1">
        <v>6.49</v>
      </c>
      <c r="O172" s="1">
        <v>69.989999999999995</v>
      </c>
      <c r="P172" s="6" t="s">
        <v>29</v>
      </c>
    </row>
    <row r="173" spans="1:19">
      <c r="B173" s="24" t="s">
        <v>1732</v>
      </c>
      <c r="C173" s="6">
        <v>316332917</v>
      </c>
      <c r="D173" s="2" t="s">
        <v>1733</v>
      </c>
      <c r="E173" s="2" t="s">
        <v>1734</v>
      </c>
      <c r="H173" s="15">
        <f t="shared" si="10"/>
        <v>-0.58016065474386191</v>
      </c>
      <c r="I173" s="16">
        <f t="shared" si="11"/>
        <v>-19.139500000000005</v>
      </c>
      <c r="J173" s="6" t="s">
        <v>1062</v>
      </c>
      <c r="K173" s="6">
        <v>1</v>
      </c>
      <c r="L173" s="1">
        <v>23.93</v>
      </c>
      <c r="M173" s="17">
        <f t="shared" si="9"/>
        <v>3.5894999999999997</v>
      </c>
      <c r="N173" s="1">
        <v>6.49</v>
      </c>
      <c r="O173" s="1">
        <v>32.99</v>
      </c>
      <c r="P173" s="6">
        <v>564</v>
      </c>
    </row>
    <row r="174" spans="1:19">
      <c r="B174" s="24" t="s">
        <v>1735</v>
      </c>
      <c r="C174" s="6" t="s">
        <v>1737</v>
      </c>
      <c r="D174" s="2" t="s">
        <v>1736</v>
      </c>
      <c r="E174" s="2" t="s">
        <v>1738</v>
      </c>
      <c r="H174" s="15">
        <f t="shared" si="10"/>
        <v>-0.46177059019673228</v>
      </c>
      <c r="I174" s="16">
        <f t="shared" si="11"/>
        <v>-13.8485</v>
      </c>
      <c r="J174" s="6" t="s">
        <v>17</v>
      </c>
      <c r="L174" s="1">
        <v>18.989999999999998</v>
      </c>
      <c r="M174" s="17">
        <f t="shared" si="9"/>
        <v>2.8484999999999996</v>
      </c>
      <c r="O174" s="1">
        <v>29.99</v>
      </c>
      <c r="P174" s="6" t="s">
        <v>29</v>
      </c>
    </row>
    <row r="175" spans="1:19">
      <c r="B175" s="24" t="s">
        <v>1739</v>
      </c>
      <c r="C175" s="6" t="s">
        <v>1741</v>
      </c>
      <c r="D175" s="2" t="s">
        <v>1740</v>
      </c>
      <c r="E175" s="2" t="s">
        <v>1742</v>
      </c>
      <c r="H175" s="15">
        <f t="shared" si="10"/>
        <v>-0.18167809296182144</v>
      </c>
      <c r="I175" s="16">
        <f t="shared" si="11"/>
        <v>-28.884999999999994</v>
      </c>
      <c r="J175" s="6" t="s">
        <v>17</v>
      </c>
      <c r="K175" s="6">
        <v>2</v>
      </c>
      <c r="L175" s="1">
        <v>161.5</v>
      </c>
      <c r="M175" s="17">
        <f t="shared" si="9"/>
        <v>24.224999999999998</v>
      </c>
      <c r="N175" s="1">
        <v>7.17</v>
      </c>
      <c r="O175" s="1">
        <v>158.99</v>
      </c>
      <c r="P175" s="5">
        <v>131963</v>
      </c>
    </row>
    <row r="176" spans="1:19">
      <c r="B176" s="24" t="s">
        <v>1743</v>
      </c>
      <c r="C176" s="6" t="s">
        <v>1745</v>
      </c>
      <c r="D176" s="2" t="s">
        <v>1744</v>
      </c>
      <c r="E176" s="2" t="s">
        <v>1746</v>
      </c>
      <c r="H176" s="15">
        <f t="shared" si="10"/>
        <v>-3.9089234008949803E-3</v>
      </c>
      <c r="I176" s="16">
        <f t="shared" si="11"/>
        <v>-0.1485000000000003</v>
      </c>
      <c r="J176" s="6" t="s">
        <v>17</v>
      </c>
      <c r="K176" s="6">
        <v>1</v>
      </c>
      <c r="L176" s="1">
        <v>50.99</v>
      </c>
      <c r="M176" s="17">
        <f t="shared" si="9"/>
        <v>7.6485000000000003</v>
      </c>
      <c r="N176" s="1">
        <v>5.5</v>
      </c>
      <c r="O176" s="1">
        <v>37.99</v>
      </c>
      <c r="P176" s="6" t="s">
        <v>29</v>
      </c>
    </row>
    <row r="177" spans="1:19">
      <c r="B177" s="24" t="s">
        <v>1747</v>
      </c>
      <c r="C177" s="6" t="s">
        <v>1749</v>
      </c>
      <c r="D177" s="2" t="s">
        <v>1748</v>
      </c>
      <c r="E177" s="2" t="s">
        <v>1750</v>
      </c>
      <c r="H177" s="15">
        <f t="shared" si="10"/>
        <v>-0.25153875745335641</v>
      </c>
      <c r="I177" s="16">
        <f t="shared" si="11"/>
        <v>-13.077500000000001</v>
      </c>
      <c r="J177" s="6" t="s">
        <v>17</v>
      </c>
      <c r="K177" s="6">
        <v>1</v>
      </c>
      <c r="L177" s="1">
        <v>52.25</v>
      </c>
      <c r="M177" s="17">
        <f t="shared" si="9"/>
        <v>7.8374999999999995</v>
      </c>
      <c r="N177" s="1">
        <v>5.5</v>
      </c>
      <c r="O177" s="1">
        <v>51.99</v>
      </c>
      <c r="P177" s="5">
        <v>74166</v>
      </c>
    </row>
    <row r="178" spans="1:19">
      <c r="B178" s="24" t="s">
        <v>1751</v>
      </c>
      <c r="C178" s="6" t="s">
        <v>1753</v>
      </c>
      <c r="D178" s="2" t="s">
        <v>1752</v>
      </c>
      <c r="E178" s="2" t="s">
        <v>1754</v>
      </c>
      <c r="H178" s="15">
        <f t="shared" si="10"/>
        <v>-8.662075750122987E-2</v>
      </c>
      <c r="I178" s="16">
        <f t="shared" si="11"/>
        <v>-5.2830000000000101</v>
      </c>
      <c r="J178" s="6" t="s">
        <v>17</v>
      </c>
      <c r="K178" s="6">
        <v>1</v>
      </c>
      <c r="L178" s="1">
        <v>72.22</v>
      </c>
      <c r="M178" s="17">
        <f t="shared" si="9"/>
        <v>10.833</v>
      </c>
      <c r="N178" s="1">
        <v>5.68</v>
      </c>
      <c r="O178" s="1">
        <v>60.99</v>
      </c>
      <c r="P178" s="5">
        <v>86131</v>
      </c>
    </row>
    <row r="179" spans="1:19">
      <c r="B179" s="24" t="s">
        <v>1755</v>
      </c>
      <c r="C179" s="6" t="s">
        <v>1757</v>
      </c>
      <c r="D179" s="2" t="s">
        <v>1756</v>
      </c>
      <c r="E179" s="2" t="s">
        <v>1758</v>
      </c>
      <c r="H179" s="15">
        <f t="shared" si="10"/>
        <v>-0.20387179875738748</v>
      </c>
      <c r="I179" s="16">
        <f t="shared" si="11"/>
        <v>-13.453499999999998</v>
      </c>
      <c r="J179" s="6" t="s">
        <v>17</v>
      </c>
      <c r="K179" s="6">
        <v>3</v>
      </c>
      <c r="L179" s="1">
        <v>68.489999999999995</v>
      </c>
      <c r="M179" s="17">
        <f t="shared" si="9"/>
        <v>10.273499999999999</v>
      </c>
      <c r="N179" s="1">
        <v>5.68</v>
      </c>
      <c r="O179" s="1">
        <v>65.989999999999995</v>
      </c>
      <c r="P179" s="5">
        <v>78310</v>
      </c>
    </row>
    <row r="180" spans="1:19">
      <c r="B180" s="24" t="s">
        <v>1759</v>
      </c>
      <c r="C180" s="6" t="s">
        <v>1761</v>
      </c>
      <c r="D180" s="2" t="s">
        <v>1760</v>
      </c>
      <c r="E180" s="2" t="s">
        <v>1762</v>
      </c>
      <c r="H180" s="15">
        <f t="shared" si="10"/>
        <v>-0.26983019306815542</v>
      </c>
      <c r="I180" s="16">
        <f t="shared" si="11"/>
        <v>-11.600000000000003</v>
      </c>
      <c r="J180" s="6" t="s">
        <v>17</v>
      </c>
      <c r="K180" s="6">
        <v>2</v>
      </c>
      <c r="L180" s="1">
        <v>43.4</v>
      </c>
      <c r="M180" s="17">
        <f t="shared" si="9"/>
        <v>6.51</v>
      </c>
      <c r="N180" s="1">
        <v>5.5</v>
      </c>
      <c r="O180" s="1">
        <v>42.99</v>
      </c>
      <c r="P180" s="5">
        <v>60075</v>
      </c>
    </row>
    <row r="181" spans="1:19" s="50" customFormat="1">
      <c r="A181" s="55"/>
      <c r="B181" s="96" t="s">
        <v>1763</v>
      </c>
      <c r="C181" s="47">
        <v>316332895</v>
      </c>
      <c r="D181" s="52" t="s">
        <v>1764</v>
      </c>
      <c r="E181" s="52" t="s">
        <v>1765</v>
      </c>
      <c r="G181" s="47"/>
      <c r="H181" s="81">
        <f t="shared" si="10"/>
        <v>-0.3474273463554074</v>
      </c>
      <c r="I181" s="48">
        <f t="shared" si="11"/>
        <v>-7.2925000000000004</v>
      </c>
      <c r="J181" s="47" t="s">
        <v>17</v>
      </c>
      <c r="K181" s="47">
        <v>2</v>
      </c>
      <c r="L181" s="49">
        <v>23.75</v>
      </c>
      <c r="M181" s="49">
        <f t="shared" si="9"/>
        <v>3.5625</v>
      </c>
      <c r="N181" s="49">
        <v>6.49</v>
      </c>
      <c r="O181" s="49">
        <v>20.99</v>
      </c>
      <c r="P181" s="82">
        <v>10306</v>
      </c>
      <c r="S181" s="52" t="s">
        <v>1766</v>
      </c>
    </row>
    <row r="182" spans="1:19">
      <c r="A182" s="13">
        <v>44600</v>
      </c>
      <c r="B182" s="24" t="s">
        <v>1767</v>
      </c>
      <c r="C182" s="6" t="s">
        <v>1769</v>
      </c>
      <c r="D182" s="2" t="s">
        <v>1768</v>
      </c>
      <c r="E182" s="2" t="s">
        <v>1770</v>
      </c>
      <c r="H182" s="15">
        <f t="shared" si="10"/>
        <v>-0.32227779365533016</v>
      </c>
      <c r="I182" s="16">
        <f t="shared" si="11"/>
        <v>-11.276500000000002</v>
      </c>
      <c r="J182" s="6" t="s">
        <v>1062</v>
      </c>
      <c r="K182" s="6">
        <v>0</v>
      </c>
      <c r="L182" s="1">
        <v>31.91</v>
      </c>
      <c r="M182" s="17">
        <f t="shared" si="9"/>
        <v>4.7865000000000002</v>
      </c>
      <c r="N182" s="1">
        <v>3.41</v>
      </c>
      <c r="O182" s="1">
        <v>34.99</v>
      </c>
      <c r="P182" s="5">
        <v>84180</v>
      </c>
    </row>
    <row r="183" spans="1:19">
      <c r="B183" s="24" t="s">
        <v>1771</v>
      </c>
      <c r="C183" s="6" t="s">
        <v>1773</v>
      </c>
      <c r="D183" s="2" t="s">
        <v>1772</v>
      </c>
      <c r="E183" s="2" t="s">
        <v>1774</v>
      </c>
      <c r="H183" s="15">
        <f t="shared" si="10"/>
        <v>3.7252276867030965</v>
      </c>
      <c r="I183" s="16">
        <f t="shared" si="11"/>
        <v>20.451499999999999</v>
      </c>
      <c r="J183" s="6" t="s">
        <v>17</v>
      </c>
      <c r="K183" s="6">
        <v>1</v>
      </c>
      <c r="L183" s="1">
        <v>36.99</v>
      </c>
      <c r="M183" s="17">
        <f t="shared" si="9"/>
        <v>5.5484999999999998</v>
      </c>
      <c r="N183" s="1">
        <v>5.5</v>
      </c>
      <c r="O183" s="1">
        <v>5.49</v>
      </c>
      <c r="P183" s="5">
        <v>54182</v>
      </c>
    </row>
    <row r="184" spans="1:19">
      <c r="B184" s="24" t="s">
        <v>1775</v>
      </c>
      <c r="C184" s="6" t="s">
        <v>1777</v>
      </c>
      <c r="D184" s="2" t="s">
        <v>1776</v>
      </c>
      <c r="E184" s="2" t="s">
        <v>1778</v>
      </c>
      <c r="H184" s="15">
        <f t="shared" si="10"/>
        <v>-5.6424724288293331E-4</v>
      </c>
      <c r="I184" s="16">
        <f t="shared" si="11"/>
        <v>-2.2000000000005571E-2</v>
      </c>
      <c r="J184" s="6" t="s">
        <v>1062</v>
      </c>
      <c r="K184" s="6">
        <v>2</v>
      </c>
      <c r="L184" s="1">
        <v>53.48</v>
      </c>
      <c r="M184" s="17">
        <f t="shared" si="9"/>
        <v>8.0219999999999985</v>
      </c>
      <c r="N184" s="1">
        <v>6.49</v>
      </c>
      <c r="O184" s="1">
        <v>38.99</v>
      </c>
      <c r="P184" s="6" t="s">
        <v>29</v>
      </c>
    </row>
    <row r="185" spans="1:19">
      <c r="B185" s="24" t="s">
        <v>1779</v>
      </c>
      <c r="C185" s="6" t="s">
        <v>1781</v>
      </c>
      <c r="D185" s="2" t="s">
        <v>1780</v>
      </c>
      <c r="E185" s="2" t="s">
        <v>1782</v>
      </c>
      <c r="H185" s="15">
        <f t="shared" si="10"/>
        <v>-0.19039594464995196</v>
      </c>
      <c r="I185" s="16">
        <f t="shared" si="11"/>
        <v>-13.896999999999993</v>
      </c>
      <c r="J185" s="6" t="s">
        <v>1062</v>
      </c>
      <c r="K185" s="6">
        <v>1</v>
      </c>
      <c r="L185" s="1">
        <v>79.58</v>
      </c>
      <c r="M185" s="17">
        <f t="shared" si="9"/>
        <v>11.936999999999999</v>
      </c>
      <c r="N185" s="1">
        <v>8.5500000000000007</v>
      </c>
      <c r="O185" s="1">
        <v>72.989999999999995</v>
      </c>
      <c r="P185" s="6" t="s">
        <v>29</v>
      </c>
    </row>
    <row r="186" spans="1:19">
      <c r="B186" s="24" t="s">
        <v>1783</v>
      </c>
      <c r="C186" s="6" t="s">
        <v>1785</v>
      </c>
      <c r="D186" s="2" t="s">
        <v>1784</v>
      </c>
      <c r="E186" s="2" t="s">
        <v>1786</v>
      </c>
      <c r="H186" s="15">
        <f t="shared" si="10"/>
        <v>-0.23899430740037947</v>
      </c>
      <c r="I186" s="16">
        <f t="shared" si="11"/>
        <v>-25.189999999999998</v>
      </c>
      <c r="J186" s="6" t="s">
        <v>17</v>
      </c>
      <c r="K186" s="6">
        <v>3</v>
      </c>
      <c r="L186" s="1">
        <v>102</v>
      </c>
      <c r="M186" s="17">
        <f t="shared" si="9"/>
        <v>15.299999999999999</v>
      </c>
      <c r="N186" s="1">
        <v>6.49</v>
      </c>
      <c r="O186" s="1">
        <v>105.4</v>
      </c>
      <c r="P186" s="5">
        <v>74216</v>
      </c>
    </row>
    <row r="187" spans="1:19">
      <c r="B187" s="24" t="s">
        <v>1787</v>
      </c>
      <c r="C187" s="6" t="s">
        <v>1789</v>
      </c>
      <c r="D187" s="2" t="s">
        <v>1788</v>
      </c>
      <c r="E187" s="2" t="s">
        <v>1790</v>
      </c>
      <c r="H187" s="15">
        <f t="shared" si="10"/>
        <v>-0.97501191043353974</v>
      </c>
      <c r="I187" s="16">
        <f>L187-N187-O187-M187</f>
        <v>-20.465499999999999</v>
      </c>
      <c r="J187" s="6" t="s">
        <v>1062</v>
      </c>
      <c r="K187" s="6">
        <v>1</v>
      </c>
      <c r="L187" s="1">
        <v>22.77</v>
      </c>
      <c r="M187" s="17">
        <f>L187*0.15</f>
        <v>3.4154999999999998</v>
      </c>
      <c r="N187" s="1">
        <v>18.829999999999998</v>
      </c>
      <c r="O187" s="1">
        <v>20.99</v>
      </c>
      <c r="P187" s="6" t="s">
        <v>29</v>
      </c>
    </row>
    <row r="188" spans="1:19">
      <c r="B188" s="24" t="s">
        <v>1791</v>
      </c>
      <c r="C188" s="6" t="s">
        <v>1793</v>
      </c>
      <c r="D188" s="2" t="s">
        <v>1792</v>
      </c>
      <c r="E188" s="2" t="s">
        <v>1794</v>
      </c>
      <c r="H188" s="15">
        <f t="shared" si="10"/>
        <v>-0.34852310624106714</v>
      </c>
      <c r="I188" s="16">
        <f>L188-N188-O188-M188</f>
        <v>-7.3154999999999983</v>
      </c>
      <c r="J188" s="6" t="s">
        <v>1062</v>
      </c>
      <c r="K188" s="6">
        <v>1</v>
      </c>
      <c r="L188" s="1">
        <v>22.77</v>
      </c>
      <c r="M188" s="17">
        <f>L188*0.15</f>
        <v>3.4154999999999998</v>
      </c>
      <c r="N188" s="1">
        <v>5.68</v>
      </c>
      <c r="O188" s="1">
        <v>20.99</v>
      </c>
      <c r="P188" s="6" t="s">
        <v>29</v>
      </c>
    </row>
    <row r="189" spans="1:19">
      <c r="B189" s="24" t="s">
        <v>1795</v>
      </c>
      <c r="C189" s="6" t="s">
        <v>1797</v>
      </c>
      <c r="D189" s="2" t="s">
        <v>1796</v>
      </c>
      <c r="E189" s="2" t="s">
        <v>1798</v>
      </c>
      <c r="H189" s="15">
        <f t="shared" si="10"/>
        <v>-0.34852310624106714</v>
      </c>
      <c r="I189" s="16">
        <f t="shared" si="11"/>
        <v>-7.3154999999999983</v>
      </c>
      <c r="J189" s="6" t="s">
        <v>1062</v>
      </c>
      <c r="K189" s="6">
        <v>1</v>
      </c>
      <c r="L189" s="1">
        <v>22.77</v>
      </c>
      <c r="M189" s="17">
        <f t="shared" si="9"/>
        <v>3.4154999999999998</v>
      </c>
      <c r="N189" s="1">
        <v>5.68</v>
      </c>
      <c r="O189" s="1">
        <v>20.99</v>
      </c>
      <c r="P189" s="6" t="s">
        <v>29</v>
      </c>
    </row>
    <row r="190" spans="1:19">
      <c r="B190" s="24" t="s">
        <v>1799</v>
      </c>
      <c r="C190" s="6" t="s">
        <v>1801</v>
      </c>
      <c r="D190" s="2" t="s">
        <v>1800</v>
      </c>
      <c r="E190" s="2" t="s">
        <v>1802</v>
      </c>
      <c r="H190" s="15">
        <f t="shared" si="10"/>
        <v>-0.34852310624106714</v>
      </c>
      <c r="I190" s="16">
        <f t="shared" si="11"/>
        <v>-7.3154999999999983</v>
      </c>
      <c r="J190" s="6" t="s">
        <v>1062</v>
      </c>
      <c r="K190" s="6">
        <v>1</v>
      </c>
      <c r="L190" s="1">
        <v>22.77</v>
      </c>
      <c r="M190" s="17">
        <f t="shared" si="9"/>
        <v>3.4154999999999998</v>
      </c>
      <c r="N190" s="1">
        <v>5.68</v>
      </c>
      <c r="O190" s="1">
        <v>20.99</v>
      </c>
      <c r="P190" s="6" t="s">
        <v>29</v>
      </c>
    </row>
    <row r="191" spans="1:19" s="50" customFormat="1">
      <c r="A191" s="55"/>
      <c r="B191" s="96" t="s">
        <v>1803</v>
      </c>
      <c r="C191" s="47" t="s">
        <v>1805</v>
      </c>
      <c r="D191" s="52" t="s">
        <v>1804</v>
      </c>
      <c r="E191" s="52" t="s">
        <v>1806</v>
      </c>
      <c r="G191" s="47"/>
      <c r="H191" s="81">
        <f t="shared" si="10"/>
        <v>-0.3123564283067804</v>
      </c>
      <c r="I191" s="48">
        <f t="shared" si="11"/>
        <v>-8.4305000000000021</v>
      </c>
      <c r="J191" s="47" t="s">
        <v>1062</v>
      </c>
      <c r="K191" s="47">
        <v>1</v>
      </c>
      <c r="L191" s="49">
        <v>29.47</v>
      </c>
      <c r="M191" s="49">
        <f t="shared" si="9"/>
        <v>4.4204999999999997</v>
      </c>
      <c r="N191" s="49">
        <v>6.49</v>
      </c>
      <c r="O191" s="49">
        <v>26.99</v>
      </c>
      <c r="P191" s="47" t="s">
        <v>29</v>
      </c>
      <c r="S191" s="52" t="s">
        <v>1766</v>
      </c>
    </row>
    <row r="192" spans="1:19">
      <c r="A192" s="13">
        <v>44601</v>
      </c>
      <c r="B192" s="24" t="s">
        <v>1807</v>
      </c>
      <c r="C192" s="6" t="s">
        <v>1809</v>
      </c>
      <c r="D192" s="2" t="s">
        <v>1808</v>
      </c>
      <c r="E192" s="2" t="s">
        <v>1810</v>
      </c>
      <c r="H192" s="15">
        <f t="shared" si="10"/>
        <v>-0.3123564283067804</v>
      </c>
      <c r="I192" s="16">
        <f t="shared" si="11"/>
        <v>-8.4305000000000021</v>
      </c>
      <c r="J192" s="6" t="s">
        <v>429</v>
      </c>
      <c r="K192" s="6">
        <v>1</v>
      </c>
      <c r="L192" s="1">
        <v>29.47</v>
      </c>
      <c r="M192" s="17">
        <f t="shared" si="9"/>
        <v>4.4204999999999997</v>
      </c>
      <c r="N192" s="1">
        <v>6.49</v>
      </c>
      <c r="O192" s="1">
        <v>26.99</v>
      </c>
      <c r="P192" s="6" t="s">
        <v>29</v>
      </c>
    </row>
    <row r="193" spans="1:16">
      <c r="B193" s="24" t="s">
        <v>1811</v>
      </c>
      <c r="C193" s="6" t="s">
        <v>1813</v>
      </c>
      <c r="D193" s="2" t="s">
        <v>1812</v>
      </c>
      <c r="E193" s="2" t="s">
        <v>1814</v>
      </c>
      <c r="H193" s="15">
        <f t="shared" si="10"/>
        <v>-0.76956280103742125</v>
      </c>
      <c r="I193" s="16">
        <f t="shared" si="11"/>
        <v>-20.770499999999998</v>
      </c>
      <c r="J193" s="6" t="s">
        <v>429</v>
      </c>
      <c r="K193" s="6">
        <v>1</v>
      </c>
      <c r="L193" s="1">
        <v>29.47</v>
      </c>
      <c r="M193" s="17">
        <f t="shared" si="9"/>
        <v>4.4204999999999997</v>
      </c>
      <c r="N193" s="1">
        <v>18.829999999999998</v>
      </c>
      <c r="O193" s="1">
        <v>26.99</v>
      </c>
      <c r="P193" s="6" t="s">
        <v>29</v>
      </c>
    </row>
    <row r="194" spans="1:16">
      <c r="B194" s="24" t="s">
        <v>1815</v>
      </c>
      <c r="C194" s="6" t="s">
        <v>1817</v>
      </c>
      <c r="D194" s="2" t="s">
        <v>1816</v>
      </c>
      <c r="E194" s="2" t="s">
        <v>1818</v>
      </c>
      <c r="H194" s="15">
        <f t="shared" si="10"/>
        <v>0.27669826224328592</v>
      </c>
      <c r="I194" s="16">
        <f t="shared" si="11"/>
        <v>5.2544999999999993</v>
      </c>
      <c r="J194" s="6" t="s">
        <v>17</v>
      </c>
      <c r="K194" s="6">
        <v>0</v>
      </c>
      <c r="L194" s="1">
        <v>32.97</v>
      </c>
      <c r="M194" s="17">
        <f t="shared" si="9"/>
        <v>4.9455</v>
      </c>
      <c r="N194" s="1">
        <v>3.78</v>
      </c>
      <c r="O194" s="1">
        <v>18.989999999999998</v>
      </c>
      <c r="P194" s="5">
        <v>78732</v>
      </c>
    </row>
    <row r="195" spans="1:16">
      <c r="B195" s="24" t="s">
        <v>1819</v>
      </c>
      <c r="C195" s="6" t="s">
        <v>1821</v>
      </c>
      <c r="D195" s="2" t="s">
        <v>1820</v>
      </c>
      <c r="E195" s="2" t="s">
        <v>1822</v>
      </c>
      <c r="H195" s="15">
        <f t="shared" si="10"/>
        <v>0.27669826224328592</v>
      </c>
      <c r="I195" s="16">
        <f t="shared" si="11"/>
        <v>5.2544999999999993</v>
      </c>
      <c r="J195" s="6" t="s">
        <v>17</v>
      </c>
      <c r="K195" s="6">
        <v>0</v>
      </c>
      <c r="L195" s="1">
        <v>32.97</v>
      </c>
      <c r="M195" s="17">
        <f t="shared" si="9"/>
        <v>4.9455</v>
      </c>
      <c r="N195" s="1">
        <v>3.78</v>
      </c>
      <c r="O195" s="1">
        <v>18.989999999999998</v>
      </c>
      <c r="P195" s="5">
        <v>89200</v>
      </c>
    </row>
    <row r="196" spans="1:16">
      <c r="B196" s="24" t="s">
        <v>1823</v>
      </c>
      <c r="C196" s="6" t="s">
        <v>1825</v>
      </c>
      <c r="D196" s="2" t="s">
        <v>1824</v>
      </c>
      <c r="E196" s="2" t="s">
        <v>1826</v>
      </c>
      <c r="H196" s="15">
        <f t="shared" si="10"/>
        <v>0.24836885602435835</v>
      </c>
      <c r="I196" s="16">
        <f t="shared" si="11"/>
        <v>5.7099999999999982</v>
      </c>
      <c r="J196" s="6" t="s">
        <v>17</v>
      </c>
      <c r="K196" s="6">
        <v>0</v>
      </c>
      <c r="L196" s="1">
        <v>41.4</v>
      </c>
      <c r="M196" s="17">
        <f t="shared" si="9"/>
        <v>6.21</v>
      </c>
      <c r="N196" s="1">
        <v>6.49</v>
      </c>
      <c r="O196" s="1">
        <v>22.99</v>
      </c>
      <c r="P196" s="6" t="s">
        <v>29</v>
      </c>
    </row>
    <row r="197" spans="1:16">
      <c r="B197" s="24" t="s">
        <v>1827</v>
      </c>
      <c r="C197" s="6" t="s">
        <v>1829</v>
      </c>
      <c r="D197" s="2" t="s">
        <v>1828</v>
      </c>
      <c r="E197" s="2" t="s">
        <v>1830</v>
      </c>
      <c r="H197" s="15">
        <f t="shared" si="10"/>
        <v>7.0895861755343473E-2</v>
      </c>
      <c r="I197" s="16">
        <f t="shared" si="11"/>
        <v>1.5590000000000028</v>
      </c>
      <c r="J197" s="6" t="s">
        <v>429</v>
      </c>
      <c r="K197" s="6">
        <v>2</v>
      </c>
      <c r="L197" s="1">
        <v>35.340000000000003</v>
      </c>
      <c r="M197" s="17">
        <f t="shared" si="9"/>
        <v>5.3010000000000002</v>
      </c>
      <c r="N197" s="1">
        <v>6.49</v>
      </c>
      <c r="O197" s="1">
        <v>21.99</v>
      </c>
      <c r="P197" s="5">
        <v>48389</v>
      </c>
    </row>
    <row r="198" spans="1:16">
      <c r="B198" s="24" t="s">
        <v>1831</v>
      </c>
      <c r="C198" s="6" t="s">
        <v>1833</v>
      </c>
      <c r="D198" s="2" t="s">
        <v>1832</v>
      </c>
      <c r="E198" s="2" t="s">
        <v>1834</v>
      </c>
      <c r="H198" s="15">
        <f t="shared" si="10"/>
        <v>-0.12513502700540122</v>
      </c>
      <c r="I198" s="16">
        <f t="shared" si="11"/>
        <v>-6.2555000000000067</v>
      </c>
      <c r="J198" s="6" t="s">
        <v>17</v>
      </c>
      <c r="K198" s="6">
        <v>1</v>
      </c>
      <c r="L198" s="1">
        <v>60.97</v>
      </c>
      <c r="M198" s="17">
        <f t="shared" si="9"/>
        <v>9.1455000000000002</v>
      </c>
      <c r="N198" s="1">
        <v>8.09</v>
      </c>
      <c r="O198" s="1">
        <v>49.99</v>
      </c>
      <c r="P198" s="6" t="s">
        <v>29</v>
      </c>
    </row>
    <row r="199" spans="1:16">
      <c r="B199" s="24" t="s">
        <v>1835</v>
      </c>
      <c r="C199" s="6" t="s">
        <v>1837</v>
      </c>
      <c r="D199" s="2" t="s">
        <v>1836</v>
      </c>
      <c r="E199" s="2" t="s">
        <v>1838</v>
      </c>
      <c r="H199" s="15">
        <f t="shared" si="10"/>
        <v>-0.23240636799673436</v>
      </c>
      <c r="I199" s="16">
        <f t="shared" si="11"/>
        <v>-22.773499999999999</v>
      </c>
      <c r="J199" s="6" t="s">
        <v>1839</v>
      </c>
      <c r="K199" s="6">
        <v>1</v>
      </c>
      <c r="L199" s="1">
        <v>99.09</v>
      </c>
      <c r="M199" s="17">
        <f t="shared" si="9"/>
        <v>14.8635</v>
      </c>
      <c r="N199" s="1">
        <v>9.01</v>
      </c>
      <c r="O199" s="1">
        <v>97.99</v>
      </c>
      <c r="P199" s="6" t="s">
        <v>29</v>
      </c>
    </row>
    <row r="200" spans="1:16">
      <c r="B200" s="24" t="s">
        <v>1840</v>
      </c>
      <c r="C200" s="6" t="s">
        <v>1842</v>
      </c>
      <c r="D200" s="2" t="s">
        <v>1841</v>
      </c>
      <c r="E200" s="2" t="s">
        <v>1843</v>
      </c>
      <c r="H200" s="15">
        <f t="shared" si="10"/>
        <v>-0.28644832320062769</v>
      </c>
      <c r="I200" s="16">
        <f t="shared" si="11"/>
        <v>-14.606000000000005</v>
      </c>
      <c r="J200" s="6" t="s">
        <v>429</v>
      </c>
      <c r="K200" s="6">
        <v>2</v>
      </c>
      <c r="L200" s="1">
        <v>50.44</v>
      </c>
      <c r="M200" s="17">
        <f t="shared" si="9"/>
        <v>7.5659999999999989</v>
      </c>
      <c r="N200" s="1">
        <v>6.49</v>
      </c>
      <c r="O200" s="1">
        <v>50.99</v>
      </c>
      <c r="P200" s="5">
        <v>72969</v>
      </c>
    </row>
    <row r="201" spans="1:16" s="50" customFormat="1">
      <c r="A201" s="55"/>
      <c r="B201" s="96" t="s">
        <v>1844</v>
      </c>
      <c r="C201" s="47" t="s">
        <v>1846</v>
      </c>
      <c r="D201" s="52" t="s">
        <v>1845</v>
      </c>
      <c r="E201" s="52" t="s">
        <v>1847</v>
      </c>
      <c r="G201" s="47"/>
      <c r="H201" s="81">
        <f t="shared" si="10"/>
        <v>-0.14894049838955753</v>
      </c>
      <c r="I201" s="48">
        <f t="shared" si="11"/>
        <v>-8.7859999999999996</v>
      </c>
      <c r="J201" s="47" t="s">
        <v>17</v>
      </c>
      <c r="K201" s="47">
        <v>2</v>
      </c>
      <c r="L201" s="49">
        <v>68.040000000000006</v>
      </c>
      <c r="M201" s="49">
        <f t="shared" si="9"/>
        <v>10.206000000000001</v>
      </c>
      <c r="N201" s="49">
        <v>7.63</v>
      </c>
      <c r="O201" s="49">
        <v>58.99</v>
      </c>
      <c r="P201" s="82">
        <v>220147</v>
      </c>
    </row>
    <row r="202" spans="1:16">
      <c r="A202" s="13">
        <v>44602</v>
      </c>
      <c r="B202" s="24" t="s">
        <v>1848</v>
      </c>
      <c r="C202" s="6" t="s">
        <v>1850</v>
      </c>
      <c r="D202" s="2" t="s">
        <v>1849</v>
      </c>
      <c r="E202" s="2" t="s">
        <v>1851</v>
      </c>
      <c r="H202" s="15">
        <f t="shared" si="10"/>
        <v>-0.25601166909772877</v>
      </c>
      <c r="I202" s="16">
        <f t="shared" si="11"/>
        <v>-12.286000000000005</v>
      </c>
      <c r="J202" s="6" t="s">
        <v>1062</v>
      </c>
      <c r="K202" s="6">
        <v>1</v>
      </c>
      <c r="L202" s="1">
        <v>50.44</v>
      </c>
      <c r="M202" s="17">
        <f t="shared" si="9"/>
        <v>7.5659999999999989</v>
      </c>
      <c r="N202" s="1">
        <v>7.17</v>
      </c>
      <c r="O202" s="1">
        <v>47.99</v>
      </c>
      <c r="P202" s="5">
        <v>83291</v>
      </c>
    </row>
    <row r="203" spans="1:16">
      <c r="B203" s="24" t="s">
        <v>1852</v>
      </c>
      <c r="C203" s="6" t="s">
        <v>1854</v>
      </c>
      <c r="D203" s="2" t="s">
        <v>1853</v>
      </c>
      <c r="E203" s="2" t="s">
        <v>1855</v>
      </c>
      <c r="H203" s="15">
        <f t="shared" si="10"/>
        <v>-0.24947263138752504</v>
      </c>
      <c r="I203" s="16">
        <f t="shared" si="11"/>
        <v>-13.718500000000002</v>
      </c>
      <c r="J203" s="6" t="s">
        <v>1062</v>
      </c>
      <c r="K203" s="6">
        <v>3</v>
      </c>
      <c r="L203" s="1">
        <v>56.99</v>
      </c>
      <c r="M203" s="17">
        <f t="shared" si="9"/>
        <v>8.5485000000000007</v>
      </c>
      <c r="N203" s="1">
        <v>7.17</v>
      </c>
      <c r="O203" s="1">
        <v>54.99</v>
      </c>
      <c r="P203" s="5">
        <v>27591</v>
      </c>
    </row>
    <row r="204" spans="1:16">
      <c r="B204" s="24" t="s">
        <v>1856</v>
      </c>
      <c r="C204" s="6" t="s">
        <v>1858</v>
      </c>
      <c r="D204" s="2" t="s">
        <v>1857</v>
      </c>
      <c r="E204" s="2" t="s">
        <v>1859</v>
      </c>
      <c r="H204" s="15">
        <f t="shared" si="10"/>
        <v>-0.20928436492943656</v>
      </c>
      <c r="I204" s="16">
        <f t="shared" si="11"/>
        <v>-18.833499999999994</v>
      </c>
      <c r="J204" s="6" t="s">
        <v>1062</v>
      </c>
      <c r="K204" s="6">
        <v>4</v>
      </c>
      <c r="L204" s="1">
        <v>92.69</v>
      </c>
      <c r="M204" s="17">
        <f t="shared" si="9"/>
        <v>13.903499999999999</v>
      </c>
      <c r="N204" s="1">
        <v>7.63</v>
      </c>
      <c r="O204" s="1">
        <v>89.99</v>
      </c>
      <c r="P204" s="5">
        <v>37529</v>
      </c>
    </row>
    <row r="205" spans="1:16">
      <c r="B205" s="24" t="s">
        <v>1860</v>
      </c>
      <c r="C205" s="6" t="s">
        <v>1862</v>
      </c>
      <c r="D205" s="2" t="s">
        <v>1861</v>
      </c>
      <c r="E205" s="2" t="s">
        <v>1863</v>
      </c>
      <c r="H205" s="15">
        <f t="shared" si="10"/>
        <v>0.17743190661478619</v>
      </c>
      <c r="I205" s="16">
        <f t="shared" si="11"/>
        <v>3.1920000000000033</v>
      </c>
      <c r="J205" s="6" t="s">
        <v>17</v>
      </c>
      <c r="K205" s="6">
        <v>0</v>
      </c>
      <c r="L205" s="1">
        <v>24.92</v>
      </c>
      <c r="M205" s="17">
        <f t="shared" si="9"/>
        <v>3.738</v>
      </c>
      <c r="O205" s="1">
        <v>17.989999999999998</v>
      </c>
      <c r="P205" s="5">
        <v>49897</v>
      </c>
    </row>
    <row r="206" spans="1:16">
      <c r="B206" s="24" t="s">
        <v>1864</v>
      </c>
      <c r="C206" s="6" t="s">
        <v>1866</v>
      </c>
      <c r="D206" s="2" t="s">
        <v>1865</v>
      </c>
      <c r="E206" s="2" t="s">
        <v>1867</v>
      </c>
      <c r="H206" s="15">
        <f t="shared" si="10"/>
        <v>-6.6476054324517489E-3</v>
      </c>
      <c r="I206" s="16">
        <f t="shared" si="11"/>
        <v>-9.2999999999999972E-2</v>
      </c>
      <c r="J206" s="6" t="s">
        <v>1062</v>
      </c>
      <c r="K206" s="6">
        <v>3</v>
      </c>
      <c r="L206" s="1">
        <v>22.82</v>
      </c>
      <c r="M206" s="17">
        <f t="shared" si="9"/>
        <v>3.423</v>
      </c>
      <c r="N206" s="1">
        <v>5.5</v>
      </c>
      <c r="O206" s="1">
        <v>13.99</v>
      </c>
      <c r="P206" s="5">
        <v>62806</v>
      </c>
    </row>
    <row r="207" spans="1:16">
      <c r="B207" s="24" t="s">
        <v>1868</v>
      </c>
      <c r="C207" s="6" t="s">
        <v>1870</v>
      </c>
      <c r="D207" s="2" t="s">
        <v>1869</v>
      </c>
      <c r="E207" s="2" t="s">
        <v>1871</v>
      </c>
      <c r="H207" s="15">
        <f t="shared" si="10"/>
        <v>-0.16428571428571415</v>
      </c>
      <c r="I207" s="16">
        <f t="shared" si="11"/>
        <v>-2.9554999999999971</v>
      </c>
      <c r="J207" s="6" t="s">
        <v>1062</v>
      </c>
      <c r="K207" s="6">
        <v>1</v>
      </c>
      <c r="L207" s="1">
        <v>24.37</v>
      </c>
      <c r="M207" s="17">
        <f t="shared" si="9"/>
        <v>3.6555</v>
      </c>
      <c r="N207" s="1">
        <v>5.68</v>
      </c>
      <c r="O207" s="1">
        <v>17.989999999999998</v>
      </c>
      <c r="P207" s="5">
        <v>134609</v>
      </c>
    </row>
    <row r="208" spans="1:16">
      <c r="B208" s="24" t="s">
        <v>1872</v>
      </c>
      <c r="C208" s="6" t="s">
        <v>1874</v>
      </c>
      <c r="D208" s="2" t="s">
        <v>1873</v>
      </c>
      <c r="E208" s="2" t="s">
        <v>1875</v>
      </c>
      <c r="H208" s="15">
        <f t="shared" si="10"/>
        <v>-0.15719844357976648</v>
      </c>
      <c r="I208" s="16">
        <f t="shared" si="11"/>
        <v>-2.8279999999999985</v>
      </c>
      <c r="J208" s="6" t="s">
        <v>1062</v>
      </c>
      <c r="K208" s="6">
        <v>1</v>
      </c>
      <c r="L208" s="1">
        <v>24.52</v>
      </c>
      <c r="M208" s="17">
        <f t="shared" si="9"/>
        <v>3.6779999999999999</v>
      </c>
      <c r="N208" s="1">
        <v>5.68</v>
      </c>
      <c r="O208" s="1">
        <v>17.989999999999998</v>
      </c>
      <c r="P208" s="5">
        <v>498147</v>
      </c>
    </row>
    <row r="209" spans="1:18">
      <c r="B209" s="24" t="s">
        <v>1876</v>
      </c>
      <c r="C209" s="6" t="s">
        <v>1878</v>
      </c>
      <c r="D209" s="2" t="s">
        <v>1877</v>
      </c>
      <c r="E209" s="2" t="s">
        <v>1879</v>
      </c>
      <c r="H209" s="15">
        <f t="shared" si="10"/>
        <v>-0.28054501552259398</v>
      </c>
      <c r="I209" s="16">
        <f t="shared" si="11"/>
        <v>-8.1329999999999991</v>
      </c>
      <c r="J209" s="6" t="s">
        <v>1062</v>
      </c>
      <c r="K209" s="6">
        <v>5</v>
      </c>
      <c r="L209" s="1">
        <v>31.22</v>
      </c>
      <c r="M209" s="17">
        <f t="shared" si="9"/>
        <v>4.6829999999999998</v>
      </c>
      <c r="N209" s="1">
        <v>5.68</v>
      </c>
      <c r="O209" s="1">
        <v>28.99</v>
      </c>
      <c r="P209" s="5">
        <v>41620</v>
      </c>
    </row>
    <row r="210" spans="1:18">
      <c r="B210" s="24" t="s">
        <v>1880</v>
      </c>
      <c r="C210" s="6" t="s">
        <v>1882</v>
      </c>
      <c r="D210" s="2" t="s">
        <v>1881</v>
      </c>
      <c r="E210" s="2" t="s">
        <v>1883</v>
      </c>
      <c r="H210" s="15">
        <f t="shared" si="10"/>
        <v>-0.14936344346771752</v>
      </c>
      <c r="I210" s="16">
        <f t="shared" si="11"/>
        <v>-4.9275000000000011</v>
      </c>
      <c r="J210" s="6" t="s">
        <v>17</v>
      </c>
      <c r="K210" s="6">
        <v>4</v>
      </c>
      <c r="L210" s="1">
        <v>41.45</v>
      </c>
      <c r="M210" s="17">
        <f t="shared" si="9"/>
        <v>6.2175000000000002</v>
      </c>
      <c r="N210" s="1">
        <v>7.17</v>
      </c>
      <c r="O210" s="1">
        <v>32.99</v>
      </c>
      <c r="P210" s="6" t="s">
        <v>29</v>
      </c>
    </row>
    <row r="211" spans="1:18" s="50" customFormat="1">
      <c r="A211" s="55"/>
      <c r="B211" s="96" t="s">
        <v>1884</v>
      </c>
      <c r="C211" s="47" t="s">
        <v>1886</v>
      </c>
      <c r="D211" s="52" t="s">
        <v>1885</v>
      </c>
      <c r="E211" s="52" t="s">
        <v>1887</v>
      </c>
      <c r="G211" s="47"/>
      <c r="H211" s="81">
        <f t="shared" si="10"/>
        <v>-0.27579944729569672</v>
      </c>
      <c r="I211" s="48">
        <f t="shared" si="11"/>
        <v>-20.957999999999991</v>
      </c>
      <c r="J211" s="47" t="s">
        <v>1062</v>
      </c>
      <c r="K211" s="47">
        <v>3</v>
      </c>
      <c r="L211" s="49">
        <v>73.72</v>
      </c>
      <c r="M211" s="49">
        <f t="shared" si="9"/>
        <v>11.058</v>
      </c>
      <c r="N211" s="49">
        <v>7.63</v>
      </c>
      <c r="O211" s="49">
        <v>75.989999999999995</v>
      </c>
      <c r="P211" s="82">
        <v>47875</v>
      </c>
      <c r="R211" s="52" t="s">
        <v>1888</v>
      </c>
    </row>
    <row r="212" spans="1:18">
      <c r="A212" s="13">
        <v>44603</v>
      </c>
      <c r="B212" s="24" t="s">
        <v>1889</v>
      </c>
      <c r="C212" s="6" t="s">
        <v>1891</v>
      </c>
      <c r="D212" s="2" t="s">
        <v>1890</v>
      </c>
      <c r="E212" s="2" t="s">
        <v>1892</v>
      </c>
      <c r="H212" s="15">
        <f t="shared" si="10"/>
        <v>-0.37167005929728286</v>
      </c>
      <c r="I212" s="16">
        <f t="shared" si="11"/>
        <v>-41.99499999999999</v>
      </c>
      <c r="J212" s="6" t="s">
        <v>1062</v>
      </c>
      <c r="K212" s="6">
        <v>3</v>
      </c>
      <c r="L212" s="1">
        <v>92.5</v>
      </c>
      <c r="M212" s="17">
        <f t="shared" si="9"/>
        <v>13.875</v>
      </c>
      <c r="N212" s="1">
        <v>7.63</v>
      </c>
      <c r="O212" s="1">
        <v>112.99</v>
      </c>
      <c r="P212" s="5">
        <v>31764</v>
      </c>
    </row>
    <row r="213" spans="1:18">
      <c r="B213" s="24" t="s">
        <v>1893</v>
      </c>
      <c r="C213" s="6" t="s">
        <v>1895</v>
      </c>
      <c r="D213" s="2" t="s">
        <v>1894</v>
      </c>
      <c r="E213" s="2" t="s">
        <v>1896</v>
      </c>
      <c r="H213" s="15">
        <f t="shared" si="10"/>
        <v>-0.11474548018976792</v>
      </c>
      <c r="I213" s="16">
        <f t="shared" si="11"/>
        <v>-8.9489999999999998</v>
      </c>
      <c r="J213" s="6" t="s">
        <v>1062</v>
      </c>
      <c r="K213" s="6">
        <v>1</v>
      </c>
      <c r="L213" s="1">
        <v>89.66</v>
      </c>
      <c r="M213" s="17">
        <f t="shared" si="9"/>
        <v>13.449</v>
      </c>
      <c r="N213" s="1">
        <v>7.17</v>
      </c>
      <c r="O213" s="1">
        <v>77.989999999999995</v>
      </c>
      <c r="P213" s="5">
        <v>60583</v>
      </c>
    </row>
    <row r="214" spans="1:18">
      <c r="B214" s="24" t="s">
        <v>1897</v>
      </c>
      <c r="C214" s="6" t="s">
        <v>1899</v>
      </c>
      <c r="D214" s="2" t="s">
        <v>1898</v>
      </c>
      <c r="E214" s="2" t="s">
        <v>1900</v>
      </c>
      <c r="H214" s="15">
        <f t="shared" si="10"/>
        <v>-0.44451181397674711</v>
      </c>
      <c r="I214" s="16">
        <f t="shared" si="11"/>
        <v>-35.5565</v>
      </c>
      <c r="J214" s="6" t="s">
        <v>17</v>
      </c>
      <c r="K214" s="6">
        <v>11</v>
      </c>
      <c r="L214" s="1">
        <v>59.91</v>
      </c>
      <c r="M214" s="17">
        <f t="shared" si="9"/>
        <v>8.9864999999999995</v>
      </c>
      <c r="N214" s="1">
        <v>6.49</v>
      </c>
      <c r="O214" s="1">
        <v>79.989999999999995</v>
      </c>
      <c r="P214" s="5">
        <v>2802</v>
      </c>
    </row>
    <row r="215" spans="1:18">
      <c r="B215" s="24" t="s">
        <v>1901</v>
      </c>
      <c r="C215" s="6" t="s">
        <v>1903</v>
      </c>
      <c r="D215" s="2" t="s">
        <v>1902</v>
      </c>
      <c r="E215" s="2" t="s">
        <v>1904</v>
      </c>
      <c r="H215" s="15">
        <f t="shared" si="10"/>
        <v>-0.21338019883522572</v>
      </c>
      <c r="I215" s="16">
        <f t="shared" si="11"/>
        <v>-36.272500000000022</v>
      </c>
      <c r="J215" s="6" t="s">
        <v>17</v>
      </c>
      <c r="K215" s="6">
        <v>3</v>
      </c>
      <c r="L215" s="1">
        <v>164.95</v>
      </c>
      <c r="M215" s="17">
        <f t="shared" si="9"/>
        <v>24.742499999999996</v>
      </c>
      <c r="N215" s="1">
        <v>6.49</v>
      </c>
      <c r="O215" s="1">
        <v>169.99</v>
      </c>
      <c r="P215" s="5">
        <v>26762</v>
      </c>
    </row>
    <row r="216" spans="1:18">
      <c r="B216" s="24" t="s">
        <v>1905</v>
      </c>
      <c r="C216" s="6" t="s">
        <v>1907</v>
      </c>
      <c r="D216" s="2" t="s">
        <v>1906</v>
      </c>
      <c r="E216" s="2" t="s">
        <v>1908</v>
      </c>
      <c r="H216" s="15">
        <f t="shared" si="10"/>
        <v>-0.22692307692307695</v>
      </c>
      <c r="I216" s="16">
        <f t="shared" si="11"/>
        <v>-12.478500000000002</v>
      </c>
      <c r="J216" s="6" t="s">
        <v>17</v>
      </c>
      <c r="K216" s="6">
        <v>1</v>
      </c>
      <c r="L216" s="1">
        <v>58.99</v>
      </c>
      <c r="M216" s="17">
        <f t="shared" si="9"/>
        <v>8.8484999999999996</v>
      </c>
      <c r="N216" s="1">
        <v>7.63</v>
      </c>
      <c r="O216" s="1">
        <v>54.99</v>
      </c>
      <c r="P216" s="6" t="s">
        <v>29</v>
      </c>
    </row>
    <row r="217" spans="1:18">
      <c r="B217" s="24" t="s">
        <v>1909</v>
      </c>
      <c r="C217" s="6">
        <v>1640783717</v>
      </c>
      <c r="D217" s="2" t="s">
        <v>1910</v>
      </c>
      <c r="E217" s="2" t="s">
        <v>1911</v>
      </c>
      <c r="H217" s="15">
        <f t="shared" si="10"/>
        <v>-0.27150672085026567</v>
      </c>
      <c r="I217" s="16">
        <f t="shared" si="11"/>
        <v>-8.6854999999999976</v>
      </c>
      <c r="J217" s="6" t="s">
        <v>1062</v>
      </c>
      <c r="K217" s="6">
        <v>1</v>
      </c>
      <c r="L217" s="1">
        <v>33.17</v>
      </c>
      <c r="M217" s="17">
        <f t="shared" si="9"/>
        <v>4.9755000000000003</v>
      </c>
      <c r="N217" s="1">
        <v>4.8899999999999997</v>
      </c>
      <c r="O217" s="1">
        <v>31.99</v>
      </c>
      <c r="P217" s="5">
        <v>81448</v>
      </c>
    </row>
    <row r="218" spans="1:18">
      <c r="B218" s="24" t="s">
        <v>1912</v>
      </c>
      <c r="C218" s="6" t="s">
        <v>1914</v>
      </c>
      <c r="D218" s="2" t="s">
        <v>1913</v>
      </c>
      <c r="E218" s="2" t="s">
        <v>1915</v>
      </c>
      <c r="H218" s="15">
        <f t="shared" si="10"/>
        <v>-0.18257271942738218</v>
      </c>
      <c r="I218" s="16">
        <f t="shared" si="11"/>
        <v>-35.965000000000018</v>
      </c>
      <c r="J218" s="6" t="s">
        <v>17</v>
      </c>
      <c r="K218" s="6">
        <v>0</v>
      </c>
      <c r="L218" s="1">
        <v>199.5</v>
      </c>
      <c r="M218" s="17">
        <f t="shared" si="9"/>
        <v>29.924999999999997</v>
      </c>
      <c r="N218" s="1">
        <v>8.5500000000000007</v>
      </c>
      <c r="O218" s="1">
        <v>196.99</v>
      </c>
      <c r="P218" s="5">
        <v>64036</v>
      </c>
    </row>
    <row r="219" spans="1:18">
      <c r="B219" s="24" t="s">
        <v>1916</v>
      </c>
      <c r="C219" s="6">
        <v>316539880</v>
      </c>
      <c r="D219" s="2" t="s">
        <v>1917</v>
      </c>
      <c r="E219" s="2" t="s">
        <v>1918</v>
      </c>
      <c r="H219" s="15">
        <f t="shared" si="10"/>
        <v>-0.3568784392196096</v>
      </c>
      <c r="I219" s="16">
        <f t="shared" si="11"/>
        <v>-7.133999999999995</v>
      </c>
      <c r="J219" s="6" t="s">
        <v>1062</v>
      </c>
      <c r="K219" s="6">
        <v>1</v>
      </c>
      <c r="L219" s="1">
        <v>22.76</v>
      </c>
      <c r="M219" s="17">
        <f t="shared" si="9"/>
        <v>3.4140000000000001</v>
      </c>
      <c r="N219" s="1">
        <v>6.49</v>
      </c>
      <c r="O219" s="1">
        <v>19.989999999999998</v>
      </c>
      <c r="P219" s="5">
        <v>15470</v>
      </c>
    </row>
    <row r="220" spans="1:18">
      <c r="B220" s="24" t="s">
        <v>1919</v>
      </c>
      <c r="C220" s="6" t="s">
        <v>1921</v>
      </c>
      <c r="D220" s="2" t="s">
        <v>1920</v>
      </c>
      <c r="E220" s="2" t="s">
        <v>1922</v>
      </c>
      <c r="H220" s="15">
        <f t="shared" si="10"/>
        <v>-0.3568784392196096</v>
      </c>
      <c r="I220" s="16">
        <f t="shared" si="11"/>
        <v>-7.133999999999995</v>
      </c>
      <c r="J220" s="6" t="s">
        <v>1062</v>
      </c>
      <c r="K220" s="6">
        <v>1</v>
      </c>
      <c r="L220" s="1">
        <v>22.76</v>
      </c>
      <c r="M220" s="17">
        <f t="shared" si="9"/>
        <v>3.4140000000000001</v>
      </c>
      <c r="N220" s="1">
        <v>6.49</v>
      </c>
      <c r="O220" s="1">
        <v>19.989999999999998</v>
      </c>
      <c r="P220" s="5">
        <v>385199</v>
      </c>
    </row>
    <row r="221" spans="1:18" s="50" customFormat="1">
      <c r="A221" s="55"/>
      <c r="B221" s="96" t="s">
        <v>1923</v>
      </c>
      <c r="C221" s="47">
        <v>316532711</v>
      </c>
      <c r="D221" s="52" t="s">
        <v>1924</v>
      </c>
      <c r="E221" s="52" t="s">
        <v>1926</v>
      </c>
      <c r="G221" s="47"/>
      <c r="H221" s="81">
        <f t="shared" si="10"/>
        <v>-0.3568784392196096</v>
      </c>
      <c r="I221" s="48">
        <f t="shared" si="11"/>
        <v>-7.133999999999995</v>
      </c>
      <c r="J221" s="6" t="s">
        <v>1062</v>
      </c>
      <c r="K221" s="47">
        <v>1</v>
      </c>
      <c r="L221" s="49">
        <v>22.76</v>
      </c>
      <c r="M221" s="49">
        <f t="shared" si="9"/>
        <v>3.4140000000000001</v>
      </c>
      <c r="N221" s="49">
        <v>6.49</v>
      </c>
      <c r="O221" s="49">
        <v>19.989999999999998</v>
      </c>
      <c r="P221" s="82">
        <v>432403</v>
      </c>
      <c r="R221" s="52" t="s">
        <v>1925</v>
      </c>
    </row>
    <row r="222" spans="1:18">
      <c r="A222" s="13">
        <v>44604</v>
      </c>
      <c r="B222" s="24" t="s">
        <v>1928</v>
      </c>
      <c r="C222" s="6">
        <v>316532665</v>
      </c>
      <c r="D222" s="2" t="s">
        <v>1929</v>
      </c>
      <c r="E222" s="2" t="s">
        <v>1930</v>
      </c>
      <c r="H222" s="15">
        <f t="shared" si="10"/>
        <v>-0.31635817908954461</v>
      </c>
      <c r="I222" s="16">
        <f t="shared" si="11"/>
        <v>-6.3239999999999963</v>
      </c>
      <c r="J222" s="6" t="s">
        <v>1062</v>
      </c>
      <c r="K222" s="6">
        <v>1</v>
      </c>
      <c r="L222" s="1">
        <v>22.76</v>
      </c>
      <c r="M222" s="17">
        <f t="shared" si="9"/>
        <v>3.4140000000000001</v>
      </c>
      <c r="N222" s="1">
        <v>5.68</v>
      </c>
      <c r="O222" s="1">
        <v>19.989999999999998</v>
      </c>
      <c r="P222" s="5">
        <v>218052</v>
      </c>
    </row>
    <row r="223" spans="1:18">
      <c r="B223" s="24" t="s">
        <v>1931</v>
      </c>
      <c r="C223" s="6">
        <v>316525952</v>
      </c>
      <c r="D223" s="2" t="s">
        <v>1932</v>
      </c>
      <c r="E223" s="2" t="s">
        <v>1933</v>
      </c>
      <c r="H223" s="15">
        <f t="shared" si="10"/>
        <v>-0.31635817908954461</v>
      </c>
      <c r="I223" s="16">
        <f t="shared" si="11"/>
        <v>-6.3239999999999963</v>
      </c>
      <c r="J223" s="6" t="s">
        <v>1062</v>
      </c>
      <c r="K223" s="6">
        <v>2</v>
      </c>
      <c r="L223" s="1">
        <v>22.76</v>
      </c>
      <c r="M223" s="17">
        <f t="shared" si="9"/>
        <v>3.4140000000000001</v>
      </c>
      <c r="N223" s="1">
        <v>5.68</v>
      </c>
      <c r="O223" s="1">
        <v>19.989999999999998</v>
      </c>
      <c r="P223" s="5">
        <v>172646</v>
      </c>
    </row>
    <row r="224" spans="1:18">
      <c r="B224" s="24" t="s">
        <v>1934</v>
      </c>
      <c r="C224" s="6" t="s">
        <v>1936</v>
      </c>
      <c r="D224" s="2" t="s">
        <v>1935</v>
      </c>
      <c r="E224" s="2" t="s">
        <v>1937</v>
      </c>
      <c r="H224" s="15">
        <f t="shared" si="10"/>
        <v>-0.39162081040520264</v>
      </c>
      <c r="I224" s="16">
        <f t="shared" si="11"/>
        <v>-7.8285</v>
      </c>
      <c r="J224" s="6" t="s">
        <v>1062</v>
      </c>
      <c r="K224" s="6">
        <v>1</v>
      </c>
      <c r="L224" s="1">
        <v>20.99</v>
      </c>
      <c r="M224" s="17">
        <f t="shared" ref="M224:M245" si="12">L224*0.15</f>
        <v>3.1484999999999999</v>
      </c>
      <c r="N224" s="1">
        <v>5.68</v>
      </c>
      <c r="O224" s="1">
        <v>19.989999999999998</v>
      </c>
      <c r="P224" s="5">
        <v>169707</v>
      </c>
    </row>
    <row r="225" spans="1:18">
      <c r="B225" s="24" t="s">
        <v>1938</v>
      </c>
      <c r="C225" s="6">
        <v>316525871</v>
      </c>
      <c r="D225" s="2" t="s">
        <v>1939</v>
      </c>
      <c r="E225" s="2" t="s">
        <v>1940</v>
      </c>
      <c r="H225" s="15">
        <f t="shared" si="10"/>
        <v>-0.39162081040520264</v>
      </c>
      <c r="I225" s="16">
        <f t="shared" si="11"/>
        <v>-7.8285</v>
      </c>
      <c r="J225" s="6" t="s">
        <v>1062</v>
      </c>
      <c r="K225" s="6">
        <v>1</v>
      </c>
      <c r="L225" s="1">
        <v>20.99</v>
      </c>
      <c r="M225" s="17">
        <f t="shared" si="12"/>
        <v>3.1484999999999999</v>
      </c>
      <c r="N225" s="1">
        <v>5.68</v>
      </c>
      <c r="O225" s="1">
        <v>19.989999999999998</v>
      </c>
      <c r="P225" s="5">
        <v>148922</v>
      </c>
    </row>
    <row r="226" spans="1:18">
      <c r="B226" s="24" t="s">
        <v>1941</v>
      </c>
      <c r="C226" s="6">
        <v>316525847</v>
      </c>
      <c r="D226" s="2" t="s">
        <v>1942</v>
      </c>
      <c r="E226" s="2" t="s">
        <v>1943</v>
      </c>
      <c r="H226" s="15">
        <f t="shared" si="10"/>
        <v>-0.39162081040520264</v>
      </c>
      <c r="I226" s="16">
        <f t="shared" si="11"/>
        <v>-7.8285</v>
      </c>
      <c r="J226" s="6" t="s">
        <v>1062</v>
      </c>
      <c r="K226" s="6">
        <v>2</v>
      </c>
      <c r="L226" s="1">
        <v>20.99</v>
      </c>
      <c r="M226" s="17">
        <f t="shared" si="12"/>
        <v>3.1484999999999999</v>
      </c>
      <c r="N226" s="1">
        <v>5.68</v>
      </c>
      <c r="O226" s="1">
        <v>19.989999999999998</v>
      </c>
      <c r="P226" s="5">
        <v>157125</v>
      </c>
    </row>
    <row r="227" spans="1:18">
      <c r="B227" s="24" t="s">
        <v>1944</v>
      </c>
      <c r="C227" s="6">
        <v>316525812</v>
      </c>
      <c r="D227" s="2" t="s">
        <v>1945</v>
      </c>
      <c r="E227" s="2" t="s">
        <v>1946</v>
      </c>
      <c r="H227" s="15">
        <f t="shared" ref="H227:H245" si="13">I227/O227</f>
        <v>-0.31635817908954461</v>
      </c>
      <c r="I227" s="16">
        <f t="shared" ref="I227:I245" si="14">L227-N227-O227-M227</f>
        <v>-6.3239999999999963</v>
      </c>
      <c r="J227" s="6" t="s">
        <v>1062</v>
      </c>
      <c r="K227" s="6">
        <v>4</v>
      </c>
      <c r="L227" s="1">
        <v>22.76</v>
      </c>
      <c r="M227" s="17">
        <f t="shared" si="12"/>
        <v>3.4140000000000001</v>
      </c>
      <c r="N227" s="1">
        <v>5.68</v>
      </c>
      <c r="O227" s="1">
        <v>19.989999999999998</v>
      </c>
      <c r="P227" s="5">
        <v>142060</v>
      </c>
    </row>
    <row r="228" spans="1:18">
      <c r="B228" s="24" t="s">
        <v>1947</v>
      </c>
      <c r="C228" s="6">
        <v>356510646</v>
      </c>
      <c r="D228" s="2" t="s">
        <v>1948</v>
      </c>
      <c r="E228" s="2" t="s">
        <v>1949</v>
      </c>
      <c r="H228" s="15">
        <f t="shared" si="13"/>
        <v>-0.39162081040520264</v>
      </c>
      <c r="I228" s="16">
        <f t="shared" si="14"/>
        <v>-7.8285</v>
      </c>
      <c r="J228" s="6" t="s">
        <v>1062</v>
      </c>
      <c r="K228" s="6">
        <v>1</v>
      </c>
      <c r="L228" s="1">
        <v>20.99</v>
      </c>
      <c r="M228" s="17">
        <f t="shared" si="12"/>
        <v>3.1484999999999999</v>
      </c>
      <c r="N228" s="1">
        <v>5.68</v>
      </c>
      <c r="O228" s="17">
        <v>19.989999999999998</v>
      </c>
      <c r="P228" s="5">
        <v>327586</v>
      </c>
    </row>
    <row r="229" spans="1:18">
      <c r="B229" s="24" t="s">
        <v>1950</v>
      </c>
      <c r="C229" s="6">
        <v>316466581</v>
      </c>
      <c r="D229" s="2" t="s">
        <v>1951</v>
      </c>
      <c r="E229" s="2" t="s">
        <v>1952</v>
      </c>
      <c r="H229" s="15">
        <f t="shared" si="13"/>
        <v>-0.33390772651473027</v>
      </c>
      <c r="I229" s="16">
        <f t="shared" si="14"/>
        <v>-6.006999999999997</v>
      </c>
      <c r="J229" s="6" t="s">
        <v>1062</v>
      </c>
      <c r="K229" s="6">
        <v>1</v>
      </c>
      <c r="L229" s="1">
        <v>20.78</v>
      </c>
      <c r="M229" s="17">
        <f t="shared" si="12"/>
        <v>3.117</v>
      </c>
      <c r="N229" s="1">
        <v>5.68</v>
      </c>
      <c r="O229" s="17">
        <v>17.989999999999998</v>
      </c>
      <c r="P229" s="5">
        <v>261292</v>
      </c>
    </row>
    <row r="230" spans="1:18">
      <c r="B230" s="24" t="s">
        <v>1953</v>
      </c>
      <c r="C230" s="6">
        <v>316466875</v>
      </c>
      <c r="D230" s="2" t="s">
        <v>1954</v>
      </c>
      <c r="E230" s="2" t="s">
        <v>1955</v>
      </c>
      <c r="H230" s="15">
        <f t="shared" si="13"/>
        <v>-0.41288144072036015</v>
      </c>
      <c r="I230" s="16">
        <f t="shared" si="14"/>
        <v>-8.2534999999999989</v>
      </c>
      <c r="J230" s="6" t="s">
        <v>1062</v>
      </c>
      <c r="K230" s="6">
        <v>2</v>
      </c>
      <c r="L230" s="1">
        <v>20.49</v>
      </c>
      <c r="M230" s="17">
        <f t="shared" si="12"/>
        <v>3.0734999999999997</v>
      </c>
      <c r="N230" s="17">
        <v>5.68</v>
      </c>
      <c r="O230" s="17">
        <v>19.989999999999998</v>
      </c>
      <c r="P230" s="5">
        <v>266691</v>
      </c>
    </row>
    <row r="231" spans="1:18" s="50" customFormat="1">
      <c r="A231" s="55"/>
      <c r="B231" s="96" t="s">
        <v>1956</v>
      </c>
      <c r="C231" s="47">
        <v>316466905</v>
      </c>
      <c r="D231" s="52" t="s">
        <v>1957</v>
      </c>
      <c r="E231" s="52" t="s">
        <v>1958</v>
      </c>
      <c r="G231" s="47"/>
      <c r="H231" s="81">
        <f t="shared" si="13"/>
        <v>-0.39162081040520264</v>
      </c>
      <c r="I231" s="48">
        <f t="shared" si="14"/>
        <v>-7.8285</v>
      </c>
      <c r="J231" s="47" t="s">
        <v>1062</v>
      </c>
      <c r="K231" s="47">
        <v>1</v>
      </c>
      <c r="L231" s="49">
        <v>20.99</v>
      </c>
      <c r="M231" s="49">
        <f t="shared" si="12"/>
        <v>3.1484999999999999</v>
      </c>
      <c r="N231" s="49">
        <v>5.68</v>
      </c>
      <c r="O231" s="49">
        <v>19.989999999999998</v>
      </c>
      <c r="P231" s="82">
        <v>234280</v>
      </c>
      <c r="R231" s="52" t="s">
        <v>1927</v>
      </c>
    </row>
    <row r="232" spans="1:18">
      <c r="H232" s="15" t="e">
        <f t="shared" si="13"/>
        <v>#DIV/0!</v>
      </c>
      <c r="I232" s="16">
        <f t="shared" si="14"/>
        <v>0</v>
      </c>
      <c r="M232" s="17">
        <f t="shared" si="12"/>
        <v>0</v>
      </c>
    </row>
    <row r="233" spans="1:18">
      <c r="H233" s="15" t="e">
        <f t="shared" si="13"/>
        <v>#DIV/0!</v>
      </c>
      <c r="I233" s="16">
        <f t="shared" si="14"/>
        <v>0</v>
      </c>
      <c r="M233" s="17">
        <f t="shared" si="12"/>
        <v>0</v>
      </c>
    </row>
    <row r="234" spans="1:18">
      <c r="H234" s="15" t="e">
        <f t="shared" si="13"/>
        <v>#DIV/0!</v>
      </c>
      <c r="I234" s="16">
        <f t="shared" si="14"/>
        <v>0</v>
      </c>
      <c r="M234" s="17">
        <f t="shared" si="12"/>
        <v>0</v>
      </c>
    </row>
    <row r="235" spans="1:18">
      <c r="H235" s="15" t="e">
        <f t="shared" si="13"/>
        <v>#DIV/0!</v>
      </c>
      <c r="I235" s="16">
        <f t="shared" si="14"/>
        <v>0</v>
      </c>
      <c r="M235" s="17">
        <f t="shared" si="12"/>
        <v>0</v>
      </c>
    </row>
    <row r="236" spans="1:18">
      <c r="H236" s="15" t="e">
        <f t="shared" si="13"/>
        <v>#DIV/0!</v>
      </c>
      <c r="I236" s="16">
        <f t="shared" si="14"/>
        <v>0</v>
      </c>
      <c r="M236" s="17">
        <f t="shared" si="12"/>
        <v>0</v>
      </c>
    </row>
    <row r="237" spans="1:18">
      <c r="H237" s="15" t="e">
        <f t="shared" si="13"/>
        <v>#DIV/0!</v>
      </c>
      <c r="I237" s="16">
        <f t="shared" si="14"/>
        <v>0</v>
      </c>
      <c r="M237" s="17">
        <f t="shared" si="12"/>
        <v>0</v>
      </c>
    </row>
    <row r="238" spans="1:18">
      <c r="H238" s="15" t="e">
        <f t="shared" si="13"/>
        <v>#DIV/0!</v>
      </c>
      <c r="I238" s="16">
        <f t="shared" si="14"/>
        <v>0</v>
      </c>
      <c r="M238" s="17">
        <f t="shared" si="12"/>
        <v>0</v>
      </c>
    </row>
    <row r="239" spans="1:18">
      <c r="H239" s="15" t="e">
        <f t="shared" si="13"/>
        <v>#DIV/0!</v>
      </c>
      <c r="I239" s="16">
        <f t="shared" si="14"/>
        <v>0</v>
      </c>
      <c r="M239" s="17">
        <f t="shared" si="12"/>
        <v>0</v>
      </c>
    </row>
    <row r="240" spans="1:18">
      <c r="H240" s="15" t="e">
        <f t="shared" si="13"/>
        <v>#DIV/0!</v>
      </c>
      <c r="I240" s="16">
        <f t="shared" si="14"/>
        <v>0</v>
      </c>
      <c r="M240" s="17">
        <f t="shared" si="12"/>
        <v>0</v>
      </c>
    </row>
    <row r="241" spans="8:13">
      <c r="H241" s="15" t="e">
        <f t="shared" si="13"/>
        <v>#DIV/0!</v>
      </c>
      <c r="I241" s="16">
        <f t="shared" si="14"/>
        <v>0</v>
      </c>
      <c r="M241" s="17">
        <f t="shared" si="12"/>
        <v>0</v>
      </c>
    </row>
    <row r="242" spans="8:13">
      <c r="H242" s="15" t="e">
        <f t="shared" si="13"/>
        <v>#DIV/0!</v>
      </c>
      <c r="I242" s="16">
        <f t="shared" si="14"/>
        <v>0</v>
      </c>
      <c r="M242" s="17">
        <f t="shared" si="12"/>
        <v>0</v>
      </c>
    </row>
    <row r="243" spans="8:13">
      <c r="H243" s="15" t="e">
        <f t="shared" si="13"/>
        <v>#DIV/0!</v>
      </c>
      <c r="I243" s="16">
        <f t="shared" si="14"/>
        <v>0</v>
      </c>
      <c r="M243" s="17">
        <f t="shared" si="12"/>
        <v>0</v>
      </c>
    </row>
    <row r="244" spans="8:13">
      <c r="H244" s="15" t="e">
        <f t="shared" si="13"/>
        <v>#DIV/0!</v>
      </c>
      <c r="I244" s="16">
        <f t="shared" si="14"/>
        <v>0</v>
      </c>
      <c r="M244" s="17">
        <f t="shared" si="12"/>
        <v>0</v>
      </c>
    </row>
    <row r="245" spans="8:13">
      <c r="H245" s="15" t="e">
        <f t="shared" si="13"/>
        <v>#DIV/0!</v>
      </c>
      <c r="I245" s="16">
        <f t="shared" si="14"/>
        <v>0</v>
      </c>
      <c r="M245" s="17">
        <f t="shared" si="12"/>
        <v>0</v>
      </c>
    </row>
  </sheetData>
  <conditionalFormatting sqref="J1:K1048576">
    <cfRule type="cellIs" dxfId="104" priority="7" operator="equal">
      <formula>"Yes"</formula>
    </cfRule>
  </conditionalFormatting>
  <conditionalFormatting sqref="G1 G37:G1048576 F2:F5">
    <cfRule type="cellIs" dxfId="103" priority="6" operator="equal">
      <formula>"None"</formula>
    </cfRule>
  </conditionalFormatting>
  <conditionalFormatting sqref="P1 P63:P1048576">
    <cfRule type="cellIs" dxfId="102" priority="5" operator="lessThan">
      <formula>10000</formula>
    </cfRule>
  </conditionalFormatting>
  <conditionalFormatting sqref="H1 H47:H1048576">
    <cfRule type="cellIs" dxfId="101" priority="4" operator="greaterThan">
      <formula>0.25</formula>
    </cfRule>
  </conditionalFormatting>
  <conditionalFormatting sqref="H2:H245">
    <cfRule type="cellIs" dxfId="100" priority="3" operator="greaterThan">
      <formula>0.15</formula>
    </cfRule>
  </conditionalFormatting>
  <conditionalFormatting sqref="I1:I1048576">
    <cfRule type="cellIs" dxfId="99" priority="2" operator="lessThan">
      <formula>4.99</formula>
    </cfRule>
  </conditionalFormatting>
  <conditionalFormatting sqref="P29:P62 P2:P27">
    <cfRule type="cellIs" dxfId="98" priority="1" operator="lessThan">
      <formula>16000</formula>
    </cfRule>
  </conditionalFormatting>
  <hyperlinks>
    <hyperlink ref="D2" r:id="rId1"/>
    <hyperlink ref="E2" r:id="rId2"/>
    <hyperlink ref="D3" r:id="rId3"/>
    <hyperlink ref="E3" r:id="rId4"/>
    <hyperlink ref="D4" r:id="rId5"/>
    <hyperlink ref="E4" r:id="rId6"/>
    <hyperlink ref="D5" r:id="rId7"/>
    <hyperlink ref="E5" r:id="rId8"/>
    <hyperlink ref="D6" r:id="rId9"/>
    <hyperlink ref="E6" r:id="rId10"/>
    <hyperlink ref="D7" r:id="rId11"/>
    <hyperlink ref="E7" r:id="rId12"/>
    <hyperlink ref="D8" r:id="rId13"/>
    <hyperlink ref="E8" r:id="rId14"/>
    <hyperlink ref="D9" r:id="rId15"/>
    <hyperlink ref="E9" r:id="rId16"/>
    <hyperlink ref="D10" r:id="rId17"/>
    <hyperlink ref="E10" r:id="rId18"/>
    <hyperlink ref="D11" r:id="rId19"/>
    <hyperlink ref="E11" r:id="rId20"/>
    <hyperlink ref="D12" r:id="rId21"/>
    <hyperlink ref="E12" r:id="rId22"/>
    <hyperlink ref="D13" r:id="rId23"/>
    <hyperlink ref="E13" r:id="rId24"/>
    <hyperlink ref="D14" r:id="rId25"/>
    <hyperlink ref="E14" r:id="rId26"/>
    <hyperlink ref="D15" r:id="rId27"/>
    <hyperlink ref="E15" r:id="rId28"/>
    <hyperlink ref="D16" r:id="rId29"/>
    <hyperlink ref="E16" r:id="rId30"/>
    <hyperlink ref="D17" r:id="rId31"/>
    <hyperlink ref="E17" r:id="rId32"/>
    <hyperlink ref="D18" r:id="rId33"/>
    <hyperlink ref="E18" r:id="rId34"/>
    <hyperlink ref="D19" r:id="rId35"/>
    <hyperlink ref="E19" r:id="rId36"/>
    <hyperlink ref="D20" r:id="rId37"/>
    <hyperlink ref="E20" r:id="rId38"/>
    <hyperlink ref="D21" r:id="rId39"/>
    <hyperlink ref="E21" r:id="rId40"/>
    <hyperlink ref="D22" r:id="rId41"/>
    <hyperlink ref="E22" r:id="rId42"/>
    <hyperlink ref="D23" r:id="rId43"/>
    <hyperlink ref="E23" r:id="rId44"/>
    <hyperlink ref="D24" r:id="rId45"/>
    <hyperlink ref="E24" r:id="rId46"/>
    <hyperlink ref="D25" r:id="rId47"/>
    <hyperlink ref="E25" r:id="rId48"/>
    <hyperlink ref="D26" r:id="rId49"/>
    <hyperlink ref="E26" r:id="rId50"/>
    <hyperlink ref="D27" r:id="rId51"/>
    <hyperlink ref="E27" r:id="rId52"/>
    <hyperlink ref="D28" r:id="rId53"/>
    <hyperlink ref="E28" r:id="rId54"/>
    <hyperlink ref="D29" r:id="rId55"/>
    <hyperlink ref="E29" r:id="rId56"/>
    <hyperlink ref="D30" r:id="rId57"/>
    <hyperlink ref="E30" r:id="rId58"/>
    <hyperlink ref="D31" r:id="rId59"/>
    <hyperlink ref="E31" r:id="rId60"/>
    <hyperlink ref="D32" r:id="rId61"/>
    <hyperlink ref="E32" r:id="rId62"/>
    <hyperlink ref="D33" r:id="rId63"/>
    <hyperlink ref="E33" r:id="rId64"/>
    <hyperlink ref="D34" r:id="rId65"/>
    <hyperlink ref="E34" r:id="rId66"/>
    <hyperlink ref="D35" r:id="rId67"/>
    <hyperlink ref="E35" r:id="rId68"/>
    <hyperlink ref="D36" r:id="rId69"/>
    <hyperlink ref="E36" r:id="rId70"/>
    <hyperlink ref="D37" r:id="rId71"/>
    <hyperlink ref="E37" r:id="rId72"/>
    <hyperlink ref="D38" r:id="rId73"/>
    <hyperlink ref="E38" r:id="rId74"/>
    <hyperlink ref="D39" r:id="rId75"/>
    <hyperlink ref="E39" r:id="rId76"/>
    <hyperlink ref="D40" r:id="rId77"/>
    <hyperlink ref="E40" r:id="rId78"/>
    <hyperlink ref="D42" r:id="rId79"/>
    <hyperlink ref="E42" r:id="rId80"/>
    <hyperlink ref="D43" r:id="rId81"/>
    <hyperlink ref="E43" r:id="rId82"/>
    <hyperlink ref="D44" r:id="rId83"/>
    <hyperlink ref="E44" r:id="rId84"/>
    <hyperlink ref="D45" r:id="rId85"/>
    <hyperlink ref="E45" r:id="rId86"/>
    <hyperlink ref="D46" r:id="rId87"/>
    <hyperlink ref="E46" r:id="rId88"/>
    <hyperlink ref="D47" r:id="rId89"/>
    <hyperlink ref="E47" r:id="rId90"/>
    <hyperlink ref="D48" r:id="rId91"/>
    <hyperlink ref="E48" r:id="rId92"/>
    <hyperlink ref="D49" r:id="rId93"/>
    <hyperlink ref="E49" r:id="rId94"/>
    <hyperlink ref="D50" r:id="rId95"/>
    <hyperlink ref="E50" r:id="rId96"/>
    <hyperlink ref="D51" r:id="rId97"/>
    <hyperlink ref="E51" r:id="rId98"/>
    <hyperlink ref="D52" r:id="rId99"/>
    <hyperlink ref="E52" r:id="rId100"/>
    <hyperlink ref="D53" r:id="rId101"/>
    <hyperlink ref="D54" r:id="rId102"/>
    <hyperlink ref="E54" r:id="rId103"/>
    <hyperlink ref="D55" r:id="rId104"/>
    <hyperlink ref="E55" r:id="rId105"/>
    <hyperlink ref="D56" r:id="rId106"/>
    <hyperlink ref="E56" r:id="rId107"/>
    <hyperlink ref="D57" r:id="rId108"/>
    <hyperlink ref="E57" r:id="rId109"/>
    <hyperlink ref="D58" r:id="rId110"/>
    <hyperlink ref="E58" r:id="rId111"/>
    <hyperlink ref="D59" r:id="rId112"/>
    <hyperlink ref="E59" r:id="rId113"/>
    <hyperlink ref="E53" r:id="rId114"/>
    <hyperlink ref="D60" r:id="rId115"/>
    <hyperlink ref="E61" r:id="rId116"/>
    <hyperlink ref="D61" r:id="rId117"/>
    <hyperlink ref="E62" r:id="rId118"/>
    <hyperlink ref="D63" r:id="rId119"/>
    <hyperlink ref="E63" r:id="rId120"/>
    <hyperlink ref="D64" r:id="rId121"/>
    <hyperlink ref="E64" r:id="rId122"/>
    <hyperlink ref="D65" r:id="rId123"/>
    <hyperlink ref="E65" r:id="rId124"/>
    <hyperlink ref="E66" r:id="rId125"/>
    <hyperlink ref="D67" r:id="rId126"/>
    <hyperlink ref="E67" r:id="rId127"/>
    <hyperlink ref="D68" r:id="rId128"/>
    <hyperlink ref="E68" r:id="rId129"/>
    <hyperlink ref="D69" r:id="rId130"/>
    <hyperlink ref="E69" r:id="rId131"/>
    <hyperlink ref="D70" r:id="rId132"/>
    <hyperlink ref="E70" r:id="rId133"/>
    <hyperlink ref="D71" r:id="rId134"/>
    <hyperlink ref="E71" r:id="rId135"/>
    <hyperlink ref="D72" r:id="rId136"/>
    <hyperlink ref="E72" r:id="rId137"/>
    <hyperlink ref="D73" r:id="rId138"/>
    <hyperlink ref="D74" r:id="rId139"/>
    <hyperlink ref="E73" r:id="rId140"/>
    <hyperlink ref="E74" r:id="rId141"/>
    <hyperlink ref="D75" r:id="rId142"/>
    <hyperlink ref="E75" r:id="rId143"/>
    <hyperlink ref="D76" r:id="rId144"/>
    <hyperlink ref="E76" r:id="rId145"/>
    <hyperlink ref="D77" r:id="rId146"/>
    <hyperlink ref="E77" r:id="rId147"/>
    <hyperlink ref="D78" r:id="rId148"/>
    <hyperlink ref="E78" r:id="rId149"/>
    <hyperlink ref="D79" r:id="rId150"/>
    <hyperlink ref="E79" r:id="rId151"/>
    <hyperlink ref="D80" r:id="rId152"/>
    <hyperlink ref="E80" r:id="rId153"/>
    <hyperlink ref="D81" r:id="rId154"/>
    <hyperlink ref="E81" r:id="rId155"/>
    <hyperlink ref="D82" r:id="rId156"/>
    <hyperlink ref="E82" r:id="rId157"/>
    <hyperlink ref="D83" r:id="rId158"/>
    <hyperlink ref="E83" r:id="rId159"/>
    <hyperlink ref="D84" r:id="rId160"/>
    <hyperlink ref="E84" r:id="rId161"/>
    <hyperlink ref="D85" r:id="rId162"/>
    <hyperlink ref="E85" r:id="rId163"/>
    <hyperlink ref="D86" r:id="rId164"/>
    <hyperlink ref="E86" r:id="rId165"/>
    <hyperlink ref="D87" r:id="rId166"/>
    <hyperlink ref="E87" r:id="rId167"/>
    <hyperlink ref="D88" r:id="rId168"/>
    <hyperlink ref="E88" r:id="rId169"/>
    <hyperlink ref="S88" r:id="rId170"/>
    <hyperlink ref="D89" r:id="rId171"/>
    <hyperlink ref="E89" r:id="rId172"/>
    <hyperlink ref="D90" r:id="rId173"/>
    <hyperlink ref="E91" r:id="rId174"/>
    <hyperlink ref="D91" r:id="rId175"/>
    <hyperlink ref="D92" r:id="rId176"/>
    <hyperlink ref="E92" r:id="rId177"/>
    <hyperlink ref="D93" r:id="rId178"/>
    <hyperlink ref="E93" r:id="rId179"/>
    <hyperlink ref="D94" r:id="rId180"/>
    <hyperlink ref="E94" r:id="rId181"/>
    <hyperlink ref="D95" r:id="rId182"/>
    <hyperlink ref="E95" r:id="rId183"/>
    <hyperlink ref="D96" r:id="rId184"/>
    <hyperlink ref="E96" r:id="rId185"/>
    <hyperlink ref="E97" r:id="rId186"/>
    <hyperlink ref="D98" r:id="rId187"/>
    <hyperlink ref="E98" r:id="rId188"/>
    <hyperlink ref="D99" r:id="rId189"/>
    <hyperlink ref="E99" r:id="rId190"/>
    <hyperlink ref="D100" r:id="rId191"/>
    <hyperlink ref="E100" r:id="rId192"/>
    <hyperlink ref="D101" r:id="rId193"/>
    <hyperlink ref="E101" r:id="rId194"/>
    <hyperlink ref="S101" r:id="rId195"/>
    <hyperlink ref="D102" r:id="rId196"/>
    <hyperlink ref="E102" r:id="rId197"/>
    <hyperlink ref="D103" r:id="rId198"/>
    <hyperlink ref="E103" r:id="rId199"/>
    <hyperlink ref="D104" r:id="rId200"/>
    <hyperlink ref="E104" r:id="rId201"/>
    <hyperlink ref="D105" r:id="rId202"/>
    <hyperlink ref="E105" r:id="rId203"/>
    <hyperlink ref="D106" r:id="rId204"/>
    <hyperlink ref="E106" r:id="rId205"/>
    <hyperlink ref="D107" r:id="rId206"/>
    <hyperlink ref="E107" r:id="rId207"/>
    <hyperlink ref="D108" r:id="rId208"/>
    <hyperlink ref="E108" r:id="rId209"/>
    <hyperlink ref="D109" r:id="rId210"/>
    <hyperlink ref="E109" r:id="rId211"/>
    <hyperlink ref="D110" r:id="rId212"/>
    <hyperlink ref="E110" r:id="rId213"/>
    <hyperlink ref="D111" r:id="rId214"/>
    <hyperlink ref="E111" r:id="rId215"/>
    <hyperlink ref="S111" r:id="rId216"/>
    <hyperlink ref="D112" r:id="rId217"/>
    <hyperlink ref="E112" r:id="rId218"/>
    <hyperlink ref="D113" r:id="rId219"/>
    <hyperlink ref="E113" r:id="rId220"/>
    <hyperlink ref="D114" r:id="rId221"/>
    <hyperlink ref="E114" r:id="rId222"/>
    <hyperlink ref="D115" r:id="rId223"/>
    <hyperlink ref="E115" r:id="rId224"/>
    <hyperlink ref="D116" r:id="rId225"/>
    <hyperlink ref="E116" r:id="rId226"/>
    <hyperlink ref="D117" r:id="rId227"/>
    <hyperlink ref="E117" r:id="rId228"/>
    <hyperlink ref="D118" r:id="rId229"/>
    <hyperlink ref="E118" r:id="rId230"/>
    <hyperlink ref="D119" r:id="rId231"/>
    <hyperlink ref="E119" r:id="rId232"/>
    <hyperlink ref="D120" r:id="rId233"/>
    <hyperlink ref="E120" r:id="rId234"/>
    <hyperlink ref="D121" r:id="rId235"/>
    <hyperlink ref="E121" r:id="rId236"/>
    <hyperlink ref="S121" r:id="rId237"/>
    <hyperlink ref="D122" r:id="rId238"/>
    <hyperlink ref="E122" r:id="rId239"/>
    <hyperlink ref="D123" r:id="rId240"/>
    <hyperlink ref="E123" r:id="rId241"/>
    <hyperlink ref="D124" r:id="rId242"/>
    <hyperlink ref="E124" r:id="rId243"/>
    <hyperlink ref="D125" r:id="rId244"/>
    <hyperlink ref="E125" r:id="rId245"/>
    <hyperlink ref="D126" r:id="rId246"/>
    <hyperlink ref="E126" r:id="rId247"/>
    <hyperlink ref="D127" r:id="rId248"/>
    <hyperlink ref="E127" r:id="rId249"/>
    <hyperlink ref="D128" r:id="rId250"/>
    <hyperlink ref="E128" r:id="rId251"/>
    <hyperlink ref="D129" r:id="rId252"/>
    <hyperlink ref="E129" r:id="rId253"/>
    <hyperlink ref="D130" r:id="rId254"/>
    <hyperlink ref="E130" r:id="rId255"/>
    <hyperlink ref="D131" r:id="rId256"/>
    <hyperlink ref="E131" r:id="rId257"/>
    <hyperlink ref="D132" r:id="rId258"/>
    <hyperlink ref="E132" r:id="rId259"/>
    <hyperlink ref="D133" r:id="rId260"/>
    <hyperlink ref="E133" r:id="rId261"/>
    <hyperlink ref="D134" r:id="rId262"/>
    <hyperlink ref="E134" r:id="rId263"/>
    <hyperlink ref="D135" r:id="rId264"/>
    <hyperlink ref="E135" r:id="rId265"/>
    <hyperlink ref="D136" r:id="rId266"/>
    <hyperlink ref="E136" r:id="rId267"/>
    <hyperlink ref="D137" r:id="rId268"/>
    <hyperlink ref="E137" r:id="rId269"/>
    <hyperlink ref="D138" r:id="rId270"/>
    <hyperlink ref="E138" r:id="rId271"/>
    <hyperlink ref="D139" r:id="rId272"/>
    <hyperlink ref="E139" r:id="rId273"/>
    <hyperlink ref="D140" r:id="rId274"/>
    <hyperlink ref="E140" r:id="rId275"/>
    <hyperlink ref="D141" r:id="rId276"/>
    <hyperlink ref="E141" r:id="rId277"/>
    <hyperlink ref="S141" r:id="rId278"/>
    <hyperlink ref="D142" r:id="rId279"/>
    <hyperlink ref="E142" r:id="rId280"/>
    <hyperlink ref="D143" r:id="rId281"/>
    <hyperlink ref="E143" r:id="rId282"/>
    <hyperlink ref="D144" r:id="rId283"/>
    <hyperlink ref="E144" r:id="rId284"/>
    <hyperlink ref="D145" r:id="rId285"/>
    <hyperlink ref="E145" r:id="rId286"/>
    <hyperlink ref="D146" r:id="rId287"/>
    <hyperlink ref="D147" r:id="rId288"/>
    <hyperlink ref="E147" r:id="rId289"/>
    <hyperlink ref="D148" r:id="rId290"/>
    <hyperlink ref="E148" r:id="rId291"/>
    <hyperlink ref="D149" r:id="rId292"/>
    <hyperlink ref="E149" r:id="rId293"/>
    <hyperlink ref="D150" r:id="rId294"/>
    <hyperlink ref="E150" r:id="rId295"/>
    <hyperlink ref="D151" r:id="rId296"/>
    <hyperlink ref="E151" r:id="rId297"/>
    <hyperlink ref="D152" r:id="rId298"/>
    <hyperlink ref="E152" r:id="rId299"/>
    <hyperlink ref="D153" r:id="rId300"/>
    <hyperlink ref="E153" r:id="rId301"/>
    <hyperlink ref="D154" r:id="rId302"/>
    <hyperlink ref="E154" r:id="rId303"/>
    <hyperlink ref="D155" r:id="rId304"/>
    <hyperlink ref="E155" r:id="rId305"/>
    <hyperlink ref="D156" r:id="rId306"/>
    <hyperlink ref="E156" r:id="rId307"/>
    <hyperlink ref="D157" r:id="rId308"/>
    <hyperlink ref="E157" r:id="rId309"/>
    <hyperlink ref="D158" r:id="rId310"/>
    <hyperlink ref="E158" r:id="rId311"/>
    <hyperlink ref="D159" r:id="rId312"/>
    <hyperlink ref="E159" r:id="rId313"/>
    <hyperlink ref="D160" r:id="rId314"/>
    <hyperlink ref="E160" r:id="rId315"/>
    <hyperlink ref="S161" r:id="rId316"/>
    <hyperlink ref="D161" r:id="rId317"/>
    <hyperlink ref="E161" r:id="rId318"/>
    <hyperlink ref="D162" r:id="rId319"/>
    <hyperlink ref="E162" r:id="rId320"/>
    <hyperlink ref="D163" r:id="rId321"/>
    <hyperlink ref="E163" r:id="rId322"/>
    <hyperlink ref="D164" r:id="rId323"/>
    <hyperlink ref="E164" r:id="rId324"/>
    <hyperlink ref="D165" r:id="rId325"/>
    <hyperlink ref="E165" r:id="rId326"/>
    <hyperlink ref="D166" r:id="rId327"/>
    <hyperlink ref="E166" r:id="rId328"/>
    <hyperlink ref="D167" r:id="rId329"/>
    <hyperlink ref="E167" r:id="rId330"/>
    <hyperlink ref="D168" r:id="rId331"/>
    <hyperlink ref="E168" r:id="rId332"/>
    <hyperlink ref="D169" r:id="rId333"/>
    <hyperlink ref="E169" r:id="rId334"/>
    <hyperlink ref="D170" r:id="rId335"/>
    <hyperlink ref="E170" r:id="rId336"/>
    <hyperlink ref="D171" r:id="rId337"/>
    <hyperlink ref="E171" r:id="rId338"/>
    <hyperlink ref="S171" r:id="rId339"/>
    <hyperlink ref="D172" r:id="rId340"/>
    <hyperlink ref="E172" r:id="rId341"/>
    <hyperlink ref="D173" r:id="rId342"/>
    <hyperlink ref="E173" r:id="rId343"/>
    <hyperlink ref="D174" r:id="rId344"/>
    <hyperlink ref="E174" r:id="rId345"/>
    <hyperlink ref="D175" r:id="rId346"/>
    <hyperlink ref="E175" r:id="rId347"/>
    <hyperlink ref="D176" r:id="rId348"/>
    <hyperlink ref="E176" r:id="rId349"/>
    <hyperlink ref="D177" r:id="rId350"/>
    <hyperlink ref="E177" r:id="rId351"/>
    <hyperlink ref="D178" r:id="rId352"/>
    <hyperlink ref="E178" r:id="rId353"/>
    <hyperlink ref="D179" r:id="rId354"/>
    <hyperlink ref="E179" r:id="rId355"/>
    <hyperlink ref="D180" r:id="rId356"/>
    <hyperlink ref="E180" r:id="rId357"/>
    <hyperlink ref="D181" r:id="rId358"/>
    <hyperlink ref="E181" r:id="rId359"/>
    <hyperlink ref="S181" r:id="rId360"/>
    <hyperlink ref="D182" r:id="rId361"/>
    <hyperlink ref="E182" r:id="rId362"/>
    <hyperlink ref="D183" r:id="rId363"/>
    <hyperlink ref="E183" r:id="rId364"/>
    <hyperlink ref="D184" r:id="rId365"/>
    <hyperlink ref="E184" r:id="rId366"/>
    <hyperlink ref="D185" r:id="rId367"/>
    <hyperlink ref="E185" r:id="rId368"/>
    <hyperlink ref="D186" r:id="rId369"/>
    <hyperlink ref="E186" r:id="rId370"/>
    <hyperlink ref="D187" r:id="rId371"/>
    <hyperlink ref="E187" r:id="rId372"/>
    <hyperlink ref="D188" r:id="rId373"/>
    <hyperlink ref="E188" r:id="rId374"/>
    <hyperlink ref="D189" r:id="rId375"/>
    <hyperlink ref="E189" r:id="rId376"/>
    <hyperlink ref="D190" r:id="rId377"/>
    <hyperlink ref="E190" r:id="rId378"/>
    <hyperlink ref="D191" r:id="rId379"/>
    <hyperlink ref="E191" r:id="rId380"/>
    <hyperlink ref="S191" r:id="rId381"/>
    <hyperlink ref="D192" r:id="rId382"/>
    <hyperlink ref="E192" r:id="rId383"/>
    <hyperlink ref="D193" r:id="rId384"/>
    <hyperlink ref="E193" r:id="rId385"/>
    <hyperlink ref="D194" r:id="rId386"/>
    <hyperlink ref="E194" r:id="rId387"/>
    <hyperlink ref="D195" r:id="rId388"/>
    <hyperlink ref="E195" r:id="rId389"/>
    <hyperlink ref="D196" r:id="rId390"/>
    <hyperlink ref="E196" r:id="rId391"/>
    <hyperlink ref="D197" r:id="rId392"/>
    <hyperlink ref="E197" r:id="rId393"/>
    <hyperlink ref="D198" r:id="rId394"/>
    <hyperlink ref="E198" r:id="rId395"/>
    <hyperlink ref="D199" r:id="rId396"/>
    <hyperlink ref="E199" r:id="rId397"/>
    <hyperlink ref="D200" r:id="rId398"/>
    <hyperlink ref="E200" r:id="rId399"/>
    <hyperlink ref="D201" r:id="rId400"/>
    <hyperlink ref="E201" r:id="rId401"/>
    <hyperlink ref="D202" r:id="rId402"/>
    <hyperlink ref="E202" r:id="rId403"/>
    <hyperlink ref="D203" r:id="rId404"/>
    <hyperlink ref="E203" r:id="rId405"/>
    <hyperlink ref="D204" r:id="rId406"/>
    <hyperlink ref="E204" r:id="rId407"/>
    <hyperlink ref="D205" r:id="rId408"/>
    <hyperlink ref="E205" r:id="rId409"/>
    <hyperlink ref="D206" r:id="rId410"/>
    <hyperlink ref="E206" r:id="rId411"/>
    <hyperlink ref="D207" r:id="rId412"/>
    <hyperlink ref="E207" r:id="rId413"/>
    <hyperlink ref="D208" r:id="rId414"/>
    <hyperlink ref="E208" r:id="rId415"/>
    <hyperlink ref="D209" r:id="rId416"/>
    <hyperlink ref="E209" r:id="rId417"/>
    <hyperlink ref="D210" r:id="rId418"/>
    <hyperlink ref="E210" r:id="rId419"/>
    <hyperlink ref="D211" r:id="rId420"/>
    <hyperlink ref="E211" r:id="rId421"/>
    <hyperlink ref="R211" r:id="rId422"/>
    <hyperlink ref="D212" r:id="rId423"/>
    <hyperlink ref="E212" r:id="rId424"/>
    <hyperlink ref="D213" r:id="rId425"/>
    <hyperlink ref="E213" r:id="rId426"/>
    <hyperlink ref="D214" r:id="rId427"/>
    <hyperlink ref="E214" r:id="rId428"/>
    <hyperlink ref="D215" r:id="rId429"/>
    <hyperlink ref="E215" r:id="rId430"/>
    <hyperlink ref="D216" r:id="rId431"/>
    <hyperlink ref="E216" r:id="rId432"/>
    <hyperlink ref="D217" r:id="rId433"/>
    <hyperlink ref="E217" r:id="rId434"/>
    <hyperlink ref="D218" r:id="rId435"/>
    <hyperlink ref="E218" r:id="rId436"/>
    <hyperlink ref="D219" r:id="rId437"/>
    <hyperlink ref="E219" r:id="rId438"/>
    <hyperlink ref="D220" r:id="rId439"/>
    <hyperlink ref="E220" r:id="rId440"/>
    <hyperlink ref="D221" r:id="rId441"/>
    <hyperlink ref="R221" r:id="rId442"/>
    <hyperlink ref="E221" r:id="rId443"/>
    <hyperlink ref="R231" r:id="rId444"/>
    <hyperlink ref="D222" r:id="rId445"/>
    <hyperlink ref="E222" r:id="rId446"/>
    <hyperlink ref="D223" r:id="rId447"/>
    <hyperlink ref="E223" r:id="rId448"/>
    <hyperlink ref="D224" r:id="rId449"/>
    <hyperlink ref="E224" r:id="rId450"/>
    <hyperlink ref="D225" r:id="rId451"/>
    <hyperlink ref="E225" r:id="rId452"/>
    <hyperlink ref="D226" r:id="rId453"/>
    <hyperlink ref="E226" r:id="rId454"/>
    <hyperlink ref="D227" r:id="rId455"/>
    <hyperlink ref="E227" r:id="rId456"/>
    <hyperlink ref="D228" r:id="rId457"/>
    <hyperlink ref="E228" r:id="rId458"/>
    <hyperlink ref="D229" r:id="rId459"/>
    <hyperlink ref="E229" r:id="rId460"/>
    <hyperlink ref="D230" r:id="rId461"/>
    <hyperlink ref="E230" r:id="rId462"/>
    <hyperlink ref="D231" r:id="rId463"/>
    <hyperlink ref="E231" r:id="rId464"/>
  </hyperlinks>
  <pageMargins left="0.7" right="0.7" top="0.75" bottom="0.75" header="0.3" footer="0.3"/>
  <pageSetup orientation="portrait" r:id="rId465"/>
</worksheet>
</file>

<file path=xl/worksheets/sheet15.xml><?xml version="1.0" encoding="utf-8"?>
<worksheet xmlns="http://schemas.openxmlformats.org/spreadsheetml/2006/main" xmlns:r="http://schemas.openxmlformats.org/officeDocument/2006/relationships">
  <dimension ref="A1:T106"/>
  <sheetViews>
    <sheetView workbookViewId="0">
      <pane ySplit="1" topLeftCell="A44" activePane="bottomLeft" state="frozen"/>
      <selection pane="bottomLeft" activeCell="B63" sqref="B63"/>
    </sheetView>
  </sheetViews>
  <sheetFormatPr defaultRowHeight="15"/>
  <cols>
    <col min="1" max="1" width="10.42578125" style="12" customWidth="1"/>
    <col min="2" max="2" width="24.5703125" style="28" customWidth="1"/>
    <col min="3" max="3" width="14.42578125" style="6" customWidth="1"/>
    <col min="4" max="4" width="10.85546875" customWidth="1"/>
    <col min="5" max="5" width="11.140625" customWidth="1"/>
    <col min="6" max="6" width="11.140625" hidden="1" customWidth="1"/>
    <col min="7" max="7" width="13.42578125" style="6" hidden="1" customWidth="1"/>
    <col min="8" max="8" width="7.42578125" style="4" customWidth="1"/>
    <col min="9" max="9" width="8.85546875" style="8" customWidth="1"/>
    <col min="10" max="10" width="7" style="6" customWidth="1"/>
    <col min="11" max="11" width="8.140625" style="6" customWidth="1"/>
    <col min="12" max="13" width="10" style="1" customWidth="1"/>
    <col min="14" max="14" width="8.42578125" style="1" customWidth="1"/>
    <col min="15" max="15" width="10.85546875" style="1" customWidth="1"/>
    <col min="16" max="16" width="10.85546875" style="6" customWidth="1"/>
    <col min="18" max="18" width="10.140625" customWidth="1"/>
  </cols>
  <sheetData>
    <row r="1" spans="1:19" s="18" customFormat="1" ht="28.5" customHeight="1" thickBot="1">
      <c r="A1" s="57" t="s">
        <v>23</v>
      </c>
      <c r="B1" s="25" t="s">
        <v>7</v>
      </c>
      <c r="C1" s="18" t="s">
        <v>19</v>
      </c>
      <c r="D1" s="18" t="s">
        <v>14</v>
      </c>
      <c r="E1" s="18" t="s">
        <v>1</v>
      </c>
      <c r="F1" s="18" t="s">
        <v>40</v>
      </c>
      <c r="G1" s="18" t="s">
        <v>8</v>
      </c>
      <c r="H1" s="19" t="s">
        <v>9</v>
      </c>
      <c r="I1" s="20" t="s">
        <v>10</v>
      </c>
      <c r="J1" s="18" t="s">
        <v>4</v>
      </c>
      <c r="K1" s="18">
        <v>1</v>
      </c>
      <c r="L1" s="21" t="s">
        <v>3</v>
      </c>
      <c r="M1" s="21" t="s">
        <v>11</v>
      </c>
      <c r="N1" s="21" t="s">
        <v>24</v>
      </c>
      <c r="O1" s="21" t="s">
        <v>0</v>
      </c>
      <c r="P1" s="18" t="s">
        <v>2</v>
      </c>
    </row>
    <row r="2" spans="1:19" s="106" customFormat="1">
      <c r="A2" s="107">
        <v>44572</v>
      </c>
      <c r="B2" s="109" t="s">
        <v>828</v>
      </c>
      <c r="C2" s="111" t="s">
        <v>830</v>
      </c>
      <c r="D2" s="103" t="s">
        <v>829</v>
      </c>
      <c r="E2" s="103" t="s">
        <v>831</v>
      </c>
      <c r="F2" s="24"/>
      <c r="G2" s="105"/>
      <c r="H2" s="136">
        <f t="shared" ref="H2:H31" si="0">I2/O2</f>
        <v>-9.5926107340284172E-2</v>
      </c>
      <c r="I2" s="137">
        <f t="shared" ref="I2:I31" si="1">L2-N2-O2-M2</f>
        <v>-13.708800000000011</v>
      </c>
      <c r="J2" s="105" t="s">
        <v>17</v>
      </c>
      <c r="K2" s="105">
        <v>0</v>
      </c>
      <c r="L2" s="74">
        <v>160.97999999999999</v>
      </c>
      <c r="M2" s="74">
        <f>L2*6%</f>
        <v>9.6587999999999994</v>
      </c>
      <c r="N2" s="74">
        <v>22.12</v>
      </c>
      <c r="O2" s="74">
        <v>142.91</v>
      </c>
      <c r="P2" s="110" t="s">
        <v>29</v>
      </c>
      <c r="R2" s="138"/>
      <c r="S2" s="139"/>
    </row>
    <row r="3" spans="1:19" s="106" customFormat="1">
      <c r="A3" s="107"/>
      <c r="B3" s="109" t="s">
        <v>832</v>
      </c>
      <c r="C3" s="111" t="s">
        <v>834</v>
      </c>
      <c r="D3" s="103" t="s">
        <v>833</v>
      </c>
      <c r="E3" s="103" t="s">
        <v>835</v>
      </c>
      <c r="F3" s="24"/>
      <c r="G3" s="105"/>
      <c r="H3" s="136">
        <f t="shared" si="0"/>
        <v>-4.240685543964242E-2</v>
      </c>
      <c r="I3" s="137">
        <f t="shared" si="1"/>
        <v>-1.1382000000000025</v>
      </c>
      <c r="J3" s="105" t="s">
        <v>17</v>
      </c>
      <c r="K3" s="105">
        <v>0</v>
      </c>
      <c r="L3" s="74">
        <v>34.97</v>
      </c>
      <c r="M3" s="74">
        <f t="shared" ref="M3:M31" si="2">L3*6%</f>
        <v>2.0981999999999998</v>
      </c>
      <c r="N3" s="74">
        <v>7.17</v>
      </c>
      <c r="O3" s="74">
        <v>26.84</v>
      </c>
      <c r="P3" s="110">
        <v>77729</v>
      </c>
      <c r="R3" s="138"/>
      <c r="S3" s="140"/>
    </row>
    <row r="4" spans="1:19" s="106" customFormat="1">
      <c r="A4" s="107"/>
      <c r="B4" s="24" t="s">
        <v>836</v>
      </c>
      <c r="C4" s="111" t="s">
        <v>838</v>
      </c>
      <c r="D4" s="103" t="s">
        <v>837</v>
      </c>
      <c r="E4" s="113" t="s">
        <v>839</v>
      </c>
      <c r="F4" s="24"/>
      <c r="G4" s="105"/>
      <c r="H4" s="136">
        <f t="shared" si="0"/>
        <v>-0.26527093596059104</v>
      </c>
      <c r="I4" s="137">
        <f t="shared" si="1"/>
        <v>-11.846999999999994</v>
      </c>
      <c r="J4" s="105" t="s">
        <v>17</v>
      </c>
      <c r="K4" s="105">
        <v>0</v>
      </c>
      <c r="L4" s="74">
        <v>40.950000000000003</v>
      </c>
      <c r="M4" s="74">
        <f t="shared" si="2"/>
        <v>2.4570000000000003</v>
      </c>
      <c r="N4" s="74">
        <v>5.68</v>
      </c>
      <c r="O4" s="74">
        <v>44.66</v>
      </c>
      <c r="P4" s="110" t="s">
        <v>29</v>
      </c>
    </row>
    <row r="5" spans="1:19" s="106" customFormat="1" ht="16.350000000000001" customHeight="1">
      <c r="A5" s="107"/>
      <c r="B5" s="24" t="s">
        <v>840</v>
      </c>
      <c r="C5" s="111" t="s">
        <v>842</v>
      </c>
      <c r="D5" s="103" t="s">
        <v>841</v>
      </c>
      <c r="E5" s="103" t="s">
        <v>843</v>
      </c>
      <c r="F5" s="24"/>
      <c r="G5" s="105"/>
      <c r="H5" s="136">
        <f t="shared" si="0"/>
        <v>-2.6844003606852927E-2</v>
      </c>
      <c r="I5" s="137">
        <f t="shared" si="1"/>
        <v>-0.59539999999999793</v>
      </c>
      <c r="J5" s="105" t="s">
        <v>17</v>
      </c>
      <c r="K5" s="105">
        <v>2</v>
      </c>
      <c r="L5" s="74">
        <v>30.59</v>
      </c>
      <c r="M5" s="74">
        <f t="shared" si="2"/>
        <v>1.8353999999999999</v>
      </c>
      <c r="N5" s="74">
        <v>7.17</v>
      </c>
      <c r="O5" s="74">
        <v>22.18</v>
      </c>
      <c r="P5" s="110">
        <v>26053</v>
      </c>
    </row>
    <row r="6" spans="1:19" s="106" customFormat="1" ht="16.350000000000001" customHeight="1">
      <c r="A6" s="107"/>
      <c r="B6" s="24" t="s">
        <v>844</v>
      </c>
      <c r="C6" s="111" t="s">
        <v>846</v>
      </c>
      <c r="D6" s="103" t="s">
        <v>845</v>
      </c>
      <c r="E6" s="103" t="s">
        <v>847</v>
      </c>
      <c r="F6" s="24"/>
      <c r="G6" s="105"/>
      <c r="H6" s="136">
        <f t="shared" si="0"/>
        <v>-2.3367571533382259E-2</v>
      </c>
      <c r="I6" s="137">
        <f t="shared" si="1"/>
        <v>-0.63700000000000045</v>
      </c>
      <c r="J6" s="105" t="s">
        <v>17</v>
      </c>
      <c r="K6" s="105">
        <v>2</v>
      </c>
      <c r="L6" s="74">
        <v>35.950000000000003</v>
      </c>
      <c r="M6" s="74">
        <f t="shared" si="2"/>
        <v>2.157</v>
      </c>
      <c r="N6" s="74">
        <v>7.17</v>
      </c>
      <c r="O6" s="74">
        <v>27.26</v>
      </c>
      <c r="P6" s="110">
        <v>10708</v>
      </c>
    </row>
    <row r="7" spans="1:19" s="106" customFormat="1" ht="16.350000000000001" customHeight="1">
      <c r="A7" s="107"/>
      <c r="B7" s="24" t="s">
        <v>848</v>
      </c>
      <c r="C7" s="111" t="s">
        <v>850</v>
      </c>
      <c r="D7" s="103" t="s">
        <v>849</v>
      </c>
      <c r="E7" s="103" t="s">
        <v>851</v>
      </c>
      <c r="F7" s="103"/>
      <c r="G7" s="105"/>
      <c r="H7" s="136">
        <f t="shared" si="0"/>
        <v>-0.48624862486248627</v>
      </c>
      <c r="I7" s="137">
        <f t="shared" si="1"/>
        <v>-17.68</v>
      </c>
      <c r="J7" s="105" t="s">
        <v>17</v>
      </c>
      <c r="K7" s="105">
        <v>2</v>
      </c>
      <c r="L7" s="74">
        <v>27.5</v>
      </c>
      <c r="M7" s="74">
        <f t="shared" si="2"/>
        <v>1.65</v>
      </c>
      <c r="N7" s="74">
        <v>7.17</v>
      </c>
      <c r="O7" s="74">
        <v>36.36</v>
      </c>
      <c r="P7" s="110">
        <v>32783</v>
      </c>
    </row>
    <row r="8" spans="1:19" s="106" customFormat="1" ht="15.75" customHeight="1">
      <c r="A8" s="107"/>
      <c r="B8" s="24" t="s">
        <v>852</v>
      </c>
      <c r="C8" s="111" t="s">
        <v>855</v>
      </c>
      <c r="D8" s="103" t="s">
        <v>853</v>
      </c>
      <c r="E8" s="103" t="s">
        <v>854</v>
      </c>
      <c r="F8" s="103"/>
      <c r="G8" s="105"/>
      <c r="H8" s="136">
        <f t="shared" si="0"/>
        <v>-0.34417952314165501</v>
      </c>
      <c r="I8" s="137">
        <f t="shared" si="1"/>
        <v>-12.27</v>
      </c>
      <c r="J8" s="105" t="s">
        <v>17</v>
      </c>
      <c r="K8" s="105">
        <v>3</v>
      </c>
      <c r="L8" s="74">
        <v>32.5</v>
      </c>
      <c r="M8" s="74">
        <f t="shared" si="2"/>
        <v>1.95</v>
      </c>
      <c r="N8" s="74">
        <v>7.17</v>
      </c>
      <c r="O8" s="74">
        <v>35.65</v>
      </c>
      <c r="P8" s="110">
        <v>19545</v>
      </c>
    </row>
    <row r="9" spans="1:19" s="106" customFormat="1" ht="16.350000000000001" customHeight="1">
      <c r="A9" s="107"/>
      <c r="B9" s="24" t="s">
        <v>856</v>
      </c>
      <c r="C9" s="111" t="s">
        <v>858</v>
      </c>
      <c r="D9" s="103" t="s">
        <v>857</v>
      </c>
      <c r="E9" s="103" t="s">
        <v>859</v>
      </c>
      <c r="F9" s="103"/>
      <c r="G9" s="105"/>
      <c r="H9" s="136">
        <f t="shared" si="0"/>
        <v>-0.30896463022508036</v>
      </c>
      <c r="I9" s="137">
        <f t="shared" si="1"/>
        <v>-9.6088000000000005</v>
      </c>
      <c r="J9" s="105" t="s">
        <v>17</v>
      </c>
      <c r="K9" s="105">
        <v>3</v>
      </c>
      <c r="L9" s="74">
        <v>30.98</v>
      </c>
      <c r="M9" s="74">
        <f t="shared" si="2"/>
        <v>1.8588</v>
      </c>
      <c r="N9" s="74">
        <v>7.63</v>
      </c>
      <c r="O9" s="74">
        <v>31.1</v>
      </c>
      <c r="P9" s="110">
        <v>2657</v>
      </c>
    </row>
    <row r="10" spans="1:19" s="106" customFormat="1" ht="16.350000000000001" customHeight="1">
      <c r="A10" s="107"/>
      <c r="B10" s="24" t="s">
        <v>860</v>
      </c>
      <c r="C10" s="111" t="s">
        <v>862</v>
      </c>
      <c r="D10" s="103" t="s">
        <v>861</v>
      </c>
      <c r="E10" s="103" t="s">
        <v>863</v>
      </c>
      <c r="F10" s="103"/>
      <c r="G10" s="105"/>
      <c r="H10" s="136">
        <f t="shared" si="0"/>
        <v>-0.32196969696969707</v>
      </c>
      <c r="I10" s="137">
        <f t="shared" si="1"/>
        <v>-14.450000000000005</v>
      </c>
      <c r="J10" s="105" t="s">
        <v>17</v>
      </c>
      <c r="K10" s="105">
        <v>1</v>
      </c>
      <c r="L10" s="74">
        <v>40</v>
      </c>
      <c r="M10" s="74">
        <f t="shared" si="2"/>
        <v>2.4</v>
      </c>
      <c r="N10" s="74">
        <v>7.17</v>
      </c>
      <c r="O10" s="74">
        <v>44.88</v>
      </c>
      <c r="P10" s="110">
        <v>12197</v>
      </c>
      <c r="R10" s="115"/>
    </row>
    <row r="11" spans="1:19" s="96" customFormat="1" ht="16.350000000000001" customHeight="1">
      <c r="A11" s="93"/>
      <c r="B11" s="43" t="s">
        <v>864</v>
      </c>
      <c r="C11" s="117" t="s">
        <v>866</v>
      </c>
      <c r="D11" s="118" t="s">
        <v>865</v>
      </c>
      <c r="E11" s="118" t="s">
        <v>867</v>
      </c>
      <c r="F11" s="118"/>
      <c r="G11" s="94"/>
      <c r="H11" s="97">
        <f t="shared" si="0"/>
        <v>0.38733508082131907</v>
      </c>
      <c r="I11" s="98">
        <f t="shared" si="1"/>
        <v>17.732199999999988</v>
      </c>
      <c r="J11" s="94" t="s">
        <v>17</v>
      </c>
      <c r="K11" s="94">
        <v>2</v>
      </c>
      <c r="L11" s="99">
        <v>78.13</v>
      </c>
      <c r="M11" s="99">
        <f t="shared" si="2"/>
        <v>4.6877999999999993</v>
      </c>
      <c r="N11" s="99">
        <v>9.93</v>
      </c>
      <c r="O11" s="99">
        <v>45.78</v>
      </c>
      <c r="P11" s="100" t="s">
        <v>29</v>
      </c>
    </row>
    <row r="12" spans="1:19" s="106" customFormat="1" ht="16.350000000000001" customHeight="1">
      <c r="A12" s="107">
        <v>44573</v>
      </c>
      <c r="B12" s="24" t="s">
        <v>868</v>
      </c>
      <c r="C12" s="111" t="s">
        <v>870</v>
      </c>
      <c r="D12" s="103" t="s">
        <v>869</v>
      </c>
      <c r="E12" s="103" t="s">
        <v>871</v>
      </c>
      <c r="F12" s="103"/>
      <c r="G12" s="105"/>
      <c r="H12" s="136">
        <f t="shared" si="0"/>
        <v>-0.33550458715596332</v>
      </c>
      <c r="I12" s="137">
        <f t="shared" si="1"/>
        <v>-15.359400000000001</v>
      </c>
      <c r="J12" s="105" t="s">
        <v>17</v>
      </c>
      <c r="K12" s="105">
        <v>0</v>
      </c>
      <c r="L12" s="74">
        <v>39.99</v>
      </c>
      <c r="M12" s="74">
        <f t="shared" si="2"/>
        <v>2.3994</v>
      </c>
      <c r="N12" s="74">
        <v>7.17</v>
      </c>
      <c r="O12" s="74">
        <v>45.78</v>
      </c>
      <c r="P12" s="110">
        <v>32897</v>
      </c>
    </row>
    <row r="13" spans="1:19" s="106" customFormat="1" ht="16.350000000000001" customHeight="1">
      <c r="A13" s="107"/>
      <c r="B13" s="24" t="s">
        <v>872</v>
      </c>
      <c r="C13" s="111" t="s">
        <v>874</v>
      </c>
      <c r="D13" s="103" t="s">
        <v>873</v>
      </c>
      <c r="E13" s="103" t="s">
        <v>875</v>
      </c>
      <c r="F13" s="103"/>
      <c r="G13" s="105"/>
      <c r="H13" s="136">
        <f t="shared" si="0"/>
        <v>-0.16775957257346388</v>
      </c>
      <c r="I13" s="137">
        <f t="shared" si="1"/>
        <v>-18.839399999999994</v>
      </c>
      <c r="J13" s="105" t="s">
        <v>17</v>
      </c>
      <c r="K13" s="105">
        <v>0</v>
      </c>
      <c r="L13" s="74">
        <v>109.99</v>
      </c>
      <c r="M13" s="74">
        <f t="shared" si="2"/>
        <v>6.5993999999999993</v>
      </c>
      <c r="N13" s="74">
        <v>9.93</v>
      </c>
      <c r="O13" s="114">
        <v>112.3</v>
      </c>
      <c r="P13" s="110">
        <v>103812</v>
      </c>
      <c r="R13" s="115"/>
    </row>
    <row r="14" spans="1:19" s="106" customFormat="1" ht="16.350000000000001" customHeight="1">
      <c r="A14" s="107"/>
      <c r="B14" s="24" t="s">
        <v>876</v>
      </c>
      <c r="C14" s="111" t="s">
        <v>878</v>
      </c>
      <c r="D14" s="103" t="s">
        <v>877</v>
      </c>
      <c r="E14" s="115" t="s">
        <v>879</v>
      </c>
      <c r="F14" s="103"/>
      <c r="G14" s="105"/>
      <c r="H14" s="136">
        <f t="shared" si="0"/>
        <v>-0.21192283929429523</v>
      </c>
      <c r="I14" s="137">
        <f t="shared" si="1"/>
        <v>-30.870799999999981</v>
      </c>
      <c r="J14" s="105" t="s">
        <v>17</v>
      </c>
      <c r="K14" s="105">
        <v>1</v>
      </c>
      <c r="L14" s="74">
        <v>133.18</v>
      </c>
      <c r="M14" s="74">
        <f t="shared" si="2"/>
        <v>7.9908000000000001</v>
      </c>
      <c r="N14" s="74">
        <v>10.39</v>
      </c>
      <c r="O14" s="74">
        <v>145.66999999999999</v>
      </c>
      <c r="P14" s="110">
        <v>93306</v>
      </c>
    </row>
    <row r="15" spans="1:19" s="106" customFormat="1" ht="16.350000000000001" customHeight="1">
      <c r="A15" s="104"/>
      <c r="B15" s="24" t="s">
        <v>880</v>
      </c>
      <c r="C15" s="111" t="s">
        <v>882</v>
      </c>
      <c r="D15" s="103" t="s">
        <v>881</v>
      </c>
      <c r="E15" s="103" t="s">
        <v>883</v>
      </c>
      <c r="F15" s="103"/>
      <c r="G15" s="105"/>
      <c r="H15" s="136">
        <f t="shared" si="0"/>
        <v>-1.1944577161968445E-2</v>
      </c>
      <c r="I15" s="137">
        <f t="shared" si="1"/>
        <v>-0.24999999999999956</v>
      </c>
      <c r="J15" s="105" t="s">
        <v>17</v>
      </c>
      <c r="K15" s="105">
        <v>0</v>
      </c>
      <c r="L15" s="74">
        <v>22</v>
      </c>
      <c r="M15" s="74">
        <f t="shared" si="2"/>
        <v>1.3199999999999998</v>
      </c>
      <c r="N15" s="116"/>
      <c r="O15" s="74">
        <v>20.93</v>
      </c>
      <c r="P15" s="110">
        <v>166551</v>
      </c>
    </row>
    <row r="16" spans="1:19" s="106" customFormat="1" ht="16.350000000000001" customHeight="1">
      <c r="A16" s="104"/>
      <c r="B16" s="24" t="s">
        <v>884</v>
      </c>
      <c r="C16" s="111" t="s">
        <v>886</v>
      </c>
      <c r="D16" s="103" t="s">
        <v>885</v>
      </c>
      <c r="E16" s="103" t="s">
        <v>887</v>
      </c>
      <c r="F16" s="103"/>
      <c r="G16" s="105"/>
      <c r="H16" s="136">
        <f t="shared" si="0"/>
        <v>1.2560920502092048</v>
      </c>
      <c r="I16" s="137">
        <f t="shared" si="1"/>
        <v>30.020599999999995</v>
      </c>
      <c r="J16" s="105" t="s">
        <v>17</v>
      </c>
      <c r="K16" s="105">
        <v>1</v>
      </c>
      <c r="L16" s="74">
        <v>64.989999999999995</v>
      </c>
      <c r="M16" s="74">
        <f t="shared" si="2"/>
        <v>3.8993999999999995</v>
      </c>
      <c r="N16" s="116">
        <v>7.17</v>
      </c>
      <c r="O16" s="74">
        <v>23.9</v>
      </c>
      <c r="P16" s="110">
        <v>97907</v>
      </c>
    </row>
    <row r="17" spans="1:18" s="106" customFormat="1" ht="16.350000000000001" customHeight="1">
      <c r="A17" s="104"/>
      <c r="B17" s="24" t="s">
        <v>888</v>
      </c>
      <c r="C17" s="111" t="s">
        <v>890</v>
      </c>
      <c r="D17" s="103" t="s">
        <v>889</v>
      </c>
      <c r="E17" s="103" t="s">
        <v>891</v>
      </c>
      <c r="F17" s="103"/>
      <c r="G17" s="105"/>
      <c r="H17" s="136">
        <f t="shared" si="0"/>
        <v>0.50870995670995645</v>
      </c>
      <c r="I17" s="137">
        <f t="shared" si="1"/>
        <v>11.751199999999994</v>
      </c>
      <c r="J17" s="105" t="s">
        <v>17</v>
      </c>
      <c r="K17" s="105">
        <v>0</v>
      </c>
      <c r="L17" s="74">
        <v>43.98</v>
      </c>
      <c r="M17" s="74">
        <f t="shared" si="2"/>
        <v>2.6387999999999998</v>
      </c>
      <c r="N17" s="74">
        <v>6.49</v>
      </c>
      <c r="O17" s="74">
        <v>23.1</v>
      </c>
      <c r="P17" s="110">
        <v>71632</v>
      </c>
    </row>
    <row r="18" spans="1:18" s="96" customFormat="1" ht="16.350000000000001" customHeight="1">
      <c r="A18" s="101"/>
      <c r="B18" s="141" t="s">
        <v>892</v>
      </c>
      <c r="C18" s="117" t="s">
        <v>894</v>
      </c>
      <c r="D18" s="118" t="s">
        <v>893</v>
      </c>
      <c r="E18" s="118" t="s">
        <v>895</v>
      </c>
      <c r="F18" s="118"/>
      <c r="G18" s="94"/>
      <c r="H18" s="97">
        <f t="shared" si="0"/>
        <v>-0.21701567398119115</v>
      </c>
      <c r="I18" s="98">
        <f t="shared" si="1"/>
        <v>-3.4613999999999985</v>
      </c>
      <c r="J18" s="94" t="s">
        <v>17</v>
      </c>
      <c r="K18" s="94">
        <v>1</v>
      </c>
      <c r="L18" s="99">
        <v>20.190000000000001</v>
      </c>
      <c r="M18" s="99">
        <f t="shared" si="2"/>
        <v>1.2114</v>
      </c>
      <c r="N18" s="99">
        <v>6.49</v>
      </c>
      <c r="O18" s="99">
        <v>15.95</v>
      </c>
      <c r="P18" s="100" t="s">
        <v>29</v>
      </c>
    </row>
    <row r="19" spans="1:18" s="106" customFormat="1" ht="16.350000000000001" customHeight="1">
      <c r="A19" s="107">
        <v>44574</v>
      </c>
      <c r="B19" s="102" t="s">
        <v>896</v>
      </c>
      <c r="C19" s="111" t="s">
        <v>898</v>
      </c>
      <c r="D19" s="103" t="s">
        <v>897</v>
      </c>
      <c r="E19" s="103" t="s">
        <v>899</v>
      </c>
      <c r="F19" s="103"/>
      <c r="G19" s="105"/>
      <c r="H19" s="136">
        <f t="shared" si="0"/>
        <v>8.4463971880492053E-2</v>
      </c>
      <c r="I19" s="137">
        <f t="shared" si="1"/>
        <v>0.96119999999999961</v>
      </c>
      <c r="J19" s="105" t="s">
        <v>17</v>
      </c>
      <c r="K19" s="105">
        <v>0</v>
      </c>
      <c r="L19" s="116">
        <v>18.98</v>
      </c>
      <c r="M19" s="74">
        <f t="shared" si="2"/>
        <v>1.1388</v>
      </c>
      <c r="N19" s="74">
        <v>5.5</v>
      </c>
      <c r="O19" s="74">
        <v>11.38</v>
      </c>
      <c r="P19" s="100" t="s">
        <v>29</v>
      </c>
    </row>
    <row r="20" spans="1:18" s="106" customFormat="1" ht="16.350000000000001" customHeight="1">
      <c r="A20" s="104"/>
      <c r="B20" s="24" t="s">
        <v>900</v>
      </c>
      <c r="C20" s="111" t="s">
        <v>902</v>
      </c>
      <c r="D20" s="103" t="s">
        <v>901</v>
      </c>
      <c r="E20" s="103" t="s">
        <v>903</v>
      </c>
      <c r="F20" s="103"/>
      <c r="G20" s="105"/>
      <c r="H20" s="136">
        <f t="shared" si="0"/>
        <v>1.8255033557046985</v>
      </c>
      <c r="I20" s="137">
        <f t="shared" si="1"/>
        <v>2.7200000000000006</v>
      </c>
      <c r="J20" s="105" t="s">
        <v>30</v>
      </c>
      <c r="K20" s="105">
        <v>1</v>
      </c>
      <c r="L20" s="74">
        <v>8.5</v>
      </c>
      <c r="M20" s="74">
        <f t="shared" si="2"/>
        <v>0.51</v>
      </c>
      <c r="N20" s="74">
        <v>3.78</v>
      </c>
      <c r="O20" s="74">
        <v>1.49</v>
      </c>
      <c r="P20" s="100" t="s">
        <v>29</v>
      </c>
    </row>
    <row r="21" spans="1:18" s="106" customFormat="1" ht="16.350000000000001" customHeight="1">
      <c r="A21" s="107"/>
      <c r="B21" s="121" t="s">
        <v>904</v>
      </c>
      <c r="C21" s="105" t="s">
        <v>906</v>
      </c>
      <c r="D21" s="103" t="s">
        <v>905</v>
      </c>
      <c r="E21" s="103" t="s">
        <v>907</v>
      </c>
      <c r="F21" s="103"/>
      <c r="G21" s="105"/>
      <c r="H21" s="136">
        <f t="shared" si="0"/>
        <v>0.55066810344827577</v>
      </c>
      <c r="I21" s="137">
        <f t="shared" si="1"/>
        <v>10.220399999999998</v>
      </c>
      <c r="J21" s="105" t="s">
        <v>17</v>
      </c>
      <c r="K21" s="105">
        <v>0</v>
      </c>
      <c r="L21" s="74">
        <v>36.659999999999997</v>
      </c>
      <c r="M21" s="74">
        <f t="shared" si="2"/>
        <v>2.1995999999999998</v>
      </c>
      <c r="N21" s="74">
        <v>5.68</v>
      </c>
      <c r="O21" s="74">
        <v>18.559999999999999</v>
      </c>
      <c r="P21" s="110">
        <v>65855</v>
      </c>
    </row>
    <row r="22" spans="1:18" s="106" customFormat="1" ht="16.350000000000001" customHeight="1">
      <c r="A22" s="107"/>
      <c r="B22" s="121" t="s">
        <v>908</v>
      </c>
      <c r="C22" s="105" t="s">
        <v>910</v>
      </c>
      <c r="D22" s="103" t="s">
        <v>909</v>
      </c>
      <c r="E22" s="103" t="s">
        <v>911</v>
      </c>
      <c r="F22" s="103"/>
      <c r="G22" s="105"/>
      <c r="H22" s="136">
        <f t="shared" si="0"/>
        <v>-1.1760727272727272</v>
      </c>
      <c r="I22" s="137">
        <f t="shared" si="1"/>
        <v>-6.4683999999999999</v>
      </c>
      <c r="J22" s="105" t="s">
        <v>17</v>
      </c>
      <c r="K22" s="105">
        <v>0</v>
      </c>
      <c r="L22" s="74">
        <v>16.14</v>
      </c>
      <c r="M22" s="74">
        <f t="shared" si="2"/>
        <v>0.96840000000000004</v>
      </c>
      <c r="N22" s="74">
        <v>16.14</v>
      </c>
      <c r="O22" s="74">
        <v>5.5</v>
      </c>
      <c r="P22" s="110" t="s">
        <v>29</v>
      </c>
    </row>
    <row r="23" spans="1:18" s="106" customFormat="1" ht="16.350000000000001" customHeight="1">
      <c r="A23" s="104"/>
      <c r="B23" s="121" t="s">
        <v>912</v>
      </c>
      <c r="C23" s="105" t="s">
        <v>914</v>
      </c>
      <c r="D23" s="103" t="s">
        <v>913</v>
      </c>
      <c r="E23" s="103" t="s">
        <v>915</v>
      </c>
      <c r="F23" s="103"/>
      <c r="G23" s="105"/>
      <c r="H23" s="136">
        <f t="shared" si="0"/>
        <v>0.20093639575971728</v>
      </c>
      <c r="I23" s="137">
        <f t="shared" si="1"/>
        <v>2.2745999999999995</v>
      </c>
      <c r="J23" s="105" t="s">
        <v>30</v>
      </c>
      <c r="K23" s="105">
        <v>1</v>
      </c>
      <c r="L23" s="74">
        <v>22.09</v>
      </c>
      <c r="M23" s="74">
        <f t="shared" si="2"/>
        <v>1.3253999999999999</v>
      </c>
      <c r="N23" s="74">
        <v>7.17</v>
      </c>
      <c r="O23" s="74">
        <v>11.32</v>
      </c>
      <c r="P23" s="110">
        <v>148315</v>
      </c>
    </row>
    <row r="24" spans="1:18" s="106" customFormat="1" ht="16.350000000000001" customHeight="1">
      <c r="A24" s="107"/>
      <c r="B24" s="121" t="s">
        <v>917</v>
      </c>
      <c r="C24" s="105" t="s">
        <v>918</v>
      </c>
      <c r="D24" s="103" t="s">
        <v>916</v>
      </c>
      <c r="E24" s="103" t="s">
        <v>919</v>
      </c>
      <c r="F24" s="103"/>
      <c r="G24" s="105"/>
      <c r="H24" s="136">
        <f t="shared" si="0"/>
        <v>8.694085656016301E-2</v>
      </c>
      <c r="I24" s="137">
        <f t="shared" si="1"/>
        <v>2.5577999999999959</v>
      </c>
      <c r="J24" s="105" t="s">
        <v>30</v>
      </c>
      <c r="K24" s="105">
        <v>2</v>
      </c>
      <c r="L24" s="74">
        <v>39.869999999999997</v>
      </c>
      <c r="M24" s="74">
        <f t="shared" si="2"/>
        <v>2.3921999999999999</v>
      </c>
      <c r="N24" s="74">
        <v>5.5</v>
      </c>
      <c r="O24" s="74">
        <v>29.42</v>
      </c>
      <c r="P24" s="110">
        <v>10138</v>
      </c>
    </row>
    <row r="25" spans="1:18" s="28" customFormat="1">
      <c r="A25" s="104"/>
      <c r="B25" s="58" t="s">
        <v>920</v>
      </c>
      <c r="C25" s="105" t="s">
        <v>922</v>
      </c>
      <c r="D25" s="103" t="s">
        <v>921</v>
      </c>
      <c r="E25" s="103" t="s">
        <v>923</v>
      </c>
      <c r="F25" s="103"/>
      <c r="G25" s="105"/>
      <c r="H25" s="4">
        <f t="shared" si="0"/>
        <v>1.0386486486486484</v>
      </c>
      <c r="I25" s="8">
        <f t="shared" si="1"/>
        <v>7.6859999999999982</v>
      </c>
      <c r="J25" s="105" t="s">
        <v>30</v>
      </c>
      <c r="K25" s="105">
        <v>1</v>
      </c>
      <c r="L25" s="74">
        <v>21.9</v>
      </c>
      <c r="M25" s="1">
        <f t="shared" si="2"/>
        <v>1.3139999999999998</v>
      </c>
      <c r="N25" s="74">
        <v>5.5</v>
      </c>
      <c r="O25" s="74">
        <v>7.4</v>
      </c>
      <c r="P25" s="110" t="s">
        <v>29</v>
      </c>
    </row>
    <row r="26" spans="1:18" s="106" customFormat="1">
      <c r="A26" s="104"/>
      <c r="B26" s="58" t="s">
        <v>924</v>
      </c>
      <c r="C26" s="105" t="s">
        <v>926</v>
      </c>
      <c r="D26" s="103" t="s">
        <v>925</v>
      </c>
      <c r="E26" s="103" t="s">
        <v>927</v>
      </c>
      <c r="F26" s="103"/>
      <c r="G26" s="105"/>
      <c r="H26" s="4">
        <f t="shared" si="0"/>
        <v>0.12369924141008479</v>
      </c>
      <c r="I26" s="8">
        <f t="shared" si="1"/>
        <v>5.5442</v>
      </c>
      <c r="J26" s="105" t="s">
        <v>17</v>
      </c>
      <c r="K26" s="105">
        <v>0</v>
      </c>
      <c r="L26" s="74">
        <v>59.43</v>
      </c>
      <c r="M26" s="1">
        <f t="shared" si="2"/>
        <v>3.5657999999999999</v>
      </c>
      <c r="N26" s="74">
        <v>5.5</v>
      </c>
      <c r="O26" s="74">
        <v>44.82</v>
      </c>
      <c r="P26" s="110" t="s">
        <v>29</v>
      </c>
    </row>
    <row r="27" spans="1:18" s="106" customFormat="1">
      <c r="A27" s="107"/>
      <c r="B27" s="58" t="s">
        <v>928</v>
      </c>
      <c r="C27" s="105" t="s">
        <v>930</v>
      </c>
      <c r="D27" s="103" t="s">
        <v>929</v>
      </c>
      <c r="E27" s="103" t="s">
        <v>931</v>
      </c>
      <c r="F27" s="103"/>
      <c r="G27" s="105"/>
      <c r="H27" s="4">
        <f t="shared" si="0"/>
        <v>-9.7143769457970638E-2</v>
      </c>
      <c r="I27" s="8">
        <f t="shared" si="1"/>
        <v>-12.169199999999982</v>
      </c>
      <c r="J27" s="105" t="s">
        <v>30</v>
      </c>
      <c r="K27" s="105">
        <v>1</v>
      </c>
      <c r="L27" s="74">
        <v>129.99</v>
      </c>
      <c r="M27" s="1">
        <f>L27*8%</f>
        <v>10.3992</v>
      </c>
      <c r="N27" s="74">
        <v>6.49</v>
      </c>
      <c r="O27" s="74">
        <v>125.27</v>
      </c>
      <c r="P27" s="110">
        <v>1606</v>
      </c>
    </row>
    <row r="28" spans="1:18" s="50" customFormat="1">
      <c r="A28" s="101"/>
      <c r="B28" s="122" t="s">
        <v>932</v>
      </c>
      <c r="C28" s="94" t="s">
        <v>934</v>
      </c>
      <c r="D28" s="118" t="s">
        <v>933</v>
      </c>
      <c r="E28" s="118" t="s">
        <v>935</v>
      </c>
      <c r="F28" s="118"/>
      <c r="G28" s="94"/>
      <c r="H28" s="81">
        <f t="shared" si="0"/>
        <v>-0.31033932135728542</v>
      </c>
      <c r="I28" s="48">
        <f t="shared" si="1"/>
        <v>-1.5548</v>
      </c>
      <c r="J28" s="94" t="s">
        <v>30</v>
      </c>
      <c r="K28" s="94">
        <v>1</v>
      </c>
      <c r="L28" s="99">
        <v>10.58</v>
      </c>
      <c r="M28" s="49">
        <f t="shared" si="2"/>
        <v>0.63480000000000003</v>
      </c>
      <c r="N28" s="99">
        <v>6.49</v>
      </c>
      <c r="O28" s="99">
        <v>5.01</v>
      </c>
      <c r="P28" s="100" t="s">
        <v>29</v>
      </c>
    </row>
    <row r="29" spans="1:18" s="39" customFormat="1">
      <c r="A29" s="107">
        <v>44575</v>
      </c>
      <c r="B29" s="24" t="s">
        <v>936</v>
      </c>
      <c r="C29" s="105" t="s">
        <v>938</v>
      </c>
      <c r="D29" s="103" t="s">
        <v>937</v>
      </c>
      <c r="E29" s="103" t="s">
        <v>939</v>
      </c>
      <c r="F29" s="103"/>
      <c r="G29" s="105"/>
      <c r="H29" s="15">
        <f t="shared" si="0"/>
        <v>2.0094661067786439</v>
      </c>
      <c r="I29" s="16">
        <f t="shared" si="1"/>
        <v>33.497799999999998</v>
      </c>
      <c r="J29" s="105" t="s">
        <v>17</v>
      </c>
      <c r="K29" s="105">
        <v>0</v>
      </c>
      <c r="L29" s="114">
        <v>53.37</v>
      </c>
      <c r="M29" s="17">
        <f t="shared" si="2"/>
        <v>3.2021999999999999</v>
      </c>
      <c r="N29" s="74"/>
      <c r="O29" s="74">
        <v>16.670000000000002</v>
      </c>
      <c r="R29" s="53"/>
    </row>
    <row r="30" spans="1:18" s="39" customFormat="1">
      <c r="A30" s="104"/>
      <c r="B30" s="24" t="s">
        <v>940</v>
      </c>
      <c r="C30" s="105" t="s">
        <v>942</v>
      </c>
      <c r="D30" s="103" t="s">
        <v>941</v>
      </c>
      <c r="E30" s="103"/>
      <c r="F30" s="103"/>
      <c r="G30" s="105"/>
      <c r="H30" s="15">
        <f t="shared" si="0"/>
        <v>0.10909128037574033</v>
      </c>
      <c r="I30" s="16">
        <f t="shared" si="1"/>
        <v>5.3422000000000036</v>
      </c>
      <c r="J30" s="105" t="s">
        <v>17</v>
      </c>
      <c r="K30" s="105">
        <v>1</v>
      </c>
      <c r="L30" s="74">
        <v>63.63</v>
      </c>
      <c r="M30" s="17">
        <f t="shared" si="2"/>
        <v>3.8178000000000001</v>
      </c>
      <c r="N30" s="74">
        <v>5.5</v>
      </c>
      <c r="O30" s="74">
        <v>48.97</v>
      </c>
      <c r="P30" s="100" t="s">
        <v>29</v>
      </c>
    </row>
    <row r="31" spans="1:18" s="39" customFormat="1">
      <c r="A31" s="40"/>
      <c r="B31" s="24" t="s">
        <v>943</v>
      </c>
      <c r="C31" s="22" t="s">
        <v>945</v>
      </c>
      <c r="D31" s="41" t="s">
        <v>944</v>
      </c>
      <c r="E31" s="41" t="s">
        <v>946</v>
      </c>
      <c r="F31" s="41"/>
      <c r="G31" s="22"/>
      <c r="H31" s="15">
        <f t="shared" si="0"/>
        <v>0.31971830985915517</v>
      </c>
      <c r="I31" s="16">
        <f t="shared" si="1"/>
        <v>14.301000000000009</v>
      </c>
      <c r="J31" s="22" t="s">
        <v>30</v>
      </c>
      <c r="K31" s="22">
        <v>1</v>
      </c>
      <c r="L31" s="17">
        <v>68.650000000000006</v>
      </c>
      <c r="M31" s="17">
        <f t="shared" si="2"/>
        <v>4.1189999999999998</v>
      </c>
      <c r="N31" s="17">
        <v>5.5</v>
      </c>
      <c r="O31" s="17">
        <v>44.73</v>
      </c>
      <c r="P31" s="100" t="s">
        <v>29</v>
      </c>
    </row>
    <row r="32" spans="1:18" s="39" customFormat="1">
      <c r="A32" s="36"/>
      <c r="B32" s="24" t="s">
        <v>947</v>
      </c>
      <c r="C32" s="22" t="s">
        <v>949</v>
      </c>
      <c r="D32" s="41" t="s">
        <v>948</v>
      </c>
      <c r="E32" s="41" t="s">
        <v>950</v>
      </c>
      <c r="F32" s="41"/>
      <c r="G32" s="22"/>
      <c r="H32" s="15">
        <f>I32/O32</f>
        <v>0.16802816901408457</v>
      </c>
      <c r="I32" s="16">
        <f>L32-N32-O32-M32</f>
        <v>3.5790000000000015</v>
      </c>
      <c r="J32" s="22" t="s">
        <v>17</v>
      </c>
      <c r="K32" s="22">
        <v>1</v>
      </c>
      <c r="L32" s="17">
        <v>35.74</v>
      </c>
      <c r="M32" s="17">
        <f t="shared" ref="M32:M78" si="3">L32*0.15</f>
        <v>5.3609999999999998</v>
      </c>
      <c r="N32" s="17">
        <v>5.5</v>
      </c>
      <c r="O32" s="17">
        <v>21.3</v>
      </c>
      <c r="P32" s="100" t="s">
        <v>29</v>
      </c>
    </row>
    <row r="33" spans="1:18" s="39" customFormat="1">
      <c r="A33" s="40"/>
      <c r="B33" s="24" t="s">
        <v>951</v>
      </c>
      <c r="C33" s="22" t="s">
        <v>953</v>
      </c>
      <c r="D33" s="41" t="s">
        <v>952</v>
      </c>
      <c r="E33" s="41" t="s">
        <v>954</v>
      </c>
      <c r="F33" s="41"/>
      <c r="G33" s="22"/>
      <c r="H33" s="15">
        <f>I33/O33</f>
        <v>-0.25460477255779274</v>
      </c>
      <c r="I33" s="16">
        <f>L33-N33-O33-M33</f>
        <v>-6.8285000000000018</v>
      </c>
      <c r="J33" s="22" t="s">
        <v>17</v>
      </c>
      <c r="K33" s="22">
        <v>1</v>
      </c>
      <c r="L33" s="17">
        <v>29.99</v>
      </c>
      <c r="M33" s="17">
        <f t="shared" si="3"/>
        <v>4.4984999999999999</v>
      </c>
      <c r="N33" s="17">
        <v>5.5</v>
      </c>
      <c r="O33" s="17">
        <v>26.82</v>
      </c>
      <c r="P33" s="100" t="s">
        <v>29</v>
      </c>
      <c r="R33" s="53"/>
    </row>
    <row r="34" spans="1:18" s="39" customFormat="1">
      <c r="A34" s="36"/>
      <c r="B34" s="58" t="s">
        <v>955</v>
      </c>
      <c r="C34" s="22" t="s">
        <v>957</v>
      </c>
      <c r="D34" s="41" t="s">
        <v>956</v>
      </c>
      <c r="E34" s="41" t="s">
        <v>958</v>
      </c>
      <c r="F34" s="41"/>
      <c r="G34" s="22"/>
      <c r="H34" s="15">
        <f>I34/O34</f>
        <v>0.84794117647058842</v>
      </c>
      <c r="I34" s="16">
        <f>L34-N34-O34-M34</f>
        <v>4.3245000000000005</v>
      </c>
      <c r="J34" s="22" t="s">
        <v>30</v>
      </c>
      <c r="K34" s="105">
        <v>1</v>
      </c>
      <c r="L34" s="17">
        <v>17.77</v>
      </c>
      <c r="M34" s="17">
        <f t="shared" si="3"/>
        <v>2.6654999999999998</v>
      </c>
      <c r="N34" s="17">
        <v>5.68</v>
      </c>
      <c r="O34" s="17">
        <v>5.0999999999999996</v>
      </c>
      <c r="P34" s="100" t="s">
        <v>29</v>
      </c>
    </row>
    <row r="35" spans="1:18" s="39" customFormat="1">
      <c r="A35" s="36"/>
      <c r="B35" s="24" t="s">
        <v>959</v>
      </c>
      <c r="C35" s="22" t="s">
        <v>961</v>
      </c>
      <c r="D35" s="41" t="s">
        <v>960</v>
      </c>
      <c r="E35" s="41" t="s">
        <v>962</v>
      </c>
      <c r="F35" s="41"/>
      <c r="G35" s="22"/>
      <c r="H35" s="15">
        <f>I35/O35</f>
        <v>-0.10625379477838484</v>
      </c>
      <c r="I35" s="16">
        <f>L35-N35-O35-M35</f>
        <v>-1.7499999999999982</v>
      </c>
      <c r="J35" s="22" t="s">
        <v>30</v>
      </c>
      <c r="K35" s="22">
        <v>1</v>
      </c>
      <c r="L35" s="17">
        <v>24</v>
      </c>
      <c r="M35" s="17">
        <f t="shared" si="3"/>
        <v>3.5999999999999996</v>
      </c>
      <c r="N35" s="17">
        <v>5.68</v>
      </c>
      <c r="O35" s="17">
        <v>16.47</v>
      </c>
      <c r="P35" s="108">
        <v>13786</v>
      </c>
    </row>
    <row r="36" spans="1:18" s="106" customFormat="1">
      <c r="A36" s="104"/>
      <c r="B36" s="24" t="s">
        <v>963</v>
      </c>
      <c r="C36" s="105" t="s">
        <v>965</v>
      </c>
      <c r="D36" s="103" t="s">
        <v>964</v>
      </c>
      <c r="E36" s="103" t="s">
        <v>966</v>
      </c>
      <c r="F36" s="103"/>
      <c r="G36" s="105"/>
      <c r="H36" s="15">
        <f t="shared" ref="H36:H78" si="4">I36/O36</f>
        <v>-0.4505074424898512</v>
      </c>
      <c r="I36" s="16">
        <f t="shared" ref="I36:I78" si="5">L36-N36-O36-M36</f>
        <v>-6.6585000000000001</v>
      </c>
      <c r="J36" s="105" t="s">
        <v>30</v>
      </c>
      <c r="K36" s="105">
        <v>2</v>
      </c>
      <c r="L36" s="74">
        <v>17.989999999999998</v>
      </c>
      <c r="M36" s="17">
        <f t="shared" si="3"/>
        <v>2.6984999999999997</v>
      </c>
      <c r="N36" s="74">
        <v>7.17</v>
      </c>
      <c r="O36" s="74">
        <v>14.78</v>
      </c>
      <c r="P36" s="110" t="s">
        <v>29</v>
      </c>
    </row>
    <row r="37" spans="1:18" s="39" customFormat="1" ht="14.25" customHeight="1">
      <c r="A37" s="36"/>
      <c r="B37" s="24" t="s">
        <v>900</v>
      </c>
      <c r="C37" s="22" t="s">
        <v>968</v>
      </c>
      <c r="D37" s="41" t="s">
        <v>967</v>
      </c>
      <c r="E37" s="41" t="s">
        <v>969</v>
      </c>
      <c r="F37" s="41"/>
      <c r="G37" s="22"/>
      <c r="H37" s="15">
        <f t="shared" si="4"/>
        <v>1.0211409395973159</v>
      </c>
      <c r="I37" s="16">
        <f t="shared" si="5"/>
        <v>1.5215000000000007</v>
      </c>
      <c r="J37" s="22" t="s">
        <v>30</v>
      </c>
      <c r="K37" s="22">
        <v>1</v>
      </c>
      <c r="L37" s="17">
        <v>7.99</v>
      </c>
      <c r="M37" s="17">
        <f t="shared" si="3"/>
        <v>1.1984999999999999</v>
      </c>
      <c r="N37" s="17">
        <v>3.78</v>
      </c>
      <c r="O37" s="17">
        <v>1.49</v>
      </c>
      <c r="P37" s="110" t="s">
        <v>29</v>
      </c>
    </row>
    <row r="38" spans="1:18" s="50" customFormat="1" ht="14.25" customHeight="1">
      <c r="A38" s="42"/>
      <c r="B38" s="43" t="s">
        <v>970</v>
      </c>
      <c r="C38" s="47" t="s">
        <v>972</v>
      </c>
      <c r="D38" s="45" t="s">
        <v>971</v>
      </c>
      <c r="E38" s="45" t="s">
        <v>973</v>
      </c>
      <c r="F38" s="80"/>
      <c r="G38" s="47"/>
      <c r="H38" s="81">
        <f t="shared" si="4"/>
        <v>0.32559938128383625</v>
      </c>
      <c r="I38" s="48">
        <f t="shared" si="5"/>
        <v>4.2100000000000026</v>
      </c>
      <c r="J38" s="47" t="s">
        <v>17</v>
      </c>
      <c r="K38" s="47">
        <v>0</v>
      </c>
      <c r="L38" s="49">
        <v>27.8</v>
      </c>
      <c r="M38" s="49">
        <f t="shared" si="3"/>
        <v>4.17</v>
      </c>
      <c r="N38" s="49">
        <v>6.49</v>
      </c>
      <c r="O38" s="49">
        <v>12.93</v>
      </c>
      <c r="P38" s="100" t="s">
        <v>29</v>
      </c>
    </row>
    <row r="39" spans="1:18" s="39" customFormat="1" ht="14.25" customHeight="1">
      <c r="A39" s="107">
        <v>44576</v>
      </c>
      <c r="B39" s="24" t="s">
        <v>974</v>
      </c>
      <c r="C39" s="22" t="s">
        <v>976</v>
      </c>
      <c r="D39" s="41" t="s">
        <v>975</v>
      </c>
      <c r="E39" s="41" t="s">
        <v>977</v>
      </c>
      <c r="F39" s="14"/>
      <c r="G39" s="22"/>
      <c r="H39" s="15">
        <f t="shared" si="4"/>
        <v>1.9741379310344831</v>
      </c>
      <c r="I39" s="16">
        <f t="shared" si="5"/>
        <v>10.877500000000001</v>
      </c>
      <c r="J39" s="22" t="s">
        <v>17</v>
      </c>
      <c r="K39" s="22">
        <v>0</v>
      </c>
      <c r="L39" s="17">
        <v>25.75</v>
      </c>
      <c r="M39" s="17">
        <f t="shared" si="3"/>
        <v>3.8624999999999998</v>
      </c>
      <c r="N39" s="17">
        <v>5.5</v>
      </c>
      <c r="O39" s="17">
        <v>5.51</v>
      </c>
      <c r="P39" s="100" t="s">
        <v>29</v>
      </c>
    </row>
    <row r="40" spans="1:18" s="39" customFormat="1" ht="14.25" customHeight="1">
      <c r="A40" s="36"/>
      <c r="B40" s="24" t="s">
        <v>978</v>
      </c>
      <c r="C40" s="22" t="s">
        <v>980</v>
      </c>
      <c r="D40" s="41" t="s">
        <v>979</v>
      </c>
      <c r="E40" s="41" t="s">
        <v>981</v>
      </c>
      <c r="F40" s="14"/>
      <c r="G40" s="22"/>
      <c r="H40" s="15">
        <f t="shared" si="4"/>
        <v>-0.22038807649043879</v>
      </c>
      <c r="I40" s="16">
        <f t="shared" si="5"/>
        <v>-3.9185000000000021</v>
      </c>
      <c r="J40" s="22" t="s">
        <v>30</v>
      </c>
      <c r="K40" s="22">
        <v>1</v>
      </c>
      <c r="L40" s="17">
        <v>22.99</v>
      </c>
      <c r="M40" s="17">
        <f t="shared" si="3"/>
        <v>3.4484999999999997</v>
      </c>
      <c r="N40" s="17">
        <v>5.68</v>
      </c>
      <c r="O40" s="17">
        <v>17.78</v>
      </c>
      <c r="P40" s="100" t="s">
        <v>29</v>
      </c>
    </row>
    <row r="41" spans="1:18" s="39" customFormat="1" ht="14.25" customHeight="1">
      <c r="A41" s="40"/>
      <c r="B41" s="24" t="s">
        <v>982</v>
      </c>
      <c r="C41" s="22" t="s">
        <v>984</v>
      </c>
      <c r="D41" s="41" t="s">
        <v>983</v>
      </c>
      <c r="E41" s="41" t="s">
        <v>985</v>
      </c>
      <c r="F41" s="14"/>
      <c r="G41" s="22"/>
      <c r="H41" s="15">
        <f t="shared" si="4"/>
        <v>1.3354673495518648E-2</v>
      </c>
      <c r="I41" s="16">
        <f t="shared" si="5"/>
        <v>0.52150000000000318</v>
      </c>
      <c r="J41" s="22" t="s">
        <v>30</v>
      </c>
      <c r="K41" s="22">
        <v>1</v>
      </c>
      <c r="L41" s="17">
        <v>54.99</v>
      </c>
      <c r="M41" s="17">
        <f t="shared" si="3"/>
        <v>8.2484999999999999</v>
      </c>
      <c r="N41" s="17">
        <v>7.17</v>
      </c>
      <c r="O41" s="17">
        <v>39.049999999999997</v>
      </c>
      <c r="P41" s="100" t="s">
        <v>29</v>
      </c>
    </row>
    <row r="42" spans="1:18" s="39" customFormat="1" ht="14.25" customHeight="1">
      <c r="A42" s="36"/>
      <c r="B42" s="24" t="s">
        <v>986</v>
      </c>
      <c r="C42" s="22" t="s">
        <v>918</v>
      </c>
      <c r="D42" s="41" t="s">
        <v>987</v>
      </c>
      <c r="E42" s="41" t="s">
        <v>919</v>
      </c>
      <c r="F42" s="14"/>
      <c r="G42" s="22"/>
      <c r="H42" s="15">
        <f t="shared" si="4"/>
        <v>6.8734578780391912E-4</v>
      </c>
      <c r="I42" s="16">
        <f t="shared" si="5"/>
        <v>1.9499999999997186E-2</v>
      </c>
      <c r="J42" s="22" t="s">
        <v>30</v>
      </c>
      <c r="K42" s="22">
        <v>2</v>
      </c>
      <c r="L42" s="17">
        <v>39.869999999999997</v>
      </c>
      <c r="M42" s="17">
        <f t="shared" si="3"/>
        <v>5.9804999999999993</v>
      </c>
      <c r="N42" s="17">
        <v>5.5</v>
      </c>
      <c r="O42" s="17">
        <v>28.37</v>
      </c>
      <c r="P42" s="108">
        <v>10050</v>
      </c>
    </row>
    <row r="43" spans="1:18" s="39" customFormat="1" ht="14.25" customHeight="1">
      <c r="A43" s="23"/>
      <c r="B43" s="24" t="s">
        <v>988</v>
      </c>
      <c r="C43" s="22" t="s">
        <v>990</v>
      </c>
      <c r="D43" s="41" t="s">
        <v>989</v>
      </c>
      <c r="E43" s="41" t="s">
        <v>991</v>
      </c>
      <c r="F43" s="14"/>
      <c r="G43" s="22"/>
      <c r="H43" s="15">
        <f t="shared" si="4"/>
        <v>-2.8631961259079842E-2</v>
      </c>
      <c r="I43" s="16">
        <f t="shared" si="5"/>
        <v>-0.23649999999999949</v>
      </c>
      <c r="J43" s="22" t="s">
        <v>30</v>
      </c>
      <c r="K43" s="22">
        <v>1</v>
      </c>
      <c r="L43" s="17">
        <v>15.91</v>
      </c>
      <c r="M43" s="17">
        <f t="shared" si="3"/>
        <v>2.3864999999999998</v>
      </c>
      <c r="N43" s="17">
        <v>5.5</v>
      </c>
      <c r="O43" s="17">
        <v>8.26</v>
      </c>
      <c r="P43" s="108" t="s">
        <v>29</v>
      </c>
    </row>
    <row r="44" spans="1:18" s="39" customFormat="1" ht="14.25" customHeight="1">
      <c r="A44" s="36"/>
      <c r="B44" s="24" t="s">
        <v>992</v>
      </c>
      <c r="C44" s="22" t="s">
        <v>994</v>
      </c>
      <c r="D44" s="41" t="s">
        <v>993</v>
      </c>
      <c r="E44" s="41" t="s">
        <v>995</v>
      </c>
      <c r="F44" s="14"/>
      <c r="G44" s="22"/>
      <c r="H44" s="15">
        <f t="shared" si="4"/>
        <v>-4.2132216014897632E-2</v>
      </c>
      <c r="I44" s="16">
        <f t="shared" si="5"/>
        <v>-0.45250000000000057</v>
      </c>
      <c r="J44" s="22" t="s">
        <v>30</v>
      </c>
      <c r="K44" s="22">
        <v>1</v>
      </c>
      <c r="L44" s="17">
        <v>23.75</v>
      </c>
      <c r="M44" s="17">
        <f t="shared" si="3"/>
        <v>3.5625</v>
      </c>
      <c r="N44" s="17">
        <v>9.9</v>
      </c>
      <c r="O44" s="17">
        <v>10.74</v>
      </c>
      <c r="P44" s="108" t="s">
        <v>29</v>
      </c>
    </row>
    <row r="45" spans="1:18" s="39" customFormat="1" ht="14.25" customHeight="1">
      <c r="A45" s="40"/>
      <c r="B45" s="24" t="s">
        <v>996</v>
      </c>
      <c r="C45" s="22" t="s">
        <v>998</v>
      </c>
      <c r="D45" s="41" t="s">
        <v>997</v>
      </c>
      <c r="E45" s="41" t="s">
        <v>999</v>
      </c>
      <c r="F45" s="14"/>
      <c r="G45" s="22"/>
      <c r="H45" s="15">
        <f t="shared" si="4"/>
        <v>9.8555211558308837E-3</v>
      </c>
      <c r="I45" s="16">
        <f t="shared" si="5"/>
        <v>0.1910000000000025</v>
      </c>
      <c r="J45" s="22" t="s">
        <v>17</v>
      </c>
      <c r="K45" s="22">
        <v>0</v>
      </c>
      <c r="L45" s="17">
        <v>30.66</v>
      </c>
      <c r="M45" s="17">
        <f t="shared" si="3"/>
        <v>4.5990000000000002</v>
      </c>
      <c r="N45" s="17">
        <v>6.49</v>
      </c>
      <c r="O45" s="17">
        <v>19.38</v>
      </c>
      <c r="P45" s="108">
        <v>616851</v>
      </c>
    </row>
    <row r="46" spans="1:18" s="39" customFormat="1" ht="14.25" customHeight="1">
      <c r="A46" s="36"/>
      <c r="B46" s="24" t="s">
        <v>1000</v>
      </c>
      <c r="C46" s="22" t="s">
        <v>1002</v>
      </c>
      <c r="D46" s="41" t="s">
        <v>1001</v>
      </c>
      <c r="E46" s="41" t="s">
        <v>1003</v>
      </c>
      <c r="F46" s="14"/>
      <c r="G46" s="22"/>
      <c r="H46" s="15">
        <f t="shared" si="4"/>
        <v>0.19944237918215615</v>
      </c>
      <c r="I46" s="16">
        <f t="shared" si="5"/>
        <v>1.6095000000000002</v>
      </c>
      <c r="J46" s="22" t="s">
        <v>30</v>
      </c>
      <c r="K46" s="105">
        <v>1</v>
      </c>
      <c r="L46" s="17">
        <v>18.07</v>
      </c>
      <c r="M46" s="17">
        <f t="shared" si="3"/>
        <v>2.7105000000000001</v>
      </c>
      <c r="N46" s="17">
        <v>5.68</v>
      </c>
      <c r="O46" s="17">
        <v>8.07</v>
      </c>
      <c r="P46" s="108" t="s">
        <v>29</v>
      </c>
    </row>
    <row r="47" spans="1:18" s="39" customFormat="1" ht="14.25" customHeight="1">
      <c r="A47" s="36"/>
      <c r="B47" s="24" t="s">
        <v>1004</v>
      </c>
      <c r="C47" s="22" t="s">
        <v>1006</v>
      </c>
      <c r="D47" s="41" t="s">
        <v>1005</v>
      </c>
      <c r="E47" s="41" t="s">
        <v>1007</v>
      </c>
      <c r="F47" s="14"/>
      <c r="G47" s="22"/>
      <c r="H47" s="15">
        <f t="shared" si="4"/>
        <v>-0.82355453350854135</v>
      </c>
      <c r="I47" s="16">
        <f t="shared" si="5"/>
        <v>-12.5345</v>
      </c>
      <c r="J47" s="22" t="s">
        <v>30</v>
      </c>
      <c r="K47" s="22">
        <v>1</v>
      </c>
      <c r="L47" s="17">
        <v>9.6300000000000008</v>
      </c>
      <c r="M47" s="17">
        <f t="shared" si="3"/>
        <v>1.4445000000000001</v>
      </c>
      <c r="N47" s="17">
        <v>5.5</v>
      </c>
      <c r="O47" s="17">
        <v>15.22</v>
      </c>
      <c r="P47" s="108" t="s">
        <v>29</v>
      </c>
      <c r="R47" s="53"/>
    </row>
    <row r="48" spans="1:18" s="50" customFormat="1" ht="14.25" customHeight="1">
      <c r="A48" s="42"/>
      <c r="B48" s="43" t="s">
        <v>1008</v>
      </c>
      <c r="C48" s="47" t="s">
        <v>1010</v>
      </c>
      <c r="D48" s="45" t="s">
        <v>1009</v>
      </c>
      <c r="E48" s="45" t="s">
        <v>1011</v>
      </c>
      <c r="F48" s="80"/>
      <c r="G48" s="47"/>
      <c r="H48" s="81">
        <f t="shared" si="4"/>
        <v>1.3858333333333335</v>
      </c>
      <c r="I48" s="48">
        <f t="shared" si="5"/>
        <v>33.260000000000005</v>
      </c>
      <c r="J48" s="47" t="s">
        <v>17</v>
      </c>
      <c r="K48" s="47">
        <v>0</v>
      </c>
      <c r="L48" s="49">
        <v>75</v>
      </c>
      <c r="M48" s="49">
        <f t="shared" si="3"/>
        <v>11.25</v>
      </c>
      <c r="N48" s="49">
        <v>6.49</v>
      </c>
      <c r="O48" s="49">
        <v>24</v>
      </c>
      <c r="P48" s="82" t="s">
        <v>29</v>
      </c>
    </row>
    <row r="49" spans="1:18" s="39" customFormat="1" ht="14.25" customHeight="1">
      <c r="A49" s="40">
        <v>44578</v>
      </c>
      <c r="B49" s="24" t="s">
        <v>1012</v>
      </c>
      <c r="C49" s="22" t="s">
        <v>1014</v>
      </c>
      <c r="D49" s="41" t="s">
        <v>1013</v>
      </c>
      <c r="E49" s="41" t="s">
        <v>1015</v>
      </c>
      <c r="F49" s="14"/>
      <c r="G49" s="22"/>
      <c r="H49" s="15">
        <f t="shared" si="4"/>
        <v>2.1588235294117637</v>
      </c>
      <c r="I49" s="16">
        <f t="shared" si="5"/>
        <v>5.8719999999999981</v>
      </c>
      <c r="J49" s="22" t="s">
        <v>30</v>
      </c>
      <c r="K49" s="22">
        <v>1</v>
      </c>
      <c r="L49" s="17">
        <v>14.12</v>
      </c>
      <c r="M49" s="17">
        <f t="shared" si="3"/>
        <v>2.1179999999999999</v>
      </c>
      <c r="N49" s="17">
        <v>3.41</v>
      </c>
      <c r="O49" s="17">
        <v>2.72</v>
      </c>
      <c r="P49" s="108" t="s">
        <v>29</v>
      </c>
    </row>
    <row r="50" spans="1:18" s="39" customFormat="1" ht="14.25" customHeight="1">
      <c r="A50" s="36"/>
      <c r="B50" s="24" t="s">
        <v>1016</v>
      </c>
      <c r="C50" s="22" t="s">
        <v>1018</v>
      </c>
      <c r="D50" s="41" t="s">
        <v>1017</v>
      </c>
      <c r="E50" s="41" t="s">
        <v>1019</v>
      </c>
      <c r="F50" s="14"/>
      <c r="G50" s="22"/>
      <c r="H50" s="15">
        <f t="shared" si="4"/>
        <v>-1.7803571428571426E-2</v>
      </c>
      <c r="I50" s="16">
        <f t="shared" si="5"/>
        <v>-0.49849999999999994</v>
      </c>
      <c r="J50" s="22" t="s">
        <v>30</v>
      </c>
      <c r="K50" s="22">
        <v>1</v>
      </c>
      <c r="L50" s="17">
        <v>39.99</v>
      </c>
      <c r="M50" s="17">
        <f t="shared" si="3"/>
        <v>5.9984999999999999</v>
      </c>
      <c r="N50" s="17">
        <v>6.49</v>
      </c>
      <c r="O50" s="17">
        <v>28</v>
      </c>
      <c r="P50" s="108" t="s">
        <v>29</v>
      </c>
    </row>
    <row r="51" spans="1:18" s="39" customFormat="1">
      <c r="A51" s="36"/>
      <c r="B51" s="24" t="s">
        <v>1020</v>
      </c>
      <c r="C51" s="22" t="s">
        <v>1022</v>
      </c>
      <c r="D51" s="41" t="s">
        <v>1021</v>
      </c>
      <c r="E51" s="41" t="s">
        <v>1023</v>
      </c>
      <c r="F51" s="14"/>
      <c r="G51" s="22"/>
      <c r="H51" s="15">
        <f t="shared" si="4"/>
        <v>-0.1209737827715356</v>
      </c>
      <c r="I51" s="16">
        <f t="shared" si="5"/>
        <v>-2.5840000000000005</v>
      </c>
      <c r="J51" s="22" t="s">
        <v>30</v>
      </c>
      <c r="K51" s="22">
        <v>1</v>
      </c>
      <c r="L51" s="17">
        <v>28.56</v>
      </c>
      <c r="M51" s="17">
        <f t="shared" si="3"/>
        <v>4.2839999999999998</v>
      </c>
      <c r="N51" s="17">
        <v>5.5</v>
      </c>
      <c r="O51" s="17">
        <v>21.36</v>
      </c>
      <c r="P51" s="108" t="s">
        <v>29</v>
      </c>
    </row>
    <row r="52" spans="1:18" s="39" customFormat="1">
      <c r="A52" s="36"/>
      <c r="B52" s="24" t="s">
        <v>1024</v>
      </c>
      <c r="C52" s="22" t="s">
        <v>1026</v>
      </c>
      <c r="D52" s="41" t="s">
        <v>1025</v>
      </c>
      <c r="E52" s="41" t="s">
        <v>1027</v>
      </c>
      <c r="F52" s="14"/>
      <c r="G52" s="22"/>
      <c r="H52" s="15">
        <f t="shared" si="4"/>
        <v>0.2310390763765541</v>
      </c>
      <c r="I52" s="16">
        <f t="shared" si="5"/>
        <v>2.6014999999999993</v>
      </c>
      <c r="J52" s="22" t="s">
        <v>30</v>
      </c>
      <c r="K52" s="22">
        <v>1</v>
      </c>
      <c r="L52" s="17">
        <v>22.99</v>
      </c>
      <c r="M52" s="17">
        <f t="shared" si="3"/>
        <v>3.4484999999999997</v>
      </c>
      <c r="N52" s="17">
        <v>5.68</v>
      </c>
      <c r="O52" s="17">
        <v>11.26</v>
      </c>
      <c r="P52" s="108" t="s">
        <v>29</v>
      </c>
    </row>
    <row r="53" spans="1:18" s="39" customFormat="1" ht="13.7" customHeight="1">
      <c r="A53" s="40"/>
      <c r="B53" s="24" t="s">
        <v>1028</v>
      </c>
      <c r="C53" s="22" t="s">
        <v>1030</v>
      </c>
      <c r="D53" s="41" t="s">
        <v>1029</v>
      </c>
      <c r="E53" s="41" t="s">
        <v>1031</v>
      </c>
      <c r="F53" s="14"/>
      <c r="G53" s="22"/>
      <c r="H53" s="15">
        <f t="shared" si="4"/>
        <v>0.20026437541308642</v>
      </c>
      <c r="I53" s="16">
        <f t="shared" si="5"/>
        <v>3.0299999999999976</v>
      </c>
      <c r="J53" s="22" t="s">
        <v>30</v>
      </c>
      <c r="K53" s="22">
        <v>1</v>
      </c>
      <c r="L53" s="17">
        <v>29</v>
      </c>
      <c r="M53" s="17">
        <f t="shared" si="3"/>
        <v>4.3499999999999996</v>
      </c>
      <c r="N53" s="17">
        <v>6.49</v>
      </c>
      <c r="O53" s="17">
        <v>15.13</v>
      </c>
      <c r="P53" s="108" t="s">
        <v>29</v>
      </c>
    </row>
    <row r="54" spans="1:18" s="39" customFormat="1">
      <c r="A54" s="40"/>
      <c r="B54" s="24" t="s">
        <v>1032</v>
      </c>
      <c r="C54" s="22" t="s">
        <v>1018</v>
      </c>
      <c r="D54" s="41" t="s">
        <v>1033</v>
      </c>
      <c r="E54" s="41" t="s">
        <v>1019</v>
      </c>
      <c r="F54" s="14"/>
      <c r="G54" s="22"/>
      <c r="H54" s="15">
        <f t="shared" si="4"/>
        <v>9.874151018777462E-2</v>
      </c>
      <c r="I54" s="16">
        <f t="shared" si="5"/>
        <v>2.4714999999999989</v>
      </c>
      <c r="J54" s="22" t="s">
        <v>30</v>
      </c>
      <c r="K54" s="22">
        <v>1</v>
      </c>
      <c r="L54" s="17">
        <v>39.99</v>
      </c>
      <c r="M54" s="17">
        <f t="shared" si="3"/>
        <v>5.9984999999999999</v>
      </c>
      <c r="N54" s="17">
        <v>6.49</v>
      </c>
      <c r="O54" s="17">
        <v>25.03</v>
      </c>
      <c r="P54" s="108" t="s">
        <v>29</v>
      </c>
    </row>
    <row r="55" spans="1:18" s="39" customFormat="1">
      <c r="A55" s="36"/>
      <c r="B55" s="24" t="s">
        <v>1034</v>
      </c>
      <c r="C55" s="22" t="s">
        <v>1036</v>
      </c>
      <c r="D55" s="41" t="s">
        <v>1035</v>
      </c>
      <c r="E55" s="41" t="s">
        <v>1037</v>
      </c>
      <c r="F55" s="14"/>
      <c r="G55" s="22"/>
      <c r="H55" s="15">
        <f t="shared" si="4"/>
        <v>-0.67113294314381267</v>
      </c>
      <c r="I55" s="16">
        <f t="shared" si="5"/>
        <v>-32.106999999999999</v>
      </c>
      <c r="J55" s="22" t="s">
        <v>30</v>
      </c>
      <c r="K55" s="22">
        <v>3</v>
      </c>
      <c r="L55" s="17">
        <v>24.98</v>
      </c>
      <c r="M55" s="17">
        <f t="shared" si="3"/>
        <v>3.7469999999999999</v>
      </c>
      <c r="N55" s="17">
        <v>5.5</v>
      </c>
      <c r="O55" s="17">
        <v>47.84</v>
      </c>
      <c r="P55" s="108" t="s">
        <v>29</v>
      </c>
      <c r="R55" s="53"/>
    </row>
    <row r="56" spans="1:18" s="39" customFormat="1">
      <c r="A56" s="40"/>
      <c r="B56" s="24" t="s">
        <v>1038</v>
      </c>
      <c r="C56" s="22" t="s">
        <v>1040</v>
      </c>
      <c r="D56" s="41" t="s">
        <v>1039</v>
      </c>
      <c r="E56" s="41" t="s">
        <v>1041</v>
      </c>
      <c r="F56" s="14"/>
      <c r="G56" s="22"/>
      <c r="H56" s="15">
        <f t="shared" si="4"/>
        <v>1.7145468790807007E-2</v>
      </c>
      <c r="I56" s="16">
        <f t="shared" si="5"/>
        <v>0.65650000000000031</v>
      </c>
      <c r="J56" s="22" t="s">
        <v>17</v>
      </c>
      <c r="K56" s="22">
        <v>1</v>
      </c>
      <c r="L56" s="17">
        <v>52.29</v>
      </c>
      <c r="M56" s="17">
        <f t="shared" si="3"/>
        <v>7.8434999999999997</v>
      </c>
      <c r="N56" s="17">
        <v>5.5</v>
      </c>
      <c r="O56" s="17">
        <v>38.29</v>
      </c>
      <c r="P56" s="108" t="s">
        <v>29</v>
      </c>
    </row>
    <row r="57" spans="1:18" s="39" customFormat="1">
      <c r="A57" s="36"/>
      <c r="B57" s="24" t="s">
        <v>1042</v>
      </c>
      <c r="C57" s="22" t="s">
        <v>1044</v>
      </c>
      <c r="D57" s="41" t="s">
        <v>1043</v>
      </c>
      <c r="E57" s="41" t="s">
        <v>1045</v>
      </c>
      <c r="F57" s="14"/>
      <c r="G57" s="22"/>
      <c r="H57" s="15">
        <f t="shared" si="4"/>
        <v>2.6167220160187524E-2</v>
      </c>
      <c r="I57" s="16">
        <f t="shared" si="5"/>
        <v>1.3394999999999992</v>
      </c>
      <c r="J57" s="22" t="s">
        <v>30</v>
      </c>
      <c r="K57" s="22">
        <v>2</v>
      </c>
      <c r="L57" s="17">
        <v>68.27</v>
      </c>
      <c r="M57" s="17">
        <f t="shared" si="3"/>
        <v>10.240499999999999</v>
      </c>
      <c r="N57" s="17">
        <v>5.5</v>
      </c>
      <c r="O57" s="17">
        <v>51.19</v>
      </c>
      <c r="P57" s="108" t="s">
        <v>29</v>
      </c>
    </row>
    <row r="58" spans="1:18" s="50" customFormat="1">
      <c r="A58" s="42"/>
      <c r="B58" s="43" t="s">
        <v>1046</v>
      </c>
      <c r="C58" s="47" t="s">
        <v>1048</v>
      </c>
      <c r="D58" s="45" t="s">
        <v>1047</v>
      </c>
      <c r="E58" s="45" t="s">
        <v>1049</v>
      </c>
      <c r="F58" s="80"/>
      <c r="G58" s="47"/>
      <c r="H58" s="81">
        <f t="shared" si="4"/>
        <v>-0.1898542600896862</v>
      </c>
      <c r="I58" s="48">
        <f t="shared" si="5"/>
        <v>-18.62850000000001</v>
      </c>
      <c r="J58" s="47" t="s">
        <v>30</v>
      </c>
      <c r="K58" s="47">
        <v>1</v>
      </c>
      <c r="L58" s="49">
        <v>99.99</v>
      </c>
      <c r="M58" s="49">
        <f t="shared" si="3"/>
        <v>14.998499999999998</v>
      </c>
      <c r="N58" s="49">
        <v>5.5</v>
      </c>
      <c r="O58" s="49">
        <v>98.12</v>
      </c>
      <c r="P58" s="82" t="s">
        <v>29</v>
      </c>
    </row>
    <row r="59" spans="1:18" s="39" customFormat="1">
      <c r="A59" s="40"/>
      <c r="B59" s="24"/>
      <c r="C59" s="22"/>
      <c r="D59" s="41"/>
      <c r="E59" s="41"/>
      <c r="F59" s="14"/>
      <c r="G59" s="22"/>
      <c r="H59" s="15" t="e">
        <f t="shared" si="4"/>
        <v>#DIV/0!</v>
      </c>
      <c r="I59" s="16">
        <f t="shared" si="5"/>
        <v>0</v>
      </c>
      <c r="J59" s="22"/>
      <c r="K59" s="22"/>
      <c r="L59" s="17"/>
      <c r="M59" s="17">
        <f t="shared" si="3"/>
        <v>0</v>
      </c>
      <c r="N59" s="17"/>
      <c r="O59" s="17"/>
      <c r="P59" s="108"/>
    </row>
    <row r="60" spans="1:18" s="39" customFormat="1">
      <c r="A60" s="36"/>
      <c r="B60" s="24"/>
      <c r="C60" s="22"/>
      <c r="D60" s="41"/>
      <c r="E60" s="41"/>
      <c r="F60" s="14"/>
      <c r="G60" s="22"/>
      <c r="H60" s="15" t="e">
        <f t="shared" si="4"/>
        <v>#DIV/0!</v>
      </c>
      <c r="I60" s="16">
        <f t="shared" si="5"/>
        <v>0</v>
      </c>
      <c r="J60" s="22"/>
      <c r="K60" s="22"/>
      <c r="L60" s="17"/>
      <c r="M60" s="17">
        <f t="shared" si="3"/>
        <v>0</v>
      </c>
      <c r="N60" s="17"/>
      <c r="O60" s="17"/>
      <c r="P60" s="108"/>
    </row>
    <row r="61" spans="1:18" s="39" customFormat="1">
      <c r="A61" s="36"/>
      <c r="B61" s="24"/>
      <c r="C61" s="22"/>
      <c r="D61" s="41"/>
      <c r="E61" s="41"/>
      <c r="F61" s="14"/>
      <c r="G61" s="22"/>
      <c r="H61" s="15" t="e">
        <f t="shared" si="4"/>
        <v>#DIV/0!</v>
      </c>
      <c r="I61" s="16">
        <f t="shared" si="5"/>
        <v>0</v>
      </c>
      <c r="J61" s="22"/>
      <c r="K61" s="22"/>
      <c r="L61" s="17"/>
      <c r="M61" s="17">
        <f t="shared" si="3"/>
        <v>0</v>
      </c>
      <c r="N61" s="17"/>
      <c r="O61" s="17"/>
      <c r="P61" s="108"/>
      <c r="R61" s="53"/>
    </row>
    <row r="62" spans="1:18" s="39" customFormat="1">
      <c r="A62" s="40"/>
      <c r="B62" s="24"/>
      <c r="C62" s="22"/>
      <c r="D62" s="41"/>
      <c r="E62" s="41"/>
      <c r="F62" s="22"/>
      <c r="G62" s="22"/>
      <c r="H62" s="15" t="e">
        <f t="shared" si="4"/>
        <v>#DIV/0!</v>
      </c>
      <c r="I62" s="16">
        <f t="shared" si="5"/>
        <v>0</v>
      </c>
      <c r="J62" s="22"/>
      <c r="K62" s="22"/>
      <c r="L62" s="17"/>
      <c r="M62" s="17">
        <f t="shared" si="3"/>
        <v>0</v>
      </c>
      <c r="N62" s="17"/>
      <c r="O62" s="17"/>
      <c r="P62" s="108"/>
    </row>
    <row r="63" spans="1:18" s="39" customFormat="1">
      <c r="A63" s="36"/>
      <c r="B63" s="24"/>
      <c r="C63" s="22"/>
      <c r="D63" s="41"/>
      <c r="E63" s="41"/>
      <c r="G63" s="22"/>
      <c r="H63" s="15" t="e">
        <f t="shared" si="4"/>
        <v>#DIV/0!</v>
      </c>
      <c r="I63" s="16">
        <f t="shared" si="5"/>
        <v>0</v>
      </c>
      <c r="J63" s="22"/>
      <c r="K63" s="22"/>
      <c r="L63" s="17"/>
      <c r="M63" s="17">
        <f t="shared" si="3"/>
        <v>0</v>
      </c>
      <c r="N63" s="17"/>
      <c r="O63" s="17"/>
      <c r="P63" s="108"/>
    </row>
    <row r="64" spans="1:18" s="39" customFormat="1">
      <c r="A64" s="36"/>
      <c r="B64" s="24"/>
      <c r="C64" s="22"/>
      <c r="D64" s="41"/>
      <c r="E64" s="41"/>
      <c r="G64" s="22"/>
      <c r="H64" s="15" t="e">
        <f t="shared" si="4"/>
        <v>#DIV/0!</v>
      </c>
      <c r="I64" s="16">
        <f t="shared" si="5"/>
        <v>0</v>
      </c>
      <c r="J64" s="22"/>
      <c r="K64" s="22"/>
      <c r="L64" s="17"/>
      <c r="M64" s="17">
        <f t="shared" si="3"/>
        <v>0</v>
      </c>
      <c r="N64" s="17"/>
      <c r="O64" s="17"/>
      <c r="P64" s="108"/>
    </row>
    <row r="65" spans="1:20" s="39" customFormat="1">
      <c r="A65" s="36"/>
      <c r="B65" s="24"/>
      <c r="C65" s="22"/>
      <c r="D65" s="41"/>
      <c r="E65" s="41"/>
      <c r="G65" s="22"/>
      <c r="H65" s="15" t="e">
        <f t="shared" si="4"/>
        <v>#DIV/0!</v>
      </c>
      <c r="I65" s="16">
        <f t="shared" si="5"/>
        <v>0</v>
      </c>
      <c r="J65" s="22"/>
      <c r="K65" s="22"/>
      <c r="L65" s="17"/>
      <c r="M65" s="17">
        <f t="shared" si="3"/>
        <v>0</v>
      </c>
      <c r="N65" s="17"/>
      <c r="O65" s="17"/>
      <c r="P65" s="108"/>
    </row>
    <row r="66" spans="1:20" s="39" customFormat="1">
      <c r="A66" s="36"/>
      <c r="B66" s="24"/>
      <c r="C66" s="22"/>
      <c r="D66" s="53"/>
      <c r="E66" s="53"/>
      <c r="G66" s="22"/>
      <c r="H66" s="15" t="e">
        <f t="shared" si="4"/>
        <v>#DIV/0!</v>
      </c>
      <c r="I66" s="16">
        <f t="shared" si="5"/>
        <v>0</v>
      </c>
      <c r="J66" s="22"/>
      <c r="K66" s="22"/>
      <c r="L66" s="17"/>
      <c r="M66" s="17">
        <f t="shared" si="3"/>
        <v>0</v>
      </c>
      <c r="N66" s="17"/>
      <c r="O66" s="17"/>
      <c r="P66" s="108"/>
    </row>
    <row r="67" spans="1:20" s="39" customFormat="1">
      <c r="A67" s="36"/>
      <c r="B67" s="24"/>
      <c r="C67" s="22"/>
      <c r="D67" s="53"/>
      <c r="E67" s="53"/>
      <c r="G67" s="22"/>
      <c r="H67" s="15" t="e">
        <f t="shared" si="4"/>
        <v>#DIV/0!</v>
      </c>
      <c r="I67" s="16">
        <f t="shared" si="5"/>
        <v>0</v>
      </c>
      <c r="J67" s="22"/>
      <c r="K67" s="22"/>
      <c r="L67" s="17"/>
      <c r="M67" s="17">
        <f t="shared" si="3"/>
        <v>0</v>
      </c>
      <c r="N67" s="17"/>
      <c r="O67" s="17"/>
      <c r="P67" s="108"/>
    </row>
    <row r="68" spans="1:20" s="39" customFormat="1">
      <c r="A68" s="36"/>
      <c r="B68" s="24"/>
      <c r="C68" s="22"/>
      <c r="D68" s="53"/>
      <c r="E68" s="53"/>
      <c r="G68" s="22"/>
      <c r="H68" s="15" t="e">
        <f t="shared" si="4"/>
        <v>#DIV/0!</v>
      </c>
      <c r="I68" s="16">
        <f t="shared" si="5"/>
        <v>0</v>
      </c>
      <c r="J68" s="22"/>
      <c r="K68" s="22"/>
      <c r="L68" s="17"/>
      <c r="M68" s="17">
        <f t="shared" si="3"/>
        <v>0</v>
      </c>
      <c r="N68" s="17"/>
      <c r="O68" s="17"/>
      <c r="P68" s="108"/>
    </row>
    <row r="69" spans="1:20" s="39" customFormat="1">
      <c r="A69" s="36"/>
      <c r="B69" s="24"/>
      <c r="C69" s="22"/>
      <c r="D69" s="53"/>
      <c r="E69" s="53"/>
      <c r="G69" s="22"/>
      <c r="H69" s="15" t="e">
        <f t="shared" si="4"/>
        <v>#DIV/0!</v>
      </c>
      <c r="I69" s="16">
        <f t="shared" si="5"/>
        <v>0</v>
      </c>
      <c r="J69" s="22"/>
      <c r="K69" s="22"/>
      <c r="L69" s="17"/>
      <c r="M69" s="17">
        <f t="shared" si="3"/>
        <v>0</v>
      </c>
      <c r="N69" s="17"/>
      <c r="O69" s="17"/>
      <c r="P69" s="108"/>
      <c r="R69" s="53"/>
    </row>
    <row r="70" spans="1:20" s="39" customFormat="1">
      <c r="A70" s="40"/>
      <c r="B70" s="24"/>
      <c r="C70" s="22"/>
      <c r="D70" s="53"/>
      <c r="E70" s="53"/>
      <c r="G70" s="22"/>
      <c r="H70" s="15" t="e">
        <f t="shared" si="4"/>
        <v>#DIV/0!</v>
      </c>
      <c r="I70" s="16">
        <f t="shared" si="5"/>
        <v>0</v>
      </c>
      <c r="J70" s="22"/>
      <c r="K70" s="22"/>
      <c r="L70" s="17"/>
      <c r="M70" s="17">
        <f t="shared" si="3"/>
        <v>0</v>
      </c>
      <c r="N70" s="17"/>
      <c r="O70" s="17"/>
      <c r="P70" s="108"/>
    </row>
    <row r="71" spans="1:20" s="39" customFormat="1">
      <c r="A71" s="36"/>
      <c r="B71" s="24"/>
      <c r="C71" s="22"/>
      <c r="D71" s="53"/>
      <c r="E71" s="53"/>
      <c r="G71" s="22"/>
      <c r="H71" s="15" t="e">
        <f t="shared" si="4"/>
        <v>#DIV/0!</v>
      </c>
      <c r="I71" s="16">
        <f t="shared" si="5"/>
        <v>0</v>
      </c>
      <c r="J71" s="22"/>
      <c r="K71" s="22"/>
      <c r="L71" s="17"/>
      <c r="M71" s="17">
        <f t="shared" si="3"/>
        <v>0</v>
      </c>
      <c r="N71" s="17"/>
      <c r="O71" s="17"/>
      <c r="P71" s="22"/>
    </row>
    <row r="72" spans="1:20" s="39" customFormat="1">
      <c r="A72" s="36"/>
      <c r="B72" s="24"/>
      <c r="C72" s="22"/>
      <c r="D72" s="53"/>
      <c r="E72" s="53"/>
      <c r="G72" s="22"/>
      <c r="H72" s="15" t="e">
        <f t="shared" si="4"/>
        <v>#DIV/0!</v>
      </c>
      <c r="I72" s="16">
        <f t="shared" si="5"/>
        <v>0</v>
      </c>
      <c r="J72" s="22"/>
      <c r="K72" s="22"/>
      <c r="L72" s="17"/>
      <c r="M72" s="17">
        <f t="shared" si="3"/>
        <v>0</v>
      </c>
      <c r="N72" s="17"/>
      <c r="O72" s="17"/>
      <c r="P72" s="108"/>
    </row>
    <row r="73" spans="1:20" s="39" customFormat="1">
      <c r="A73" s="36"/>
      <c r="B73" s="24"/>
      <c r="C73" s="22"/>
      <c r="D73" s="53"/>
      <c r="E73" s="53"/>
      <c r="G73" s="22"/>
      <c r="H73" s="15" t="e">
        <f t="shared" si="4"/>
        <v>#DIV/0!</v>
      </c>
      <c r="I73" s="16">
        <f t="shared" si="5"/>
        <v>0</v>
      </c>
      <c r="J73" s="22"/>
      <c r="K73" s="22"/>
      <c r="L73" s="17"/>
      <c r="M73" s="17">
        <f t="shared" si="3"/>
        <v>0</v>
      </c>
      <c r="N73" s="17"/>
      <c r="O73" s="17"/>
      <c r="P73" s="22"/>
      <c r="T73" s="53"/>
    </row>
    <row r="74" spans="1:20" s="39" customFormat="1">
      <c r="A74" s="135"/>
      <c r="B74" s="24"/>
      <c r="C74" s="105"/>
      <c r="D74" s="115"/>
      <c r="E74" s="115"/>
      <c r="F74" s="106"/>
      <c r="G74" s="105"/>
      <c r="H74" s="15" t="e">
        <f t="shared" si="4"/>
        <v>#DIV/0!</v>
      </c>
      <c r="I74" s="16">
        <f t="shared" si="5"/>
        <v>0</v>
      </c>
      <c r="J74" s="105"/>
      <c r="K74" s="105"/>
      <c r="L74" s="74"/>
      <c r="M74" s="17">
        <f t="shared" si="3"/>
        <v>0</v>
      </c>
      <c r="N74" s="74"/>
      <c r="O74" s="74"/>
      <c r="P74" s="110"/>
    </row>
    <row r="75" spans="1:20" s="39" customFormat="1">
      <c r="A75" s="104"/>
      <c r="B75" s="24"/>
      <c r="C75" s="105"/>
      <c r="D75" s="115"/>
      <c r="E75" s="115"/>
      <c r="F75" s="106"/>
      <c r="G75" s="105"/>
      <c r="H75" s="15" t="e">
        <f t="shared" si="4"/>
        <v>#DIV/0!</v>
      </c>
      <c r="I75" s="16">
        <f t="shared" si="5"/>
        <v>0</v>
      </c>
      <c r="J75" s="105"/>
      <c r="K75" s="105"/>
      <c r="L75" s="74"/>
      <c r="M75" s="17">
        <f t="shared" si="3"/>
        <v>0</v>
      </c>
      <c r="N75" s="74"/>
      <c r="O75" s="74"/>
      <c r="P75" s="110"/>
    </row>
    <row r="76" spans="1:20" s="39" customFormat="1">
      <c r="A76" s="104"/>
      <c r="B76" s="24"/>
      <c r="C76" s="105"/>
      <c r="D76" s="115"/>
      <c r="E76" s="115"/>
      <c r="F76" s="106"/>
      <c r="G76" s="105"/>
      <c r="H76" s="15" t="e">
        <f t="shared" si="4"/>
        <v>#DIV/0!</v>
      </c>
      <c r="I76" s="16">
        <f t="shared" si="5"/>
        <v>0</v>
      </c>
      <c r="J76" s="105"/>
      <c r="K76" s="105"/>
      <c r="L76" s="74"/>
      <c r="M76" s="17">
        <f t="shared" si="3"/>
        <v>0</v>
      </c>
      <c r="N76" s="74"/>
      <c r="O76" s="74"/>
      <c r="P76" s="105"/>
    </row>
    <row r="77" spans="1:20" s="39" customFormat="1">
      <c r="A77" s="104"/>
      <c r="B77" s="24"/>
      <c r="C77" s="105"/>
      <c r="D77" s="115"/>
      <c r="E77" s="115"/>
      <c r="F77" s="106"/>
      <c r="G77" s="105"/>
      <c r="H77" s="15" t="e">
        <f t="shared" si="4"/>
        <v>#DIV/0!</v>
      </c>
      <c r="I77" s="16">
        <f t="shared" si="5"/>
        <v>0</v>
      </c>
      <c r="J77" s="105"/>
      <c r="K77" s="105"/>
      <c r="L77" s="74"/>
      <c r="M77" s="17">
        <f t="shared" si="3"/>
        <v>0</v>
      </c>
      <c r="N77" s="74"/>
      <c r="O77" s="74"/>
      <c r="P77" s="110"/>
    </row>
    <row r="78" spans="1:20" s="39" customFormat="1">
      <c r="A78" s="107"/>
      <c r="B78" s="24"/>
      <c r="C78" s="105"/>
      <c r="D78" s="115"/>
      <c r="E78" s="115"/>
      <c r="F78" s="106"/>
      <c r="G78" s="105"/>
      <c r="H78" s="15" t="e">
        <f t="shared" si="4"/>
        <v>#DIV/0!</v>
      </c>
      <c r="I78" s="16">
        <f t="shared" si="5"/>
        <v>0</v>
      </c>
      <c r="J78" s="105"/>
      <c r="K78" s="105"/>
      <c r="L78" s="74"/>
      <c r="M78" s="17">
        <f t="shared" si="3"/>
        <v>0</v>
      </c>
      <c r="N78" s="74"/>
      <c r="O78" s="74"/>
      <c r="P78" s="110"/>
    </row>
    <row r="79" spans="1:20" s="39" customFormat="1">
      <c r="A79" s="104"/>
      <c r="B79" s="24"/>
      <c r="C79" s="105"/>
      <c r="D79" s="115"/>
      <c r="E79" s="115"/>
      <c r="F79" s="106"/>
      <c r="G79" s="105"/>
      <c r="H79" s="15"/>
      <c r="I79" s="137"/>
      <c r="J79" s="105"/>
      <c r="K79" s="105"/>
      <c r="L79" s="74"/>
      <c r="M79" s="74"/>
      <c r="N79" s="116"/>
      <c r="O79" s="74"/>
      <c r="P79" s="110"/>
    </row>
    <row r="80" spans="1:20" s="39" customFormat="1">
      <c r="A80" s="104"/>
      <c r="B80" s="24"/>
      <c r="C80" s="105"/>
      <c r="D80" s="115"/>
      <c r="E80" s="115"/>
      <c r="F80" s="106"/>
      <c r="G80" s="105"/>
      <c r="H80" s="15"/>
      <c r="I80" s="137"/>
      <c r="J80" s="105"/>
      <c r="K80" s="105"/>
      <c r="L80" s="74"/>
      <c r="M80" s="74"/>
      <c r="N80" s="116"/>
      <c r="O80" s="74"/>
      <c r="P80" s="110"/>
    </row>
    <row r="81" spans="1:18" s="39" customFormat="1">
      <c r="A81" s="104"/>
      <c r="B81" s="24"/>
      <c r="C81" s="105"/>
      <c r="D81" s="115"/>
      <c r="E81" s="115"/>
      <c r="F81" s="106"/>
      <c r="G81" s="105"/>
      <c r="H81" s="15"/>
      <c r="I81" s="137"/>
      <c r="J81" s="105"/>
      <c r="K81" s="105"/>
      <c r="L81" s="74"/>
      <c r="M81" s="74"/>
      <c r="N81" s="74"/>
      <c r="O81" s="74"/>
      <c r="P81" s="105"/>
    </row>
    <row r="82" spans="1:18" s="39" customFormat="1">
      <c r="A82" s="104"/>
      <c r="B82" s="24"/>
      <c r="C82" s="105"/>
      <c r="D82" s="115"/>
      <c r="E82" s="115"/>
      <c r="F82" s="106"/>
      <c r="G82" s="105"/>
      <c r="H82" s="15"/>
      <c r="I82" s="137"/>
      <c r="J82" s="105"/>
      <c r="K82" s="105"/>
      <c r="L82" s="74"/>
      <c r="M82" s="74"/>
      <c r="N82" s="74"/>
      <c r="O82" s="74"/>
      <c r="P82" s="105"/>
    </row>
    <row r="83" spans="1:18" s="39" customFormat="1">
      <c r="A83" s="104"/>
      <c r="B83" s="24"/>
      <c r="C83" s="105"/>
      <c r="D83" s="115"/>
      <c r="E83" s="115"/>
      <c r="F83" s="106"/>
      <c r="G83" s="105"/>
      <c r="H83" s="15"/>
      <c r="I83" s="137"/>
      <c r="J83" s="105"/>
      <c r="K83" s="105"/>
      <c r="L83" s="74"/>
      <c r="M83" s="74"/>
      <c r="N83" s="74"/>
      <c r="O83" s="74"/>
      <c r="P83" s="110"/>
    </row>
    <row r="84" spans="1:18" s="39" customFormat="1">
      <c r="A84" s="104"/>
      <c r="B84" s="24"/>
      <c r="C84" s="105"/>
      <c r="D84" s="115"/>
      <c r="E84" s="115"/>
      <c r="F84" s="106"/>
      <c r="G84" s="105"/>
      <c r="H84" s="15"/>
      <c r="I84" s="137"/>
      <c r="J84" s="105"/>
      <c r="K84" s="105"/>
      <c r="L84" s="74"/>
      <c r="M84" s="74"/>
      <c r="N84" s="74"/>
      <c r="O84" s="74"/>
      <c r="P84" s="110"/>
      <c r="R84" s="53"/>
    </row>
    <row r="85" spans="1:18" s="39" customFormat="1">
      <c r="A85" s="104"/>
      <c r="B85" s="24"/>
      <c r="C85" s="105"/>
      <c r="D85" s="115"/>
      <c r="E85" s="115"/>
      <c r="F85" s="106"/>
      <c r="G85" s="105"/>
      <c r="H85" s="15"/>
      <c r="I85" s="137"/>
      <c r="J85" s="105"/>
      <c r="K85" s="105"/>
      <c r="L85" s="74"/>
      <c r="M85" s="74"/>
      <c r="N85" s="74"/>
      <c r="O85" s="74"/>
      <c r="P85" s="110"/>
    </row>
    <row r="86" spans="1:18" s="39" customFormat="1">
      <c r="A86" s="107"/>
      <c r="B86" s="24"/>
      <c r="C86" s="105"/>
      <c r="D86" s="115"/>
      <c r="E86" s="115"/>
      <c r="F86" s="106"/>
      <c r="G86" s="105"/>
      <c r="H86" s="15"/>
      <c r="I86" s="137"/>
      <c r="J86" s="105"/>
      <c r="K86" s="105"/>
      <c r="L86" s="74"/>
      <c r="M86" s="74"/>
      <c r="N86" s="74"/>
      <c r="O86" s="74"/>
      <c r="P86" s="110"/>
    </row>
    <row r="87" spans="1:18" s="39" customFormat="1">
      <c r="A87" s="104"/>
      <c r="B87" s="24"/>
      <c r="C87" s="105"/>
      <c r="D87" s="115"/>
      <c r="E87" s="115"/>
      <c r="F87" s="106"/>
      <c r="G87" s="105"/>
      <c r="H87" s="136"/>
      <c r="I87" s="137"/>
      <c r="J87" s="105"/>
      <c r="K87" s="105"/>
      <c r="L87" s="74"/>
      <c r="M87" s="74"/>
      <c r="N87" s="74"/>
      <c r="O87" s="74"/>
      <c r="P87" s="110"/>
    </row>
    <row r="88" spans="1:18" s="39" customFormat="1">
      <c r="A88" s="104"/>
      <c r="B88" s="24"/>
      <c r="C88" s="105"/>
      <c r="D88" s="115"/>
      <c r="E88" s="115"/>
      <c r="F88" s="106"/>
      <c r="G88" s="105"/>
      <c r="H88" s="136"/>
      <c r="I88" s="137"/>
      <c r="J88" s="105"/>
      <c r="K88" s="105"/>
      <c r="L88" s="74"/>
      <c r="M88" s="74"/>
      <c r="N88" s="74"/>
      <c r="O88" s="74"/>
      <c r="P88" s="110"/>
    </row>
    <row r="89" spans="1:18" s="39" customFormat="1">
      <c r="A89" s="104"/>
      <c r="B89" s="24"/>
      <c r="C89" s="105"/>
      <c r="D89" s="115"/>
      <c r="E89" s="115"/>
      <c r="F89" s="106"/>
      <c r="G89" s="105"/>
      <c r="H89" s="136"/>
      <c r="I89" s="137"/>
      <c r="J89" s="105"/>
      <c r="K89" s="105"/>
      <c r="L89" s="74"/>
      <c r="M89" s="74"/>
      <c r="N89" s="74"/>
      <c r="O89" s="74"/>
      <c r="P89" s="110"/>
    </row>
    <row r="90" spans="1:18" s="39" customFormat="1">
      <c r="A90" s="104"/>
      <c r="B90" s="24"/>
      <c r="C90" s="105"/>
      <c r="D90" s="115"/>
      <c r="E90" s="115"/>
      <c r="F90" s="106"/>
      <c r="G90" s="105"/>
      <c r="H90" s="136"/>
      <c r="I90" s="137"/>
      <c r="J90" s="105"/>
      <c r="K90" s="105"/>
      <c r="L90" s="74"/>
      <c r="M90" s="74"/>
      <c r="N90" s="74"/>
      <c r="O90" s="74"/>
      <c r="P90" s="110"/>
    </row>
    <row r="91" spans="1:18" s="39" customFormat="1">
      <c r="A91" s="104"/>
      <c r="B91" s="24"/>
      <c r="C91" s="105"/>
      <c r="D91" s="115"/>
      <c r="E91" s="115"/>
      <c r="F91" s="106"/>
      <c r="G91" s="105"/>
      <c r="H91" s="136"/>
      <c r="I91" s="137"/>
      <c r="J91" s="105"/>
      <c r="K91" s="105"/>
      <c r="L91" s="74"/>
      <c r="M91" s="74"/>
      <c r="N91" s="74"/>
      <c r="O91" s="74"/>
      <c r="P91" s="110"/>
    </row>
    <row r="92" spans="1:18" s="39" customFormat="1">
      <c r="A92" s="104"/>
      <c r="B92" s="24"/>
      <c r="C92" s="105"/>
      <c r="D92" s="115"/>
      <c r="E92" s="115"/>
      <c r="F92" s="106"/>
      <c r="G92" s="105"/>
      <c r="H92" s="136"/>
      <c r="I92" s="137"/>
      <c r="J92" s="105"/>
      <c r="K92" s="105"/>
      <c r="L92" s="74"/>
      <c r="M92" s="74"/>
      <c r="N92" s="74"/>
      <c r="O92" s="74"/>
      <c r="P92" s="110"/>
    </row>
    <row r="93" spans="1:18" s="39" customFormat="1">
      <c r="A93" s="104"/>
      <c r="B93" s="24"/>
      <c r="C93" s="105"/>
      <c r="D93" s="115"/>
      <c r="E93" s="115"/>
      <c r="F93" s="106"/>
      <c r="G93" s="105"/>
      <c r="H93" s="136"/>
      <c r="I93" s="137"/>
      <c r="J93" s="105"/>
      <c r="K93" s="105"/>
      <c r="L93" s="74"/>
      <c r="M93" s="74"/>
      <c r="N93" s="74"/>
      <c r="O93" s="74"/>
      <c r="P93" s="105"/>
      <c r="R93" s="53"/>
    </row>
    <row r="94" spans="1:18" s="39" customFormat="1">
      <c r="A94" s="107"/>
      <c r="B94" s="24"/>
      <c r="C94" s="105"/>
      <c r="D94" s="115"/>
      <c r="E94" s="115"/>
      <c r="F94" s="106"/>
      <c r="G94" s="105"/>
      <c r="H94" s="136"/>
      <c r="I94" s="137"/>
      <c r="J94" s="105"/>
      <c r="K94" s="105"/>
      <c r="L94" s="74"/>
      <c r="M94" s="74"/>
      <c r="N94" s="74"/>
      <c r="O94" s="74"/>
      <c r="P94" s="110"/>
    </row>
    <row r="95" spans="1:18" s="39" customFormat="1">
      <c r="A95" s="36"/>
      <c r="B95" s="24"/>
      <c r="C95" s="105"/>
      <c r="D95" s="115"/>
      <c r="E95" s="115"/>
      <c r="F95" s="106"/>
      <c r="G95" s="105"/>
      <c r="H95" s="136"/>
      <c r="I95" s="137"/>
      <c r="J95" s="105"/>
      <c r="K95" s="105"/>
      <c r="L95" s="74"/>
      <c r="M95" s="74"/>
      <c r="N95" s="74"/>
      <c r="O95" s="74"/>
      <c r="P95" s="110"/>
    </row>
    <row r="96" spans="1:18">
      <c r="B96" s="24"/>
      <c r="C96" s="85"/>
      <c r="D96" s="86"/>
      <c r="E96" s="86"/>
      <c r="F96" s="28"/>
      <c r="G96" s="85"/>
      <c r="H96" s="87"/>
      <c r="I96" s="88"/>
      <c r="J96" s="85"/>
      <c r="K96" s="85"/>
      <c r="L96" s="51"/>
      <c r="M96" s="51"/>
      <c r="N96" s="51"/>
      <c r="O96" s="51"/>
      <c r="P96" s="89"/>
    </row>
    <row r="97" spans="1:16">
      <c r="B97" s="24"/>
      <c r="C97" s="85"/>
      <c r="D97" s="86"/>
      <c r="E97" s="86"/>
      <c r="F97" s="28"/>
      <c r="G97" s="85"/>
      <c r="H97" s="87"/>
      <c r="I97" s="88"/>
      <c r="J97" s="85"/>
      <c r="K97" s="85"/>
      <c r="L97" s="51"/>
      <c r="M97" s="51"/>
      <c r="N97" s="51"/>
      <c r="O97" s="51"/>
      <c r="P97" s="89"/>
    </row>
    <row r="98" spans="1:16">
      <c r="B98" s="24"/>
      <c r="C98" s="85"/>
      <c r="D98" s="86"/>
      <c r="E98" s="86"/>
      <c r="F98" s="28"/>
      <c r="G98" s="85"/>
      <c r="H98" s="87"/>
      <c r="I98" s="88"/>
      <c r="J98" s="85"/>
      <c r="K98" s="85"/>
      <c r="L98" s="51"/>
      <c r="M98" s="51"/>
      <c r="N98" s="51"/>
      <c r="O98" s="51"/>
      <c r="P98" s="85"/>
    </row>
    <row r="99" spans="1:16">
      <c r="B99" s="24"/>
      <c r="C99" s="85"/>
      <c r="D99" s="86"/>
      <c r="E99" s="86"/>
      <c r="F99" s="28"/>
      <c r="G99" s="85"/>
      <c r="H99" s="87"/>
      <c r="I99" s="88"/>
      <c r="J99" s="85"/>
      <c r="K99" s="85"/>
      <c r="L99" s="51"/>
      <c r="M99" s="51"/>
      <c r="N99" s="51"/>
      <c r="O99" s="51"/>
      <c r="P99" s="85"/>
    </row>
    <row r="100" spans="1:16" s="50" customFormat="1">
      <c r="A100" s="55"/>
      <c r="B100" s="43"/>
      <c r="C100" s="94"/>
      <c r="D100" s="95"/>
      <c r="E100" s="95"/>
      <c r="F100" s="96"/>
      <c r="G100" s="94"/>
      <c r="H100" s="97"/>
      <c r="I100" s="98"/>
      <c r="J100" s="94"/>
      <c r="K100" s="94"/>
      <c r="L100" s="99"/>
      <c r="M100" s="99"/>
      <c r="N100" s="99"/>
      <c r="O100" s="99"/>
      <c r="P100" s="100"/>
    </row>
    <row r="101" spans="1:16">
      <c r="M101" s="83"/>
    </row>
    <row r="102" spans="1:16">
      <c r="M102" s="83"/>
    </row>
    <row r="103" spans="1:16">
      <c r="M103" s="83"/>
    </row>
    <row r="104" spans="1:16">
      <c r="M104" s="83"/>
    </row>
    <row r="105" spans="1:16">
      <c r="M105" s="83"/>
    </row>
    <row r="106" spans="1:16">
      <c r="M106" s="83"/>
    </row>
  </sheetData>
  <conditionalFormatting sqref="J1:K1048576">
    <cfRule type="cellIs" dxfId="97" priority="25" operator="equal">
      <formula>"Yes"</formula>
    </cfRule>
  </conditionalFormatting>
  <conditionalFormatting sqref="F2:F6 G1:G2 G38:G1048576">
    <cfRule type="cellIs" dxfId="96" priority="24" operator="equal">
      <formula>"None"</formula>
    </cfRule>
  </conditionalFormatting>
  <conditionalFormatting sqref="P1 P64:P1048576">
    <cfRule type="cellIs" dxfId="95" priority="23" operator="lessThan">
      <formula>10000</formula>
    </cfRule>
  </conditionalFormatting>
  <conditionalFormatting sqref="H1 H48:H1048576">
    <cfRule type="cellIs" dxfId="94" priority="22" operator="greaterThan">
      <formula>0.25</formula>
    </cfRule>
  </conditionalFormatting>
  <conditionalFormatting sqref="H2:H78">
    <cfRule type="cellIs" dxfId="93" priority="19" operator="greaterThan">
      <formula>0.15</formula>
    </cfRule>
  </conditionalFormatting>
  <conditionalFormatting sqref="I1:I1048576">
    <cfRule type="cellIs" dxfId="92" priority="15" operator="lessThan">
      <formula>4.99</formula>
    </cfRule>
  </conditionalFormatting>
  <conditionalFormatting sqref="P2:P28 P30:P63">
    <cfRule type="cellIs" dxfId="91" priority="14" operator="lessThan">
      <formula>16000</formula>
    </cfRule>
  </conditionalFormatting>
  <hyperlinks>
    <hyperlink ref="D2" r:id="rId1"/>
    <hyperlink ref="E2" r:id="rId2"/>
    <hyperlink ref="D3" r:id="rId3"/>
    <hyperlink ref="E3" r:id="rId4"/>
    <hyperlink ref="D4" r:id="rId5"/>
    <hyperlink ref="E4" r:id="rId6"/>
    <hyperlink ref="D5" r:id="rId7"/>
    <hyperlink ref="E5" r:id="rId8"/>
    <hyperlink ref="D6" r:id="rId9"/>
    <hyperlink ref="E6" r:id="rId10"/>
    <hyperlink ref="D7" r:id="rId11"/>
    <hyperlink ref="E7" r:id="rId12"/>
    <hyperlink ref="D8" r:id="rId13"/>
    <hyperlink ref="E8" r:id="rId14"/>
    <hyperlink ref="D9" r:id="rId15"/>
    <hyperlink ref="E9" r:id="rId16"/>
    <hyperlink ref="D10" r:id="rId17"/>
    <hyperlink ref="E10" r:id="rId18"/>
    <hyperlink ref="D11" r:id="rId19"/>
    <hyperlink ref="E11" r:id="rId20"/>
    <hyperlink ref="D12" r:id="rId21"/>
    <hyperlink ref="E12" r:id="rId22"/>
    <hyperlink ref="D13" r:id="rId23"/>
    <hyperlink ref="E13" r:id="rId24"/>
    <hyperlink ref="D14" r:id="rId25"/>
    <hyperlink ref="E14" r:id="rId26"/>
    <hyperlink ref="D15" r:id="rId27"/>
    <hyperlink ref="D16" r:id="rId28"/>
    <hyperlink ref="E16" r:id="rId29"/>
    <hyperlink ref="D17" r:id="rId30"/>
    <hyperlink ref="E17" r:id="rId31"/>
    <hyperlink ref="D18" r:id="rId32"/>
    <hyperlink ref="E18" r:id="rId33"/>
    <hyperlink ref="D19" r:id="rId34"/>
    <hyperlink ref="E19" r:id="rId35"/>
    <hyperlink ref="D20" r:id="rId36"/>
    <hyperlink ref="E20" r:id="rId37"/>
    <hyperlink ref="D21" r:id="rId38"/>
    <hyperlink ref="E21" r:id="rId39"/>
    <hyperlink ref="D22" r:id="rId40"/>
    <hyperlink ref="E22" r:id="rId41"/>
    <hyperlink ref="D23" r:id="rId42"/>
    <hyperlink ref="D24" r:id="rId43"/>
    <hyperlink ref="E24" r:id="rId44"/>
    <hyperlink ref="D25" r:id="rId45"/>
    <hyperlink ref="E25" r:id="rId46"/>
    <hyperlink ref="D26" r:id="rId47"/>
    <hyperlink ref="E26" r:id="rId48"/>
    <hyperlink ref="D27" r:id="rId49"/>
    <hyperlink ref="E27" r:id="rId50"/>
    <hyperlink ref="D28" r:id="rId51"/>
    <hyperlink ref="D29" r:id="rId52"/>
    <hyperlink ref="E29" r:id="rId53"/>
    <hyperlink ref="D30" r:id="rId54"/>
    <hyperlink ref="D31" r:id="rId55"/>
    <hyperlink ref="E31" r:id="rId56"/>
    <hyperlink ref="D32" r:id="rId57"/>
    <hyperlink ref="E32" r:id="rId58"/>
    <hyperlink ref="E33" r:id="rId59"/>
    <hyperlink ref="D34" r:id="rId60"/>
    <hyperlink ref="E34" r:id="rId61"/>
    <hyperlink ref="D35" r:id="rId62"/>
    <hyperlink ref="E35" r:id="rId63"/>
    <hyperlink ref="D36" r:id="rId64"/>
    <hyperlink ref="E36" r:id="rId65"/>
    <hyperlink ref="D37" r:id="rId66"/>
    <hyperlink ref="E37" r:id="rId67"/>
    <hyperlink ref="D38" r:id="rId68"/>
    <hyperlink ref="E38" r:id="rId69"/>
    <hyperlink ref="D39" r:id="rId70"/>
    <hyperlink ref="E39" r:id="rId71"/>
    <hyperlink ref="D40" r:id="rId72"/>
    <hyperlink ref="E40" r:id="rId73"/>
    <hyperlink ref="D41" r:id="rId74"/>
    <hyperlink ref="E41" r:id="rId75"/>
    <hyperlink ref="D42" r:id="rId76"/>
    <hyperlink ref="E42" r:id="rId77"/>
    <hyperlink ref="D43" r:id="rId78"/>
    <hyperlink ref="E43" r:id="rId79"/>
    <hyperlink ref="E44" r:id="rId80"/>
    <hyperlink ref="D45" r:id="rId81"/>
    <hyperlink ref="E45" r:id="rId82"/>
    <hyperlink ref="E46" r:id="rId83"/>
    <hyperlink ref="D47" r:id="rId84"/>
    <hyperlink ref="E47" r:id="rId85"/>
    <hyperlink ref="D48" r:id="rId86"/>
    <hyperlink ref="E48" r:id="rId87"/>
    <hyperlink ref="D49" r:id="rId88"/>
    <hyperlink ref="E49" r:id="rId89"/>
    <hyperlink ref="D50" r:id="rId90"/>
    <hyperlink ref="E50" r:id="rId91"/>
    <hyperlink ref="D51" r:id="rId92"/>
    <hyperlink ref="E51" r:id="rId93"/>
    <hyperlink ref="D52" r:id="rId94"/>
    <hyperlink ref="E52" r:id="rId95"/>
    <hyperlink ref="D53" r:id="rId96"/>
    <hyperlink ref="E53" r:id="rId97"/>
    <hyperlink ref="D54" r:id="rId98"/>
    <hyperlink ref="E54" r:id="rId99"/>
    <hyperlink ref="D55" r:id="rId100"/>
    <hyperlink ref="E55" r:id="rId101"/>
    <hyperlink ref="D56" r:id="rId102"/>
    <hyperlink ref="E56" r:id="rId103"/>
    <hyperlink ref="D57" r:id="rId104"/>
    <hyperlink ref="E57" r:id="rId105"/>
    <hyperlink ref="D58" r:id="rId106"/>
    <hyperlink ref="E58" r:id="rId107"/>
  </hyperlinks>
  <pageMargins left="0.7" right="0.7" top="0.75" bottom="0.75" header="0.3" footer="0.3"/>
  <pageSetup orientation="portrait" r:id="rId108"/>
</worksheet>
</file>

<file path=xl/worksheets/sheet16.xml><?xml version="1.0" encoding="utf-8"?>
<worksheet xmlns="http://schemas.openxmlformats.org/spreadsheetml/2006/main" xmlns:r="http://schemas.openxmlformats.org/officeDocument/2006/relationships">
  <dimension ref="A1:T107"/>
  <sheetViews>
    <sheetView workbookViewId="0">
      <pane ySplit="1" topLeftCell="A2" activePane="bottomLeft" state="frozen"/>
      <selection pane="bottomLeft" activeCell="B15" sqref="B15"/>
    </sheetView>
  </sheetViews>
  <sheetFormatPr defaultRowHeight="15"/>
  <cols>
    <col min="1" max="1" width="10.42578125" style="12" customWidth="1"/>
    <col min="2" max="2" width="24.5703125" style="28" customWidth="1"/>
    <col min="3" max="3" width="14.42578125" style="6" customWidth="1"/>
    <col min="4" max="4" width="10.85546875" customWidth="1"/>
    <col min="5" max="5" width="11.140625" customWidth="1"/>
    <col min="6" max="6" width="11.140625" hidden="1" customWidth="1"/>
    <col min="7" max="7" width="13.42578125" style="6" hidden="1" customWidth="1"/>
    <col min="8" max="8" width="7.42578125" style="4" customWidth="1"/>
    <col min="9" max="9" width="8.85546875" style="8" customWidth="1"/>
    <col min="10" max="10" width="7" style="6" customWidth="1"/>
    <col min="11" max="11" width="8.140625" style="6" customWidth="1"/>
    <col min="12" max="13" width="10" style="1" customWidth="1"/>
    <col min="14" max="14" width="8.42578125" style="1" customWidth="1"/>
    <col min="15" max="15" width="10.85546875" style="1" customWidth="1"/>
    <col min="16" max="16" width="10.85546875" style="6" customWidth="1"/>
    <col min="18" max="18" width="10.140625" customWidth="1"/>
  </cols>
  <sheetData>
    <row r="1" spans="1:19" s="18" customFormat="1" ht="28.5" customHeight="1" thickBot="1">
      <c r="A1" s="57" t="s">
        <v>23</v>
      </c>
      <c r="B1" s="25" t="s">
        <v>7</v>
      </c>
      <c r="C1" s="18" t="s">
        <v>19</v>
      </c>
      <c r="D1" s="18" t="s">
        <v>14</v>
      </c>
      <c r="E1" s="18" t="s">
        <v>1</v>
      </c>
      <c r="F1" s="18" t="s">
        <v>40</v>
      </c>
      <c r="G1" s="18" t="s">
        <v>8</v>
      </c>
      <c r="H1" s="19" t="s">
        <v>9</v>
      </c>
      <c r="I1" s="20" t="s">
        <v>10</v>
      </c>
      <c r="J1" s="18" t="s">
        <v>4</v>
      </c>
      <c r="K1" s="18">
        <v>1</v>
      </c>
      <c r="L1" s="21" t="s">
        <v>3</v>
      </c>
      <c r="M1" s="21" t="s">
        <v>11</v>
      </c>
      <c r="N1" s="21" t="s">
        <v>24</v>
      </c>
      <c r="O1" s="21" t="s">
        <v>0</v>
      </c>
      <c r="P1" s="18" t="s">
        <v>2</v>
      </c>
    </row>
    <row r="2" spans="1:19" ht="14.45" customHeight="1">
      <c r="A2" s="13">
        <v>44559</v>
      </c>
      <c r="B2" s="24" t="s">
        <v>521</v>
      </c>
      <c r="C2" s="111" t="s">
        <v>520</v>
      </c>
      <c r="D2" s="112" t="s">
        <v>522</v>
      </c>
      <c r="E2" s="103" t="s">
        <v>519</v>
      </c>
      <c r="F2" s="24"/>
      <c r="G2" s="105"/>
      <c r="H2" s="4">
        <f t="shared" ref="H2:H32" si="0">I2/O2</f>
        <v>0.8829118497109828</v>
      </c>
      <c r="I2" s="8">
        <f t="shared" ref="I2:I32" si="1">L2-N2-O2-M2</f>
        <v>12.219500000000002</v>
      </c>
      <c r="J2" s="105" t="s">
        <v>30</v>
      </c>
      <c r="K2" s="105">
        <v>1</v>
      </c>
      <c r="L2" s="74">
        <v>34.67</v>
      </c>
      <c r="M2" s="1">
        <f>L2*0.15</f>
        <v>5.2004999999999999</v>
      </c>
      <c r="N2" s="74">
        <v>3.41</v>
      </c>
      <c r="O2" s="74">
        <f>6.92*2</f>
        <v>13.84</v>
      </c>
      <c r="P2" s="110">
        <v>44793</v>
      </c>
      <c r="R2" s="11"/>
      <c r="S2" s="2"/>
    </row>
    <row r="3" spans="1:19" s="106" customFormat="1">
      <c r="A3" s="107">
        <v>44569</v>
      </c>
      <c r="B3" s="109" t="s">
        <v>788</v>
      </c>
      <c r="C3" s="111" t="s">
        <v>790</v>
      </c>
      <c r="D3" s="103" t="s">
        <v>789</v>
      </c>
      <c r="E3" s="103" t="s">
        <v>791</v>
      </c>
      <c r="F3" s="24"/>
      <c r="G3" s="105"/>
      <c r="H3" s="136">
        <f t="shared" si="0"/>
        <v>0.36678111587982831</v>
      </c>
      <c r="I3" s="137">
        <f t="shared" si="1"/>
        <v>4.2729999999999997</v>
      </c>
      <c r="J3" s="105" t="s">
        <v>17</v>
      </c>
      <c r="K3" s="105">
        <v>0</v>
      </c>
      <c r="L3" s="74">
        <v>23.95</v>
      </c>
      <c r="M3" s="74">
        <f>L3*6%</f>
        <v>1.4369999999999998</v>
      </c>
      <c r="N3" s="74">
        <v>6.59</v>
      </c>
      <c r="O3" s="74">
        <v>11.65</v>
      </c>
      <c r="P3" s="110">
        <v>398549</v>
      </c>
      <c r="R3" s="138"/>
      <c r="S3" s="139"/>
    </row>
    <row r="4" spans="1:19" s="106" customFormat="1">
      <c r="A4" s="107"/>
      <c r="B4" s="109" t="s">
        <v>792</v>
      </c>
      <c r="C4" s="111" t="s">
        <v>794</v>
      </c>
      <c r="D4" s="103" t="s">
        <v>793</v>
      </c>
      <c r="E4" s="103" t="s">
        <v>795</v>
      </c>
      <c r="F4" s="24"/>
      <c r="G4" s="105"/>
      <c r="H4" s="136">
        <f t="shared" si="0"/>
        <v>2.6426799007443887E-2</v>
      </c>
      <c r="I4" s="137">
        <f t="shared" si="1"/>
        <v>0.21299999999999775</v>
      </c>
      <c r="J4" s="105" t="s">
        <v>17</v>
      </c>
      <c r="K4" s="105">
        <v>0</v>
      </c>
      <c r="L4" s="74">
        <v>14.95</v>
      </c>
      <c r="M4" s="74">
        <f t="shared" ref="M4:M32" si="2">L4*6%</f>
        <v>0.89699999999999991</v>
      </c>
      <c r="N4" s="74">
        <v>5.78</v>
      </c>
      <c r="O4" s="74">
        <v>8.06</v>
      </c>
      <c r="P4" s="110">
        <v>49610</v>
      </c>
      <c r="R4" s="138"/>
      <c r="S4" s="140"/>
    </row>
    <row r="5" spans="1:19" s="106" customFormat="1">
      <c r="A5" s="107"/>
      <c r="B5" s="24" t="s">
        <v>796</v>
      </c>
      <c r="C5" s="111" t="s">
        <v>798</v>
      </c>
      <c r="D5" s="103" t="s">
        <v>797</v>
      </c>
      <c r="E5" s="113" t="s">
        <v>799</v>
      </c>
      <c r="F5" s="24"/>
      <c r="G5" s="105"/>
      <c r="H5" s="136">
        <f t="shared" si="0"/>
        <v>-0.4330714285714285</v>
      </c>
      <c r="I5" s="137">
        <f t="shared" si="1"/>
        <v>-2.4251999999999994</v>
      </c>
      <c r="J5" s="105" t="s">
        <v>30</v>
      </c>
      <c r="K5" s="105">
        <v>1</v>
      </c>
      <c r="L5" s="74">
        <v>9.42</v>
      </c>
      <c r="M5" s="74">
        <f t="shared" si="2"/>
        <v>0.56519999999999992</v>
      </c>
      <c r="N5" s="74">
        <v>5.68</v>
      </c>
      <c r="O5" s="74">
        <v>5.6</v>
      </c>
      <c r="P5" s="110">
        <v>11</v>
      </c>
    </row>
    <row r="6" spans="1:19" s="106" customFormat="1" ht="16.350000000000001" customHeight="1">
      <c r="A6" s="107"/>
      <c r="B6" s="24" t="s">
        <v>800</v>
      </c>
      <c r="C6" s="111" t="s">
        <v>802</v>
      </c>
      <c r="D6" s="103" t="s">
        <v>801</v>
      </c>
      <c r="E6" s="103" t="s">
        <v>803</v>
      </c>
      <c r="F6" s="24"/>
      <c r="G6" s="105"/>
      <c r="H6" s="136">
        <f t="shared" si="0"/>
        <v>-0.56947735191637627</v>
      </c>
      <c r="I6" s="137">
        <f t="shared" si="1"/>
        <v>-3.2687999999999997</v>
      </c>
      <c r="J6" s="105" t="s">
        <v>30</v>
      </c>
      <c r="K6" s="105">
        <v>4</v>
      </c>
      <c r="L6" s="74">
        <v>8.48</v>
      </c>
      <c r="M6" s="74">
        <f t="shared" si="2"/>
        <v>0.50880000000000003</v>
      </c>
      <c r="N6" s="74">
        <v>5.5</v>
      </c>
      <c r="O6" s="74">
        <v>5.74</v>
      </c>
      <c r="P6" s="110">
        <v>32</v>
      </c>
    </row>
    <row r="7" spans="1:19" s="106" customFormat="1" ht="16.350000000000001" customHeight="1">
      <c r="A7" s="107"/>
      <c r="B7" s="24" t="s">
        <v>804</v>
      </c>
      <c r="C7" s="111" t="s">
        <v>806</v>
      </c>
      <c r="D7" s="103" t="s">
        <v>805</v>
      </c>
      <c r="E7" s="103" t="s">
        <v>807</v>
      </c>
      <c r="F7" s="24"/>
      <c r="G7" s="105"/>
      <c r="H7" s="136">
        <f t="shared" si="0"/>
        <v>2.2465753424657609E-2</v>
      </c>
      <c r="I7" s="137">
        <f t="shared" si="1"/>
        <v>0.13120000000000043</v>
      </c>
      <c r="J7" s="105" t="s">
        <v>30</v>
      </c>
      <c r="K7" s="105">
        <v>1</v>
      </c>
      <c r="L7" s="74">
        <v>9.98</v>
      </c>
      <c r="M7" s="74">
        <f t="shared" si="2"/>
        <v>0.5988</v>
      </c>
      <c r="N7" s="74">
        <v>3.41</v>
      </c>
      <c r="O7" s="74">
        <v>5.84</v>
      </c>
      <c r="P7" s="110">
        <v>409</v>
      </c>
    </row>
    <row r="8" spans="1:19" s="106" customFormat="1" ht="16.350000000000001" customHeight="1">
      <c r="A8" s="107"/>
      <c r="B8" s="24" t="s">
        <v>808</v>
      </c>
      <c r="C8" s="111" t="s">
        <v>810</v>
      </c>
      <c r="D8" s="103" t="s">
        <v>809</v>
      </c>
      <c r="E8" s="103" t="s">
        <v>811</v>
      </c>
      <c r="F8" s="103"/>
      <c r="G8" s="105"/>
      <c r="H8" s="136">
        <f t="shared" si="0"/>
        <v>-0.22181564245810043</v>
      </c>
      <c r="I8" s="137">
        <f t="shared" si="1"/>
        <v>-1.5881999999999992</v>
      </c>
      <c r="J8" s="105" t="s">
        <v>17</v>
      </c>
      <c r="K8" s="105">
        <v>8</v>
      </c>
      <c r="L8" s="74">
        <v>11.97</v>
      </c>
      <c r="M8" s="74">
        <f t="shared" si="2"/>
        <v>0.71820000000000006</v>
      </c>
      <c r="N8" s="74">
        <v>5.68</v>
      </c>
      <c r="O8" s="74">
        <v>7.16</v>
      </c>
      <c r="P8" s="110">
        <v>6515</v>
      </c>
    </row>
    <row r="9" spans="1:19" s="106" customFormat="1" ht="15.75" customHeight="1">
      <c r="A9" s="107"/>
      <c r="B9" s="24" t="s">
        <v>812</v>
      </c>
      <c r="C9" s="111" t="s">
        <v>814</v>
      </c>
      <c r="D9" s="103" t="s">
        <v>813</v>
      </c>
      <c r="E9" s="103" t="s">
        <v>815</v>
      </c>
      <c r="F9" s="103"/>
      <c r="G9" s="105"/>
      <c r="H9" s="136">
        <f t="shared" si="0"/>
        <v>0.44585152838427955</v>
      </c>
      <c r="I9" s="137">
        <f t="shared" si="1"/>
        <v>1.0210000000000001</v>
      </c>
      <c r="J9" s="105" t="s">
        <v>17</v>
      </c>
      <c r="K9" s="105">
        <v>7</v>
      </c>
      <c r="L9" s="74">
        <v>7.15</v>
      </c>
      <c r="M9" s="74">
        <f t="shared" si="2"/>
        <v>0.42899999999999999</v>
      </c>
      <c r="N9" s="74">
        <v>3.41</v>
      </c>
      <c r="O9" s="74">
        <v>2.29</v>
      </c>
      <c r="P9" s="110">
        <v>289</v>
      </c>
    </row>
    <row r="10" spans="1:19" s="106" customFormat="1" ht="16.350000000000001" customHeight="1">
      <c r="A10" s="107"/>
      <c r="B10" s="24" t="s">
        <v>816</v>
      </c>
      <c r="C10" s="111" t="s">
        <v>818</v>
      </c>
      <c r="D10" s="103" t="s">
        <v>817</v>
      </c>
      <c r="E10" s="103" t="s">
        <v>819</v>
      </c>
      <c r="F10" s="103"/>
      <c r="G10" s="105"/>
      <c r="H10" s="136">
        <f t="shared" si="0"/>
        <v>-0.35691507798960126</v>
      </c>
      <c r="I10" s="137">
        <f t="shared" si="1"/>
        <v>-2.0593999999999992</v>
      </c>
      <c r="J10" s="105" t="s">
        <v>30</v>
      </c>
      <c r="K10" s="105">
        <v>5</v>
      </c>
      <c r="L10" s="74">
        <v>9.99</v>
      </c>
      <c r="M10" s="74">
        <f t="shared" si="2"/>
        <v>0.59940000000000004</v>
      </c>
      <c r="N10" s="74">
        <v>5.68</v>
      </c>
      <c r="O10" s="74">
        <v>5.77</v>
      </c>
      <c r="P10" s="110">
        <v>1095</v>
      </c>
    </row>
    <row r="11" spans="1:19" s="106" customFormat="1" ht="16.350000000000001" customHeight="1">
      <c r="A11" s="107"/>
      <c r="B11" s="24" t="s">
        <v>820</v>
      </c>
      <c r="C11" s="111" t="s">
        <v>822</v>
      </c>
      <c r="D11" s="103" t="s">
        <v>821</v>
      </c>
      <c r="E11" s="103" t="s">
        <v>823</v>
      </c>
      <c r="F11" s="103"/>
      <c r="G11" s="105"/>
      <c r="H11" s="136">
        <f t="shared" si="0"/>
        <v>-0.77</v>
      </c>
      <c r="I11" s="137">
        <f t="shared" si="1"/>
        <v>-1.1088</v>
      </c>
      <c r="J11" s="105" t="s">
        <v>30</v>
      </c>
      <c r="K11" s="105">
        <v>2</v>
      </c>
      <c r="L11" s="74">
        <v>3.98</v>
      </c>
      <c r="M11" s="74">
        <f t="shared" si="2"/>
        <v>0.23879999999999998</v>
      </c>
      <c r="N11" s="74">
        <v>3.41</v>
      </c>
      <c r="O11" s="74">
        <v>1.44</v>
      </c>
      <c r="P11" s="110">
        <v>118</v>
      </c>
      <c r="R11" s="115"/>
    </row>
    <row r="12" spans="1:19" s="106" customFormat="1" ht="16.350000000000001" customHeight="1">
      <c r="A12" s="107"/>
      <c r="B12" s="24" t="s">
        <v>824</v>
      </c>
      <c r="C12" s="111" t="s">
        <v>826</v>
      </c>
      <c r="D12" s="103" t="s">
        <v>825</v>
      </c>
      <c r="E12" s="103" t="s">
        <v>827</v>
      </c>
      <c r="F12" s="103"/>
      <c r="G12" s="105"/>
      <c r="H12" s="136">
        <f t="shared" si="0"/>
        <v>4.0928959276018109</v>
      </c>
      <c r="I12" s="137">
        <f t="shared" si="1"/>
        <v>18.090600000000002</v>
      </c>
      <c r="J12" s="105" t="s">
        <v>17</v>
      </c>
      <c r="K12" s="105">
        <v>0</v>
      </c>
      <c r="L12" s="74">
        <v>29.99</v>
      </c>
      <c r="M12" s="74">
        <f t="shared" si="2"/>
        <v>1.7993999999999999</v>
      </c>
      <c r="N12" s="74">
        <v>5.68</v>
      </c>
      <c r="O12" s="74">
        <v>4.42</v>
      </c>
      <c r="P12" s="110">
        <v>38362</v>
      </c>
    </row>
    <row r="13" spans="1:19" s="106" customFormat="1" ht="16.350000000000001" customHeight="1">
      <c r="A13" s="107"/>
      <c r="B13" s="24"/>
      <c r="C13" s="111"/>
      <c r="D13" s="103"/>
      <c r="E13" s="103"/>
      <c r="F13" s="103"/>
      <c r="G13" s="105"/>
      <c r="H13" s="136" t="e">
        <f t="shared" si="0"/>
        <v>#DIV/0!</v>
      </c>
      <c r="I13" s="137">
        <f t="shared" si="1"/>
        <v>0</v>
      </c>
      <c r="J13" s="105"/>
      <c r="K13" s="105"/>
      <c r="L13" s="74"/>
      <c r="M13" s="74">
        <f t="shared" si="2"/>
        <v>0</v>
      </c>
      <c r="N13" s="74"/>
      <c r="O13" s="74"/>
      <c r="P13" s="110"/>
    </row>
    <row r="14" spans="1:19" s="106" customFormat="1" ht="16.350000000000001" customHeight="1">
      <c r="A14" s="107"/>
      <c r="B14" s="24"/>
      <c r="C14" s="111"/>
      <c r="D14" s="103"/>
      <c r="E14" s="103"/>
      <c r="F14" s="103"/>
      <c r="G14" s="105"/>
      <c r="H14" s="136" t="e">
        <f t="shared" si="0"/>
        <v>#DIV/0!</v>
      </c>
      <c r="I14" s="137">
        <f t="shared" si="1"/>
        <v>0</v>
      </c>
      <c r="J14" s="105"/>
      <c r="K14" s="105"/>
      <c r="L14" s="74"/>
      <c r="M14" s="74">
        <f t="shared" si="2"/>
        <v>0</v>
      </c>
      <c r="N14" s="74"/>
      <c r="O14" s="114"/>
      <c r="P14" s="110"/>
      <c r="R14" s="115"/>
    </row>
    <row r="15" spans="1:19" s="106" customFormat="1" ht="16.350000000000001" customHeight="1">
      <c r="A15" s="107"/>
      <c r="B15" s="24"/>
      <c r="C15" s="111"/>
      <c r="D15" s="103"/>
      <c r="E15" s="115"/>
      <c r="F15" s="103"/>
      <c r="G15" s="105"/>
      <c r="H15" s="136" t="e">
        <f t="shared" si="0"/>
        <v>#DIV/0!</v>
      </c>
      <c r="I15" s="137">
        <f t="shared" si="1"/>
        <v>0</v>
      </c>
      <c r="J15" s="105"/>
      <c r="K15" s="105"/>
      <c r="L15" s="74"/>
      <c r="M15" s="74">
        <f t="shared" si="2"/>
        <v>0</v>
      </c>
      <c r="N15" s="74"/>
      <c r="O15" s="74"/>
      <c r="P15" s="110"/>
    </row>
    <row r="16" spans="1:19" s="106" customFormat="1" ht="16.350000000000001" customHeight="1">
      <c r="A16" s="104"/>
      <c r="B16" s="24"/>
      <c r="C16" s="111"/>
      <c r="D16" s="103"/>
      <c r="E16" s="103"/>
      <c r="F16" s="103"/>
      <c r="G16" s="105"/>
      <c r="H16" s="136" t="e">
        <f t="shared" si="0"/>
        <v>#DIV/0!</v>
      </c>
      <c r="I16" s="137">
        <f t="shared" si="1"/>
        <v>0</v>
      </c>
      <c r="J16" s="105"/>
      <c r="K16" s="105"/>
      <c r="L16" s="74"/>
      <c r="M16" s="74">
        <f t="shared" si="2"/>
        <v>0</v>
      </c>
      <c r="N16" s="116"/>
      <c r="O16" s="74"/>
      <c r="P16" s="110"/>
    </row>
    <row r="17" spans="1:18" s="106" customFormat="1" ht="16.350000000000001" customHeight="1">
      <c r="A17" s="104"/>
      <c r="B17" s="24"/>
      <c r="C17" s="111"/>
      <c r="D17" s="103"/>
      <c r="E17" s="103"/>
      <c r="F17" s="103"/>
      <c r="G17" s="105"/>
      <c r="H17" s="136" t="e">
        <f t="shared" si="0"/>
        <v>#DIV/0!</v>
      </c>
      <c r="I17" s="137">
        <f t="shared" si="1"/>
        <v>0</v>
      </c>
      <c r="J17" s="105"/>
      <c r="K17" s="105"/>
      <c r="L17" s="74"/>
      <c r="M17" s="74">
        <f t="shared" si="2"/>
        <v>0</v>
      </c>
      <c r="N17" s="116"/>
      <c r="O17" s="74"/>
      <c r="P17" s="110"/>
    </row>
    <row r="18" spans="1:18" s="106" customFormat="1" ht="16.350000000000001" customHeight="1">
      <c r="A18" s="104"/>
      <c r="B18" s="24"/>
      <c r="C18" s="111"/>
      <c r="D18" s="103"/>
      <c r="E18" s="103"/>
      <c r="F18" s="103"/>
      <c r="G18" s="105"/>
      <c r="H18" s="136" t="e">
        <f t="shared" si="0"/>
        <v>#DIV/0!</v>
      </c>
      <c r="I18" s="137">
        <f t="shared" si="1"/>
        <v>0</v>
      </c>
      <c r="J18" s="105"/>
      <c r="K18" s="105"/>
      <c r="L18" s="74"/>
      <c r="M18" s="74">
        <f t="shared" si="2"/>
        <v>0</v>
      </c>
      <c r="N18" s="74"/>
      <c r="O18" s="74"/>
      <c r="P18" s="110"/>
    </row>
    <row r="19" spans="1:18" s="106" customFormat="1" ht="16.350000000000001" customHeight="1">
      <c r="A19" s="104"/>
      <c r="B19" s="37"/>
      <c r="C19" s="111"/>
      <c r="D19" s="103"/>
      <c r="E19" s="103"/>
      <c r="F19" s="103"/>
      <c r="G19" s="105"/>
      <c r="H19" s="136" t="e">
        <f t="shared" si="0"/>
        <v>#DIV/0!</v>
      </c>
      <c r="I19" s="137">
        <f t="shared" si="1"/>
        <v>0</v>
      </c>
      <c r="J19" s="105"/>
      <c r="K19" s="105"/>
      <c r="L19" s="74"/>
      <c r="M19" s="74">
        <f t="shared" si="2"/>
        <v>0</v>
      </c>
      <c r="N19" s="74"/>
      <c r="O19" s="74"/>
      <c r="P19" s="110"/>
    </row>
    <row r="20" spans="1:18" s="106" customFormat="1" ht="16.350000000000001" customHeight="1">
      <c r="A20" s="107"/>
      <c r="B20" s="102"/>
      <c r="C20" s="111"/>
      <c r="D20" s="103"/>
      <c r="E20" s="103"/>
      <c r="F20" s="103"/>
      <c r="G20" s="105"/>
      <c r="H20" s="136" t="e">
        <f t="shared" si="0"/>
        <v>#DIV/0!</v>
      </c>
      <c r="I20" s="137">
        <f t="shared" si="1"/>
        <v>0</v>
      </c>
      <c r="J20" s="105"/>
      <c r="K20" s="105"/>
      <c r="L20" s="116"/>
      <c r="M20" s="74">
        <f t="shared" si="2"/>
        <v>0</v>
      </c>
      <c r="N20" s="74"/>
      <c r="O20" s="74"/>
      <c r="P20" s="110"/>
    </row>
    <row r="21" spans="1:18" s="106" customFormat="1" ht="16.350000000000001" customHeight="1">
      <c r="A21" s="104"/>
      <c r="B21" s="24"/>
      <c r="C21" s="111"/>
      <c r="D21" s="103"/>
      <c r="E21" s="103"/>
      <c r="F21" s="103"/>
      <c r="G21" s="105"/>
      <c r="H21" s="136" t="e">
        <f t="shared" si="0"/>
        <v>#DIV/0!</v>
      </c>
      <c r="I21" s="137">
        <f t="shared" si="1"/>
        <v>0</v>
      </c>
      <c r="J21" s="105"/>
      <c r="K21" s="105"/>
      <c r="L21" s="74"/>
      <c r="M21" s="74">
        <f t="shared" si="2"/>
        <v>0</v>
      </c>
      <c r="N21" s="74"/>
      <c r="O21" s="74"/>
      <c r="P21" s="110"/>
    </row>
    <row r="22" spans="1:18" s="106" customFormat="1" ht="16.350000000000001" customHeight="1">
      <c r="A22" s="107"/>
      <c r="B22" s="121"/>
      <c r="C22" s="105"/>
      <c r="D22" s="103"/>
      <c r="E22" s="103"/>
      <c r="F22" s="103"/>
      <c r="G22" s="105"/>
      <c r="H22" s="136" t="e">
        <f t="shared" si="0"/>
        <v>#DIV/0!</v>
      </c>
      <c r="I22" s="137">
        <f t="shared" si="1"/>
        <v>0</v>
      </c>
      <c r="J22" s="105"/>
      <c r="K22" s="105"/>
      <c r="L22" s="74"/>
      <c r="M22" s="74">
        <f t="shared" si="2"/>
        <v>0</v>
      </c>
      <c r="N22" s="74"/>
      <c r="O22" s="74"/>
      <c r="P22" s="110"/>
    </row>
    <row r="23" spans="1:18" s="106" customFormat="1" ht="16.350000000000001" customHeight="1">
      <c r="A23" s="107"/>
      <c r="B23" s="121"/>
      <c r="C23" s="105"/>
      <c r="D23" s="103"/>
      <c r="E23" s="103"/>
      <c r="F23" s="103"/>
      <c r="G23" s="105"/>
      <c r="H23" s="136" t="e">
        <f t="shared" si="0"/>
        <v>#DIV/0!</v>
      </c>
      <c r="I23" s="137">
        <f t="shared" si="1"/>
        <v>0</v>
      </c>
      <c r="J23" s="105"/>
      <c r="K23" s="105"/>
      <c r="L23" s="74"/>
      <c r="M23" s="74">
        <f t="shared" si="2"/>
        <v>0</v>
      </c>
      <c r="N23" s="74"/>
      <c r="O23" s="74"/>
      <c r="P23" s="110"/>
    </row>
    <row r="24" spans="1:18" s="106" customFormat="1" ht="16.350000000000001" customHeight="1">
      <c r="A24" s="104"/>
      <c r="B24" s="121"/>
      <c r="C24" s="105"/>
      <c r="D24" s="103"/>
      <c r="E24" s="103"/>
      <c r="F24" s="103"/>
      <c r="G24" s="105"/>
      <c r="H24" s="136" t="e">
        <f t="shared" si="0"/>
        <v>#DIV/0!</v>
      </c>
      <c r="I24" s="137">
        <f t="shared" si="1"/>
        <v>0</v>
      </c>
      <c r="J24" s="105"/>
      <c r="K24" s="105"/>
      <c r="L24" s="74"/>
      <c r="M24" s="74">
        <f t="shared" si="2"/>
        <v>0</v>
      </c>
      <c r="N24" s="74"/>
      <c r="O24" s="74"/>
      <c r="P24" s="110"/>
    </row>
    <row r="25" spans="1:18" s="106" customFormat="1" ht="16.350000000000001" customHeight="1">
      <c r="A25" s="107"/>
      <c r="B25" s="121"/>
      <c r="C25" s="105"/>
      <c r="D25" s="103"/>
      <c r="E25" s="103"/>
      <c r="F25" s="103"/>
      <c r="G25" s="105"/>
      <c r="H25" s="136" t="e">
        <f t="shared" si="0"/>
        <v>#DIV/0!</v>
      </c>
      <c r="I25" s="137">
        <f t="shared" si="1"/>
        <v>0</v>
      </c>
      <c r="J25" s="105"/>
      <c r="K25" s="105"/>
      <c r="L25" s="74"/>
      <c r="M25" s="74">
        <f t="shared" si="2"/>
        <v>0</v>
      </c>
      <c r="N25" s="74"/>
      <c r="O25" s="74"/>
      <c r="P25" s="110"/>
    </row>
    <row r="26" spans="1:18" s="28" customFormat="1">
      <c r="A26" s="104"/>
      <c r="B26" s="58"/>
      <c r="C26" s="105"/>
      <c r="D26" s="103"/>
      <c r="E26" s="103"/>
      <c r="F26" s="103"/>
      <c r="G26" s="105"/>
      <c r="H26" s="4" t="e">
        <f t="shared" si="0"/>
        <v>#DIV/0!</v>
      </c>
      <c r="I26" s="8">
        <f t="shared" si="1"/>
        <v>0</v>
      </c>
      <c r="J26" s="105"/>
      <c r="K26" s="105"/>
      <c r="L26" s="74"/>
      <c r="M26" s="1">
        <f t="shared" si="2"/>
        <v>0</v>
      </c>
      <c r="N26" s="74"/>
      <c r="O26" s="74"/>
      <c r="P26" s="110"/>
    </row>
    <row r="27" spans="1:18" s="106" customFormat="1">
      <c r="A27" s="104"/>
      <c r="B27" s="58"/>
      <c r="C27" s="105"/>
      <c r="D27" s="103"/>
      <c r="E27" s="103"/>
      <c r="F27" s="103"/>
      <c r="G27" s="105"/>
      <c r="H27" s="4" t="e">
        <f t="shared" si="0"/>
        <v>#DIV/0!</v>
      </c>
      <c r="I27" s="8">
        <f t="shared" si="1"/>
        <v>0</v>
      </c>
      <c r="J27" s="105"/>
      <c r="K27" s="105"/>
      <c r="L27" s="74"/>
      <c r="M27" s="1">
        <f t="shared" si="2"/>
        <v>0</v>
      </c>
      <c r="N27" s="74"/>
      <c r="O27" s="74"/>
      <c r="P27" s="110"/>
    </row>
    <row r="28" spans="1:18" s="106" customFormat="1">
      <c r="A28" s="107"/>
      <c r="B28" s="58"/>
      <c r="C28" s="105"/>
      <c r="D28" s="103"/>
      <c r="E28" s="103"/>
      <c r="F28" s="103"/>
      <c r="G28" s="105"/>
      <c r="H28" s="4" t="e">
        <f t="shared" si="0"/>
        <v>#DIV/0!</v>
      </c>
      <c r="I28" s="8">
        <f t="shared" si="1"/>
        <v>0</v>
      </c>
      <c r="J28" s="105"/>
      <c r="K28" s="105"/>
      <c r="L28" s="74"/>
      <c r="M28" s="1">
        <f>L28*8%</f>
        <v>0</v>
      </c>
      <c r="N28" s="74"/>
      <c r="O28" s="74"/>
      <c r="P28" s="110"/>
    </row>
    <row r="29" spans="1:18" s="50" customFormat="1">
      <c r="A29" s="101"/>
      <c r="B29" s="122"/>
      <c r="C29" s="94"/>
      <c r="D29" s="118"/>
      <c r="E29" s="118"/>
      <c r="F29" s="118"/>
      <c r="G29" s="94"/>
      <c r="H29" s="81" t="e">
        <f t="shared" si="0"/>
        <v>#DIV/0!</v>
      </c>
      <c r="I29" s="48">
        <f t="shared" si="1"/>
        <v>0</v>
      </c>
      <c r="J29" s="94"/>
      <c r="K29" s="94"/>
      <c r="L29" s="99"/>
      <c r="M29" s="49">
        <f t="shared" si="2"/>
        <v>0</v>
      </c>
      <c r="N29" s="99"/>
      <c r="O29" s="99"/>
      <c r="P29" s="100"/>
    </row>
    <row r="30" spans="1:18" s="133" customFormat="1">
      <c r="A30" s="123"/>
      <c r="B30" s="124"/>
      <c r="C30" s="125"/>
      <c r="D30" s="126"/>
      <c r="E30" s="126"/>
      <c r="F30" s="126"/>
      <c r="G30" s="125"/>
      <c r="H30" s="127" t="e">
        <f t="shared" si="0"/>
        <v>#DIV/0!</v>
      </c>
      <c r="I30" s="128">
        <f t="shared" si="1"/>
        <v>0</v>
      </c>
      <c r="J30" s="125"/>
      <c r="K30" s="125"/>
      <c r="L30" s="129"/>
      <c r="M30" s="130">
        <f t="shared" si="2"/>
        <v>0</v>
      </c>
      <c r="N30" s="131"/>
      <c r="O30" s="131"/>
      <c r="P30" s="132"/>
      <c r="R30" s="134"/>
    </row>
    <row r="31" spans="1:18" s="39" customFormat="1">
      <c r="A31" s="104"/>
      <c r="B31" s="24"/>
      <c r="C31" s="105"/>
      <c r="D31" s="103"/>
      <c r="E31" s="103"/>
      <c r="F31" s="103"/>
      <c r="G31" s="105"/>
      <c r="H31" s="15" t="e">
        <f t="shared" si="0"/>
        <v>#DIV/0!</v>
      </c>
      <c r="I31" s="16">
        <f t="shared" si="1"/>
        <v>0</v>
      </c>
      <c r="J31" s="105"/>
      <c r="K31" s="105"/>
      <c r="L31" s="74"/>
      <c r="M31" s="17">
        <f t="shared" si="2"/>
        <v>0</v>
      </c>
      <c r="N31" s="74"/>
      <c r="O31" s="74"/>
      <c r="P31" s="110"/>
    </row>
    <row r="32" spans="1:18" s="39" customFormat="1">
      <c r="A32" s="40"/>
      <c r="B32" s="24"/>
      <c r="C32" s="22"/>
      <c r="D32" s="41"/>
      <c r="E32" s="41"/>
      <c r="F32" s="41"/>
      <c r="G32" s="22"/>
      <c r="H32" s="15" t="e">
        <f t="shared" si="0"/>
        <v>#DIV/0!</v>
      </c>
      <c r="I32" s="16">
        <f t="shared" si="1"/>
        <v>0</v>
      </c>
      <c r="J32" s="22"/>
      <c r="K32" s="22"/>
      <c r="L32" s="17"/>
      <c r="M32" s="17">
        <f t="shared" si="2"/>
        <v>0</v>
      </c>
      <c r="N32" s="17"/>
      <c r="O32" s="17"/>
      <c r="P32" s="108"/>
    </row>
    <row r="33" spans="1:18" s="39" customFormat="1">
      <c r="A33" s="36"/>
      <c r="B33" s="24"/>
      <c r="C33" s="22"/>
      <c r="D33" s="41"/>
      <c r="E33" s="41"/>
      <c r="F33" s="41"/>
      <c r="G33" s="22"/>
      <c r="H33" s="15" t="e">
        <f>I33/O33</f>
        <v>#DIV/0!</v>
      </c>
      <c r="I33" s="16">
        <f>L33-N33-O33-M33</f>
        <v>0</v>
      </c>
      <c r="J33" s="22"/>
      <c r="K33" s="22"/>
      <c r="L33" s="17"/>
      <c r="M33" s="17">
        <f t="shared" ref="M33:M79" si="3">L33*0.15</f>
        <v>0</v>
      </c>
      <c r="N33" s="17"/>
      <c r="O33" s="17"/>
      <c r="P33" s="108"/>
    </row>
    <row r="34" spans="1:18" s="39" customFormat="1">
      <c r="A34" s="40"/>
      <c r="B34" s="24"/>
      <c r="C34" s="22"/>
      <c r="D34" s="41"/>
      <c r="E34" s="41"/>
      <c r="F34" s="41"/>
      <c r="G34" s="22"/>
      <c r="H34" s="15" t="e">
        <f>I34/O34</f>
        <v>#DIV/0!</v>
      </c>
      <c r="I34" s="16">
        <f>L34-N34-O34-M34</f>
        <v>0</v>
      </c>
      <c r="J34" s="22"/>
      <c r="K34" s="22"/>
      <c r="L34" s="17"/>
      <c r="M34" s="17">
        <f t="shared" si="3"/>
        <v>0</v>
      </c>
      <c r="N34" s="17"/>
      <c r="O34" s="17"/>
      <c r="P34" s="108"/>
      <c r="R34" s="53"/>
    </row>
    <row r="35" spans="1:18" s="39" customFormat="1">
      <c r="A35" s="36"/>
      <c r="B35" s="58"/>
      <c r="C35" s="22"/>
      <c r="D35" s="41"/>
      <c r="E35" s="41"/>
      <c r="F35" s="41"/>
      <c r="G35" s="22"/>
      <c r="H35" s="15" t="e">
        <f>I35/O35</f>
        <v>#DIV/0!</v>
      </c>
      <c r="I35" s="16">
        <f>L35-N35-O35-M35</f>
        <v>0</v>
      </c>
      <c r="J35" s="22"/>
      <c r="K35" s="22"/>
      <c r="L35" s="17"/>
      <c r="M35" s="17">
        <f t="shared" si="3"/>
        <v>0</v>
      </c>
      <c r="N35" s="17"/>
      <c r="O35" s="17"/>
      <c r="P35" s="108"/>
    </row>
    <row r="36" spans="1:18" s="39" customFormat="1">
      <c r="A36" s="36"/>
      <c r="B36" s="24"/>
      <c r="C36" s="22"/>
      <c r="D36" s="41"/>
      <c r="E36" s="41"/>
      <c r="F36" s="41"/>
      <c r="G36" s="22"/>
      <c r="H36" s="15" t="e">
        <f>I36/O36</f>
        <v>#DIV/0!</v>
      </c>
      <c r="I36" s="16">
        <f>L36-N36-O36-M36</f>
        <v>0</v>
      </c>
      <c r="J36" s="22"/>
      <c r="K36" s="22"/>
      <c r="L36" s="17"/>
      <c r="M36" s="17">
        <f t="shared" si="3"/>
        <v>0</v>
      </c>
      <c r="N36" s="17"/>
      <c r="O36" s="17"/>
      <c r="P36" s="108"/>
    </row>
    <row r="37" spans="1:18" s="106" customFormat="1">
      <c r="A37" s="104"/>
      <c r="B37" s="24"/>
      <c r="C37" s="105"/>
      <c r="D37" s="103"/>
      <c r="E37" s="103"/>
      <c r="F37" s="103"/>
      <c r="G37" s="105"/>
      <c r="H37" s="15" t="e">
        <f t="shared" ref="H37:H79" si="4">I37/O37</f>
        <v>#DIV/0!</v>
      </c>
      <c r="I37" s="16">
        <f t="shared" ref="I37:I79" si="5">L37-N37-O37-M37</f>
        <v>0</v>
      </c>
      <c r="J37" s="105"/>
      <c r="K37" s="105"/>
      <c r="L37" s="74"/>
      <c r="M37" s="17">
        <f t="shared" si="3"/>
        <v>0</v>
      </c>
      <c r="N37" s="74"/>
      <c r="O37" s="74"/>
      <c r="P37" s="110"/>
    </row>
    <row r="38" spans="1:18" s="39" customFormat="1">
      <c r="A38" s="36"/>
      <c r="B38" s="24"/>
      <c r="C38" s="22"/>
      <c r="D38" s="41"/>
      <c r="E38" s="41"/>
      <c r="F38" s="41"/>
      <c r="G38" s="22"/>
      <c r="H38" s="15" t="e">
        <f t="shared" si="4"/>
        <v>#DIV/0!</v>
      </c>
      <c r="I38" s="16">
        <f t="shared" si="5"/>
        <v>0</v>
      </c>
      <c r="J38" s="22"/>
      <c r="K38" s="22"/>
      <c r="L38" s="17"/>
      <c r="M38" s="17">
        <f t="shared" si="3"/>
        <v>0</v>
      </c>
      <c r="N38" s="17"/>
      <c r="O38" s="17"/>
      <c r="P38" s="108"/>
    </row>
    <row r="39" spans="1:18" s="39" customFormat="1">
      <c r="A39" s="40"/>
      <c r="B39" s="24"/>
      <c r="C39" s="22"/>
      <c r="D39" s="41"/>
      <c r="E39" s="41"/>
      <c r="F39" s="14"/>
      <c r="G39" s="22"/>
      <c r="H39" s="15" t="e">
        <f t="shared" si="4"/>
        <v>#DIV/0!</v>
      </c>
      <c r="I39" s="16">
        <f t="shared" si="5"/>
        <v>0</v>
      </c>
      <c r="J39" s="22"/>
      <c r="K39" s="22"/>
      <c r="L39" s="17"/>
      <c r="M39" s="17">
        <f t="shared" si="3"/>
        <v>0</v>
      </c>
      <c r="N39" s="17"/>
      <c r="O39" s="17"/>
      <c r="P39" s="108"/>
    </row>
    <row r="40" spans="1:18" s="50" customFormat="1">
      <c r="A40" s="42"/>
      <c r="B40" s="43"/>
      <c r="C40" s="47"/>
      <c r="D40" s="45"/>
      <c r="E40" s="45"/>
      <c r="F40" s="80"/>
      <c r="G40" s="47"/>
      <c r="H40" s="81" t="e">
        <f t="shared" si="4"/>
        <v>#DIV/0!</v>
      </c>
      <c r="I40" s="48">
        <f t="shared" si="5"/>
        <v>0</v>
      </c>
      <c r="J40" s="47"/>
      <c r="K40" s="47"/>
      <c r="L40" s="49"/>
      <c r="M40" s="49">
        <f t="shared" si="3"/>
        <v>0</v>
      </c>
      <c r="N40" s="49"/>
      <c r="O40" s="49"/>
      <c r="P40" s="82"/>
    </row>
    <row r="41" spans="1:18" s="39" customFormat="1">
      <c r="A41" s="36"/>
      <c r="B41" s="24"/>
      <c r="C41" s="22"/>
      <c r="D41" s="41"/>
      <c r="E41" s="41"/>
      <c r="F41" s="14"/>
      <c r="G41" s="22"/>
      <c r="H41" s="15" t="e">
        <f t="shared" si="4"/>
        <v>#DIV/0!</v>
      </c>
      <c r="I41" s="16">
        <f t="shared" si="5"/>
        <v>0</v>
      </c>
      <c r="J41" s="22"/>
      <c r="K41" s="22"/>
      <c r="L41" s="17"/>
      <c r="M41" s="17">
        <f t="shared" si="3"/>
        <v>0</v>
      </c>
      <c r="N41" s="17"/>
      <c r="O41" s="17"/>
      <c r="P41" s="108"/>
    </row>
    <row r="42" spans="1:18" s="39" customFormat="1">
      <c r="A42" s="40"/>
      <c r="B42" s="24"/>
      <c r="C42" s="22"/>
      <c r="D42" s="41"/>
      <c r="E42" s="41"/>
      <c r="F42" s="14"/>
      <c r="G42" s="22"/>
      <c r="H42" s="15" t="e">
        <f t="shared" si="4"/>
        <v>#DIV/0!</v>
      </c>
      <c r="I42" s="16">
        <f t="shared" si="5"/>
        <v>0</v>
      </c>
      <c r="J42" s="22"/>
      <c r="K42" s="22"/>
      <c r="L42" s="17"/>
      <c r="M42" s="17">
        <f t="shared" si="3"/>
        <v>0</v>
      </c>
      <c r="N42" s="17"/>
      <c r="O42" s="17"/>
      <c r="P42" s="108"/>
    </row>
    <row r="43" spans="1:18" s="39" customFormat="1">
      <c r="A43" s="36"/>
      <c r="B43" s="24"/>
      <c r="C43" s="22"/>
      <c r="D43" s="41"/>
      <c r="E43" s="41"/>
      <c r="F43" s="14"/>
      <c r="G43" s="22"/>
      <c r="H43" s="15" t="e">
        <f t="shared" si="4"/>
        <v>#DIV/0!</v>
      </c>
      <c r="I43" s="16">
        <f t="shared" si="5"/>
        <v>0</v>
      </c>
      <c r="J43" s="22"/>
      <c r="K43" s="22"/>
      <c r="L43" s="17"/>
      <c r="M43" s="17">
        <f t="shared" si="3"/>
        <v>0</v>
      </c>
      <c r="N43" s="17"/>
      <c r="O43" s="17"/>
      <c r="P43" s="108"/>
    </row>
    <row r="44" spans="1:18" s="39" customFormat="1">
      <c r="A44" s="23"/>
      <c r="B44" s="24"/>
      <c r="C44" s="22"/>
      <c r="D44" s="41"/>
      <c r="E44" s="41"/>
      <c r="F44" s="14"/>
      <c r="G44" s="22"/>
      <c r="H44" s="15" t="e">
        <f t="shared" si="4"/>
        <v>#DIV/0!</v>
      </c>
      <c r="I44" s="16">
        <f t="shared" si="5"/>
        <v>0</v>
      </c>
      <c r="J44" s="22"/>
      <c r="K44" s="22"/>
      <c r="L44" s="17"/>
      <c r="M44" s="17">
        <f t="shared" si="3"/>
        <v>0</v>
      </c>
      <c r="N44" s="17"/>
      <c r="O44" s="17"/>
      <c r="P44" s="108"/>
    </row>
    <row r="45" spans="1:18" s="39" customFormat="1">
      <c r="A45" s="36"/>
      <c r="B45" s="24"/>
      <c r="C45" s="22"/>
      <c r="D45" s="41"/>
      <c r="E45" s="41"/>
      <c r="F45" s="14"/>
      <c r="G45" s="22"/>
      <c r="H45" s="15" t="e">
        <f t="shared" si="4"/>
        <v>#DIV/0!</v>
      </c>
      <c r="I45" s="16">
        <f t="shared" si="5"/>
        <v>0</v>
      </c>
      <c r="J45" s="22"/>
      <c r="K45" s="22"/>
      <c r="L45" s="17"/>
      <c r="M45" s="17">
        <f t="shared" si="3"/>
        <v>0</v>
      </c>
      <c r="N45" s="17"/>
      <c r="O45" s="17"/>
      <c r="P45" s="108"/>
    </row>
    <row r="46" spans="1:18" s="39" customFormat="1">
      <c r="A46" s="40"/>
      <c r="B46" s="24"/>
      <c r="C46" s="22"/>
      <c r="D46" s="41"/>
      <c r="E46" s="41"/>
      <c r="F46" s="14"/>
      <c r="G46" s="22"/>
      <c r="H46" s="15" t="e">
        <f t="shared" si="4"/>
        <v>#DIV/0!</v>
      </c>
      <c r="I46" s="16">
        <f t="shared" si="5"/>
        <v>0</v>
      </c>
      <c r="J46" s="22"/>
      <c r="K46" s="22"/>
      <c r="L46" s="17"/>
      <c r="M46" s="17">
        <f t="shared" si="3"/>
        <v>0</v>
      </c>
      <c r="N46" s="17"/>
      <c r="O46" s="17"/>
      <c r="P46" s="5"/>
    </row>
    <row r="47" spans="1:18" s="39" customFormat="1">
      <c r="A47" s="36"/>
      <c r="B47" s="24"/>
      <c r="C47" s="22"/>
      <c r="D47" s="41"/>
      <c r="E47" s="41"/>
      <c r="F47" s="14"/>
      <c r="G47" s="22"/>
      <c r="H47" s="15" t="e">
        <f t="shared" si="4"/>
        <v>#DIV/0!</v>
      </c>
      <c r="I47" s="16">
        <f t="shared" si="5"/>
        <v>0</v>
      </c>
      <c r="J47" s="22"/>
      <c r="K47" s="22"/>
      <c r="L47" s="17"/>
      <c r="M47" s="17">
        <f t="shared" si="3"/>
        <v>0</v>
      </c>
      <c r="N47" s="17"/>
      <c r="O47" s="17"/>
      <c r="P47" s="5"/>
    </row>
    <row r="48" spans="1:18" s="39" customFormat="1">
      <c r="A48" s="36"/>
      <c r="B48" s="24"/>
      <c r="C48" s="22"/>
      <c r="D48" s="41"/>
      <c r="E48" s="41"/>
      <c r="F48" s="14"/>
      <c r="G48" s="22"/>
      <c r="H48" s="15" t="e">
        <f t="shared" si="4"/>
        <v>#DIV/0!</v>
      </c>
      <c r="I48" s="16">
        <f t="shared" si="5"/>
        <v>0</v>
      </c>
      <c r="J48" s="22"/>
      <c r="K48" s="22"/>
      <c r="L48" s="17"/>
      <c r="M48" s="17">
        <f t="shared" si="3"/>
        <v>0</v>
      </c>
      <c r="N48" s="17"/>
      <c r="O48" s="17"/>
      <c r="P48" s="108"/>
      <c r="R48" s="53"/>
    </row>
    <row r="49" spans="1:18" s="50" customFormat="1">
      <c r="A49" s="42"/>
      <c r="B49" s="43"/>
      <c r="C49" s="47"/>
      <c r="D49" s="45"/>
      <c r="E49" s="45"/>
      <c r="F49" s="80"/>
      <c r="G49" s="47"/>
      <c r="H49" s="81" t="e">
        <f t="shared" si="4"/>
        <v>#DIV/0!</v>
      </c>
      <c r="I49" s="48">
        <f t="shared" si="5"/>
        <v>0</v>
      </c>
      <c r="J49" s="47"/>
      <c r="K49" s="47"/>
      <c r="L49" s="49"/>
      <c r="M49" s="49">
        <f t="shared" si="3"/>
        <v>0</v>
      </c>
      <c r="N49" s="49"/>
      <c r="O49" s="49"/>
      <c r="P49" s="82"/>
    </row>
    <row r="50" spans="1:18" s="39" customFormat="1">
      <c r="A50" s="40"/>
      <c r="B50" s="24"/>
      <c r="C50" s="22"/>
      <c r="D50" s="41"/>
      <c r="E50" s="41"/>
      <c r="F50" s="14"/>
      <c r="G50" s="22"/>
      <c r="H50" s="15" t="e">
        <f t="shared" si="4"/>
        <v>#DIV/0!</v>
      </c>
      <c r="I50" s="16">
        <f t="shared" si="5"/>
        <v>0</v>
      </c>
      <c r="J50" s="22"/>
      <c r="K50" s="22"/>
      <c r="L50" s="17"/>
      <c r="M50" s="17">
        <f t="shared" si="3"/>
        <v>0</v>
      </c>
      <c r="N50" s="17"/>
      <c r="O50" s="17"/>
      <c r="P50" s="5"/>
    </row>
    <row r="51" spans="1:18" s="39" customFormat="1">
      <c r="A51" s="36"/>
      <c r="B51" s="24"/>
      <c r="C51" s="22"/>
      <c r="D51" s="41"/>
      <c r="E51" s="41"/>
      <c r="F51" s="14"/>
      <c r="G51" s="22"/>
      <c r="H51" s="15" t="e">
        <f t="shared" si="4"/>
        <v>#DIV/0!</v>
      </c>
      <c r="I51" s="16">
        <f t="shared" si="5"/>
        <v>0</v>
      </c>
      <c r="J51" s="22"/>
      <c r="K51" s="22"/>
      <c r="L51" s="17"/>
      <c r="M51" s="17">
        <f t="shared" si="3"/>
        <v>0</v>
      </c>
      <c r="N51" s="17"/>
      <c r="O51" s="17"/>
      <c r="P51" s="108"/>
    </row>
    <row r="52" spans="1:18" s="39" customFormat="1">
      <c r="A52" s="36"/>
      <c r="B52" s="24"/>
      <c r="C52" s="22"/>
      <c r="D52" s="41"/>
      <c r="E52" s="41"/>
      <c r="F52" s="14"/>
      <c r="G52" s="22"/>
      <c r="H52" s="15" t="e">
        <f t="shared" si="4"/>
        <v>#DIV/0!</v>
      </c>
      <c r="I52" s="16">
        <f t="shared" si="5"/>
        <v>0</v>
      </c>
      <c r="J52" s="22"/>
      <c r="K52" s="22"/>
      <c r="L52" s="17"/>
      <c r="M52" s="17">
        <f t="shared" si="3"/>
        <v>0</v>
      </c>
      <c r="N52" s="17"/>
      <c r="O52" s="17"/>
      <c r="P52" s="108"/>
    </row>
    <row r="53" spans="1:18" s="39" customFormat="1">
      <c r="A53" s="36"/>
      <c r="B53" s="24"/>
      <c r="C53" s="22"/>
      <c r="D53" s="41"/>
      <c r="E53" s="41"/>
      <c r="F53" s="14"/>
      <c r="G53" s="22"/>
      <c r="H53" s="15" t="e">
        <f t="shared" si="4"/>
        <v>#DIV/0!</v>
      </c>
      <c r="I53" s="16">
        <f t="shared" si="5"/>
        <v>0</v>
      </c>
      <c r="J53" s="22"/>
      <c r="K53" s="22"/>
      <c r="L53" s="17"/>
      <c r="M53" s="17">
        <f t="shared" si="3"/>
        <v>0</v>
      </c>
      <c r="N53" s="17"/>
      <c r="O53" s="17"/>
      <c r="P53" s="108"/>
    </row>
    <row r="54" spans="1:18" s="39" customFormat="1" ht="13.7" customHeight="1">
      <c r="A54" s="40"/>
      <c r="B54" s="24"/>
      <c r="C54" s="22"/>
      <c r="D54" s="41"/>
      <c r="E54" s="41"/>
      <c r="F54" s="14"/>
      <c r="G54" s="22"/>
      <c r="H54" s="15" t="e">
        <f t="shared" si="4"/>
        <v>#DIV/0!</v>
      </c>
      <c r="I54" s="16">
        <f t="shared" si="5"/>
        <v>0</v>
      </c>
      <c r="J54" s="22"/>
      <c r="K54" s="22"/>
      <c r="L54" s="17"/>
      <c r="M54" s="17">
        <f t="shared" si="3"/>
        <v>0</v>
      </c>
      <c r="N54" s="17"/>
      <c r="O54" s="17"/>
      <c r="P54" s="108"/>
    </row>
    <row r="55" spans="1:18" s="39" customFormat="1">
      <c r="A55" s="40"/>
      <c r="B55" s="24"/>
      <c r="C55" s="22"/>
      <c r="D55" s="41"/>
      <c r="E55" s="41"/>
      <c r="F55" s="14"/>
      <c r="G55" s="22"/>
      <c r="H55" s="15" t="e">
        <f t="shared" si="4"/>
        <v>#DIV/0!</v>
      </c>
      <c r="I55" s="16">
        <f t="shared" si="5"/>
        <v>0</v>
      </c>
      <c r="J55" s="22"/>
      <c r="K55" s="22"/>
      <c r="L55" s="17"/>
      <c r="M55" s="17">
        <f t="shared" si="3"/>
        <v>0</v>
      </c>
      <c r="N55" s="17"/>
      <c r="O55" s="17"/>
      <c r="P55" s="108"/>
    </row>
    <row r="56" spans="1:18" s="39" customFormat="1">
      <c r="A56" s="36"/>
      <c r="B56" s="24"/>
      <c r="C56" s="22"/>
      <c r="D56" s="41"/>
      <c r="E56" s="41"/>
      <c r="F56" s="14"/>
      <c r="G56" s="22"/>
      <c r="H56" s="15" t="e">
        <f t="shared" si="4"/>
        <v>#DIV/0!</v>
      </c>
      <c r="I56" s="16">
        <f t="shared" si="5"/>
        <v>0</v>
      </c>
      <c r="J56" s="22"/>
      <c r="K56" s="22"/>
      <c r="L56" s="17"/>
      <c r="M56" s="17">
        <f t="shared" si="3"/>
        <v>0</v>
      </c>
      <c r="N56" s="17"/>
      <c r="O56" s="17"/>
      <c r="P56" s="108"/>
      <c r="R56" s="53"/>
    </row>
    <row r="57" spans="1:18" s="39" customFormat="1">
      <c r="A57" s="40"/>
      <c r="B57" s="24"/>
      <c r="C57" s="22"/>
      <c r="D57" s="41"/>
      <c r="E57" s="41"/>
      <c r="F57" s="14"/>
      <c r="G57" s="22"/>
      <c r="H57" s="15" t="e">
        <f t="shared" si="4"/>
        <v>#DIV/0!</v>
      </c>
      <c r="I57" s="16">
        <f t="shared" si="5"/>
        <v>0</v>
      </c>
      <c r="J57" s="22"/>
      <c r="K57" s="22"/>
      <c r="L57" s="17"/>
      <c r="M57" s="17">
        <f t="shared" si="3"/>
        <v>0</v>
      </c>
      <c r="N57" s="17"/>
      <c r="O57" s="17"/>
      <c r="P57" s="108"/>
    </row>
    <row r="58" spans="1:18" s="39" customFormat="1">
      <c r="A58" s="36"/>
      <c r="B58" s="24"/>
      <c r="C58" s="22"/>
      <c r="D58" s="41"/>
      <c r="E58" s="41"/>
      <c r="F58" s="14"/>
      <c r="G58" s="22"/>
      <c r="H58" s="15" t="e">
        <f t="shared" si="4"/>
        <v>#DIV/0!</v>
      </c>
      <c r="I58" s="16">
        <f t="shared" si="5"/>
        <v>0</v>
      </c>
      <c r="J58" s="22"/>
      <c r="K58" s="22"/>
      <c r="L58" s="17"/>
      <c r="M58" s="17">
        <f t="shared" si="3"/>
        <v>0</v>
      </c>
      <c r="N58" s="17"/>
      <c r="O58" s="17"/>
      <c r="P58" s="108"/>
    </row>
    <row r="59" spans="1:18" s="39" customFormat="1">
      <c r="A59" s="40"/>
      <c r="B59" s="24"/>
      <c r="C59" s="22"/>
      <c r="D59" s="41"/>
      <c r="E59" s="41"/>
      <c r="F59" s="14"/>
      <c r="G59" s="22"/>
      <c r="H59" s="15" t="e">
        <f t="shared" si="4"/>
        <v>#DIV/0!</v>
      </c>
      <c r="I59" s="16">
        <f t="shared" si="5"/>
        <v>0</v>
      </c>
      <c r="J59" s="22"/>
      <c r="K59" s="22"/>
      <c r="L59" s="17"/>
      <c r="M59" s="17">
        <f t="shared" si="3"/>
        <v>0</v>
      </c>
      <c r="N59" s="17"/>
      <c r="O59" s="17"/>
      <c r="P59" s="108"/>
    </row>
    <row r="60" spans="1:18" s="39" customFormat="1">
      <c r="A60" s="40"/>
      <c r="B60" s="24"/>
      <c r="C60" s="22"/>
      <c r="D60" s="41"/>
      <c r="E60" s="41"/>
      <c r="F60" s="14"/>
      <c r="G60" s="22"/>
      <c r="H60" s="15" t="e">
        <f t="shared" si="4"/>
        <v>#DIV/0!</v>
      </c>
      <c r="I60" s="16">
        <f t="shared" si="5"/>
        <v>0</v>
      </c>
      <c r="J60" s="22"/>
      <c r="K60" s="22"/>
      <c r="L60" s="17"/>
      <c r="M60" s="17">
        <f t="shared" si="3"/>
        <v>0</v>
      </c>
      <c r="N60" s="17"/>
      <c r="O60" s="17"/>
      <c r="P60" s="108"/>
    </row>
    <row r="61" spans="1:18" s="39" customFormat="1">
      <c r="A61" s="36"/>
      <c r="B61" s="24"/>
      <c r="C61" s="22"/>
      <c r="D61" s="41"/>
      <c r="E61" s="41"/>
      <c r="F61" s="14"/>
      <c r="G61" s="22"/>
      <c r="H61" s="15" t="e">
        <f t="shared" si="4"/>
        <v>#DIV/0!</v>
      </c>
      <c r="I61" s="16">
        <f t="shared" si="5"/>
        <v>0</v>
      </c>
      <c r="J61" s="22"/>
      <c r="K61" s="22"/>
      <c r="L61" s="17"/>
      <c r="M61" s="17">
        <f t="shared" si="3"/>
        <v>0</v>
      </c>
      <c r="N61" s="17"/>
      <c r="O61" s="17"/>
      <c r="P61" s="108"/>
    </row>
    <row r="62" spans="1:18" s="39" customFormat="1">
      <c r="A62" s="36"/>
      <c r="B62" s="24"/>
      <c r="C62" s="22"/>
      <c r="D62" s="41"/>
      <c r="E62" s="41"/>
      <c r="F62" s="14"/>
      <c r="G62" s="22"/>
      <c r="H62" s="15" t="e">
        <f t="shared" si="4"/>
        <v>#DIV/0!</v>
      </c>
      <c r="I62" s="16">
        <f t="shared" si="5"/>
        <v>0</v>
      </c>
      <c r="J62" s="22"/>
      <c r="K62" s="22"/>
      <c r="L62" s="17"/>
      <c r="M62" s="17">
        <f t="shared" si="3"/>
        <v>0</v>
      </c>
      <c r="N62" s="17"/>
      <c r="O62" s="17"/>
      <c r="P62" s="108"/>
      <c r="R62" s="53"/>
    </row>
    <row r="63" spans="1:18" s="39" customFormat="1">
      <c r="A63" s="40"/>
      <c r="B63" s="24"/>
      <c r="C63" s="22"/>
      <c r="D63" s="41"/>
      <c r="E63" s="41"/>
      <c r="F63" s="22"/>
      <c r="G63" s="22"/>
      <c r="H63" s="15" t="e">
        <f t="shared" si="4"/>
        <v>#DIV/0!</v>
      </c>
      <c r="I63" s="16">
        <f t="shared" si="5"/>
        <v>0</v>
      </c>
      <c r="J63" s="22"/>
      <c r="K63" s="22"/>
      <c r="L63" s="17"/>
      <c r="M63" s="17">
        <f t="shared" si="3"/>
        <v>0</v>
      </c>
      <c r="N63" s="17"/>
      <c r="O63" s="17"/>
      <c r="P63" s="108"/>
    </row>
    <row r="64" spans="1:18" s="39" customFormat="1">
      <c r="A64" s="36"/>
      <c r="B64" s="24"/>
      <c r="C64" s="22"/>
      <c r="D64" s="41"/>
      <c r="E64" s="41"/>
      <c r="G64" s="22"/>
      <c r="H64" s="15" t="e">
        <f t="shared" si="4"/>
        <v>#DIV/0!</v>
      </c>
      <c r="I64" s="16">
        <f t="shared" si="5"/>
        <v>0</v>
      </c>
      <c r="J64" s="22"/>
      <c r="K64" s="22"/>
      <c r="L64" s="17"/>
      <c r="M64" s="17">
        <f t="shared" si="3"/>
        <v>0</v>
      </c>
      <c r="N64" s="17"/>
      <c r="O64" s="17"/>
      <c r="P64" s="108"/>
    </row>
    <row r="65" spans="1:20" s="39" customFormat="1">
      <c r="A65" s="36"/>
      <c r="B65" s="24"/>
      <c r="C65" s="22"/>
      <c r="D65" s="41"/>
      <c r="E65" s="41"/>
      <c r="G65" s="22"/>
      <c r="H65" s="15" t="e">
        <f t="shared" si="4"/>
        <v>#DIV/0!</v>
      </c>
      <c r="I65" s="16">
        <f t="shared" si="5"/>
        <v>0</v>
      </c>
      <c r="J65" s="22"/>
      <c r="K65" s="22"/>
      <c r="L65" s="17"/>
      <c r="M65" s="17">
        <f t="shared" si="3"/>
        <v>0</v>
      </c>
      <c r="N65" s="17"/>
      <c r="O65" s="17"/>
      <c r="P65" s="108"/>
    </row>
    <row r="66" spans="1:20" s="39" customFormat="1">
      <c r="A66" s="36"/>
      <c r="B66" s="24"/>
      <c r="C66" s="22"/>
      <c r="D66" s="41"/>
      <c r="E66" s="41"/>
      <c r="G66" s="22"/>
      <c r="H66" s="15" t="e">
        <f t="shared" si="4"/>
        <v>#DIV/0!</v>
      </c>
      <c r="I66" s="16">
        <f t="shared" si="5"/>
        <v>0</v>
      </c>
      <c r="J66" s="22"/>
      <c r="K66" s="22"/>
      <c r="L66" s="17"/>
      <c r="M66" s="17">
        <f t="shared" si="3"/>
        <v>0</v>
      </c>
      <c r="N66" s="17"/>
      <c r="O66" s="17"/>
      <c r="P66" s="108"/>
    </row>
    <row r="67" spans="1:20" s="39" customFormat="1">
      <c r="A67" s="36"/>
      <c r="B67" s="24"/>
      <c r="C67" s="22"/>
      <c r="D67" s="53"/>
      <c r="E67" s="53"/>
      <c r="G67" s="22"/>
      <c r="H67" s="15" t="e">
        <f t="shared" si="4"/>
        <v>#DIV/0!</v>
      </c>
      <c r="I67" s="16">
        <f t="shared" si="5"/>
        <v>0</v>
      </c>
      <c r="J67" s="22"/>
      <c r="K67" s="22"/>
      <c r="L67" s="17"/>
      <c r="M67" s="17">
        <f t="shared" si="3"/>
        <v>0</v>
      </c>
      <c r="N67" s="17"/>
      <c r="O67" s="17"/>
      <c r="P67" s="108"/>
    </row>
    <row r="68" spans="1:20" s="39" customFormat="1">
      <c r="A68" s="36"/>
      <c r="B68" s="24"/>
      <c r="C68" s="22"/>
      <c r="D68" s="53"/>
      <c r="E68" s="53"/>
      <c r="G68" s="22"/>
      <c r="H68" s="15" t="e">
        <f t="shared" si="4"/>
        <v>#DIV/0!</v>
      </c>
      <c r="I68" s="16">
        <f t="shared" si="5"/>
        <v>0</v>
      </c>
      <c r="J68" s="22"/>
      <c r="K68" s="22"/>
      <c r="L68" s="17"/>
      <c r="M68" s="17">
        <f t="shared" si="3"/>
        <v>0</v>
      </c>
      <c r="N68" s="17"/>
      <c r="O68" s="17"/>
      <c r="P68" s="108"/>
    </row>
    <row r="69" spans="1:20" s="39" customFormat="1">
      <c r="A69" s="36"/>
      <c r="B69" s="24"/>
      <c r="C69" s="22"/>
      <c r="D69" s="53"/>
      <c r="E69" s="53"/>
      <c r="G69" s="22"/>
      <c r="H69" s="15" t="e">
        <f t="shared" si="4"/>
        <v>#DIV/0!</v>
      </c>
      <c r="I69" s="16">
        <f t="shared" si="5"/>
        <v>0</v>
      </c>
      <c r="J69" s="22"/>
      <c r="K69" s="22"/>
      <c r="L69" s="17"/>
      <c r="M69" s="17">
        <f t="shared" si="3"/>
        <v>0</v>
      </c>
      <c r="N69" s="17"/>
      <c r="O69" s="17"/>
      <c r="P69" s="108"/>
    </row>
    <row r="70" spans="1:20" s="39" customFormat="1">
      <c r="A70" s="36"/>
      <c r="B70" s="24"/>
      <c r="C70" s="22"/>
      <c r="D70" s="53"/>
      <c r="E70" s="53"/>
      <c r="G70" s="22"/>
      <c r="H70" s="15" t="e">
        <f t="shared" si="4"/>
        <v>#DIV/0!</v>
      </c>
      <c r="I70" s="16">
        <f t="shared" si="5"/>
        <v>0</v>
      </c>
      <c r="J70" s="22"/>
      <c r="K70" s="22"/>
      <c r="L70" s="17"/>
      <c r="M70" s="17">
        <f t="shared" si="3"/>
        <v>0</v>
      </c>
      <c r="N70" s="17"/>
      <c r="O70" s="17"/>
      <c r="P70" s="108"/>
      <c r="R70" s="53"/>
    </row>
    <row r="71" spans="1:20" s="39" customFormat="1">
      <c r="A71" s="40"/>
      <c r="B71" s="24"/>
      <c r="C71" s="22"/>
      <c r="D71" s="53"/>
      <c r="E71" s="53"/>
      <c r="G71" s="22"/>
      <c r="H71" s="15" t="e">
        <f t="shared" si="4"/>
        <v>#DIV/0!</v>
      </c>
      <c r="I71" s="16">
        <f t="shared" si="5"/>
        <v>0</v>
      </c>
      <c r="J71" s="22"/>
      <c r="K71" s="22"/>
      <c r="L71" s="17"/>
      <c r="M71" s="17">
        <f t="shared" si="3"/>
        <v>0</v>
      </c>
      <c r="N71" s="17"/>
      <c r="O71" s="17"/>
      <c r="P71" s="108"/>
    </row>
    <row r="72" spans="1:20" s="39" customFormat="1">
      <c r="A72" s="36"/>
      <c r="B72" s="24"/>
      <c r="C72" s="22"/>
      <c r="D72" s="53"/>
      <c r="E72" s="53"/>
      <c r="G72" s="22"/>
      <c r="H72" s="15" t="e">
        <f t="shared" si="4"/>
        <v>#DIV/0!</v>
      </c>
      <c r="I72" s="16">
        <f t="shared" si="5"/>
        <v>0</v>
      </c>
      <c r="J72" s="22"/>
      <c r="K72" s="22"/>
      <c r="L72" s="17"/>
      <c r="M72" s="17">
        <f t="shared" si="3"/>
        <v>0</v>
      </c>
      <c r="N72" s="17"/>
      <c r="O72" s="17"/>
      <c r="P72" s="22"/>
    </row>
    <row r="73" spans="1:20" s="39" customFormat="1">
      <c r="A73" s="36"/>
      <c r="B73" s="24"/>
      <c r="C73" s="22"/>
      <c r="D73" s="53"/>
      <c r="E73" s="53"/>
      <c r="G73" s="22"/>
      <c r="H73" s="15" t="e">
        <f t="shared" si="4"/>
        <v>#DIV/0!</v>
      </c>
      <c r="I73" s="16">
        <f t="shared" si="5"/>
        <v>0</v>
      </c>
      <c r="J73" s="22"/>
      <c r="K73" s="22"/>
      <c r="L73" s="17"/>
      <c r="M73" s="17">
        <f t="shared" si="3"/>
        <v>0</v>
      </c>
      <c r="N73" s="17"/>
      <c r="O73" s="17"/>
      <c r="P73" s="108"/>
    </row>
    <row r="74" spans="1:20" s="39" customFormat="1">
      <c r="A74" s="36"/>
      <c r="B74" s="24"/>
      <c r="C74" s="22"/>
      <c r="D74" s="53"/>
      <c r="E74" s="53"/>
      <c r="G74" s="22"/>
      <c r="H74" s="15" t="e">
        <f t="shared" si="4"/>
        <v>#DIV/0!</v>
      </c>
      <c r="I74" s="16">
        <f t="shared" si="5"/>
        <v>0</v>
      </c>
      <c r="J74" s="22"/>
      <c r="K74" s="22"/>
      <c r="L74" s="17"/>
      <c r="M74" s="17">
        <f t="shared" si="3"/>
        <v>0</v>
      </c>
      <c r="N74" s="17"/>
      <c r="O74" s="17"/>
      <c r="P74" s="22"/>
      <c r="T74" s="53"/>
    </row>
    <row r="75" spans="1:20" s="39" customFormat="1">
      <c r="A75" s="135"/>
      <c r="B75" s="24"/>
      <c r="C75" s="105"/>
      <c r="D75" s="115"/>
      <c r="E75" s="115"/>
      <c r="F75" s="106"/>
      <c r="G75" s="105"/>
      <c r="H75" s="15" t="e">
        <f t="shared" si="4"/>
        <v>#DIV/0!</v>
      </c>
      <c r="I75" s="16">
        <f t="shared" si="5"/>
        <v>0</v>
      </c>
      <c r="J75" s="105"/>
      <c r="K75" s="105"/>
      <c r="L75" s="74"/>
      <c r="M75" s="17">
        <f t="shared" si="3"/>
        <v>0</v>
      </c>
      <c r="N75" s="74"/>
      <c r="O75" s="74"/>
      <c r="P75" s="110"/>
    </row>
    <row r="76" spans="1:20" s="39" customFormat="1">
      <c r="A76" s="104"/>
      <c r="B76" s="24"/>
      <c r="C76" s="105"/>
      <c r="D76" s="115"/>
      <c r="E76" s="115"/>
      <c r="F76" s="106"/>
      <c r="G76" s="105"/>
      <c r="H76" s="15" t="e">
        <f t="shared" si="4"/>
        <v>#DIV/0!</v>
      </c>
      <c r="I76" s="16">
        <f t="shared" si="5"/>
        <v>0</v>
      </c>
      <c r="J76" s="105"/>
      <c r="K76" s="105"/>
      <c r="L76" s="74"/>
      <c r="M76" s="17">
        <f t="shared" si="3"/>
        <v>0</v>
      </c>
      <c r="N76" s="74"/>
      <c r="O76" s="74"/>
      <c r="P76" s="110"/>
    </row>
    <row r="77" spans="1:20" s="39" customFormat="1">
      <c r="A77" s="104"/>
      <c r="B77" s="24"/>
      <c r="C77" s="105"/>
      <c r="D77" s="115"/>
      <c r="E77" s="115"/>
      <c r="F77" s="106"/>
      <c r="G77" s="105"/>
      <c r="H77" s="15" t="e">
        <f t="shared" si="4"/>
        <v>#DIV/0!</v>
      </c>
      <c r="I77" s="16">
        <f t="shared" si="5"/>
        <v>0</v>
      </c>
      <c r="J77" s="105"/>
      <c r="K77" s="105"/>
      <c r="L77" s="74"/>
      <c r="M77" s="17">
        <f t="shared" si="3"/>
        <v>0</v>
      </c>
      <c r="N77" s="74"/>
      <c r="O77" s="74"/>
      <c r="P77" s="105"/>
    </row>
    <row r="78" spans="1:20" s="39" customFormat="1">
      <c r="A78" s="104"/>
      <c r="B78" s="24"/>
      <c r="C78" s="105"/>
      <c r="D78" s="115"/>
      <c r="E78" s="115"/>
      <c r="F78" s="106"/>
      <c r="G78" s="105"/>
      <c r="H78" s="15" t="e">
        <f t="shared" si="4"/>
        <v>#DIV/0!</v>
      </c>
      <c r="I78" s="16">
        <f t="shared" si="5"/>
        <v>0</v>
      </c>
      <c r="J78" s="105"/>
      <c r="K78" s="105"/>
      <c r="L78" s="74"/>
      <c r="M78" s="17">
        <f t="shared" si="3"/>
        <v>0</v>
      </c>
      <c r="N78" s="74"/>
      <c r="O78" s="74"/>
      <c r="P78" s="110"/>
    </row>
    <row r="79" spans="1:20" s="39" customFormat="1">
      <c r="A79" s="107"/>
      <c r="B79" s="24"/>
      <c r="C79" s="105"/>
      <c r="D79" s="115"/>
      <c r="E79" s="115"/>
      <c r="F79" s="106"/>
      <c r="G79" s="105"/>
      <c r="H79" s="15" t="e">
        <f t="shared" si="4"/>
        <v>#DIV/0!</v>
      </c>
      <c r="I79" s="16">
        <f t="shared" si="5"/>
        <v>0</v>
      </c>
      <c r="J79" s="105"/>
      <c r="K79" s="105"/>
      <c r="L79" s="74"/>
      <c r="M79" s="17">
        <f t="shared" si="3"/>
        <v>0</v>
      </c>
      <c r="N79" s="74"/>
      <c r="O79" s="74"/>
      <c r="P79" s="110"/>
    </row>
    <row r="80" spans="1:20" s="39" customFormat="1">
      <c r="A80" s="104"/>
      <c r="B80" s="24"/>
      <c r="C80" s="105"/>
      <c r="D80" s="115"/>
      <c r="E80" s="115"/>
      <c r="F80" s="106"/>
      <c r="G80" s="105"/>
      <c r="H80" s="15"/>
      <c r="I80" s="137"/>
      <c r="J80" s="105"/>
      <c r="K80" s="105"/>
      <c r="L80" s="74"/>
      <c r="M80" s="74"/>
      <c r="N80" s="116"/>
      <c r="O80" s="74"/>
      <c r="P80" s="110"/>
    </row>
    <row r="81" spans="1:18" s="39" customFormat="1">
      <c r="A81" s="104"/>
      <c r="B81" s="24"/>
      <c r="C81" s="105"/>
      <c r="D81" s="115"/>
      <c r="E81" s="115"/>
      <c r="F81" s="106"/>
      <c r="G81" s="105"/>
      <c r="H81" s="15"/>
      <c r="I81" s="137"/>
      <c r="J81" s="105"/>
      <c r="K81" s="105"/>
      <c r="L81" s="74"/>
      <c r="M81" s="74"/>
      <c r="N81" s="116"/>
      <c r="O81" s="74"/>
      <c r="P81" s="110"/>
    </row>
    <row r="82" spans="1:18" s="39" customFormat="1">
      <c r="A82" s="104"/>
      <c r="B82" s="24"/>
      <c r="C82" s="105"/>
      <c r="D82" s="115"/>
      <c r="E82" s="115"/>
      <c r="F82" s="106"/>
      <c r="G82" s="105"/>
      <c r="H82" s="15"/>
      <c r="I82" s="137"/>
      <c r="J82" s="105"/>
      <c r="K82" s="105"/>
      <c r="L82" s="74"/>
      <c r="M82" s="74"/>
      <c r="N82" s="74"/>
      <c r="O82" s="74"/>
      <c r="P82" s="105"/>
    </row>
    <row r="83" spans="1:18" s="39" customFormat="1">
      <c r="A83" s="104"/>
      <c r="B83" s="24"/>
      <c r="C83" s="105"/>
      <c r="D83" s="115"/>
      <c r="E83" s="115"/>
      <c r="F83" s="106"/>
      <c r="G83" s="105"/>
      <c r="H83" s="15"/>
      <c r="I83" s="137"/>
      <c r="J83" s="105"/>
      <c r="K83" s="105"/>
      <c r="L83" s="74"/>
      <c r="M83" s="74"/>
      <c r="N83" s="74"/>
      <c r="O83" s="74"/>
      <c r="P83" s="105"/>
    </row>
    <row r="84" spans="1:18" s="39" customFormat="1">
      <c r="A84" s="104"/>
      <c r="B84" s="24"/>
      <c r="C84" s="105"/>
      <c r="D84" s="115"/>
      <c r="E84" s="115"/>
      <c r="F84" s="106"/>
      <c r="G84" s="105"/>
      <c r="H84" s="15"/>
      <c r="I84" s="137"/>
      <c r="J84" s="105"/>
      <c r="K84" s="105"/>
      <c r="L84" s="74"/>
      <c r="M84" s="74"/>
      <c r="N84" s="74"/>
      <c r="O84" s="74"/>
      <c r="P84" s="110"/>
    </row>
    <row r="85" spans="1:18" s="39" customFormat="1">
      <c r="A85" s="104"/>
      <c r="B85" s="24"/>
      <c r="C85" s="105"/>
      <c r="D85" s="115"/>
      <c r="E85" s="115"/>
      <c r="F85" s="106"/>
      <c r="G85" s="105"/>
      <c r="H85" s="15"/>
      <c r="I85" s="137"/>
      <c r="J85" s="105"/>
      <c r="K85" s="105"/>
      <c r="L85" s="74"/>
      <c r="M85" s="74"/>
      <c r="N85" s="74"/>
      <c r="O85" s="74"/>
      <c r="P85" s="110"/>
      <c r="R85" s="53"/>
    </row>
    <row r="86" spans="1:18" s="39" customFormat="1">
      <c r="A86" s="104"/>
      <c r="B86" s="24"/>
      <c r="C86" s="105"/>
      <c r="D86" s="115"/>
      <c r="E86" s="115"/>
      <c r="F86" s="106"/>
      <c r="G86" s="105"/>
      <c r="H86" s="15"/>
      <c r="I86" s="137"/>
      <c r="J86" s="105"/>
      <c r="K86" s="105"/>
      <c r="L86" s="74"/>
      <c r="M86" s="74"/>
      <c r="N86" s="74"/>
      <c r="O86" s="74"/>
      <c r="P86" s="110"/>
    </row>
    <row r="87" spans="1:18" s="39" customFormat="1">
      <c r="A87" s="107"/>
      <c r="B87" s="24"/>
      <c r="C87" s="105"/>
      <c r="D87" s="115"/>
      <c r="E87" s="115"/>
      <c r="F87" s="106"/>
      <c r="G87" s="105"/>
      <c r="H87" s="15"/>
      <c r="I87" s="137"/>
      <c r="J87" s="105"/>
      <c r="K87" s="105"/>
      <c r="L87" s="74"/>
      <c r="M87" s="74"/>
      <c r="N87" s="74"/>
      <c r="O87" s="74"/>
      <c r="P87" s="110"/>
    </row>
    <row r="88" spans="1:18" s="39" customFormat="1">
      <c r="A88" s="104"/>
      <c r="B88" s="24"/>
      <c r="C88" s="105"/>
      <c r="D88" s="115"/>
      <c r="E88" s="115"/>
      <c r="F88" s="106"/>
      <c r="G88" s="105"/>
      <c r="H88" s="136"/>
      <c r="I88" s="137"/>
      <c r="J88" s="105"/>
      <c r="K88" s="105"/>
      <c r="L88" s="74"/>
      <c r="M88" s="74"/>
      <c r="N88" s="74"/>
      <c r="O88" s="74"/>
      <c r="P88" s="110"/>
    </row>
    <row r="89" spans="1:18" s="39" customFormat="1">
      <c r="A89" s="104"/>
      <c r="B89" s="24"/>
      <c r="C89" s="105"/>
      <c r="D89" s="115"/>
      <c r="E89" s="115"/>
      <c r="F89" s="106"/>
      <c r="G89" s="105"/>
      <c r="H89" s="136"/>
      <c r="I89" s="137"/>
      <c r="J89" s="105"/>
      <c r="K89" s="105"/>
      <c r="L89" s="74"/>
      <c r="M89" s="74"/>
      <c r="N89" s="74"/>
      <c r="O89" s="74"/>
      <c r="P89" s="110"/>
    </row>
    <row r="90" spans="1:18" s="39" customFormat="1">
      <c r="A90" s="104"/>
      <c r="B90" s="24"/>
      <c r="C90" s="105"/>
      <c r="D90" s="115"/>
      <c r="E90" s="115"/>
      <c r="F90" s="106"/>
      <c r="G90" s="105"/>
      <c r="H90" s="136"/>
      <c r="I90" s="137"/>
      <c r="J90" s="105"/>
      <c r="K90" s="105"/>
      <c r="L90" s="74"/>
      <c r="M90" s="74"/>
      <c r="N90" s="74"/>
      <c r="O90" s="74"/>
      <c r="P90" s="110"/>
    </row>
    <row r="91" spans="1:18" s="39" customFormat="1">
      <c r="A91" s="104"/>
      <c r="B91" s="24"/>
      <c r="C91" s="105"/>
      <c r="D91" s="115"/>
      <c r="E91" s="115"/>
      <c r="F91" s="106"/>
      <c r="G91" s="105"/>
      <c r="H91" s="136"/>
      <c r="I91" s="137"/>
      <c r="J91" s="105"/>
      <c r="K91" s="105"/>
      <c r="L91" s="74"/>
      <c r="M91" s="74"/>
      <c r="N91" s="74"/>
      <c r="O91" s="74"/>
      <c r="P91" s="110"/>
    </row>
    <row r="92" spans="1:18" s="39" customFormat="1">
      <c r="A92" s="104"/>
      <c r="B92" s="24"/>
      <c r="C92" s="105"/>
      <c r="D92" s="115"/>
      <c r="E92" s="115"/>
      <c r="F92" s="106"/>
      <c r="G92" s="105"/>
      <c r="H92" s="136"/>
      <c r="I92" s="137"/>
      <c r="J92" s="105"/>
      <c r="K92" s="105"/>
      <c r="L92" s="74"/>
      <c r="M92" s="74"/>
      <c r="N92" s="74"/>
      <c r="O92" s="74"/>
      <c r="P92" s="110"/>
    </row>
    <row r="93" spans="1:18" s="39" customFormat="1">
      <c r="A93" s="104"/>
      <c r="B93" s="24"/>
      <c r="C93" s="105"/>
      <c r="D93" s="115"/>
      <c r="E93" s="115"/>
      <c r="F93" s="106"/>
      <c r="G93" s="105"/>
      <c r="H93" s="136"/>
      <c r="I93" s="137"/>
      <c r="J93" s="105"/>
      <c r="K93" s="105"/>
      <c r="L93" s="74"/>
      <c r="M93" s="74"/>
      <c r="N93" s="74"/>
      <c r="O93" s="74"/>
      <c r="P93" s="110"/>
    </row>
    <row r="94" spans="1:18" s="39" customFormat="1">
      <c r="A94" s="104"/>
      <c r="B94" s="24"/>
      <c r="C94" s="105"/>
      <c r="D94" s="115"/>
      <c r="E94" s="115"/>
      <c r="F94" s="106"/>
      <c r="G94" s="105"/>
      <c r="H94" s="136"/>
      <c r="I94" s="137"/>
      <c r="J94" s="105"/>
      <c r="K94" s="105"/>
      <c r="L94" s="74"/>
      <c r="M94" s="74"/>
      <c r="N94" s="74"/>
      <c r="O94" s="74"/>
      <c r="P94" s="105"/>
      <c r="R94" s="53"/>
    </row>
    <row r="95" spans="1:18" s="39" customFormat="1">
      <c r="A95" s="107"/>
      <c r="B95" s="24"/>
      <c r="C95" s="105"/>
      <c r="D95" s="115"/>
      <c r="E95" s="115"/>
      <c r="F95" s="106"/>
      <c r="G95" s="105"/>
      <c r="H95" s="136"/>
      <c r="I95" s="137"/>
      <c r="J95" s="105"/>
      <c r="K95" s="105"/>
      <c r="L95" s="74"/>
      <c r="M95" s="74"/>
      <c r="N95" s="74"/>
      <c r="O95" s="74"/>
      <c r="P95" s="110"/>
    </row>
    <row r="96" spans="1:18" s="39" customFormat="1">
      <c r="A96" s="36"/>
      <c r="B96" s="24"/>
      <c r="C96" s="105"/>
      <c r="D96" s="115"/>
      <c r="E96" s="115"/>
      <c r="F96" s="106"/>
      <c r="G96" s="105"/>
      <c r="H96" s="136"/>
      <c r="I96" s="137"/>
      <c r="J96" s="105"/>
      <c r="K96" s="105"/>
      <c r="L96" s="74"/>
      <c r="M96" s="74"/>
      <c r="N96" s="74"/>
      <c r="O96" s="74"/>
      <c r="P96" s="110"/>
    </row>
    <row r="97" spans="1:16">
      <c r="B97" s="24"/>
      <c r="C97" s="85"/>
      <c r="D97" s="86"/>
      <c r="E97" s="86"/>
      <c r="F97" s="28"/>
      <c r="G97" s="85"/>
      <c r="H97" s="87"/>
      <c r="I97" s="88"/>
      <c r="J97" s="85"/>
      <c r="K97" s="85"/>
      <c r="L97" s="51"/>
      <c r="M97" s="51"/>
      <c r="N97" s="51"/>
      <c r="O97" s="51"/>
      <c r="P97" s="89"/>
    </row>
    <row r="98" spans="1:16">
      <c r="B98" s="24"/>
      <c r="C98" s="85"/>
      <c r="D98" s="86"/>
      <c r="E98" s="86"/>
      <c r="F98" s="28"/>
      <c r="G98" s="85"/>
      <c r="H98" s="87"/>
      <c r="I98" s="88"/>
      <c r="J98" s="85"/>
      <c r="K98" s="85"/>
      <c r="L98" s="51"/>
      <c r="M98" s="51"/>
      <c r="N98" s="51"/>
      <c r="O98" s="51"/>
      <c r="P98" s="89"/>
    </row>
    <row r="99" spans="1:16">
      <c r="B99" s="24"/>
      <c r="C99" s="85"/>
      <c r="D99" s="86"/>
      <c r="E99" s="86"/>
      <c r="F99" s="28"/>
      <c r="G99" s="85"/>
      <c r="H99" s="87"/>
      <c r="I99" s="88"/>
      <c r="J99" s="85"/>
      <c r="K99" s="85"/>
      <c r="L99" s="51"/>
      <c r="M99" s="51"/>
      <c r="N99" s="51"/>
      <c r="O99" s="51"/>
      <c r="P99" s="85"/>
    </row>
    <row r="100" spans="1:16">
      <c r="B100" s="24"/>
      <c r="C100" s="85"/>
      <c r="D100" s="86"/>
      <c r="E100" s="86"/>
      <c r="F100" s="28"/>
      <c r="G100" s="85"/>
      <c r="H100" s="87"/>
      <c r="I100" s="88"/>
      <c r="J100" s="85"/>
      <c r="K100" s="85"/>
      <c r="L100" s="51"/>
      <c r="M100" s="51"/>
      <c r="N100" s="51"/>
      <c r="O100" s="51"/>
      <c r="P100" s="85"/>
    </row>
    <row r="101" spans="1:16" s="50" customFormat="1">
      <c r="A101" s="55"/>
      <c r="B101" s="43"/>
      <c r="C101" s="94"/>
      <c r="D101" s="95"/>
      <c r="E101" s="95"/>
      <c r="F101" s="96"/>
      <c r="G101" s="94"/>
      <c r="H101" s="97"/>
      <c r="I101" s="98"/>
      <c r="J101" s="94"/>
      <c r="K101" s="94"/>
      <c r="L101" s="99"/>
      <c r="M101" s="99"/>
      <c r="N101" s="99"/>
      <c r="O101" s="99"/>
      <c r="P101" s="100"/>
    </row>
    <row r="102" spans="1:16">
      <c r="M102" s="83"/>
    </row>
    <row r="103" spans="1:16">
      <c r="M103" s="83"/>
    </row>
    <row r="104" spans="1:16">
      <c r="M104" s="83"/>
    </row>
    <row r="105" spans="1:16">
      <c r="M105" s="83"/>
    </row>
    <row r="106" spans="1:16">
      <c r="M106" s="83"/>
    </row>
    <row r="107" spans="1:16">
      <c r="M107" s="83"/>
    </row>
  </sheetData>
  <conditionalFormatting sqref="J30:K31 J36:K94 J102:K1048576 J1:K4 K28:K29">
    <cfRule type="cellIs" dxfId="90" priority="25" operator="equal">
      <formula>"Yes"</formula>
    </cfRule>
  </conditionalFormatting>
  <conditionalFormatting sqref="K5:K7">
    <cfRule type="cellIs" dxfId="89" priority="20" operator="equal">
      <formula>"Yes"</formula>
    </cfRule>
  </conditionalFormatting>
  <conditionalFormatting sqref="G40:G46 G48:G49 G51:G94 G102:G1048576 F2:F7 G1:G3">
    <cfRule type="cellIs" dxfId="88" priority="24" operator="equal">
      <formula>"None"</formula>
    </cfRule>
  </conditionalFormatting>
  <conditionalFormatting sqref="P1 P65:P94 P102:P1048576">
    <cfRule type="cellIs" dxfId="87" priority="23" operator="lessThan">
      <formula>10000</formula>
    </cfRule>
  </conditionalFormatting>
  <conditionalFormatting sqref="H1 H102:H1048576 H49:H94">
    <cfRule type="cellIs" dxfId="86" priority="22" operator="greaterThan">
      <formula>0.25</formula>
    </cfRule>
  </conditionalFormatting>
  <conditionalFormatting sqref="J8:K8 J10:K27 J28:J29">
    <cfRule type="cellIs" dxfId="85" priority="21" operator="equal">
      <formula>"Yes"</formula>
    </cfRule>
  </conditionalFormatting>
  <conditionalFormatting sqref="H2:H79">
    <cfRule type="cellIs" dxfId="84" priority="19" operator="greaterThan">
      <formula>0.15</formula>
    </cfRule>
  </conditionalFormatting>
  <conditionalFormatting sqref="G39">
    <cfRule type="cellIs" dxfId="83" priority="18" operator="equal">
      <formula>"None"</formula>
    </cfRule>
  </conditionalFormatting>
  <conditionalFormatting sqref="G47">
    <cfRule type="cellIs" dxfId="82" priority="17" operator="equal">
      <formula>"None"</formula>
    </cfRule>
  </conditionalFormatting>
  <conditionalFormatting sqref="G50">
    <cfRule type="cellIs" dxfId="81" priority="16" operator="equal">
      <formula>"None"</formula>
    </cfRule>
  </conditionalFormatting>
  <conditionalFormatting sqref="I102:I1048576 I1:I94">
    <cfRule type="cellIs" dxfId="80" priority="15" operator="lessThan">
      <formula>4.99</formula>
    </cfRule>
  </conditionalFormatting>
  <conditionalFormatting sqref="P2:P25">
    <cfRule type="cellIs" dxfId="79" priority="14" operator="lessThan">
      <formula>16000</formula>
    </cfRule>
  </conditionalFormatting>
  <conditionalFormatting sqref="P26:P64">
    <cfRule type="cellIs" dxfId="78" priority="13" operator="lessThan">
      <formula>16000</formula>
    </cfRule>
  </conditionalFormatting>
  <conditionalFormatting sqref="H3:H79">
    <cfRule type="cellIs" dxfId="77" priority="12" operator="greaterThan">
      <formula>0.15</formula>
    </cfRule>
  </conditionalFormatting>
  <conditionalFormatting sqref="J32:K35">
    <cfRule type="cellIs" dxfId="76" priority="11" operator="equal">
      <formula>"Yes"</formula>
    </cfRule>
  </conditionalFormatting>
  <conditionalFormatting sqref="J95:K101">
    <cfRule type="cellIs" dxfId="75" priority="10" operator="equal">
      <formula>"Yes"</formula>
    </cfRule>
  </conditionalFormatting>
  <conditionalFormatting sqref="G95:G101">
    <cfRule type="cellIs" dxfId="74" priority="9" operator="equal">
      <formula>"None"</formula>
    </cfRule>
  </conditionalFormatting>
  <conditionalFormatting sqref="P95:P101">
    <cfRule type="cellIs" dxfId="73" priority="8" operator="lessThan">
      <formula>10000</formula>
    </cfRule>
  </conditionalFormatting>
  <conditionalFormatting sqref="H95:H101">
    <cfRule type="cellIs" dxfId="72" priority="7" operator="greaterThan">
      <formula>0.25</formula>
    </cfRule>
  </conditionalFormatting>
  <conditionalFormatting sqref="I95:I101">
    <cfRule type="cellIs" dxfId="71" priority="6" operator="lessThan">
      <formula>4.99</formula>
    </cfRule>
  </conditionalFormatting>
  <conditionalFormatting sqref="J5">
    <cfRule type="cellIs" dxfId="70" priority="5" operator="equal">
      <formula>"Yes"</formula>
    </cfRule>
  </conditionalFormatting>
  <conditionalFormatting sqref="J6">
    <cfRule type="cellIs" dxfId="69" priority="4" operator="equal">
      <formula>"Yes"</formula>
    </cfRule>
  </conditionalFormatting>
  <conditionalFormatting sqref="J7">
    <cfRule type="cellIs" dxfId="68" priority="3" operator="equal">
      <formula>"Yes"</formula>
    </cfRule>
  </conditionalFormatting>
  <conditionalFormatting sqref="K9">
    <cfRule type="cellIs" dxfId="67" priority="2" operator="equal">
      <formula>"Yes"</formula>
    </cfRule>
  </conditionalFormatting>
  <conditionalFormatting sqref="J9">
    <cfRule type="cellIs" dxfId="66" priority="1" operator="equal">
      <formula>"Yes"</formula>
    </cfRule>
  </conditionalFormatting>
  <hyperlinks>
    <hyperlink ref="E2" r:id="rId1"/>
    <hyperlink ref="D2" r:id="rId2"/>
    <hyperlink ref="D3" r:id="rId3"/>
    <hyperlink ref="E3" r:id="rId4"/>
    <hyperlink ref="D4" r:id="rId5"/>
    <hyperlink ref="E4" r:id="rId6"/>
    <hyperlink ref="D5" r:id="rId7"/>
    <hyperlink ref="E5" r:id="rId8"/>
    <hyperlink ref="D6" r:id="rId9"/>
    <hyperlink ref="E6" r:id="rId10"/>
    <hyperlink ref="D7" r:id="rId11"/>
    <hyperlink ref="E7" r:id="rId12"/>
    <hyperlink ref="D8" r:id="rId13"/>
    <hyperlink ref="E8" r:id="rId14"/>
    <hyperlink ref="D9" r:id="rId15"/>
    <hyperlink ref="E9" r:id="rId16"/>
    <hyperlink ref="D10" r:id="rId17"/>
    <hyperlink ref="E10" r:id="rId18"/>
    <hyperlink ref="D11" r:id="rId19"/>
    <hyperlink ref="E11" r:id="rId20"/>
    <hyperlink ref="D12" r:id="rId21"/>
    <hyperlink ref="E12" r:id="rId22"/>
  </hyperlinks>
  <pageMargins left="0.7" right="0.7" top="0.75" bottom="0.75" header="0.3" footer="0.3"/>
  <pageSetup orientation="portrait" r:id="rId2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T107"/>
  <sheetViews>
    <sheetView workbookViewId="0">
      <pane ySplit="1" topLeftCell="A59" activePane="bottomLeft" state="frozen"/>
      <selection pane="bottomLeft" activeCell="Q71" sqref="Q71"/>
    </sheetView>
  </sheetViews>
  <sheetFormatPr defaultRowHeight="15"/>
  <cols>
    <col min="1" max="1" width="10.42578125" style="12" customWidth="1"/>
    <col min="2" max="2" width="24.5703125" style="28" customWidth="1"/>
    <col min="3" max="3" width="14.42578125" style="6" customWidth="1"/>
    <col min="4" max="4" width="10.85546875" customWidth="1"/>
    <col min="5" max="5" width="11.140625" customWidth="1"/>
    <col min="6" max="6" width="11.140625" hidden="1" customWidth="1"/>
    <col min="7" max="7" width="13.42578125" style="6" hidden="1" customWidth="1"/>
    <col min="8" max="8" width="7.42578125" style="4" customWidth="1"/>
    <col min="9" max="9" width="8.85546875" style="8" customWidth="1"/>
    <col min="10" max="10" width="7" style="6" customWidth="1"/>
    <col min="11" max="11" width="8.140625" style="6" customWidth="1"/>
    <col min="12" max="13" width="10" style="1" customWidth="1"/>
    <col min="14" max="14" width="8.42578125" style="1" customWidth="1"/>
    <col min="15" max="15" width="10.85546875" style="1" customWidth="1"/>
    <col min="16" max="16" width="10.85546875" style="6" customWidth="1"/>
    <col min="18" max="18" width="10.140625" customWidth="1"/>
  </cols>
  <sheetData>
    <row r="1" spans="1:19" s="18" customFormat="1" ht="28.5" customHeight="1" thickBot="1">
      <c r="A1" s="57" t="s">
        <v>23</v>
      </c>
      <c r="B1" s="25" t="s">
        <v>7</v>
      </c>
      <c r="C1" s="18" t="s">
        <v>19</v>
      </c>
      <c r="D1" s="18" t="s">
        <v>14</v>
      </c>
      <c r="E1" s="18" t="s">
        <v>1</v>
      </c>
      <c r="F1" s="18" t="s">
        <v>40</v>
      </c>
      <c r="G1" s="18" t="s">
        <v>8</v>
      </c>
      <c r="H1" s="19" t="s">
        <v>9</v>
      </c>
      <c r="I1" s="20" t="s">
        <v>10</v>
      </c>
      <c r="J1" s="18" t="s">
        <v>4</v>
      </c>
      <c r="K1" s="18">
        <v>1</v>
      </c>
      <c r="L1" s="21" t="s">
        <v>3</v>
      </c>
      <c r="M1" s="21" t="s">
        <v>11</v>
      </c>
      <c r="N1" s="21" t="s">
        <v>24</v>
      </c>
      <c r="O1" s="21" t="s">
        <v>0</v>
      </c>
      <c r="P1" s="18" t="s">
        <v>2</v>
      </c>
    </row>
    <row r="2" spans="1:19" ht="14.45" customHeight="1">
      <c r="A2" s="13">
        <v>44559</v>
      </c>
      <c r="B2" s="24" t="s">
        <v>521</v>
      </c>
      <c r="C2" s="111" t="s">
        <v>520</v>
      </c>
      <c r="D2" s="112" t="s">
        <v>522</v>
      </c>
      <c r="E2" s="103" t="s">
        <v>519</v>
      </c>
      <c r="F2" s="24"/>
      <c r="G2" s="105"/>
      <c r="H2" s="4">
        <f t="shared" ref="H2:H32" si="0">I2/O2</f>
        <v>0.8829118497109828</v>
      </c>
      <c r="I2" s="8">
        <f t="shared" ref="I2:I32" si="1">L2-N2-O2-M2</f>
        <v>12.219500000000002</v>
      </c>
      <c r="J2" s="105" t="s">
        <v>30</v>
      </c>
      <c r="K2" s="105">
        <v>1</v>
      </c>
      <c r="L2" s="74">
        <v>34.67</v>
      </c>
      <c r="M2" s="1">
        <f>L2*0.15</f>
        <v>5.2004999999999999</v>
      </c>
      <c r="N2" s="74">
        <v>3.41</v>
      </c>
      <c r="O2" s="74">
        <f>6.92*2</f>
        <v>13.84</v>
      </c>
      <c r="P2" s="110">
        <v>44793</v>
      </c>
      <c r="Q2" t="s">
        <v>523</v>
      </c>
      <c r="R2" s="11"/>
      <c r="S2" s="2"/>
    </row>
    <row r="3" spans="1:19">
      <c r="A3" s="107"/>
      <c r="B3" s="109" t="s">
        <v>524</v>
      </c>
      <c r="C3" s="111" t="s">
        <v>527</v>
      </c>
      <c r="D3" s="103" t="s">
        <v>525</v>
      </c>
      <c r="E3" s="103" t="s">
        <v>526</v>
      </c>
      <c r="F3" s="24"/>
      <c r="G3" s="105"/>
      <c r="H3" s="4">
        <f t="shared" si="0"/>
        <v>2.3931623931623975E-2</v>
      </c>
      <c r="I3" s="8">
        <f t="shared" si="1"/>
        <v>0.14000000000000024</v>
      </c>
      <c r="J3" s="105" t="s">
        <v>17</v>
      </c>
      <c r="K3" s="105">
        <v>5</v>
      </c>
      <c r="L3" s="74">
        <v>10</v>
      </c>
      <c r="M3" s="1">
        <f>L3*6%</f>
        <v>0.6</v>
      </c>
      <c r="N3" s="74">
        <v>3.41</v>
      </c>
      <c r="O3" s="74">
        <v>5.85</v>
      </c>
      <c r="P3" s="110">
        <v>6259</v>
      </c>
      <c r="R3" s="10"/>
      <c r="S3" s="9"/>
    </row>
    <row r="4" spans="1:19">
      <c r="A4" s="107"/>
      <c r="B4" s="119" t="s">
        <v>528</v>
      </c>
      <c r="C4" s="76" t="s">
        <v>531</v>
      </c>
      <c r="D4" s="103" t="s">
        <v>529</v>
      </c>
      <c r="E4" s="103" t="s">
        <v>530</v>
      </c>
      <c r="F4" s="24"/>
      <c r="G4" s="105"/>
      <c r="H4" s="4">
        <f t="shared" si="0"/>
        <v>0.39621169916434562</v>
      </c>
      <c r="I4" s="8">
        <f t="shared" si="1"/>
        <v>1.4224000000000008</v>
      </c>
      <c r="J4" s="105" t="s">
        <v>17</v>
      </c>
      <c r="K4" s="105">
        <v>3</v>
      </c>
      <c r="L4" s="74">
        <v>8.9600000000000009</v>
      </c>
      <c r="M4" s="1">
        <f t="shared" ref="M4:M32" si="2">L4*6%</f>
        <v>0.53760000000000008</v>
      </c>
      <c r="N4" s="74">
        <v>3.41</v>
      </c>
      <c r="O4" s="74">
        <v>3.59</v>
      </c>
      <c r="P4" s="110">
        <v>6314</v>
      </c>
      <c r="R4" s="10"/>
      <c r="S4" s="29"/>
    </row>
    <row r="5" spans="1:19">
      <c r="A5" s="120"/>
      <c r="B5" s="71" t="s">
        <v>532</v>
      </c>
      <c r="C5" s="76" t="s">
        <v>556</v>
      </c>
      <c r="D5" s="103" t="s">
        <v>534</v>
      </c>
      <c r="E5" s="113" t="s">
        <v>533</v>
      </c>
      <c r="F5" s="24"/>
      <c r="G5" s="105"/>
      <c r="H5" s="4">
        <f t="shared" si="0"/>
        <v>0.86591452991453011</v>
      </c>
      <c r="I5" s="8">
        <f t="shared" si="1"/>
        <v>5.0656000000000008</v>
      </c>
      <c r="J5" s="105" t="s">
        <v>30</v>
      </c>
      <c r="K5" s="105">
        <v>2</v>
      </c>
      <c r="L5" s="74">
        <v>15.24</v>
      </c>
      <c r="M5" s="1">
        <f t="shared" si="2"/>
        <v>0.91439999999999999</v>
      </c>
      <c r="N5" s="74">
        <v>3.41</v>
      </c>
      <c r="O5" s="74">
        <v>5.85</v>
      </c>
      <c r="P5" s="110">
        <v>15969</v>
      </c>
    </row>
    <row r="6" spans="1:19" ht="16.350000000000001" customHeight="1">
      <c r="A6" s="107"/>
      <c r="B6" s="24" t="s">
        <v>536</v>
      </c>
      <c r="C6" s="111" t="s">
        <v>557</v>
      </c>
      <c r="D6" s="103" t="s">
        <v>535</v>
      </c>
      <c r="E6" s="103" t="s">
        <v>558</v>
      </c>
      <c r="F6" s="24"/>
      <c r="G6" s="105"/>
      <c r="H6" s="4">
        <f t="shared" si="0"/>
        <v>0.82243735763097947</v>
      </c>
      <c r="I6" s="8">
        <f t="shared" si="1"/>
        <v>7.2209999999999992</v>
      </c>
      <c r="J6" s="105" t="s">
        <v>30</v>
      </c>
      <c r="K6" s="105">
        <v>1</v>
      </c>
      <c r="L6" s="74">
        <v>20.65</v>
      </c>
      <c r="M6" s="1">
        <f t="shared" si="2"/>
        <v>1.2389999999999999</v>
      </c>
      <c r="N6" s="74">
        <v>3.41</v>
      </c>
      <c r="O6" s="74">
        <v>8.7799999999999994</v>
      </c>
      <c r="P6" s="110">
        <v>14106</v>
      </c>
    </row>
    <row r="7" spans="1:19" s="39" customFormat="1" ht="16.350000000000001" customHeight="1">
      <c r="A7" s="107"/>
      <c r="B7" s="24" t="s">
        <v>537</v>
      </c>
      <c r="C7" s="111" t="s">
        <v>560</v>
      </c>
      <c r="D7" s="103" t="s">
        <v>559</v>
      </c>
      <c r="E7" s="103" t="s">
        <v>538</v>
      </c>
      <c r="F7" s="24"/>
      <c r="G7" s="105"/>
      <c r="H7" s="15">
        <f t="shared" si="0"/>
        <v>0.55044937088076673</v>
      </c>
      <c r="I7" s="16">
        <f t="shared" si="1"/>
        <v>9.1869999999999976</v>
      </c>
      <c r="J7" s="105" t="s">
        <v>30</v>
      </c>
      <c r="K7" s="105">
        <v>1</v>
      </c>
      <c r="L7" s="74">
        <v>31.55</v>
      </c>
      <c r="M7" s="1">
        <f t="shared" si="2"/>
        <v>1.893</v>
      </c>
      <c r="N7" s="74">
        <v>3.78</v>
      </c>
      <c r="O7" s="74">
        <v>16.690000000000001</v>
      </c>
      <c r="P7" s="110">
        <v>9445</v>
      </c>
    </row>
    <row r="8" spans="1:19" ht="16.350000000000001" customHeight="1">
      <c r="A8" s="107"/>
      <c r="B8" s="24" t="s">
        <v>540</v>
      </c>
      <c r="C8" s="111" t="s">
        <v>541</v>
      </c>
      <c r="D8" s="103" t="s">
        <v>539</v>
      </c>
      <c r="E8" s="103" t="s">
        <v>542</v>
      </c>
      <c r="F8" s="103"/>
      <c r="G8" s="105"/>
      <c r="H8" s="4">
        <f t="shared" si="0"/>
        <v>0.39113175675675665</v>
      </c>
      <c r="I8" s="8">
        <f t="shared" si="1"/>
        <v>4.6309999999999985</v>
      </c>
      <c r="J8" s="105" t="s">
        <v>30</v>
      </c>
      <c r="K8" s="105">
        <v>5</v>
      </c>
      <c r="L8" s="74">
        <v>21.15</v>
      </c>
      <c r="M8" s="1">
        <f t="shared" si="2"/>
        <v>1.2689999999999999</v>
      </c>
      <c r="N8" s="74">
        <v>3.41</v>
      </c>
      <c r="O8" s="74">
        <v>11.84</v>
      </c>
      <c r="P8" s="110">
        <v>13294</v>
      </c>
    </row>
    <row r="9" spans="1:19" ht="15.75" customHeight="1">
      <c r="A9" s="107"/>
      <c r="B9" s="24" t="s">
        <v>543</v>
      </c>
      <c r="C9" s="111" t="s">
        <v>548</v>
      </c>
      <c r="D9" s="103" t="s">
        <v>545</v>
      </c>
      <c r="E9" s="103" t="s">
        <v>544</v>
      </c>
      <c r="F9" s="103"/>
      <c r="G9" s="105"/>
      <c r="H9" s="4">
        <f t="shared" si="0"/>
        <v>3.1291434632723492E-2</v>
      </c>
      <c r="I9" s="8">
        <f t="shared" si="1"/>
        <v>1.1800000000000028</v>
      </c>
      <c r="J9" s="105" t="s">
        <v>30</v>
      </c>
      <c r="K9" s="105">
        <v>1</v>
      </c>
      <c r="L9" s="74">
        <v>45</v>
      </c>
      <c r="M9" s="1">
        <f t="shared" si="2"/>
        <v>2.6999999999999997</v>
      </c>
      <c r="N9" s="74">
        <v>3.41</v>
      </c>
      <c r="O9" s="74">
        <v>37.71</v>
      </c>
      <c r="P9" s="110">
        <v>28810</v>
      </c>
    </row>
    <row r="10" spans="1:19" s="39" customFormat="1" ht="16.350000000000001" customHeight="1">
      <c r="A10" s="107"/>
      <c r="B10" s="109" t="s">
        <v>546</v>
      </c>
      <c r="C10" s="111" t="s">
        <v>550</v>
      </c>
      <c r="D10" s="103" t="s">
        <v>547</v>
      </c>
      <c r="E10" s="103" t="s">
        <v>549</v>
      </c>
      <c r="F10" s="103"/>
      <c r="G10" s="105"/>
      <c r="H10" s="4">
        <f t="shared" si="0"/>
        <v>2.2303624161073823</v>
      </c>
      <c r="I10" s="8">
        <f t="shared" si="1"/>
        <v>16.616199999999999</v>
      </c>
      <c r="J10" s="105" t="s">
        <v>17</v>
      </c>
      <c r="K10" s="105">
        <v>1</v>
      </c>
      <c r="L10" s="74">
        <v>29.23</v>
      </c>
      <c r="M10" s="1">
        <f t="shared" si="2"/>
        <v>1.7538</v>
      </c>
      <c r="N10" s="74">
        <v>3.41</v>
      </c>
      <c r="O10" s="74">
        <v>7.45</v>
      </c>
      <c r="P10" s="110">
        <v>72629</v>
      </c>
    </row>
    <row r="11" spans="1:19" s="50" customFormat="1" ht="16.350000000000001" customHeight="1">
      <c r="A11" s="93"/>
      <c r="B11" s="43" t="s">
        <v>552</v>
      </c>
      <c r="C11" s="117" t="s">
        <v>554</v>
      </c>
      <c r="D11" s="118" t="s">
        <v>551</v>
      </c>
      <c r="E11" s="118" t="s">
        <v>553</v>
      </c>
      <c r="F11" s="118"/>
      <c r="G11" s="94"/>
      <c r="H11" s="81">
        <f t="shared" si="0"/>
        <v>0.14387808723068832</v>
      </c>
      <c r="I11" s="48">
        <f t="shared" si="1"/>
        <v>2.7379999999999987</v>
      </c>
      <c r="J11" s="94" t="s">
        <v>17</v>
      </c>
      <c r="K11" s="94">
        <v>0</v>
      </c>
      <c r="L11" s="99">
        <v>29.2</v>
      </c>
      <c r="M11" s="1">
        <f t="shared" si="2"/>
        <v>1.752</v>
      </c>
      <c r="N11" s="99">
        <v>5.68</v>
      </c>
      <c r="O11" s="99">
        <v>19.03</v>
      </c>
      <c r="P11" s="100">
        <v>182687</v>
      </c>
      <c r="R11" s="52" t="s">
        <v>555</v>
      </c>
    </row>
    <row r="12" spans="1:19" s="39" customFormat="1" ht="16.350000000000001" customHeight="1">
      <c r="A12" s="13">
        <v>44560</v>
      </c>
      <c r="B12" s="24" t="s">
        <v>561</v>
      </c>
      <c r="C12" s="111" t="s">
        <v>562</v>
      </c>
      <c r="D12" s="103" t="s">
        <v>563</v>
      </c>
      <c r="E12" s="103" t="s">
        <v>564</v>
      </c>
      <c r="F12" s="103"/>
      <c r="G12" s="105"/>
      <c r="H12" s="4">
        <f t="shared" si="0"/>
        <v>1.0371655629139069</v>
      </c>
      <c r="I12" s="8">
        <f t="shared" si="1"/>
        <v>7.8305999999999978</v>
      </c>
      <c r="J12" s="105" t="s">
        <v>30</v>
      </c>
      <c r="K12" s="105">
        <v>1</v>
      </c>
      <c r="L12" s="74">
        <v>19.989999999999998</v>
      </c>
      <c r="M12" s="1">
        <f t="shared" si="2"/>
        <v>1.1993999999999998</v>
      </c>
      <c r="N12" s="74">
        <v>3.41</v>
      </c>
      <c r="O12" s="74">
        <v>7.55</v>
      </c>
      <c r="P12" s="110">
        <v>42917</v>
      </c>
    </row>
    <row r="13" spans="1:19" s="106" customFormat="1" ht="16.350000000000001" customHeight="1">
      <c r="A13" s="107"/>
      <c r="B13" s="24" t="s">
        <v>565</v>
      </c>
      <c r="C13" s="111" t="s">
        <v>566</v>
      </c>
      <c r="D13" s="103" t="s">
        <v>567</v>
      </c>
      <c r="E13" s="103" t="s">
        <v>568</v>
      </c>
      <c r="F13" s="103"/>
      <c r="G13" s="105"/>
      <c r="H13" s="4">
        <f t="shared" si="0"/>
        <v>0.12900592795257643</v>
      </c>
      <c r="I13" s="8">
        <f t="shared" si="1"/>
        <v>5.6582000000000017</v>
      </c>
      <c r="J13" s="105" t="s">
        <v>17</v>
      </c>
      <c r="K13" s="105">
        <v>0</v>
      </c>
      <c r="L13" s="74">
        <v>58.53</v>
      </c>
      <c r="M13" s="1">
        <f t="shared" si="2"/>
        <v>3.5118</v>
      </c>
      <c r="N13" s="74">
        <v>5.5</v>
      </c>
      <c r="O13" s="74">
        <v>43.86</v>
      </c>
      <c r="P13" s="110">
        <v>21999</v>
      </c>
    </row>
    <row r="14" spans="1:19" s="50" customFormat="1" ht="16.350000000000001" customHeight="1">
      <c r="A14" s="107"/>
      <c r="B14" s="24" t="s">
        <v>569</v>
      </c>
      <c r="C14" s="111" t="s">
        <v>570</v>
      </c>
      <c r="D14" s="103" t="s">
        <v>571</v>
      </c>
      <c r="E14" s="103" t="s">
        <v>572</v>
      </c>
      <c r="F14" s="103"/>
      <c r="G14" s="105"/>
      <c r="H14" s="4">
        <f t="shared" si="0"/>
        <v>0.26636924192963363</v>
      </c>
      <c r="I14" s="8">
        <f t="shared" si="1"/>
        <v>7.343799999999999</v>
      </c>
      <c r="J14" s="105" t="s">
        <v>30</v>
      </c>
      <c r="K14" s="105">
        <v>1</v>
      </c>
      <c r="L14" s="74">
        <v>40.770000000000003</v>
      </c>
      <c r="M14" s="1">
        <f t="shared" si="2"/>
        <v>2.4462000000000002</v>
      </c>
      <c r="N14" s="74">
        <v>3.41</v>
      </c>
      <c r="O14" s="114">
        <v>27.57</v>
      </c>
      <c r="P14" s="110">
        <v>50891</v>
      </c>
      <c r="R14" s="52"/>
    </row>
    <row r="15" spans="1:19" s="39" customFormat="1" ht="16.350000000000001" customHeight="1">
      <c r="A15" s="107"/>
      <c r="B15" s="24" t="s">
        <v>573</v>
      </c>
      <c r="C15" s="111" t="s">
        <v>575</v>
      </c>
      <c r="D15" s="103" t="s">
        <v>574</v>
      </c>
      <c r="E15" s="115" t="s">
        <v>576</v>
      </c>
      <c r="F15" s="103"/>
      <c r="G15" s="105"/>
      <c r="H15" s="4">
        <f t="shared" si="0"/>
        <v>0.11333504098360667</v>
      </c>
      <c r="I15" s="8">
        <f t="shared" si="1"/>
        <v>4.4246000000000043</v>
      </c>
      <c r="J15" s="105" t="s">
        <v>17</v>
      </c>
      <c r="K15" s="105">
        <v>1</v>
      </c>
      <c r="L15" s="74">
        <v>52.09</v>
      </c>
      <c r="M15" s="1">
        <f t="shared" si="2"/>
        <v>3.1254</v>
      </c>
      <c r="N15" s="74">
        <v>5.5</v>
      </c>
      <c r="O15" s="74">
        <v>39.04</v>
      </c>
      <c r="P15" s="110">
        <v>13097</v>
      </c>
    </row>
    <row r="16" spans="1:19" s="39" customFormat="1" ht="16.350000000000001" customHeight="1">
      <c r="A16" s="104"/>
      <c r="B16" s="24" t="s">
        <v>577</v>
      </c>
      <c r="C16" s="111" t="s">
        <v>579</v>
      </c>
      <c r="D16" s="103" t="s">
        <v>578</v>
      </c>
      <c r="E16" s="103" t="s">
        <v>580</v>
      </c>
      <c r="F16" s="103"/>
      <c r="G16" s="105"/>
      <c r="H16" s="4">
        <f t="shared" si="0"/>
        <v>0.59581990278843677</v>
      </c>
      <c r="I16" s="8">
        <f t="shared" si="1"/>
        <v>23.290599999999994</v>
      </c>
      <c r="J16" s="105" t="s">
        <v>17</v>
      </c>
      <c r="K16" s="105">
        <v>0</v>
      </c>
      <c r="L16" s="74">
        <v>69.989999999999995</v>
      </c>
      <c r="M16" s="1">
        <f t="shared" si="2"/>
        <v>4.1993999999999998</v>
      </c>
      <c r="N16" s="116">
        <v>3.41</v>
      </c>
      <c r="O16" s="74">
        <v>39.090000000000003</v>
      </c>
      <c r="P16" s="110">
        <v>22145</v>
      </c>
    </row>
    <row r="17" spans="1:18" s="39" customFormat="1" ht="16.350000000000001" customHeight="1">
      <c r="A17" s="104"/>
      <c r="B17" s="24" t="s">
        <v>573</v>
      </c>
      <c r="C17" s="111" t="s">
        <v>582</v>
      </c>
      <c r="D17" s="103" t="s">
        <v>581</v>
      </c>
      <c r="E17" s="103" t="s">
        <v>583</v>
      </c>
      <c r="F17" s="103"/>
      <c r="G17" s="105"/>
      <c r="H17" s="4">
        <f t="shared" si="0"/>
        <v>0.1559609868043603</v>
      </c>
      <c r="I17" s="8">
        <f t="shared" si="1"/>
        <v>5.4367999999999999</v>
      </c>
      <c r="J17" s="105" t="s">
        <v>30</v>
      </c>
      <c r="K17" s="105">
        <v>1</v>
      </c>
      <c r="L17" s="74">
        <v>48.72</v>
      </c>
      <c r="M17" s="1">
        <f t="shared" si="2"/>
        <v>2.9232</v>
      </c>
      <c r="N17" s="116">
        <v>5.5</v>
      </c>
      <c r="O17" s="74">
        <v>34.86</v>
      </c>
      <c r="P17" s="110">
        <v>37111</v>
      </c>
    </row>
    <row r="18" spans="1:18" s="39" customFormat="1" ht="16.350000000000001" customHeight="1">
      <c r="A18" s="104"/>
      <c r="B18" s="24" t="s">
        <v>584</v>
      </c>
      <c r="C18" s="111" t="s">
        <v>586</v>
      </c>
      <c r="D18" s="103" t="s">
        <v>585</v>
      </c>
      <c r="E18" s="103" t="s">
        <v>587</v>
      </c>
      <c r="F18" s="103"/>
      <c r="G18" s="105"/>
      <c r="H18" s="4">
        <f t="shared" si="0"/>
        <v>-4.6376000000000063E-2</v>
      </c>
      <c r="I18" s="8">
        <f t="shared" si="1"/>
        <v>-1.1594000000000015</v>
      </c>
      <c r="J18" s="105" t="s">
        <v>17</v>
      </c>
      <c r="K18" s="105">
        <v>1</v>
      </c>
      <c r="L18" s="74">
        <v>28.99</v>
      </c>
      <c r="M18" s="1">
        <f t="shared" si="2"/>
        <v>1.7393999999999998</v>
      </c>
      <c r="N18" s="74">
        <v>3.41</v>
      </c>
      <c r="O18" s="74">
        <v>25</v>
      </c>
      <c r="P18" s="110">
        <v>49040</v>
      </c>
    </row>
    <row r="19" spans="1:18" s="39" customFormat="1" ht="16.350000000000001" customHeight="1">
      <c r="A19" s="104"/>
      <c r="B19" s="37" t="s">
        <v>565</v>
      </c>
      <c r="C19" s="111" t="s">
        <v>589</v>
      </c>
      <c r="D19" s="103" t="s">
        <v>588</v>
      </c>
      <c r="E19" s="103" t="s">
        <v>590</v>
      </c>
      <c r="F19" s="103"/>
      <c r="G19" s="105"/>
      <c r="H19" s="4">
        <f t="shared" si="0"/>
        <v>9.2345809172377488E-2</v>
      </c>
      <c r="I19" s="8">
        <f t="shared" si="1"/>
        <v>8.7590000000000039</v>
      </c>
      <c r="J19" s="105" t="s">
        <v>17</v>
      </c>
      <c r="K19" s="105">
        <v>1</v>
      </c>
      <c r="L19" s="74">
        <v>113.85</v>
      </c>
      <c r="M19" s="1">
        <f t="shared" si="2"/>
        <v>6.8309999999999995</v>
      </c>
      <c r="N19" s="74">
        <v>3.41</v>
      </c>
      <c r="O19" s="74">
        <v>94.85</v>
      </c>
      <c r="P19" s="110" t="s">
        <v>29</v>
      </c>
    </row>
    <row r="20" spans="1:18" s="39" customFormat="1" ht="16.350000000000001" customHeight="1">
      <c r="A20" s="107"/>
      <c r="B20" s="102" t="s">
        <v>591</v>
      </c>
      <c r="C20" s="111" t="s">
        <v>593</v>
      </c>
      <c r="D20" s="103" t="s">
        <v>592</v>
      </c>
      <c r="E20" s="103" t="s">
        <v>594</v>
      </c>
      <c r="F20" s="103"/>
      <c r="G20" s="105"/>
      <c r="H20" s="4">
        <f t="shared" si="0"/>
        <v>-0.23250499001996011</v>
      </c>
      <c r="I20" s="8">
        <f t="shared" si="1"/>
        <v>-4.6594000000000007</v>
      </c>
      <c r="J20" s="105" t="s">
        <v>17</v>
      </c>
      <c r="K20" s="105">
        <v>3</v>
      </c>
      <c r="L20" s="116">
        <v>19.989999999999998</v>
      </c>
      <c r="M20" s="1">
        <f t="shared" si="2"/>
        <v>1.1993999999999998</v>
      </c>
      <c r="N20" s="74">
        <v>3.41</v>
      </c>
      <c r="O20" s="74">
        <v>20.04</v>
      </c>
      <c r="P20" s="110">
        <v>5861</v>
      </c>
    </row>
    <row r="21" spans="1:18" s="50" customFormat="1" ht="16.350000000000001" customHeight="1">
      <c r="A21" s="101"/>
      <c r="B21" s="43" t="s">
        <v>565</v>
      </c>
      <c r="C21" s="117" t="s">
        <v>595</v>
      </c>
      <c r="D21" s="118" t="s">
        <v>597</v>
      </c>
      <c r="E21" s="118" t="s">
        <v>596</v>
      </c>
      <c r="F21" s="118"/>
      <c r="G21" s="94"/>
      <c r="H21" s="81">
        <f t="shared" si="0"/>
        <v>0.10237842617152959</v>
      </c>
      <c r="I21" s="48">
        <f t="shared" si="1"/>
        <v>6.9473999999999982</v>
      </c>
      <c r="J21" s="94" t="s">
        <v>17</v>
      </c>
      <c r="K21" s="94">
        <v>0</v>
      </c>
      <c r="L21" s="99">
        <v>83.21</v>
      </c>
      <c r="M21" s="49">
        <f t="shared" si="2"/>
        <v>4.9925999999999995</v>
      </c>
      <c r="N21" s="99">
        <v>3.41</v>
      </c>
      <c r="O21" s="99">
        <v>67.86</v>
      </c>
      <c r="P21" s="100">
        <v>32773</v>
      </c>
    </row>
    <row r="22" spans="1:18" s="50" customFormat="1" ht="16.350000000000001" customHeight="1">
      <c r="A22" s="13">
        <v>44561</v>
      </c>
      <c r="B22" s="121" t="s">
        <v>599</v>
      </c>
      <c r="C22" s="105" t="s">
        <v>600</v>
      </c>
      <c r="D22" s="103" t="s">
        <v>598</v>
      </c>
      <c r="E22" s="103" t="s">
        <v>601</v>
      </c>
      <c r="F22" s="103"/>
      <c r="G22" s="105"/>
      <c r="H22" s="4">
        <f t="shared" si="0"/>
        <v>0.1914698085419734</v>
      </c>
      <c r="I22" s="8">
        <f t="shared" si="1"/>
        <v>6.5003999999999973</v>
      </c>
      <c r="J22" s="105" t="s">
        <v>30</v>
      </c>
      <c r="K22" s="105">
        <v>1</v>
      </c>
      <c r="L22" s="74">
        <v>46.66</v>
      </c>
      <c r="M22" s="1">
        <f t="shared" si="2"/>
        <v>2.7995999999999999</v>
      </c>
      <c r="N22" s="99">
        <v>3.41</v>
      </c>
      <c r="O22" s="74">
        <f>6.79*5</f>
        <v>33.950000000000003</v>
      </c>
      <c r="P22" s="110">
        <v>84732</v>
      </c>
      <c r="Q22" s="50" t="s">
        <v>602</v>
      </c>
    </row>
    <row r="23" spans="1:18" s="39" customFormat="1" ht="16.350000000000001" customHeight="1">
      <c r="A23" s="107"/>
      <c r="B23" s="121" t="s">
        <v>603</v>
      </c>
      <c r="C23" s="105" t="s">
        <v>570</v>
      </c>
      <c r="D23" s="103" t="s">
        <v>571</v>
      </c>
      <c r="E23" s="103" t="s">
        <v>572</v>
      </c>
      <c r="F23" s="103"/>
      <c r="G23" s="105"/>
      <c r="H23" s="4">
        <f t="shared" si="0"/>
        <v>0.23329706202393907</v>
      </c>
      <c r="I23" s="8">
        <f t="shared" si="1"/>
        <v>6.4320000000000004</v>
      </c>
      <c r="J23" s="105" t="s">
        <v>17</v>
      </c>
      <c r="K23" s="105">
        <v>1</v>
      </c>
      <c r="L23" s="74">
        <v>39.799999999999997</v>
      </c>
      <c r="M23" s="1">
        <f t="shared" si="2"/>
        <v>2.3879999999999999</v>
      </c>
      <c r="N23" s="99">
        <v>3.41</v>
      </c>
      <c r="O23" s="74">
        <v>27.57</v>
      </c>
      <c r="P23" s="110">
        <v>50679</v>
      </c>
    </row>
    <row r="24" spans="1:18" s="39" customFormat="1" ht="16.350000000000001" customHeight="1">
      <c r="A24" s="104"/>
      <c r="B24" s="121" t="s">
        <v>605</v>
      </c>
      <c r="C24" s="105" t="s">
        <v>575</v>
      </c>
      <c r="D24" s="103" t="s">
        <v>574</v>
      </c>
      <c r="E24" s="103" t="s">
        <v>576</v>
      </c>
      <c r="F24" s="103"/>
      <c r="G24" s="105"/>
      <c r="H24" s="4">
        <f t="shared" si="0"/>
        <v>0.10316243654822348</v>
      </c>
      <c r="I24" s="8">
        <f t="shared" si="1"/>
        <v>4.0646000000000049</v>
      </c>
      <c r="J24" s="105" t="s">
        <v>17</v>
      </c>
      <c r="K24" s="105">
        <v>1</v>
      </c>
      <c r="L24" s="74">
        <v>52.09</v>
      </c>
      <c r="M24" s="1">
        <f t="shared" si="2"/>
        <v>3.1254</v>
      </c>
      <c r="N24" s="74">
        <v>5.5</v>
      </c>
      <c r="O24" s="74">
        <v>39.4</v>
      </c>
      <c r="P24" s="110">
        <v>13200</v>
      </c>
    </row>
    <row r="25" spans="1:18" ht="16.350000000000001" customHeight="1">
      <c r="A25" s="107"/>
      <c r="B25" s="121" t="s">
        <v>604</v>
      </c>
      <c r="C25" s="105" t="s">
        <v>582</v>
      </c>
      <c r="D25" s="103" t="s">
        <v>581</v>
      </c>
      <c r="E25" s="103" t="s">
        <v>606</v>
      </c>
      <c r="F25" s="103"/>
      <c r="G25" s="105"/>
      <c r="H25" s="4">
        <f t="shared" si="0"/>
        <v>0.15434308663224319</v>
      </c>
      <c r="I25" s="8">
        <f t="shared" si="1"/>
        <v>5.3803999999999981</v>
      </c>
      <c r="J25" s="105" t="s">
        <v>17</v>
      </c>
      <c r="K25" s="105">
        <v>1</v>
      </c>
      <c r="L25" s="74">
        <v>48.66</v>
      </c>
      <c r="M25" s="1">
        <f t="shared" si="2"/>
        <v>2.9195999999999995</v>
      </c>
      <c r="N25" s="74">
        <v>5.5</v>
      </c>
      <c r="O25" s="74">
        <v>34.86</v>
      </c>
      <c r="P25" s="110">
        <v>13200</v>
      </c>
    </row>
    <row r="26" spans="1:18" s="28" customFormat="1">
      <c r="A26" s="104"/>
      <c r="B26" s="58" t="s">
        <v>607</v>
      </c>
      <c r="C26" s="105" t="s">
        <v>593</v>
      </c>
      <c r="D26" s="103" t="s">
        <v>592</v>
      </c>
      <c r="E26" s="103" t="s">
        <v>594</v>
      </c>
      <c r="F26" s="103"/>
      <c r="G26" s="105"/>
      <c r="H26" s="4">
        <f t="shared" si="0"/>
        <v>-0.24604901960784314</v>
      </c>
      <c r="I26" s="8">
        <f t="shared" si="1"/>
        <v>-5.0194000000000001</v>
      </c>
      <c r="J26" s="105" t="s">
        <v>17</v>
      </c>
      <c r="K26" s="105">
        <v>3</v>
      </c>
      <c r="L26" s="74">
        <v>19.989999999999998</v>
      </c>
      <c r="M26" s="1">
        <f t="shared" si="2"/>
        <v>1.1993999999999998</v>
      </c>
      <c r="N26" s="74">
        <v>3.41</v>
      </c>
      <c r="O26" s="74">
        <v>20.399999999999999</v>
      </c>
      <c r="P26" s="110">
        <v>5875</v>
      </c>
    </row>
    <row r="27" spans="1:18" s="106" customFormat="1">
      <c r="A27" s="104"/>
      <c r="B27" s="58" t="s">
        <v>609</v>
      </c>
      <c r="C27" s="105" t="s">
        <v>610</v>
      </c>
      <c r="D27" s="103" t="s">
        <v>608</v>
      </c>
      <c r="E27" s="103" t="s">
        <v>611</v>
      </c>
      <c r="F27" s="103"/>
      <c r="G27" s="105"/>
      <c r="H27" s="4">
        <f t="shared" si="0"/>
        <v>-0.3062250712250712</v>
      </c>
      <c r="I27" s="8">
        <f t="shared" si="1"/>
        <v>-4.2993999999999994</v>
      </c>
      <c r="J27" s="105" t="s">
        <v>17</v>
      </c>
      <c r="K27" s="105">
        <v>3</v>
      </c>
      <c r="L27" s="74">
        <v>13.99</v>
      </c>
      <c r="M27" s="1">
        <f t="shared" si="2"/>
        <v>0.83940000000000003</v>
      </c>
      <c r="N27" s="74">
        <v>3.41</v>
      </c>
      <c r="O27" s="74">
        <v>14.04</v>
      </c>
      <c r="P27" s="110">
        <v>5875</v>
      </c>
    </row>
    <row r="28" spans="1:18" s="106" customFormat="1">
      <c r="A28" s="107"/>
      <c r="B28" s="58" t="s">
        <v>612</v>
      </c>
      <c r="C28" s="105" t="s">
        <v>616</v>
      </c>
      <c r="D28" s="103" t="s">
        <v>613</v>
      </c>
      <c r="E28" s="103" t="s">
        <v>615</v>
      </c>
      <c r="F28" s="103"/>
      <c r="G28" s="105"/>
      <c r="H28" s="4">
        <f t="shared" si="0"/>
        <v>1.2728913260219339</v>
      </c>
      <c r="I28" s="8">
        <f t="shared" si="1"/>
        <v>153.20519999999996</v>
      </c>
      <c r="J28" s="105" t="s">
        <v>17</v>
      </c>
      <c r="K28" s="105">
        <v>0</v>
      </c>
      <c r="L28" s="74">
        <v>301.06</v>
      </c>
      <c r="M28" s="1">
        <f>L28*8%</f>
        <v>24.084800000000001</v>
      </c>
      <c r="N28" s="74">
        <v>3.41</v>
      </c>
      <c r="O28" s="74">
        <v>120.36</v>
      </c>
      <c r="P28" s="110" t="s">
        <v>29</v>
      </c>
    </row>
    <row r="29" spans="1:18" s="50" customFormat="1">
      <c r="A29" s="101"/>
      <c r="B29" s="122" t="s">
        <v>614</v>
      </c>
      <c r="C29" s="94" t="s">
        <v>618</v>
      </c>
      <c r="D29" s="118" t="s">
        <v>619</v>
      </c>
      <c r="E29" s="118" t="s">
        <v>617</v>
      </c>
      <c r="F29" s="118"/>
      <c r="G29" s="94"/>
      <c r="H29" s="81">
        <f t="shared" si="0"/>
        <v>0.13291164261711791</v>
      </c>
      <c r="I29" s="48">
        <f t="shared" si="1"/>
        <v>6.7239999999999949</v>
      </c>
      <c r="J29" s="94" t="s">
        <v>17</v>
      </c>
      <c r="K29" s="94">
        <v>1</v>
      </c>
      <c r="L29" s="99">
        <v>64.599999999999994</v>
      </c>
      <c r="M29" s="49">
        <f t="shared" si="2"/>
        <v>3.8759999999999994</v>
      </c>
      <c r="N29" s="99">
        <v>3.41</v>
      </c>
      <c r="O29" s="99">
        <v>50.59</v>
      </c>
      <c r="P29" s="100">
        <v>45239</v>
      </c>
    </row>
    <row r="30" spans="1:18" s="133" customFormat="1">
      <c r="A30" s="123">
        <v>44564</v>
      </c>
      <c r="B30" s="124" t="s">
        <v>620</v>
      </c>
      <c r="C30" s="125" t="s">
        <v>622</v>
      </c>
      <c r="D30" s="126" t="s">
        <v>621</v>
      </c>
      <c r="E30" s="126" t="s">
        <v>623</v>
      </c>
      <c r="F30" s="126"/>
      <c r="G30" s="125"/>
      <c r="H30" s="127">
        <f t="shared" si="0"/>
        <v>0.3197080291970803</v>
      </c>
      <c r="I30" s="128">
        <f t="shared" si="1"/>
        <v>14.016000000000002</v>
      </c>
      <c r="J30" s="125" t="s">
        <v>17</v>
      </c>
      <c r="K30" s="125">
        <v>1</v>
      </c>
      <c r="L30" s="129">
        <v>67.400000000000006</v>
      </c>
      <c r="M30" s="130">
        <f t="shared" si="2"/>
        <v>4.0440000000000005</v>
      </c>
      <c r="N30" s="131">
        <v>5.5</v>
      </c>
      <c r="O30" s="131">
        <v>43.84</v>
      </c>
      <c r="P30" s="132">
        <v>78222</v>
      </c>
      <c r="R30" s="134"/>
    </row>
    <row r="31" spans="1:18" s="39" customFormat="1">
      <c r="A31" s="104"/>
      <c r="B31" s="24" t="s">
        <v>624</v>
      </c>
      <c r="C31" s="105" t="s">
        <v>626</v>
      </c>
      <c r="D31" s="103" t="s">
        <v>625</v>
      </c>
      <c r="E31" s="103" t="s">
        <v>627</v>
      </c>
      <c r="F31" s="103"/>
      <c r="G31" s="105"/>
      <c r="H31" s="15">
        <f t="shared" si="0"/>
        <v>-0.41031255008815515</v>
      </c>
      <c r="I31" s="16">
        <f t="shared" si="1"/>
        <v>-25.599399999999999</v>
      </c>
      <c r="J31" s="105" t="s">
        <v>429</v>
      </c>
      <c r="K31" s="105">
        <v>1</v>
      </c>
      <c r="L31" s="74">
        <v>44.99</v>
      </c>
      <c r="M31" s="17">
        <f t="shared" si="2"/>
        <v>2.6993999999999998</v>
      </c>
      <c r="N31" s="74">
        <v>5.5</v>
      </c>
      <c r="O31" s="74">
        <v>62.39</v>
      </c>
      <c r="P31" s="110" t="s">
        <v>29</v>
      </c>
    </row>
    <row r="32" spans="1:18" s="39" customFormat="1">
      <c r="A32" s="40"/>
      <c r="B32" s="24" t="s">
        <v>628</v>
      </c>
      <c r="C32" s="22" t="s">
        <v>630</v>
      </c>
      <c r="D32" s="41" t="s">
        <v>629</v>
      </c>
      <c r="E32" s="41" t="s">
        <v>631</v>
      </c>
      <c r="F32" s="41"/>
      <c r="G32" s="22"/>
      <c r="H32" s="15">
        <f t="shared" si="0"/>
        <v>1.4904934770277936</v>
      </c>
      <c r="I32" s="16">
        <f t="shared" si="1"/>
        <v>26.2774</v>
      </c>
      <c r="J32" s="22" t="s">
        <v>17</v>
      </c>
      <c r="K32" s="22">
        <v>0</v>
      </c>
      <c r="L32" s="17">
        <v>46.71</v>
      </c>
      <c r="M32" s="17">
        <f t="shared" si="2"/>
        <v>2.8026</v>
      </c>
      <c r="N32" s="17"/>
      <c r="O32" s="17">
        <v>17.63</v>
      </c>
      <c r="P32" s="108" t="s">
        <v>29</v>
      </c>
    </row>
    <row r="33" spans="1:18" s="39" customFormat="1">
      <c r="A33" s="36"/>
      <c r="B33" s="24" t="s">
        <v>632</v>
      </c>
      <c r="C33" s="22" t="s">
        <v>634</v>
      </c>
      <c r="D33" s="41" t="s">
        <v>633</v>
      </c>
      <c r="E33" s="41" t="s">
        <v>635</v>
      </c>
      <c r="F33" s="41"/>
      <c r="G33" s="22"/>
      <c r="H33" s="15">
        <f>I33/O33</f>
        <v>7.8041543026706267E-2</v>
      </c>
      <c r="I33" s="16">
        <f>L33-N33-O33-M33</f>
        <v>0.52600000000000025</v>
      </c>
      <c r="J33" s="22" t="s">
        <v>30</v>
      </c>
      <c r="K33" s="22">
        <v>1</v>
      </c>
      <c r="L33" s="17">
        <v>12.56</v>
      </c>
      <c r="M33" s="17">
        <f t="shared" ref="M33:M79" si="3">L33*0.15</f>
        <v>1.8839999999999999</v>
      </c>
      <c r="N33" s="17">
        <v>3.41</v>
      </c>
      <c r="O33" s="17">
        <v>6.74</v>
      </c>
      <c r="P33" s="108" t="s">
        <v>29</v>
      </c>
    </row>
    <row r="34" spans="1:18" s="39" customFormat="1">
      <c r="A34" s="40"/>
      <c r="B34" s="24" t="s">
        <v>636</v>
      </c>
      <c r="C34" s="22" t="s">
        <v>638</v>
      </c>
      <c r="D34" s="41" t="s">
        <v>637</v>
      </c>
      <c r="E34" s="41" t="s">
        <v>639</v>
      </c>
      <c r="F34" s="41"/>
      <c r="G34" s="22"/>
      <c r="H34" s="15">
        <f>I34/O34</f>
        <v>-1.4048519736842104</v>
      </c>
      <c r="I34" s="16">
        <f>L34-N34-O34-M34</f>
        <v>-8.5414999999999992</v>
      </c>
      <c r="J34" s="22" t="s">
        <v>30</v>
      </c>
      <c r="K34" s="22">
        <v>0</v>
      </c>
      <c r="L34" s="17">
        <v>16.41</v>
      </c>
      <c r="M34" s="17">
        <f t="shared" si="3"/>
        <v>2.4615</v>
      </c>
      <c r="N34" s="17">
        <v>16.41</v>
      </c>
      <c r="O34" s="17">
        <v>6.08</v>
      </c>
      <c r="P34" s="108" t="s">
        <v>29</v>
      </c>
      <c r="R34" s="53"/>
    </row>
    <row r="35" spans="1:18" s="39" customFormat="1">
      <c r="A35" s="36"/>
      <c r="B35" s="58" t="s">
        <v>640</v>
      </c>
      <c r="C35" s="22" t="s">
        <v>642</v>
      </c>
      <c r="D35" s="41" t="s">
        <v>641</v>
      </c>
      <c r="E35" s="41" t="s">
        <v>643</v>
      </c>
      <c r="F35" s="41"/>
      <c r="G35" s="22"/>
      <c r="H35" s="15">
        <f>I35/O35</f>
        <v>-5.2352404535383847E-2</v>
      </c>
      <c r="I35" s="16">
        <f>L35-N35-O35-M35</f>
        <v>-8.034000000000006</v>
      </c>
      <c r="J35" s="22" t="s">
        <v>17</v>
      </c>
      <c r="K35" s="22">
        <v>0</v>
      </c>
      <c r="L35" s="17">
        <v>177.56</v>
      </c>
      <c r="M35" s="17">
        <f t="shared" si="3"/>
        <v>26.634</v>
      </c>
      <c r="N35" s="17">
        <v>5.5</v>
      </c>
      <c r="O35" s="17">
        <v>153.46</v>
      </c>
      <c r="P35" s="108">
        <v>250646</v>
      </c>
    </row>
    <row r="36" spans="1:18" s="39" customFormat="1">
      <c r="A36" s="36"/>
      <c r="B36" s="24" t="s">
        <v>644</v>
      </c>
      <c r="C36" s="22" t="s">
        <v>646</v>
      </c>
      <c r="D36" s="41" t="s">
        <v>645</v>
      </c>
      <c r="E36" s="41" t="s">
        <v>647</v>
      </c>
      <c r="F36" s="41"/>
      <c r="G36" s="22"/>
      <c r="H36" s="15">
        <f>I36/O36</f>
        <v>-4.1676149294492468E-2</v>
      </c>
      <c r="I36" s="16">
        <f>L36-N36-O36-M36</f>
        <v>-3.6624999999999979</v>
      </c>
      <c r="J36" s="22" t="s">
        <v>17</v>
      </c>
      <c r="K36" s="22">
        <v>0</v>
      </c>
      <c r="L36" s="17">
        <v>105.55</v>
      </c>
      <c r="M36" s="17">
        <f t="shared" si="3"/>
        <v>15.8325</v>
      </c>
      <c r="N36" s="17">
        <v>5.5</v>
      </c>
      <c r="O36" s="17">
        <v>87.88</v>
      </c>
      <c r="P36" s="108" t="s">
        <v>29</v>
      </c>
    </row>
    <row r="37" spans="1:18" s="106" customFormat="1">
      <c r="A37" s="104"/>
      <c r="B37" s="24" t="s">
        <v>648</v>
      </c>
      <c r="C37" s="105" t="s">
        <v>650</v>
      </c>
      <c r="D37" s="103" t="s">
        <v>649</v>
      </c>
      <c r="E37" s="103" t="s">
        <v>651</v>
      </c>
      <c r="F37" s="103"/>
      <c r="G37" s="105"/>
      <c r="H37" s="15">
        <f t="shared" ref="H37:H79" si="4">I37/O37</f>
        <v>-4.6595783517386045E-2</v>
      </c>
      <c r="I37" s="16">
        <f t="shared" ref="I37:I79" si="5">L37-N37-O37-M37</f>
        <v>-5.1054999999999886</v>
      </c>
      <c r="J37" s="105" t="s">
        <v>17</v>
      </c>
      <c r="K37" s="105">
        <v>0</v>
      </c>
      <c r="L37" s="74">
        <v>129.37</v>
      </c>
      <c r="M37" s="17">
        <f t="shared" si="3"/>
        <v>19.4055</v>
      </c>
      <c r="N37" s="74">
        <v>5.5</v>
      </c>
      <c r="O37" s="74">
        <v>109.57</v>
      </c>
      <c r="P37" s="110">
        <v>148076</v>
      </c>
    </row>
    <row r="38" spans="1:18" s="39" customFormat="1">
      <c r="A38" s="36"/>
      <c r="B38" s="24" t="s">
        <v>652</v>
      </c>
      <c r="C38" s="22" t="s">
        <v>654</v>
      </c>
      <c r="D38" s="41" t="s">
        <v>653</v>
      </c>
      <c r="E38" s="41" t="s">
        <v>655</v>
      </c>
      <c r="F38" s="41"/>
      <c r="G38" s="22"/>
      <c r="H38" s="15">
        <f t="shared" si="4"/>
        <v>0.15610549132947979</v>
      </c>
      <c r="I38" s="16">
        <f t="shared" si="5"/>
        <v>4.3210000000000006</v>
      </c>
      <c r="J38" s="22" t="s">
        <v>30</v>
      </c>
      <c r="K38" s="22">
        <v>1</v>
      </c>
      <c r="L38" s="17">
        <v>41.66</v>
      </c>
      <c r="M38" s="17">
        <f t="shared" si="3"/>
        <v>6.2489999999999997</v>
      </c>
      <c r="N38" s="17">
        <v>3.41</v>
      </c>
      <c r="O38" s="17">
        <v>27.68</v>
      </c>
      <c r="P38" s="108">
        <v>35266</v>
      </c>
    </row>
    <row r="39" spans="1:18" s="39" customFormat="1">
      <c r="A39" s="40"/>
      <c r="B39" s="24" t="s">
        <v>656</v>
      </c>
      <c r="C39" s="22" t="s">
        <v>658</v>
      </c>
      <c r="D39" s="41" t="s">
        <v>657</v>
      </c>
      <c r="E39" s="41" t="s">
        <v>659</v>
      </c>
      <c r="F39" s="14"/>
      <c r="G39" s="22"/>
      <c r="H39" s="15">
        <f t="shared" si="4"/>
        <v>0.4206939281288723</v>
      </c>
      <c r="I39" s="16">
        <f t="shared" si="5"/>
        <v>3.3949999999999996</v>
      </c>
      <c r="J39" s="22" t="s">
        <v>30</v>
      </c>
      <c r="K39" s="22">
        <v>1</v>
      </c>
      <c r="L39" s="17">
        <v>17.5</v>
      </c>
      <c r="M39" s="17">
        <f t="shared" si="3"/>
        <v>2.625</v>
      </c>
      <c r="N39" s="17">
        <v>3.41</v>
      </c>
      <c r="O39" s="17">
        <v>8.07</v>
      </c>
      <c r="P39" s="108">
        <v>86090</v>
      </c>
    </row>
    <row r="40" spans="1:18" s="50" customFormat="1">
      <c r="A40" s="42">
        <v>44565</v>
      </c>
      <c r="B40" s="43" t="s">
        <v>661</v>
      </c>
      <c r="C40" s="47" t="s">
        <v>662</v>
      </c>
      <c r="D40" s="45" t="s">
        <v>660</v>
      </c>
      <c r="E40" s="45" t="s">
        <v>663</v>
      </c>
      <c r="F40" s="80"/>
      <c r="G40" s="47"/>
      <c r="H40" s="81">
        <f t="shared" si="4"/>
        <v>-7.0932810368349267E-2</v>
      </c>
      <c r="I40" s="48">
        <f t="shared" si="5"/>
        <v>-8.3190000000000026</v>
      </c>
      <c r="J40" s="47" t="s">
        <v>17</v>
      </c>
      <c r="K40" s="47">
        <v>1</v>
      </c>
      <c r="L40" s="49">
        <v>134.66</v>
      </c>
      <c r="M40" s="49">
        <f t="shared" si="3"/>
        <v>20.198999999999998</v>
      </c>
      <c r="N40" s="49">
        <v>5.5</v>
      </c>
      <c r="O40" s="49">
        <v>117.28</v>
      </c>
      <c r="P40" s="82">
        <v>82744</v>
      </c>
    </row>
    <row r="41" spans="1:18" s="39" customFormat="1">
      <c r="A41" s="36"/>
      <c r="B41" s="24" t="s">
        <v>664</v>
      </c>
      <c r="C41" s="22" t="s">
        <v>666</v>
      </c>
      <c r="D41" s="41" t="s">
        <v>665</v>
      </c>
      <c r="E41" s="41" t="s">
        <v>667</v>
      </c>
      <c r="F41" s="14"/>
      <c r="G41" s="22"/>
      <c r="H41" s="15">
        <f t="shared" si="4"/>
        <v>-5.9803374703667395E-2</v>
      </c>
      <c r="I41" s="16">
        <f t="shared" si="5"/>
        <v>-4.2884999999999884</v>
      </c>
      <c r="J41" s="22" t="s">
        <v>17</v>
      </c>
      <c r="K41" s="22">
        <v>1</v>
      </c>
      <c r="L41" s="17">
        <v>85.79</v>
      </c>
      <c r="M41" s="17">
        <f t="shared" si="3"/>
        <v>12.868500000000001</v>
      </c>
      <c r="N41" s="17">
        <v>5.5</v>
      </c>
      <c r="O41" s="17">
        <v>71.709999999999994</v>
      </c>
      <c r="P41" s="108" t="s">
        <v>668</v>
      </c>
    </row>
    <row r="42" spans="1:18" s="39" customFormat="1">
      <c r="A42" s="40"/>
      <c r="B42" s="24" t="s">
        <v>669</v>
      </c>
      <c r="C42" s="22" t="s">
        <v>671</v>
      </c>
      <c r="D42" s="41" t="s">
        <v>670</v>
      </c>
      <c r="E42" s="41" t="s">
        <v>672</v>
      </c>
      <c r="F42" s="14"/>
      <c r="G42" s="22"/>
      <c r="H42" s="15">
        <f t="shared" si="4"/>
        <v>-2.5061963775023944E-2</v>
      </c>
      <c r="I42" s="16">
        <f t="shared" si="5"/>
        <v>-1.314500000000006</v>
      </c>
      <c r="J42" s="22" t="s">
        <v>30</v>
      </c>
      <c r="K42" s="22">
        <v>1</v>
      </c>
      <c r="L42" s="17">
        <v>66.63</v>
      </c>
      <c r="M42" s="17">
        <f t="shared" si="3"/>
        <v>9.9944999999999986</v>
      </c>
      <c r="N42" s="17">
        <v>5.5</v>
      </c>
      <c r="O42" s="17">
        <v>52.45</v>
      </c>
      <c r="P42" s="108">
        <v>72659</v>
      </c>
    </row>
    <row r="43" spans="1:18" s="39" customFormat="1">
      <c r="A43" s="36"/>
      <c r="B43" s="24" t="s">
        <v>673</v>
      </c>
      <c r="C43" s="22" t="s">
        <v>675</v>
      </c>
      <c r="D43" s="41" t="s">
        <v>674</v>
      </c>
      <c r="E43" s="41" t="s">
        <v>676</v>
      </c>
      <c r="F43" s="14"/>
      <c r="G43" s="22"/>
      <c r="H43" s="15">
        <f t="shared" si="4"/>
        <v>0.4130106571936058</v>
      </c>
      <c r="I43" s="16">
        <f t="shared" si="5"/>
        <v>4.650500000000001</v>
      </c>
      <c r="J43" s="22" t="s">
        <v>30</v>
      </c>
      <c r="K43" s="22">
        <v>1</v>
      </c>
      <c r="L43" s="17">
        <v>22.73</v>
      </c>
      <c r="M43" s="17">
        <f t="shared" si="3"/>
        <v>3.4095</v>
      </c>
      <c r="N43" s="17">
        <v>3.41</v>
      </c>
      <c r="O43" s="17">
        <v>11.26</v>
      </c>
      <c r="P43" s="108">
        <v>28911</v>
      </c>
    </row>
    <row r="44" spans="1:18" s="39" customFormat="1">
      <c r="A44" s="23"/>
      <c r="B44" s="24" t="s">
        <v>677</v>
      </c>
      <c r="C44" s="22" t="s">
        <v>679</v>
      </c>
      <c r="D44" s="41" t="s">
        <v>678</v>
      </c>
      <c r="E44" s="41" t="s">
        <v>680</v>
      </c>
      <c r="F44" s="14"/>
      <c r="G44" s="22"/>
      <c r="H44" s="15">
        <f t="shared" si="4"/>
        <v>0.2124313186813187</v>
      </c>
      <c r="I44" s="16">
        <f t="shared" si="5"/>
        <v>3.0930000000000004</v>
      </c>
      <c r="J44" s="22" t="s">
        <v>17</v>
      </c>
      <c r="K44" s="22">
        <v>0</v>
      </c>
      <c r="L44" s="17">
        <v>24.78</v>
      </c>
      <c r="M44" s="17">
        <f t="shared" si="3"/>
        <v>3.7170000000000001</v>
      </c>
      <c r="N44" s="17">
        <v>3.41</v>
      </c>
      <c r="O44" s="17">
        <v>14.56</v>
      </c>
      <c r="P44" s="108">
        <v>44685</v>
      </c>
    </row>
    <row r="45" spans="1:18" s="39" customFormat="1">
      <c r="A45" s="36"/>
      <c r="B45" s="24" t="s">
        <v>681</v>
      </c>
      <c r="C45" s="22" t="s">
        <v>683</v>
      </c>
      <c r="D45" s="41" t="s">
        <v>682</v>
      </c>
      <c r="E45" s="41" t="s">
        <v>684</v>
      </c>
      <c r="F45" s="14"/>
      <c r="G45" s="22"/>
      <c r="H45" s="15">
        <f t="shared" si="4"/>
        <v>0.43754646840148692</v>
      </c>
      <c r="I45" s="16">
        <f t="shared" si="5"/>
        <v>3.5309999999999997</v>
      </c>
      <c r="J45" s="22" t="s">
        <v>30</v>
      </c>
      <c r="K45" s="22">
        <v>1</v>
      </c>
      <c r="L45" s="17">
        <v>17.66</v>
      </c>
      <c r="M45" s="17">
        <f t="shared" si="3"/>
        <v>2.649</v>
      </c>
      <c r="N45" s="17">
        <v>3.41</v>
      </c>
      <c r="O45" s="17">
        <v>8.07</v>
      </c>
      <c r="P45" s="108">
        <v>111246</v>
      </c>
    </row>
    <row r="46" spans="1:18" s="39" customFormat="1">
      <c r="A46" s="40"/>
      <c r="B46" s="24" t="s">
        <v>685</v>
      </c>
      <c r="C46" s="22" t="s">
        <v>687</v>
      </c>
      <c r="D46" s="41" t="s">
        <v>686</v>
      </c>
      <c r="E46" s="41" t="s">
        <v>688</v>
      </c>
      <c r="F46" s="14"/>
      <c r="G46" s="22"/>
      <c r="H46" s="15">
        <f t="shared" si="4"/>
        <v>-0.55641004043126674</v>
      </c>
      <c r="I46" s="16">
        <f t="shared" si="5"/>
        <v>-33.028499999999994</v>
      </c>
      <c r="J46" s="22" t="s">
        <v>30</v>
      </c>
      <c r="K46" s="22">
        <v>5</v>
      </c>
      <c r="L46" s="17">
        <v>34.99</v>
      </c>
      <c r="M46" s="17">
        <f t="shared" si="3"/>
        <v>5.2484999999999999</v>
      </c>
      <c r="N46" s="17">
        <v>3.41</v>
      </c>
      <c r="O46" s="17">
        <v>59.36</v>
      </c>
      <c r="P46" s="5">
        <v>1530</v>
      </c>
    </row>
    <row r="47" spans="1:18" s="39" customFormat="1">
      <c r="A47" s="36"/>
      <c r="B47" s="24" t="s">
        <v>690</v>
      </c>
      <c r="C47" s="22" t="s">
        <v>691</v>
      </c>
      <c r="D47" s="41" t="s">
        <v>689</v>
      </c>
      <c r="E47" s="41" t="s">
        <v>692</v>
      </c>
      <c r="F47" s="14"/>
      <c r="G47" s="22"/>
      <c r="H47" s="15">
        <f t="shared" si="4"/>
        <v>-0.19707112970711288</v>
      </c>
      <c r="I47" s="16">
        <f t="shared" si="5"/>
        <v>-2.3549999999999986</v>
      </c>
      <c r="J47" s="22" t="s">
        <v>17</v>
      </c>
      <c r="K47" s="22">
        <v>1</v>
      </c>
      <c r="L47" s="17">
        <v>15.3</v>
      </c>
      <c r="M47" s="17">
        <f t="shared" si="3"/>
        <v>2.2949999999999999</v>
      </c>
      <c r="N47" s="17">
        <v>3.41</v>
      </c>
      <c r="O47" s="17">
        <v>11.95</v>
      </c>
      <c r="P47" s="5" t="s">
        <v>29</v>
      </c>
    </row>
    <row r="48" spans="1:18" s="39" customFormat="1">
      <c r="A48" s="36"/>
      <c r="B48" s="24" t="s">
        <v>694</v>
      </c>
      <c r="C48" s="22" t="s">
        <v>695</v>
      </c>
      <c r="D48" s="41" t="s">
        <v>693</v>
      </c>
      <c r="E48" s="41" t="s">
        <v>696</v>
      </c>
      <c r="F48" s="14"/>
      <c r="G48" s="22"/>
      <c r="H48" s="15">
        <f t="shared" si="4"/>
        <v>0.34129662522202497</v>
      </c>
      <c r="I48" s="16">
        <f t="shared" si="5"/>
        <v>3.8430000000000013</v>
      </c>
      <c r="J48" s="22" t="s">
        <v>17</v>
      </c>
      <c r="K48" s="22">
        <v>1</v>
      </c>
      <c r="L48" s="17">
        <v>21.78</v>
      </c>
      <c r="M48" s="17">
        <f t="shared" si="3"/>
        <v>3.2669999999999999</v>
      </c>
      <c r="N48" s="17">
        <v>3.41</v>
      </c>
      <c r="O48" s="17">
        <v>11.26</v>
      </c>
      <c r="P48" s="108" t="s">
        <v>29</v>
      </c>
      <c r="R48" s="53"/>
    </row>
    <row r="49" spans="1:18" s="50" customFormat="1">
      <c r="A49" s="42"/>
      <c r="B49" s="43" t="s">
        <v>698</v>
      </c>
      <c r="C49" s="47" t="s">
        <v>699</v>
      </c>
      <c r="D49" s="45" t="s">
        <v>697</v>
      </c>
      <c r="E49" s="45" t="s">
        <v>700</v>
      </c>
      <c r="F49" s="80"/>
      <c r="G49" s="47"/>
      <c r="H49" s="81">
        <f t="shared" si="4"/>
        <v>-0.14219276094276104</v>
      </c>
      <c r="I49" s="48">
        <f t="shared" si="5"/>
        <v>-3.3785000000000025</v>
      </c>
      <c r="J49" s="47" t="s">
        <v>30</v>
      </c>
      <c r="K49" s="47">
        <v>1</v>
      </c>
      <c r="L49" s="49">
        <v>27.99</v>
      </c>
      <c r="M49" s="49">
        <f t="shared" si="3"/>
        <v>4.1984999999999992</v>
      </c>
      <c r="N49" s="49">
        <v>3.41</v>
      </c>
      <c r="O49" s="49">
        <v>23.76</v>
      </c>
      <c r="P49" s="82">
        <v>29843</v>
      </c>
    </row>
    <row r="50" spans="1:18" s="39" customFormat="1">
      <c r="A50" s="40">
        <v>44566</v>
      </c>
      <c r="B50" s="24" t="s">
        <v>701</v>
      </c>
      <c r="C50" s="22" t="s">
        <v>703</v>
      </c>
      <c r="D50" s="41" t="s">
        <v>702</v>
      </c>
      <c r="E50" s="41" t="s">
        <v>704</v>
      </c>
      <c r="F50" s="14"/>
      <c r="G50" s="22"/>
      <c r="H50" s="15">
        <f t="shared" si="4"/>
        <v>6.7955349850258764E-2</v>
      </c>
      <c r="I50" s="16">
        <f t="shared" si="5"/>
        <v>2.496000000000004</v>
      </c>
      <c r="J50" s="22" t="s">
        <v>30</v>
      </c>
      <c r="K50" s="22">
        <v>1</v>
      </c>
      <c r="L50" s="17">
        <v>50.16</v>
      </c>
      <c r="M50" s="17">
        <f t="shared" si="3"/>
        <v>7.5239999999999991</v>
      </c>
      <c r="N50" s="17">
        <v>3.41</v>
      </c>
      <c r="O50" s="17">
        <v>36.729999999999997</v>
      </c>
      <c r="P50" s="5">
        <v>48579</v>
      </c>
    </row>
    <row r="51" spans="1:18" s="39" customFormat="1">
      <c r="A51" s="36"/>
      <c r="B51" s="24" t="s">
        <v>705</v>
      </c>
      <c r="C51" s="22" t="s">
        <v>707</v>
      </c>
      <c r="D51" s="41" t="s">
        <v>706</v>
      </c>
      <c r="E51" s="41" t="s">
        <v>708</v>
      </c>
      <c r="F51" s="14"/>
      <c r="G51" s="22"/>
      <c r="H51" s="15">
        <f t="shared" si="4"/>
        <v>-0.41602063144732726</v>
      </c>
      <c r="I51" s="16">
        <f t="shared" si="5"/>
        <v>-13.308499999999999</v>
      </c>
      <c r="J51" s="22" t="s">
        <v>17</v>
      </c>
      <c r="K51" s="22">
        <v>3</v>
      </c>
      <c r="L51" s="17">
        <v>25.99</v>
      </c>
      <c r="M51" s="17">
        <f t="shared" si="3"/>
        <v>3.8984999999999994</v>
      </c>
      <c r="N51" s="17">
        <v>3.41</v>
      </c>
      <c r="O51" s="17">
        <v>31.99</v>
      </c>
      <c r="P51" s="108">
        <v>2655</v>
      </c>
    </row>
    <row r="52" spans="1:18" s="39" customFormat="1">
      <c r="A52" s="36"/>
      <c r="B52" s="24" t="s">
        <v>709</v>
      </c>
      <c r="C52" s="22" t="s">
        <v>711</v>
      </c>
      <c r="D52" s="41" t="s">
        <v>710</v>
      </c>
      <c r="E52" s="41" t="s">
        <v>712</v>
      </c>
      <c r="F52" s="14"/>
      <c r="G52" s="22"/>
      <c r="H52" s="15">
        <f t="shared" si="4"/>
        <v>-0.42546296296296288</v>
      </c>
      <c r="I52" s="16">
        <f t="shared" si="5"/>
        <v>-5.9734999999999987</v>
      </c>
      <c r="J52" s="22" t="s">
        <v>30</v>
      </c>
      <c r="K52" s="22">
        <v>6</v>
      </c>
      <c r="L52" s="17">
        <v>9.49</v>
      </c>
      <c r="M52" s="17">
        <f t="shared" si="3"/>
        <v>1.4235</v>
      </c>
      <c r="N52" s="17"/>
      <c r="O52" s="17">
        <v>14.04</v>
      </c>
      <c r="P52" s="108">
        <v>45</v>
      </c>
    </row>
    <row r="53" spans="1:18" s="39" customFormat="1">
      <c r="A53" s="36"/>
      <c r="B53" s="24" t="s">
        <v>713</v>
      </c>
      <c r="C53" s="22" t="s">
        <v>715</v>
      </c>
      <c r="D53" s="41" t="s">
        <v>714</v>
      </c>
      <c r="E53" s="41" t="s">
        <v>716</v>
      </c>
      <c r="F53" s="14"/>
      <c r="G53" s="22"/>
      <c r="H53" s="15">
        <f t="shared" si="4"/>
        <v>9.4357192900513837E-2</v>
      </c>
      <c r="I53" s="16">
        <f t="shared" si="5"/>
        <v>16.161500000000011</v>
      </c>
      <c r="J53" s="22" t="s">
        <v>17</v>
      </c>
      <c r="K53" s="22">
        <v>0</v>
      </c>
      <c r="L53" s="17">
        <v>226.99</v>
      </c>
      <c r="M53" s="17">
        <f t="shared" si="3"/>
        <v>34.048499999999997</v>
      </c>
      <c r="N53" s="17">
        <v>5.5</v>
      </c>
      <c r="O53" s="17">
        <v>171.28</v>
      </c>
      <c r="P53" s="108">
        <v>121483</v>
      </c>
    </row>
    <row r="54" spans="1:18" s="39" customFormat="1" ht="13.7" customHeight="1">
      <c r="A54" s="40"/>
      <c r="B54" s="24" t="s">
        <v>717</v>
      </c>
      <c r="C54" s="22" t="s">
        <v>719</v>
      </c>
      <c r="D54" s="41" t="s">
        <v>718</v>
      </c>
      <c r="E54" s="41"/>
      <c r="F54" s="14"/>
      <c r="G54" s="22"/>
      <c r="H54" s="15">
        <f t="shared" si="4"/>
        <v>0.22431886982845617</v>
      </c>
      <c r="I54" s="16">
        <f t="shared" si="5"/>
        <v>4.4460000000000015</v>
      </c>
      <c r="J54" s="22" t="s">
        <v>17</v>
      </c>
      <c r="K54" s="22">
        <v>1</v>
      </c>
      <c r="L54" s="17">
        <v>32.56</v>
      </c>
      <c r="M54" s="17">
        <f t="shared" si="3"/>
        <v>4.8840000000000003</v>
      </c>
      <c r="N54" s="17">
        <v>3.41</v>
      </c>
      <c r="O54" s="17">
        <v>19.82</v>
      </c>
      <c r="P54" s="108">
        <v>45419</v>
      </c>
    </row>
    <row r="55" spans="1:18" s="39" customFormat="1">
      <c r="A55" s="40"/>
      <c r="B55" s="24" t="s">
        <v>720</v>
      </c>
      <c r="C55" s="22" t="s">
        <v>722</v>
      </c>
      <c r="D55" s="41" t="s">
        <v>721</v>
      </c>
      <c r="E55" s="41" t="s">
        <v>723</v>
      </c>
      <c r="F55" s="14"/>
      <c r="G55" s="22"/>
      <c r="H55" s="15">
        <f t="shared" si="4"/>
        <v>8.3941447937698352E-2</v>
      </c>
      <c r="I55" s="16">
        <f t="shared" si="5"/>
        <v>11.641000000000009</v>
      </c>
      <c r="J55" s="22" t="s">
        <v>17</v>
      </c>
      <c r="K55" s="22">
        <v>0</v>
      </c>
      <c r="L55" s="17">
        <v>180.86</v>
      </c>
      <c r="M55" s="17">
        <f t="shared" si="3"/>
        <v>27.129000000000001</v>
      </c>
      <c r="N55" s="17">
        <v>3.41</v>
      </c>
      <c r="O55" s="17">
        <v>138.68</v>
      </c>
      <c r="P55" s="108">
        <v>83112</v>
      </c>
    </row>
    <row r="56" spans="1:18" s="39" customFormat="1">
      <c r="A56" s="36"/>
      <c r="B56" s="24" t="s">
        <v>724</v>
      </c>
      <c r="C56" s="22" t="s">
        <v>726</v>
      </c>
      <c r="D56" s="41" t="s">
        <v>725</v>
      </c>
      <c r="E56" s="41" t="s">
        <v>727</v>
      </c>
      <c r="F56" s="14"/>
      <c r="G56" s="22"/>
      <c r="H56" s="15">
        <f t="shared" si="4"/>
        <v>-7.628231674850619E-2</v>
      </c>
      <c r="I56" s="16">
        <f t="shared" si="5"/>
        <v>-12.894000000000002</v>
      </c>
      <c r="J56" s="22" t="s">
        <v>17</v>
      </c>
      <c r="K56" s="22">
        <v>0</v>
      </c>
      <c r="L56" s="17">
        <v>190.16</v>
      </c>
      <c r="M56" s="17">
        <f t="shared" si="3"/>
        <v>28.523999999999997</v>
      </c>
      <c r="N56" s="17">
        <v>5.5</v>
      </c>
      <c r="O56" s="17">
        <v>169.03</v>
      </c>
      <c r="P56" s="108">
        <v>272523</v>
      </c>
      <c r="R56" s="53"/>
    </row>
    <row r="57" spans="1:18" s="39" customFormat="1">
      <c r="A57" s="40"/>
      <c r="B57" s="24" t="s">
        <v>728</v>
      </c>
      <c r="C57" s="22" t="s">
        <v>730</v>
      </c>
      <c r="D57" s="41" t="s">
        <v>729</v>
      </c>
      <c r="E57" s="41" t="s">
        <v>731</v>
      </c>
      <c r="F57" s="14"/>
      <c r="G57" s="22"/>
      <c r="H57" s="15">
        <f t="shared" si="4"/>
        <v>-5.5179992421371726E-2</v>
      </c>
      <c r="I57" s="16">
        <f t="shared" si="5"/>
        <v>-7.2809999999999988</v>
      </c>
      <c r="J57" s="22" t="s">
        <v>30</v>
      </c>
      <c r="K57" s="22">
        <v>1</v>
      </c>
      <c r="L57" s="17">
        <v>153.13999999999999</v>
      </c>
      <c r="M57" s="17">
        <f t="shared" si="3"/>
        <v>22.970999999999997</v>
      </c>
      <c r="N57" s="17">
        <v>5.5</v>
      </c>
      <c r="O57" s="17">
        <v>131.94999999999999</v>
      </c>
      <c r="P57" s="108">
        <v>234573</v>
      </c>
    </row>
    <row r="58" spans="1:18" s="39" customFormat="1">
      <c r="A58" s="36"/>
      <c r="B58" s="24" t="s">
        <v>733</v>
      </c>
      <c r="C58" s="22" t="s">
        <v>734</v>
      </c>
      <c r="D58" s="41" t="s">
        <v>732</v>
      </c>
      <c r="E58" s="41" t="s">
        <v>735</v>
      </c>
      <c r="F58" s="14"/>
      <c r="G58" s="22"/>
      <c r="H58" s="15">
        <f t="shared" si="4"/>
        <v>-3.9881201956673537E-2</v>
      </c>
      <c r="I58" s="16">
        <f t="shared" si="5"/>
        <v>-2.8534999999999915</v>
      </c>
      <c r="J58" s="22" t="s">
        <v>30</v>
      </c>
      <c r="K58" s="22">
        <v>1</v>
      </c>
      <c r="L58" s="17">
        <v>87.29</v>
      </c>
      <c r="M58" s="17">
        <f t="shared" si="3"/>
        <v>13.093500000000001</v>
      </c>
      <c r="N58" s="17">
        <v>5.5</v>
      </c>
      <c r="O58" s="17">
        <v>71.55</v>
      </c>
      <c r="P58" s="108">
        <v>130531</v>
      </c>
    </row>
    <row r="59" spans="1:18" s="39" customFormat="1">
      <c r="A59" s="40">
        <v>44567</v>
      </c>
      <c r="B59" s="24" t="s">
        <v>736</v>
      </c>
      <c r="C59" s="22" t="s">
        <v>738</v>
      </c>
      <c r="D59" s="41" t="s">
        <v>737</v>
      </c>
      <c r="E59" s="41" t="s">
        <v>739</v>
      </c>
      <c r="F59" s="14"/>
      <c r="G59" s="22"/>
      <c r="H59" s="15">
        <f t="shared" si="4"/>
        <v>-6.7427724997446079E-2</v>
      </c>
      <c r="I59" s="16">
        <f t="shared" si="5"/>
        <v>-6.6004999999999967</v>
      </c>
      <c r="J59" s="22" t="s">
        <v>17</v>
      </c>
      <c r="K59" s="22">
        <v>1</v>
      </c>
      <c r="L59" s="17">
        <v>113.87</v>
      </c>
      <c r="M59" s="17">
        <f t="shared" si="3"/>
        <v>17.080500000000001</v>
      </c>
      <c r="N59" s="17">
        <v>5.5</v>
      </c>
      <c r="O59" s="17">
        <v>97.89</v>
      </c>
      <c r="P59" s="108">
        <v>157539</v>
      </c>
    </row>
    <row r="60" spans="1:18" s="39" customFormat="1">
      <c r="A60" s="40"/>
      <c r="B60" s="24" t="s">
        <v>740</v>
      </c>
      <c r="C60" s="22" t="s">
        <v>742</v>
      </c>
      <c r="D60" s="41" t="s">
        <v>741</v>
      </c>
      <c r="E60" s="41" t="s">
        <v>743</v>
      </c>
      <c r="F60" s="14"/>
      <c r="G60" s="22"/>
      <c r="H60" s="15">
        <f t="shared" si="4"/>
        <v>0.3516795865633075</v>
      </c>
      <c r="I60" s="16">
        <f t="shared" si="5"/>
        <v>2.722</v>
      </c>
      <c r="J60" s="22" t="s">
        <v>30</v>
      </c>
      <c r="K60" s="22">
        <v>1</v>
      </c>
      <c r="L60" s="17">
        <v>16.32</v>
      </c>
      <c r="M60" s="17">
        <f t="shared" si="3"/>
        <v>2.448</v>
      </c>
      <c r="N60" s="17">
        <v>3.41</v>
      </c>
      <c r="O60" s="17">
        <v>7.74</v>
      </c>
      <c r="P60" s="108">
        <v>76369</v>
      </c>
    </row>
    <row r="61" spans="1:18" s="39" customFormat="1">
      <c r="A61" s="36"/>
      <c r="B61" s="24" t="s">
        <v>744</v>
      </c>
      <c r="C61" s="22" t="s">
        <v>746</v>
      </c>
      <c r="D61" s="41" t="s">
        <v>745</v>
      </c>
      <c r="E61" s="41" t="s">
        <v>747</v>
      </c>
      <c r="F61" s="14"/>
      <c r="G61" s="22"/>
      <c r="H61" s="15">
        <f t="shared" si="4"/>
        <v>0.25830716902145473</v>
      </c>
      <c r="I61" s="16">
        <f t="shared" si="5"/>
        <v>9.8724999999999987</v>
      </c>
      <c r="J61" s="22" t="s">
        <v>17</v>
      </c>
      <c r="K61" s="22">
        <v>1</v>
      </c>
      <c r="L61" s="17">
        <v>63.05</v>
      </c>
      <c r="M61" s="17">
        <f t="shared" si="3"/>
        <v>9.4574999999999996</v>
      </c>
      <c r="N61" s="17">
        <v>5.5</v>
      </c>
      <c r="O61" s="17">
        <v>38.22</v>
      </c>
      <c r="P61" s="108">
        <v>119613</v>
      </c>
    </row>
    <row r="62" spans="1:18" s="39" customFormat="1">
      <c r="A62" s="36"/>
      <c r="B62" s="24" t="s">
        <v>748</v>
      </c>
      <c r="C62" s="22" t="s">
        <v>750</v>
      </c>
      <c r="D62" s="41" t="s">
        <v>749</v>
      </c>
      <c r="E62" s="41" t="s">
        <v>751</v>
      </c>
      <c r="F62" s="14"/>
      <c r="G62" s="22"/>
      <c r="H62" s="15">
        <f t="shared" si="4"/>
        <v>-0.51808292168507519</v>
      </c>
      <c r="I62" s="16">
        <f t="shared" si="5"/>
        <v>-93.342999999999989</v>
      </c>
      <c r="J62" s="22" t="s">
        <v>30</v>
      </c>
      <c r="K62" s="22">
        <v>1</v>
      </c>
      <c r="L62" s="17">
        <v>108.62</v>
      </c>
      <c r="M62" s="17">
        <f t="shared" si="3"/>
        <v>16.292999999999999</v>
      </c>
      <c r="N62" s="17">
        <v>5.5</v>
      </c>
      <c r="O62" s="17">
        <v>180.17</v>
      </c>
      <c r="P62" s="108" t="s">
        <v>29</v>
      </c>
      <c r="R62" s="53"/>
    </row>
    <row r="63" spans="1:18" s="39" customFormat="1">
      <c r="A63" s="40"/>
      <c r="B63" s="24" t="s">
        <v>752</v>
      </c>
      <c r="C63" s="22" t="s">
        <v>754</v>
      </c>
      <c r="D63" s="41" t="s">
        <v>753</v>
      </c>
      <c r="E63" s="41" t="s">
        <v>755</v>
      </c>
      <c r="F63" s="22"/>
      <c r="G63" s="22"/>
      <c r="H63" s="15">
        <f t="shared" si="4"/>
        <v>0.75154816513761458</v>
      </c>
      <c r="I63" s="16">
        <f t="shared" si="5"/>
        <v>65.534999999999997</v>
      </c>
      <c r="J63" s="22" t="s">
        <v>17</v>
      </c>
      <c r="K63" s="22">
        <v>0</v>
      </c>
      <c r="L63" s="17">
        <v>183.7</v>
      </c>
      <c r="M63" s="17">
        <f t="shared" si="3"/>
        <v>27.554999999999996</v>
      </c>
      <c r="N63" s="17">
        <v>3.41</v>
      </c>
      <c r="O63" s="17">
        <v>87.2</v>
      </c>
      <c r="P63" s="108" t="s">
        <v>29</v>
      </c>
    </row>
    <row r="64" spans="1:18" s="39" customFormat="1">
      <c r="A64" s="36"/>
      <c r="B64" s="24" t="s">
        <v>756</v>
      </c>
      <c r="C64" s="22" t="s">
        <v>758</v>
      </c>
      <c r="D64" s="41" t="s">
        <v>757</v>
      </c>
      <c r="E64" s="41" t="s">
        <v>759</v>
      </c>
      <c r="G64" s="22"/>
      <c r="H64" s="15">
        <f t="shared" si="4"/>
        <v>1.0720802919708002E-2</v>
      </c>
      <c r="I64" s="16">
        <f t="shared" si="5"/>
        <v>0.46999999999999886</v>
      </c>
      <c r="J64" s="22" t="s">
        <v>30</v>
      </c>
      <c r="K64" s="22">
        <v>1</v>
      </c>
      <c r="L64" s="17">
        <v>58.6</v>
      </c>
      <c r="M64" s="17">
        <f t="shared" si="3"/>
        <v>8.7899999999999991</v>
      </c>
      <c r="N64" s="17">
        <v>5.5</v>
      </c>
      <c r="O64" s="17">
        <v>43.84</v>
      </c>
      <c r="P64" s="108">
        <v>162793</v>
      </c>
    </row>
    <row r="65" spans="1:20" s="39" customFormat="1">
      <c r="A65" s="36"/>
      <c r="B65" s="24" t="s">
        <v>760</v>
      </c>
      <c r="C65" s="22" t="s">
        <v>762</v>
      </c>
      <c r="D65" s="41" t="s">
        <v>761</v>
      </c>
      <c r="E65" s="41" t="s">
        <v>763</v>
      </c>
      <c r="G65" s="22"/>
      <c r="H65" s="15">
        <f t="shared" si="4"/>
        <v>0.59847606427033306</v>
      </c>
      <c r="I65" s="16">
        <f t="shared" si="5"/>
        <v>36.130000000000003</v>
      </c>
      <c r="J65" s="22" t="s">
        <v>17</v>
      </c>
      <c r="K65" s="22">
        <v>0</v>
      </c>
      <c r="L65" s="17">
        <v>120</v>
      </c>
      <c r="M65" s="17">
        <f t="shared" si="3"/>
        <v>18</v>
      </c>
      <c r="N65" s="17">
        <v>5.5</v>
      </c>
      <c r="O65" s="17">
        <v>60.37</v>
      </c>
      <c r="P65" s="108" t="s">
        <v>29</v>
      </c>
    </row>
    <row r="66" spans="1:20" s="39" customFormat="1">
      <c r="A66" s="36"/>
      <c r="B66" s="24" t="s">
        <v>764</v>
      </c>
      <c r="C66" s="22" t="s">
        <v>766</v>
      </c>
      <c r="D66" s="41" t="s">
        <v>765</v>
      </c>
      <c r="E66" s="41" t="s">
        <v>767</v>
      </c>
      <c r="G66" s="22"/>
      <c r="H66" s="15">
        <f t="shared" si="4"/>
        <v>3.2636596993032688E-2</v>
      </c>
      <c r="I66" s="16">
        <f t="shared" si="5"/>
        <v>0.89000000000000146</v>
      </c>
      <c r="J66" s="22" t="s">
        <v>17</v>
      </c>
      <c r="K66" s="22">
        <v>0</v>
      </c>
      <c r="L66" s="17">
        <v>39.6</v>
      </c>
      <c r="M66" s="17">
        <f t="shared" si="3"/>
        <v>5.94</v>
      </c>
      <c r="N66" s="17">
        <v>5.5</v>
      </c>
      <c r="O66" s="17">
        <v>27.27</v>
      </c>
      <c r="P66" s="108">
        <v>84166</v>
      </c>
    </row>
    <row r="67" spans="1:20" s="39" customFormat="1">
      <c r="A67" s="36"/>
      <c r="B67" s="24" t="s">
        <v>768</v>
      </c>
      <c r="C67" s="22" t="s">
        <v>770</v>
      </c>
      <c r="D67" s="53" t="s">
        <v>769</v>
      </c>
      <c r="E67" s="53" t="s">
        <v>771</v>
      </c>
      <c r="G67" s="22"/>
      <c r="H67" s="15">
        <f t="shared" si="4"/>
        <v>-1.3179656160458453</v>
      </c>
      <c r="I67" s="16">
        <f t="shared" si="5"/>
        <v>-22.9985</v>
      </c>
      <c r="J67" s="22" t="s">
        <v>17</v>
      </c>
      <c r="K67" s="22">
        <v>0</v>
      </c>
      <c r="L67" s="17">
        <v>36.99</v>
      </c>
      <c r="M67" s="17">
        <f t="shared" si="3"/>
        <v>5.5484999999999998</v>
      </c>
      <c r="N67" s="17">
        <v>36.99</v>
      </c>
      <c r="O67" s="17">
        <v>17.45</v>
      </c>
      <c r="P67" s="108">
        <v>152066</v>
      </c>
    </row>
    <row r="68" spans="1:20" s="39" customFormat="1">
      <c r="A68" s="36"/>
      <c r="B68" s="24" t="s">
        <v>772</v>
      </c>
      <c r="C68" s="22" t="s">
        <v>774</v>
      </c>
      <c r="D68" s="53" t="s">
        <v>773</v>
      </c>
      <c r="E68" s="53" t="s">
        <v>775</v>
      </c>
      <c r="G68" s="22"/>
      <c r="H68" s="15">
        <f t="shared" si="4"/>
        <v>-0.2123392162728088</v>
      </c>
      <c r="I68" s="16">
        <f t="shared" si="5"/>
        <v>-7.0984999999999978</v>
      </c>
      <c r="J68" s="22" t="s">
        <v>30</v>
      </c>
      <c r="K68" s="22">
        <v>1</v>
      </c>
      <c r="L68" s="17">
        <v>34.99</v>
      </c>
      <c r="M68" s="17">
        <f t="shared" si="3"/>
        <v>5.2484999999999999</v>
      </c>
      <c r="N68" s="17">
        <v>3.41</v>
      </c>
      <c r="O68" s="17">
        <v>33.43</v>
      </c>
      <c r="P68" s="108">
        <v>17991</v>
      </c>
    </row>
    <row r="69" spans="1:20" s="39" customFormat="1">
      <c r="A69" s="36"/>
      <c r="B69" s="24" t="s">
        <v>776</v>
      </c>
      <c r="C69" s="22" t="s">
        <v>778</v>
      </c>
      <c r="D69" s="53" t="s">
        <v>777</v>
      </c>
      <c r="E69" s="53" t="s">
        <v>779</v>
      </c>
      <c r="G69" s="22"/>
      <c r="H69" s="15">
        <f t="shared" si="4"/>
        <v>-1.2693308550185873</v>
      </c>
      <c r="I69" s="16">
        <f t="shared" si="5"/>
        <v>-10.243500000000001</v>
      </c>
      <c r="J69" s="22" t="s">
        <v>30</v>
      </c>
      <c r="K69" s="22">
        <v>1</v>
      </c>
      <c r="L69" s="17">
        <v>14.49</v>
      </c>
      <c r="M69" s="17">
        <f t="shared" si="3"/>
        <v>2.1734999999999998</v>
      </c>
      <c r="N69" s="17">
        <v>14.49</v>
      </c>
      <c r="O69" s="17">
        <v>8.07</v>
      </c>
      <c r="P69" s="108">
        <v>42770</v>
      </c>
    </row>
    <row r="70" spans="1:20" s="39" customFormat="1">
      <c r="A70" s="36"/>
      <c r="B70" s="24" t="s">
        <v>780</v>
      </c>
      <c r="C70" s="22" t="s">
        <v>782</v>
      </c>
      <c r="D70" s="53" t="s">
        <v>781</v>
      </c>
      <c r="E70" s="53" t="s">
        <v>783</v>
      </c>
      <c r="G70" s="22"/>
      <c r="H70" s="15">
        <f t="shared" si="4"/>
        <v>-1.2905038759689922</v>
      </c>
      <c r="I70" s="16">
        <f t="shared" si="5"/>
        <v>-9.9885000000000002</v>
      </c>
      <c r="J70" s="22" t="s">
        <v>17</v>
      </c>
      <c r="K70" s="22">
        <v>1</v>
      </c>
      <c r="L70" s="17">
        <v>14.99</v>
      </c>
      <c r="M70" s="17">
        <f t="shared" si="3"/>
        <v>2.2484999999999999</v>
      </c>
      <c r="N70" s="17">
        <v>14.99</v>
      </c>
      <c r="O70" s="17">
        <v>7.74</v>
      </c>
      <c r="P70" s="108">
        <v>126192</v>
      </c>
      <c r="R70" s="53"/>
    </row>
    <row r="71" spans="1:20" s="39" customFormat="1">
      <c r="A71" s="40"/>
      <c r="B71" s="24" t="s">
        <v>784</v>
      </c>
      <c r="C71" s="22" t="s">
        <v>786</v>
      </c>
      <c r="D71" s="53" t="s">
        <v>785</v>
      </c>
      <c r="E71" s="53" t="s">
        <v>787</v>
      </c>
      <c r="G71" s="22"/>
      <c r="H71" s="15">
        <f t="shared" si="4"/>
        <v>-1.4287283110037281E-2</v>
      </c>
      <c r="I71" s="16">
        <f t="shared" si="5"/>
        <v>-0.65049999999999741</v>
      </c>
      <c r="J71" s="22" t="s">
        <v>17</v>
      </c>
      <c r="K71" s="22">
        <v>1</v>
      </c>
      <c r="L71" s="17">
        <v>59.27</v>
      </c>
      <c r="M71" s="17">
        <f t="shared" si="3"/>
        <v>8.8904999999999994</v>
      </c>
      <c r="N71" s="17">
        <v>5.5</v>
      </c>
      <c r="O71" s="17">
        <v>45.53</v>
      </c>
      <c r="P71" s="108">
        <v>131770</v>
      </c>
    </row>
    <row r="72" spans="1:20" s="39" customFormat="1">
      <c r="A72" s="36"/>
      <c r="B72" s="24"/>
      <c r="C72" s="22"/>
      <c r="D72" s="53"/>
      <c r="E72" s="53"/>
      <c r="G72" s="22"/>
      <c r="H72" s="15" t="e">
        <f t="shared" si="4"/>
        <v>#DIV/0!</v>
      </c>
      <c r="I72" s="16">
        <f t="shared" si="5"/>
        <v>0</v>
      </c>
      <c r="J72" s="22"/>
      <c r="K72" s="22"/>
      <c r="L72" s="17"/>
      <c r="M72" s="17">
        <f t="shared" si="3"/>
        <v>0</v>
      </c>
      <c r="N72" s="17"/>
      <c r="O72" s="17"/>
      <c r="P72" s="22"/>
    </row>
    <row r="73" spans="1:20" s="39" customFormat="1">
      <c r="A73" s="36"/>
      <c r="B73" s="24"/>
      <c r="C73" s="22"/>
      <c r="D73" s="53"/>
      <c r="E73" s="53"/>
      <c r="G73" s="22"/>
      <c r="H73" s="15" t="e">
        <f t="shared" si="4"/>
        <v>#DIV/0!</v>
      </c>
      <c r="I73" s="16">
        <f t="shared" si="5"/>
        <v>0</v>
      </c>
      <c r="J73" s="22"/>
      <c r="K73" s="22"/>
      <c r="L73" s="17"/>
      <c r="M73" s="17">
        <f t="shared" si="3"/>
        <v>0</v>
      </c>
      <c r="N73" s="17"/>
      <c r="O73" s="17"/>
      <c r="P73" s="108"/>
    </row>
    <row r="74" spans="1:20" s="39" customFormat="1">
      <c r="A74" s="36"/>
      <c r="B74" s="24"/>
      <c r="C74" s="22"/>
      <c r="D74" s="53"/>
      <c r="E74" s="53"/>
      <c r="G74" s="22"/>
      <c r="H74" s="15" t="e">
        <f t="shared" si="4"/>
        <v>#DIV/0!</v>
      </c>
      <c r="I74" s="16">
        <f t="shared" si="5"/>
        <v>0</v>
      </c>
      <c r="J74" s="22"/>
      <c r="K74" s="22"/>
      <c r="L74" s="17"/>
      <c r="M74" s="17">
        <f t="shared" si="3"/>
        <v>0</v>
      </c>
      <c r="N74" s="17"/>
      <c r="O74" s="17"/>
      <c r="P74" s="22"/>
      <c r="T74" s="53"/>
    </row>
    <row r="75" spans="1:20" s="39" customFormat="1">
      <c r="A75" s="135"/>
      <c r="B75" s="24"/>
      <c r="C75" s="105"/>
      <c r="D75" s="115"/>
      <c r="E75" s="115"/>
      <c r="F75" s="106"/>
      <c r="G75" s="105"/>
      <c r="H75" s="15" t="e">
        <f t="shared" si="4"/>
        <v>#DIV/0!</v>
      </c>
      <c r="I75" s="16">
        <f t="shared" si="5"/>
        <v>0</v>
      </c>
      <c r="J75" s="105"/>
      <c r="K75" s="105"/>
      <c r="L75" s="74"/>
      <c r="M75" s="17">
        <f t="shared" si="3"/>
        <v>0</v>
      </c>
      <c r="N75" s="74"/>
      <c r="O75" s="74"/>
      <c r="P75" s="110"/>
    </row>
    <row r="76" spans="1:20" s="39" customFormat="1">
      <c r="A76" s="104"/>
      <c r="B76" s="24"/>
      <c r="C76" s="105"/>
      <c r="D76" s="115"/>
      <c r="E76" s="115"/>
      <c r="F76" s="106"/>
      <c r="G76" s="105"/>
      <c r="H76" s="15" t="e">
        <f t="shared" si="4"/>
        <v>#DIV/0!</v>
      </c>
      <c r="I76" s="16">
        <f t="shared" si="5"/>
        <v>0</v>
      </c>
      <c r="J76" s="105"/>
      <c r="K76" s="105"/>
      <c r="L76" s="74"/>
      <c r="M76" s="17">
        <f t="shared" si="3"/>
        <v>0</v>
      </c>
      <c r="N76" s="74"/>
      <c r="O76" s="74"/>
      <c r="P76" s="110"/>
    </row>
    <row r="77" spans="1:20" s="39" customFormat="1">
      <c r="A77" s="104"/>
      <c r="B77" s="24"/>
      <c r="C77" s="105"/>
      <c r="D77" s="115"/>
      <c r="E77" s="115"/>
      <c r="F77" s="106"/>
      <c r="G77" s="105"/>
      <c r="H77" s="15" t="e">
        <f t="shared" si="4"/>
        <v>#DIV/0!</v>
      </c>
      <c r="I77" s="16">
        <f t="shared" si="5"/>
        <v>0</v>
      </c>
      <c r="J77" s="105"/>
      <c r="K77" s="105"/>
      <c r="L77" s="74"/>
      <c r="M77" s="17">
        <f t="shared" si="3"/>
        <v>0</v>
      </c>
      <c r="N77" s="74"/>
      <c r="O77" s="74"/>
      <c r="P77" s="105"/>
    </row>
    <row r="78" spans="1:20" s="39" customFormat="1">
      <c r="A78" s="104"/>
      <c r="B78" s="24"/>
      <c r="C78" s="105"/>
      <c r="D78" s="115"/>
      <c r="E78" s="115"/>
      <c r="F78" s="106"/>
      <c r="G78" s="105"/>
      <c r="H78" s="15" t="e">
        <f t="shared" si="4"/>
        <v>#DIV/0!</v>
      </c>
      <c r="I78" s="16">
        <f t="shared" si="5"/>
        <v>0</v>
      </c>
      <c r="J78" s="105"/>
      <c r="K78" s="105"/>
      <c r="L78" s="74"/>
      <c r="M78" s="17">
        <f t="shared" si="3"/>
        <v>0</v>
      </c>
      <c r="N78" s="74"/>
      <c r="O78" s="74"/>
      <c r="P78" s="110"/>
    </row>
    <row r="79" spans="1:20" s="39" customFormat="1">
      <c r="A79" s="107"/>
      <c r="B79" s="24"/>
      <c r="C79" s="105"/>
      <c r="D79" s="115"/>
      <c r="E79" s="115"/>
      <c r="F79" s="106"/>
      <c r="G79" s="105"/>
      <c r="H79" s="15" t="e">
        <f t="shared" si="4"/>
        <v>#DIV/0!</v>
      </c>
      <c r="I79" s="16">
        <f t="shared" si="5"/>
        <v>0</v>
      </c>
      <c r="J79" s="105"/>
      <c r="K79" s="105"/>
      <c r="L79" s="74"/>
      <c r="M79" s="17">
        <f t="shared" si="3"/>
        <v>0</v>
      </c>
      <c r="N79" s="74"/>
      <c r="O79" s="74"/>
      <c r="P79" s="110"/>
    </row>
    <row r="80" spans="1:20" s="39" customFormat="1">
      <c r="A80" s="104"/>
      <c r="B80" s="24"/>
      <c r="C80" s="105"/>
      <c r="D80" s="115"/>
      <c r="E80" s="115"/>
      <c r="F80" s="106"/>
      <c r="G80" s="105"/>
      <c r="H80" s="15"/>
      <c r="I80" s="137"/>
      <c r="J80" s="105"/>
      <c r="K80" s="105"/>
      <c r="L80" s="74"/>
      <c r="M80" s="74"/>
      <c r="N80" s="116"/>
      <c r="O80" s="74"/>
      <c r="P80" s="110"/>
    </row>
    <row r="81" spans="1:18" s="39" customFormat="1">
      <c r="A81" s="104"/>
      <c r="B81" s="24"/>
      <c r="C81" s="105"/>
      <c r="D81" s="115"/>
      <c r="E81" s="115"/>
      <c r="F81" s="106"/>
      <c r="G81" s="105"/>
      <c r="H81" s="15"/>
      <c r="I81" s="137"/>
      <c r="J81" s="105"/>
      <c r="K81" s="105"/>
      <c r="L81" s="74"/>
      <c r="M81" s="74"/>
      <c r="N81" s="116"/>
      <c r="O81" s="74"/>
      <c r="P81" s="110"/>
    </row>
    <row r="82" spans="1:18" s="39" customFormat="1">
      <c r="A82" s="104"/>
      <c r="B82" s="24"/>
      <c r="C82" s="105"/>
      <c r="D82" s="115"/>
      <c r="E82" s="115"/>
      <c r="F82" s="106"/>
      <c r="G82" s="105"/>
      <c r="H82" s="15"/>
      <c r="I82" s="137"/>
      <c r="J82" s="105"/>
      <c r="K82" s="105"/>
      <c r="L82" s="74"/>
      <c r="M82" s="74"/>
      <c r="N82" s="74"/>
      <c r="O82" s="74"/>
      <c r="P82" s="105"/>
    </row>
    <row r="83" spans="1:18" s="39" customFormat="1">
      <c r="A83" s="104"/>
      <c r="B83" s="24"/>
      <c r="C83" s="105"/>
      <c r="D83" s="115"/>
      <c r="E83" s="115"/>
      <c r="F83" s="106"/>
      <c r="G83" s="105"/>
      <c r="H83" s="15"/>
      <c r="I83" s="137"/>
      <c r="J83" s="105"/>
      <c r="K83" s="105"/>
      <c r="L83" s="74"/>
      <c r="M83" s="74"/>
      <c r="N83" s="74"/>
      <c r="O83" s="74"/>
      <c r="P83" s="105"/>
    </row>
    <row r="84" spans="1:18" s="39" customFormat="1">
      <c r="A84" s="104"/>
      <c r="B84" s="24"/>
      <c r="C84" s="105"/>
      <c r="D84" s="115"/>
      <c r="E84" s="115"/>
      <c r="F84" s="106"/>
      <c r="G84" s="105"/>
      <c r="H84" s="15"/>
      <c r="I84" s="137"/>
      <c r="J84" s="105"/>
      <c r="K84" s="105"/>
      <c r="L84" s="74"/>
      <c r="M84" s="74"/>
      <c r="N84" s="74"/>
      <c r="O84" s="74"/>
      <c r="P84" s="110"/>
    </row>
    <row r="85" spans="1:18" s="39" customFormat="1">
      <c r="A85" s="104"/>
      <c r="B85" s="24"/>
      <c r="C85" s="105"/>
      <c r="D85" s="115"/>
      <c r="E85" s="115"/>
      <c r="F85" s="106"/>
      <c r="G85" s="105"/>
      <c r="H85" s="15"/>
      <c r="I85" s="137"/>
      <c r="J85" s="105"/>
      <c r="K85" s="105"/>
      <c r="L85" s="74"/>
      <c r="M85" s="74"/>
      <c r="N85" s="74"/>
      <c r="O85" s="74"/>
      <c r="P85" s="110"/>
      <c r="R85" s="53"/>
    </row>
    <row r="86" spans="1:18" s="39" customFormat="1">
      <c r="A86" s="104"/>
      <c r="B86" s="24"/>
      <c r="C86" s="105"/>
      <c r="D86" s="115"/>
      <c r="E86" s="115"/>
      <c r="F86" s="106"/>
      <c r="G86" s="105"/>
      <c r="H86" s="15"/>
      <c r="I86" s="137"/>
      <c r="J86" s="105"/>
      <c r="K86" s="105"/>
      <c r="L86" s="74"/>
      <c r="M86" s="74"/>
      <c r="N86" s="74"/>
      <c r="O86" s="74"/>
      <c r="P86" s="110"/>
    </row>
    <row r="87" spans="1:18" s="39" customFormat="1">
      <c r="A87" s="107"/>
      <c r="B87" s="24"/>
      <c r="C87" s="105"/>
      <c r="D87" s="115"/>
      <c r="E87" s="115"/>
      <c r="F87" s="106"/>
      <c r="G87" s="105"/>
      <c r="H87" s="15"/>
      <c r="I87" s="137"/>
      <c r="J87" s="105"/>
      <c r="K87" s="105"/>
      <c r="L87" s="74"/>
      <c r="M87" s="74"/>
      <c r="N87" s="74"/>
      <c r="O87" s="74"/>
      <c r="P87" s="110"/>
    </row>
    <row r="88" spans="1:18" s="39" customFormat="1">
      <c r="A88" s="104"/>
      <c r="B88" s="24"/>
      <c r="C88" s="105"/>
      <c r="D88" s="115"/>
      <c r="E88" s="115"/>
      <c r="F88" s="106"/>
      <c r="G88" s="105"/>
      <c r="H88" s="136"/>
      <c r="I88" s="137"/>
      <c r="J88" s="105"/>
      <c r="K88" s="105"/>
      <c r="L88" s="74"/>
      <c r="M88" s="74"/>
      <c r="N88" s="74"/>
      <c r="O88" s="74"/>
      <c r="P88" s="110"/>
    </row>
    <row r="89" spans="1:18" s="39" customFormat="1">
      <c r="A89" s="104"/>
      <c r="B89" s="24"/>
      <c r="C89" s="105"/>
      <c r="D89" s="115"/>
      <c r="E89" s="115"/>
      <c r="F89" s="106"/>
      <c r="G89" s="105"/>
      <c r="H89" s="136"/>
      <c r="I89" s="137"/>
      <c r="J89" s="105"/>
      <c r="K89" s="105"/>
      <c r="L89" s="74"/>
      <c r="M89" s="74"/>
      <c r="N89" s="74"/>
      <c r="O89" s="74"/>
      <c r="P89" s="110"/>
    </row>
    <row r="90" spans="1:18" s="39" customFormat="1">
      <c r="A90" s="104"/>
      <c r="B90" s="24"/>
      <c r="C90" s="105"/>
      <c r="D90" s="115"/>
      <c r="E90" s="115"/>
      <c r="F90" s="106"/>
      <c r="G90" s="105"/>
      <c r="H90" s="136"/>
      <c r="I90" s="137"/>
      <c r="J90" s="105"/>
      <c r="K90" s="105"/>
      <c r="L90" s="74"/>
      <c r="M90" s="74"/>
      <c r="N90" s="74"/>
      <c r="O90" s="74"/>
      <c r="P90" s="110"/>
    </row>
    <row r="91" spans="1:18" s="39" customFormat="1">
      <c r="A91" s="104"/>
      <c r="B91" s="24"/>
      <c r="C91" s="105"/>
      <c r="D91" s="115"/>
      <c r="E91" s="115"/>
      <c r="F91" s="106"/>
      <c r="G91" s="105"/>
      <c r="H91" s="136"/>
      <c r="I91" s="137"/>
      <c r="J91" s="105"/>
      <c r="K91" s="105"/>
      <c r="L91" s="74"/>
      <c r="M91" s="74"/>
      <c r="N91" s="74"/>
      <c r="O91" s="74"/>
      <c r="P91" s="110"/>
    </row>
    <row r="92" spans="1:18" s="39" customFormat="1">
      <c r="A92" s="104"/>
      <c r="B92" s="24"/>
      <c r="C92" s="105"/>
      <c r="D92" s="115"/>
      <c r="E92" s="115"/>
      <c r="F92" s="106"/>
      <c r="G92" s="105"/>
      <c r="H92" s="136"/>
      <c r="I92" s="137"/>
      <c r="J92" s="105"/>
      <c r="K92" s="105"/>
      <c r="L92" s="74"/>
      <c r="M92" s="74"/>
      <c r="N92" s="74"/>
      <c r="O92" s="74"/>
      <c r="P92" s="110"/>
    </row>
    <row r="93" spans="1:18" s="39" customFormat="1">
      <c r="A93" s="104"/>
      <c r="B93" s="24"/>
      <c r="C93" s="105"/>
      <c r="D93" s="115"/>
      <c r="E93" s="115"/>
      <c r="F93" s="106"/>
      <c r="G93" s="105"/>
      <c r="H93" s="136"/>
      <c r="I93" s="137"/>
      <c r="J93" s="105"/>
      <c r="K93" s="105"/>
      <c r="L93" s="74"/>
      <c r="M93" s="74"/>
      <c r="N93" s="74"/>
      <c r="O93" s="74"/>
      <c r="P93" s="110"/>
    </row>
    <row r="94" spans="1:18" s="39" customFormat="1">
      <c r="A94" s="104"/>
      <c r="B94" s="24"/>
      <c r="C94" s="105"/>
      <c r="D94" s="115"/>
      <c r="E94" s="115"/>
      <c r="F94" s="106"/>
      <c r="G94" s="105"/>
      <c r="H94" s="136"/>
      <c r="I94" s="137"/>
      <c r="J94" s="105"/>
      <c r="K94" s="105"/>
      <c r="L94" s="74"/>
      <c r="M94" s="74"/>
      <c r="N94" s="74"/>
      <c r="O94" s="74"/>
      <c r="P94" s="105"/>
      <c r="R94" s="53"/>
    </row>
    <row r="95" spans="1:18" s="39" customFormat="1">
      <c r="A95" s="107"/>
      <c r="B95" s="24"/>
      <c r="C95" s="105"/>
      <c r="D95" s="115"/>
      <c r="E95" s="115"/>
      <c r="F95" s="106"/>
      <c r="G95" s="105"/>
      <c r="H95" s="136"/>
      <c r="I95" s="137"/>
      <c r="J95" s="105"/>
      <c r="K95" s="105"/>
      <c r="L95" s="74"/>
      <c r="M95" s="74"/>
      <c r="N95" s="74"/>
      <c r="O95" s="74"/>
      <c r="P95" s="110"/>
    </row>
    <row r="96" spans="1:18" s="39" customFormat="1">
      <c r="A96" s="36"/>
      <c r="B96" s="24"/>
      <c r="C96" s="105"/>
      <c r="D96" s="115"/>
      <c r="E96" s="115"/>
      <c r="F96" s="106"/>
      <c r="G96" s="105"/>
      <c r="H96" s="136"/>
      <c r="I96" s="137"/>
      <c r="J96" s="105"/>
      <c r="K96" s="105"/>
      <c r="L96" s="74"/>
      <c r="M96" s="74"/>
      <c r="N96" s="74"/>
      <c r="O96" s="74"/>
      <c r="P96" s="110"/>
    </row>
    <row r="97" spans="1:16">
      <c r="B97" s="24"/>
      <c r="C97" s="85"/>
      <c r="D97" s="86"/>
      <c r="E97" s="86"/>
      <c r="F97" s="28"/>
      <c r="G97" s="85"/>
      <c r="H97" s="87"/>
      <c r="I97" s="88"/>
      <c r="J97" s="85"/>
      <c r="K97" s="85"/>
      <c r="L97" s="51"/>
      <c r="M97" s="51"/>
      <c r="N97" s="51"/>
      <c r="O97" s="51"/>
      <c r="P97" s="89"/>
    </row>
    <row r="98" spans="1:16">
      <c r="B98" s="24"/>
      <c r="C98" s="85"/>
      <c r="D98" s="86"/>
      <c r="E98" s="86"/>
      <c r="F98" s="28"/>
      <c r="G98" s="85"/>
      <c r="H98" s="87"/>
      <c r="I98" s="88"/>
      <c r="J98" s="85"/>
      <c r="K98" s="85"/>
      <c r="L98" s="51"/>
      <c r="M98" s="51"/>
      <c r="N98" s="51"/>
      <c r="O98" s="51"/>
      <c r="P98" s="89"/>
    </row>
    <row r="99" spans="1:16">
      <c r="B99" s="24"/>
      <c r="C99" s="85"/>
      <c r="D99" s="86"/>
      <c r="E99" s="86"/>
      <c r="F99" s="28"/>
      <c r="G99" s="85"/>
      <c r="H99" s="87"/>
      <c r="I99" s="88"/>
      <c r="J99" s="85"/>
      <c r="K99" s="85"/>
      <c r="L99" s="51"/>
      <c r="M99" s="51"/>
      <c r="N99" s="51"/>
      <c r="O99" s="51"/>
      <c r="P99" s="85"/>
    </row>
    <row r="100" spans="1:16">
      <c r="B100" s="24"/>
      <c r="C100" s="85"/>
      <c r="D100" s="86"/>
      <c r="E100" s="86"/>
      <c r="F100" s="28"/>
      <c r="G100" s="85"/>
      <c r="H100" s="87"/>
      <c r="I100" s="88"/>
      <c r="J100" s="85"/>
      <c r="K100" s="85"/>
      <c r="L100" s="51"/>
      <c r="M100" s="51"/>
      <c r="N100" s="51"/>
      <c r="O100" s="51"/>
      <c r="P100" s="85"/>
    </row>
    <row r="101" spans="1:16" s="50" customFormat="1">
      <c r="A101" s="55"/>
      <c r="B101" s="43"/>
      <c r="C101" s="94"/>
      <c r="D101" s="95"/>
      <c r="E101" s="95"/>
      <c r="F101" s="96"/>
      <c r="G101" s="94"/>
      <c r="H101" s="97"/>
      <c r="I101" s="98"/>
      <c r="J101" s="94"/>
      <c r="K101" s="94"/>
      <c r="L101" s="99"/>
      <c r="M101" s="99"/>
      <c r="N101" s="99"/>
      <c r="O101" s="99"/>
      <c r="P101" s="100"/>
    </row>
    <row r="102" spans="1:16">
      <c r="M102" s="83"/>
    </row>
    <row r="103" spans="1:16">
      <c r="M103" s="83"/>
    </row>
    <row r="104" spans="1:16">
      <c r="M104" s="83"/>
    </row>
    <row r="105" spans="1:16">
      <c r="M105" s="83"/>
    </row>
    <row r="106" spans="1:16">
      <c r="M106" s="83"/>
    </row>
    <row r="107" spans="1:16">
      <c r="M107" s="83"/>
    </row>
  </sheetData>
  <conditionalFormatting sqref="J30:K31 J36:K94 J102:K1048576 J1:K4 K28:K29">
    <cfRule type="cellIs" dxfId="65" priority="25" operator="equal">
      <formula>"Yes"</formula>
    </cfRule>
  </conditionalFormatting>
  <conditionalFormatting sqref="K5:K7">
    <cfRule type="cellIs" dxfId="64" priority="20" operator="equal">
      <formula>"Yes"</formula>
    </cfRule>
  </conditionalFormatting>
  <conditionalFormatting sqref="G40:G46 G48:G49 G51:G94 G102:G1048576 F2:F7 G1:G3">
    <cfRule type="cellIs" dxfId="63" priority="24" operator="equal">
      <formula>"None"</formula>
    </cfRule>
  </conditionalFormatting>
  <conditionalFormatting sqref="P1 P65:P94 P102:P1048576">
    <cfRule type="cellIs" dxfId="62" priority="23" operator="lessThan">
      <formula>10000</formula>
    </cfRule>
  </conditionalFormatting>
  <conditionalFormatting sqref="H1 H102:H1048576 H49:H94">
    <cfRule type="cellIs" dxfId="61" priority="22" operator="greaterThan">
      <formula>0.25</formula>
    </cfRule>
  </conditionalFormatting>
  <conditionalFormatting sqref="J8:K8 J10:K27 J28:J29">
    <cfRule type="cellIs" dxfId="60" priority="21" operator="equal">
      <formula>"Yes"</formula>
    </cfRule>
  </conditionalFormatting>
  <conditionalFormatting sqref="H2:H79">
    <cfRule type="cellIs" dxfId="59" priority="19" operator="greaterThan">
      <formula>0.15</formula>
    </cfRule>
  </conditionalFormatting>
  <conditionalFormatting sqref="G39">
    <cfRule type="cellIs" dxfId="58" priority="18" operator="equal">
      <formula>"None"</formula>
    </cfRule>
  </conditionalFormatting>
  <conditionalFormatting sqref="G47">
    <cfRule type="cellIs" dxfId="57" priority="17" operator="equal">
      <formula>"None"</formula>
    </cfRule>
  </conditionalFormatting>
  <conditionalFormatting sqref="G50">
    <cfRule type="cellIs" dxfId="56" priority="16" operator="equal">
      <formula>"None"</formula>
    </cfRule>
  </conditionalFormatting>
  <conditionalFormatting sqref="I102:I1048576 I1:I94">
    <cfRule type="cellIs" dxfId="55" priority="15" operator="lessThan">
      <formula>4.99</formula>
    </cfRule>
  </conditionalFormatting>
  <conditionalFormatting sqref="P2:P25">
    <cfRule type="cellIs" dxfId="54" priority="14" operator="lessThan">
      <formula>16000</formula>
    </cfRule>
  </conditionalFormatting>
  <conditionalFormatting sqref="P26:P64">
    <cfRule type="cellIs" dxfId="53" priority="13" operator="lessThan">
      <formula>16000</formula>
    </cfRule>
  </conditionalFormatting>
  <conditionalFormatting sqref="H3:H79">
    <cfRule type="cellIs" dxfId="52" priority="12" operator="greaterThan">
      <formula>0.15</formula>
    </cfRule>
  </conditionalFormatting>
  <conditionalFormatting sqref="J32:K35">
    <cfRule type="cellIs" dxfId="51" priority="11" operator="equal">
      <formula>"Yes"</formula>
    </cfRule>
  </conditionalFormatting>
  <conditionalFormatting sqref="J95:K101">
    <cfRule type="cellIs" dxfId="50" priority="10" operator="equal">
      <formula>"Yes"</formula>
    </cfRule>
  </conditionalFormatting>
  <conditionalFormatting sqref="G95:G101">
    <cfRule type="cellIs" dxfId="49" priority="9" operator="equal">
      <formula>"None"</formula>
    </cfRule>
  </conditionalFormatting>
  <conditionalFormatting sqref="P95:P101">
    <cfRule type="cellIs" dxfId="48" priority="8" operator="lessThan">
      <formula>10000</formula>
    </cfRule>
  </conditionalFormatting>
  <conditionalFormatting sqref="H95:H101">
    <cfRule type="cellIs" dxfId="47" priority="7" operator="greaterThan">
      <formula>0.25</formula>
    </cfRule>
  </conditionalFormatting>
  <conditionalFormatting sqref="I95:I101">
    <cfRule type="cellIs" dxfId="46" priority="6" operator="lessThan">
      <formula>4.99</formula>
    </cfRule>
  </conditionalFormatting>
  <conditionalFormatting sqref="J5">
    <cfRule type="cellIs" dxfId="45" priority="5" operator="equal">
      <formula>"Yes"</formula>
    </cfRule>
  </conditionalFormatting>
  <conditionalFormatting sqref="J6">
    <cfRule type="cellIs" dxfId="44" priority="4" operator="equal">
      <formula>"Yes"</formula>
    </cfRule>
  </conditionalFormatting>
  <conditionalFormatting sqref="J7">
    <cfRule type="cellIs" dxfId="43" priority="3" operator="equal">
      <formula>"Yes"</formula>
    </cfRule>
  </conditionalFormatting>
  <conditionalFormatting sqref="K9">
    <cfRule type="cellIs" dxfId="42" priority="2" operator="equal">
      <formula>"Yes"</formula>
    </cfRule>
  </conditionalFormatting>
  <conditionalFormatting sqref="J9">
    <cfRule type="cellIs" dxfId="41" priority="1" operator="equal">
      <formula>"Yes"</formula>
    </cfRule>
  </conditionalFormatting>
  <hyperlinks>
    <hyperlink ref="E2" r:id="rId1"/>
    <hyperlink ref="D2" r:id="rId2"/>
    <hyperlink ref="D3" r:id="rId3"/>
    <hyperlink ref="E3" r:id="rId4"/>
    <hyperlink ref="D4" r:id="rId5"/>
    <hyperlink ref="E4" r:id="rId6"/>
    <hyperlink ref="E5" r:id="rId7"/>
    <hyperlink ref="D5" r:id="rId8"/>
    <hyperlink ref="D6" r:id="rId9"/>
    <hyperlink ref="E7" r:id="rId10"/>
    <hyperlink ref="D8" r:id="rId11"/>
    <hyperlink ref="E8" r:id="rId12"/>
    <hyperlink ref="E9" r:id="rId13"/>
    <hyperlink ref="D9" r:id="rId14"/>
    <hyperlink ref="D10" r:id="rId15"/>
    <hyperlink ref="E10" r:id="rId16"/>
    <hyperlink ref="D11" r:id="rId17"/>
    <hyperlink ref="E11" r:id="rId18"/>
    <hyperlink ref="R11" r:id="rId19"/>
    <hyperlink ref="D12" r:id="rId20"/>
    <hyperlink ref="E12" r:id="rId21"/>
    <hyperlink ref="D13" r:id="rId22"/>
    <hyperlink ref="E13" r:id="rId23"/>
    <hyperlink ref="D14" r:id="rId24"/>
    <hyperlink ref="E14" r:id="rId25"/>
    <hyperlink ref="D15" r:id="rId26"/>
    <hyperlink ref="E15" r:id="rId27"/>
    <hyperlink ref="D16" r:id="rId28"/>
    <hyperlink ref="E16" r:id="rId29"/>
    <hyperlink ref="D17" r:id="rId30"/>
    <hyperlink ref="E17" r:id="rId31"/>
    <hyperlink ref="D18" r:id="rId32"/>
    <hyperlink ref="E18" r:id="rId33"/>
    <hyperlink ref="D19" r:id="rId34"/>
    <hyperlink ref="E19" r:id="rId35"/>
    <hyperlink ref="D20" r:id="rId36"/>
    <hyperlink ref="E20" r:id="rId37"/>
    <hyperlink ref="E21" r:id="rId38"/>
    <hyperlink ref="D21" r:id="rId39"/>
    <hyperlink ref="D22" r:id="rId40"/>
    <hyperlink ref="E22" r:id="rId41"/>
    <hyperlink ref="D23" r:id="rId42"/>
    <hyperlink ref="D24" r:id="rId43"/>
    <hyperlink ref="E24" r:id="rId44"/>
    <hyperlink ref="E23" r:id="rId45"/>
    <hyperlink ref="D25" r:id="rId46"/>
    <hyperlink ref="E25" r:id="rId47"/>
    <hyperlink ref="D26" r:id="rId48"/>
    <hyperlink ref="E26" r:id="rId49"/>
    <hyperlink ref="D27" r:id="rId50"/>
    <hyperlink ref="E27" r:id="rId51"/>
    <hyperlink ref="D28" r:id="rId52"/>
    <hyperlink ref="E28" r:id="rId53"/>
    <hyperlink ref="E29" r:id="rId54"/>
    <hyperlink ref="D29" r:id="rId55"/>
    <hyperlink ref="D30" r:id="rId56"/>
    <hyperlink ref="E30" r:id="rId57"/>
    <hyperlink ref="D31" r:id="rId58"/>
    <hyperlink ref="E31" r:id="rId59"/>
    <hyperlink ref="D32" r:id="rId60"/>
    <hyperlink ref="E32" r:id="rId61"/>
    <hyperlink ref="D33" r:id="rId62"/>
    <hyperlink ref="E33" r:id="rId63"/>
    <hyperlink ref="D34" r:id="rId64"/>
    <hyperlink ref="E34" r:id="rId65"/>
    <hyperlink ref="D35" r:id="rId66"/>
    <hyperlink ref="E35" r:id="rId67"/>
    <hyperlink ref="D36" r:id="rId68"/>
    <hyperlink ref="E36" r:id="rId69"/>
    <hyperlink ref="D37" r:id="rId70"/>
    <hyperlink ref="E37" r:id="rId71"/>
    <hyperlink ref="D38" r:id="rId72"/>
    <hyperlink ref="E38" r:id="rId73"/>
    <hyperlink ref="D39" r:id="rId74"/>
    <hyperlink ref="E39" r:id="rId75"/>
    <hyperlink ref="D40" r:id="rId76"/>
    <hyperlink ref="E40" r:id="rId77"/>
    <hyperlink ref="D41" r:id="rId78"/>
    <hyperlink ref="E41" r:id="rId79"/>
    <hyperlink ref="D42" r:id="rId80"/>
    <hyperlink ref="E42" r:id="rId81"/>
    <hyperlink ref="D43" r:id="rId82"/>
    <hyperlink ref="E43" r:id="rId83"/>
    <hyperlink ref="D44" r:id="rId84"/>
    <hyperlink ref="E44" r:id="rId85"/>
    <hyperlink ref="D45" r:id="rId86"/>
    <hyperlink ref="E45" r:id="rId87"/>
    <hyperlink ref="D46" r:id="rId88"/>
    <hyperlink ref="E46" r:id="rId89"/>
    <hyperlink ref="D47" r:id="rId90"/>
    <hyperlink ref="E47" r:id="rId91"/>
    <hyperlink ref="D48" r:id="rId92"/>
    <hyperlink ref="E48" r:id="rId93"/>
    <hyperlink ref="D49" r:id="rId94"/>
    <hyperlink ref="E49" r:id="rId95"/>
    <hyperlink ref="D50" r:id="rId96"/>
    <hyperlink ref="E50" r:id="rId97"/>
    <hyperlink ref="D51" r:id="rId98"/>
    <hyperlink ref="E51" r:id="rId99"/>
    <hyperlink ref="D52" r:id="rId100"/>
    <hyperlink ref="E52" r:id="rId101"/>
    <hyperlink ref="D53" r:id="rId102"/>
    <hyperlink ref="E53" r:id="rId103"/>
    <hyperlink ref="D54" r:id="rId104"/>
    <hyperlink ref="D55" r:id="rId105"/>
    <hyperlink ref="E55" r:id="rId106"/>
    <hyperlink ref="D56" r:id="rId107"/>
    <hyperlink ref="E56" r:id="rId108"/>
    <hyperlink ref="D57" r:id="rId109"/>
    <hyperlink ref="E57" r:id="rId110"/>
    <hyperlink ref="D58" r:id="rId111"/>
    <hyperlink ref="E58" r:id="rId112"/>
    <hyperlink ref="D59" r:id="rId113"/>
    <hyperlink ref="E59" r:id="rId114"/>
    <hyperlink ref="D60" r:id="rId115"/>
    <hyperlink ref="E60" r:id="rId116"/>
    <hyperlink ref="D61" r:id="rId117"/>
    <hyperlink ref="E61" r:id="rId118"/>
    <hyperlink ref="D62" r:id="rId119"/>
    <hyperlink ref="E62" r:id="rId120"/>
    <hyperlink ref="D63" r:id="rId121"/>
    <hyperlink ref="E63" r:id="rId122"/>
    <hyperlink ref="D64" r:id="rId123"/>
    <hyperlink ref="E64" r:id="rId124"/>
    <hyperlink ref="D65" r:id="rId125"/>
    <hyperlink ref="E65" r:id="rId126"/>
    <hyperlink ref="D66" r:id="rId127"/>
    <hyperlink ref="E66" r:id="rId128"/>
    <hyperlink ref="D67" r:id="rId129"/>
    <hyperlink ref="E67" r:id="rId130"/>
    <hyperlink ref="D68" r:id="rId131"/>
    <hyperlink ref="E68" r:id="rId132"/>
    <hyperlink ref="D69" r:id="rId133"/>
    <hyperlink ref="E69" r:id="rId134"/>
    <hyperlink ref="D70" r:id="rId135"/>
    <hyperlink ref="E70" r:id="rId136"/>
    <hyperlink ref="D71" r:id="rId137"/>
    <hyperlink ref="E71" r:id="rId138"/>
  </hyperlinks>
  <pageMargins left="0.7" right="0.7" top="0.75" bottom="0.75" header="0.3" footer="0.3"/>
  <pageSetup orientation="portrait" r:id="rId139"/>
</worksheet>
</file>

<file path=xl/worksheets/sheet18.xml><?xml version="1.0" encoding="utf-8"?>
<worksheet xmlns="http://schemas.openxmlformats.org/spreadsheetml/2006/main" xmlns:r="http://schemas.openxmlformats.org/officeDocument/2006/relationships">
  <dimension ref="A1:T109"/>
  <sheetViews>
    <sheetView workbookViewId="0">
      <pane ySplit="1" topLeftCell="A74" activePane="bottomLeft" state="frozen"/>
      <selection pane="bottomLeft" activeCell="B103" sqref="B103"/>
    </sheetView>
  </sheetViews>
  <sheetFormatPr defaultRowHeight="15"/>
  <cols>
    <col min="1" max="1" width="10.42578125" style="12" customWidth="1"/>
    <col min="2" max="2" width="24.5703125" style="28" customWidth="1"/>
    <col min="3" max="3" width="14.42578125" style="6" customWidth="1"/>
    <col min="4" max="4" width="10.85546875" customWidth="1"/>
    <col min="5" max="5" width="11.140625" customWidth="1"/>
    <col min="6" max="6" width="11.140625" hidden="1" customWidth="1"/>
    <col min="7" max="7" width="13.42578125" style="6" hidden="1" customWidth="1"/>
    <col min="8" max="8" width="7.42578125" style="4" customWidth="1"/>
    <col min="9" max="9" width="8.85546875" style="8" customWidth="1"/>
    <col min="10" max="10" width="7" style="6" customWidth="1"/>
    <col min="11" max="12" width="10" style="1" customWidth="1"/>
    <col min="13" max="13" width="8.42578125" style="1" customWidth="1"/>
    <col min="14" max="14" width="10.85546875" style="1" customWidth="1"/>
    <col min="15" max="15" width="9.140625" style="1" customWidth="1"/>
    <col min="16" max="16" width="8.85546875" style="6"/>
    <col min="18" max="18" width="10.140625" customWidth="1"/>
  </cols>
  <sheetData>
    <row r="1" spans="1:19" s="18" customFormat="1" ht="28.5" customHeight="1" thickBot="1">
      <c r="A1" s="57" t="s">
        <v>23</v>
      </c>
      <c r="B1" s="25" t="s">
        <v>7</v>
      </c>
      <c r="C1" s="18" t="s">
        <v>19</v>
      </c>
      <c r="D1" s="18" t="s">
        <v>14</v>
      </c>
      <c r="E1" s="18" t="s">
        <v>1</v>
      </c>
      <c r="F1" s="18" t="s">
        <v>40</v>
      </c>
      <c r="G1" s="18" t="s">
        <v>8</v>
      </c>
      <c r="H1" s="19" t="s">
        <v>9</v>
      </c>
      <c r="I1" s="20" t="s">
        <v>10</v>
      </c>
      <c r="J1" s="18" t="s">
        <v>4</v>
      </c>
      <c r="K1" s="21" t="s">
        <v>3</v>
      </c>
      <c r="L1" s="21" t="s">
        <v>11</v>
      </c>
      <c r="M1" s="21" t="s">
        <v>24</v>
      </c>
      <c r="N1" s="21" t="s">
        <v>0</v>
      </c>
      <c r="O1" s="21" t="s">
        <v>189</v>
      </c>
      <c r="P1" s="18" t="s">
        <v>2</v>
      </c>
    </row>
    <row r="2" spans="1:19" ht="16.350000000000001" customHeight="1">
      <c r="A2" s="13">
        <v>44312</v>
      </c>
      <c r="B2" s="26" t="s">
        <v>18</v>
      </c>
      <c r="C2" s="7" t="s">
        <v>20</v>
      </c>
      <c r="D2" s="3" t="s">
        <v>15</v>
      </c>
      <c r="E2" s="3" t="s">
        <v>15</v>
      </c>
      <c r="F2" s="3"/>
      <c r="G2" s="6" t="s">
        <v>21</v>
      </c>
      <c r="H2" s="4">
        <f t="shared" ref="H2:H33" si="0">I2/N2</f>
        <v>0.11762756792577862</v>
      </c>
      <c r="I2" s="8">
        <f t="shared" ref="I2:I49" si="1">K2-M2-N2-L2</f>
        <v>3.5499999999999989</v>
      </c>
      <c r="J2" s="6" t="s">
        <v>17</v>
      </c>
      <c r="K2" s="1">
        <v>49</v>
      </c>
      <c r="L2" s="1">
        <f>K2*0.15</f>
        <v>7.35</v>
      </c>
      <c r="M2" s="1">
        <f>7.92</f>
        <v>7.92</v>
      </c>
      <c r="N2" s="1">
        <v>30.18</v>
      </c>
      <c r="P2" s="5">
        <v>78290</v>
      </c>
      <c r="R2" s="10" t="s">
        <v>16</v>
      </c>
      <c r="S2" s="2" t="s">
        <v>12</v>
      </c>
    </row>
    <row r="3" spans="1:19" ht="31.5" customHeight="1">
      <c r="A3" s="13">
        <v>44530</v>
      </c>
      <c r="B3" s="27" t="s">
        <v>25</v>
      </c>
      <c r="C3" s="7" t="s">
        <v>26</v>
      </c>
      <c r="D3" s="31" t="s">
        <v>27</v>
      </c>
      <c r="E3" s="30" t="s">
        <v>53</v>
      </c>
      <c r="F3" s="32" t="s">
        <v>28</v>
      </c>
      <c r="G3" s="6" t="s">
        <v>21</v>
      </c>
      <c r="H3" s="4">
        <f t="shared" si="0"/>
        <v>-5.3086425870775132E-2</v>
      </c>
      <c r="I3" s="8">
        <f t="shared" si="1"/>
        <v>-1.0713000000000035</v>
      </c>
      <c r="J3" s="6" t="s">
        <v>30</v>
      </c>
      <c r="K3" s="1">
        <v>26.34</v>
      </c>
      <c r="L3" s="1">
        <f t="shared" ref="L3:L82" si="2">K3*0.15</f>
        <v>3.9509999999999996</v>
      </c>
      <c r="M3" s="1">
        <f>3.28</f>
        <v>3.28</v>
      </c>
      <c r="N3" s="17">
        <f t="shared" ref="N3:N26" si="3">(O3+1)*1.27</f>
        <v>20.180300000000003</v>
      </c>
      <c r="O3" s="1">
        <v>14.89</v>
      </c>
      <c r="P3" s="5" t="s">
        <v>29</v>
      </c>
      <c r="R3" s="10" t="s">
        <v>6</v>
      </c>
      <c r="S3" s="2" t="s">
        <v>12</v>
      </c>
    </row>
    <row r="4" spans="1:19" ht="14.45" customHeight="1">
      <c r="A4" s="13"/>
      <c r="B4" s="26" t="s">
        <v>31</v>
      </c>
      <c r="C4" s="7" t="s">
        <v>32</v>
      </c>
      <c r="D4" s="34" t="s">
        <v>33</v>
      </c>
      <c r="E4" s="30" t="s">
        <v>34</v>
      </c>
      <c r="F4" s="32" t="s">
        <v>28</v>
      </c>
      <c r="G4" s="6" t="s">
        <v>21</v>
      </c>
      <c r="H4" s="4">
        <f t="shared" si="0"/>
        <v>0.50293685237280694</v>
      </c>
      <c r="I4" s="8">
        <f t="shared" si="1"/>
        <v>14.230899999999997</v>
      </c>
      <c r="J4" s="6" t="s">
        <v>17</v>
      </c>
      <c r="K4" s="1">
        <v>54.69</v>
      </c>
      <c r="L4" s="1">
        <f t="shared" si="2"/>
        <v>8.2035</v>
      </c>
      <c r="M4" s="1">
        <f>3.96</f>
        <v>3.96</v>
      </c>
      <c r="N4" s="17">
        <f t="shared" si="3"/>
        <v>28.2956</v>
      </c>
      <c r="O4" s="1">
        <v>21.28</v>
      </c>
      <c r="P4" s="5">
        <v>62281</v>
      </c>
      <c r="R4" s="11" t="s">
        <v>5</v>
      </c>
      <c r="S4" s="2" t="s">
        <v>13</v>
      </c>
    </row>
    <row r="5" spans="1:19">
      <c r="A5" s="13"/>
      <c r="B5" s="35" t="s">
        <v>35</v>
      </c>
      <c r="C5" s="7" t="s">
        <v>36</v>
      </c>
      <c r="D5" s="30" t="s">
        <v>37</v>
      </c>
      <c r="E5" s="30" t="s">
        <v>38</v>
      </c>
      <c r="F5" s="32" t="s">
        <v>28</v>
      </c>
      <c r="G5" s="6" t="s">
        <v>21</v>
      </c>
      <c r="H5" s="4">
        <f t="shared" si="0"/>
        <v>-0.22715491296817231</v>
      </c>
      <c r="I5" s="8">
        <f t="shared" si="1"/>
        <v>-42.531600000000012</v>
      </c>
      <c r="J5" s="6" t="s">
        <v>30</v>
      </c>
      <c r="K5" s="51">
        <v>187.97</v>
      </c>
      <c r="L5" s="1">
        <f t="shared" si="2"/>
        <v>28.195499999999999</v>
      </c>
      <c r="M5" s="1">
        <f>15.07</f>
        <v>15.07</v>
      </c>
      <c r="N5" s="17">
        <f t="shared" si="3"/>
        <v>187.23610000000002</v>
      </c>
      <c r="O5" s="1">
        <v>146.43</v>
      </c>
      <c r="P5" s="5">
        <v>9800</v>
      </c>
      <c r="R5" s="10" t="s">
        <v>22</v>
      </c>
      <c r="S5" s="9">
        <v>0.1</v>
      </c>
    </row>
    <row r="6" spans="1:19">
      <c r="A6" s="13"/>
      <c r="B6" s="35" t="s">
        <v>41</v>
      </c>
      <c r="C6" s="7" t="s">
        <v>42</v>
      </c>
      <c r="D6" s="30" t="s">
        <v>43</v>
      </c>
      <c r="E6" s="30" t="s">
        <v>44</v>
      </c>
      <c r="F6" s="32" t="s">
        <v>39</v>
      </c>
      <c r="G6" s="6" t="s">
        <v>63</v>
      </c>
      <c r="H6" s="4">
        <f t="shared" si="0"/>
        <v>-1.2560605121210242</v>
      </c>
      <c r="I6" s="8">
        <f t="shared" si="1"/>
        <v>-8.1036000000000001</v>
      </c>
      <c r="J6" s="6" t="s">
        <v>17</v>
      </c>
      <c r="K6" s="1">
        <v>4.08</v>
      </c>
      <c r="L6" s="1">
        <f t="shared" si="2"/>
        <v>0.61199999999999999</v>
      </c>
      <c r="M6" s="1">
        <f>5.12</f>
        <v>5.12</v>
      </c>
      <c r="N6" s="17">
        <f t="shared" si="3"/>
        <v>6.4516</v>
      </c>
      <c r="O6" s="1">
        <v>4.08</v>
      </c>
      <c r="P6" s="5">
        <v>71604</v>
      </c>
      <c r="R6" s="10" t="s">
        <v>22</v>
      </c>
      <c r="S6" s="29">
        <v>5</v>
      </c>
    </row>
    <row r="7" spans="1:19">
      <c r="A7" s="13"/>
      <c r="B7" s="27" t="s">
        <v>45</v>
      </c>
      <c r="C7" s="7" t="s">
        <v>46</v>
      </c>
      <c r="D7" s="30" t="s">
        <v>47</v>
      </c>
      <c r="E7" s="31" t="s">
        <v>48</v>
      </c>
      <c r="F7" s="32" t="s">
        <v>39</v>
      </c>
      <c r="G7" s="6" t="s">
        <v>63</v>
      </c>
      <c r="H7" s="4">
        <f t="shared" si="0"/>
        <v>2.5622104096193752</v>
      </c>
      <c r="I7" s="8">
        <f t="shared" si="1"/>
        <v>9.0136000000000003</v>
      </c>
      <c r="J7" s="6" t="s">
        <v>17</v>
      </c>
      <c r="K7" s="1">
        <v>17.989999999999998</v>
      </c>
      <c r="L7" s="1">
        <f t="shared" si="2"/>
        <v>2.6984999999999997</v>
      </c>
      <c r="M7" s="1">
        <f>2.76</f>
        <v>2.76</v>
      </c>
      <c r="N7" s="17">
        <f t="shared" si="3"/>
        <v>3.5179</v>
      </c>
      <c r="O7" s="33">
        <v>1.77</v>
      </c>
      <c r="P7" s="5">
        <v>128465</v>
      </c>
    </row>
    <row r="8" spans="1:19" ht="16.350000000000001" customHeight="1">
      <c r="A8" s="13"/>
      <c r="B8" s="27" t="s">
        <v>49</v>
      </c>
      <c r="C8" s="7" t="s">
        <v>50</v>
      </c>
      <c r="D8" s="30" t="s">
        <v>51</v>
      </c>
      <c r="E8" s="30" t="s">
        <v>52</v>
      </c>
      <c r="F8" s="32" t="s">
        <v>39</v>
      </c>
      <c r="G8" s="6" t="s">
        <v>63</v>
      </c>
      <c r="H8" s="4">
        <f t="shared" si="0"/>
        <v>0.51381247323164081</v>
      </c>
      <c r="I8" s="8">
        <f t="shared" si="1"/>
        <v>6.238299999999998</v>
      </c>
      <c r="J8" s="6" t="s">
        <v>17</v>
      </c>
      <c r="K8" s="1">
        <v>24.87</v>
      </c>
      <c r="L8" s="1">
        <f t="shared" si="2"/>
        <v>3.7305000000000001</v>
      </c>
      <c r="M8" s="1">
        <f>2.76</f>
        <v>2.76</v>
      </c>
      <c r="N8" s="17">
        <f t="shared" si="3"/>
        <v>12.141200000000001</v>
      </c>
      <c r="O8" s="1">
        <v>8.56</v>
      </c>
      <c r="P8" s="5" t="s">
        <v>29</v>
      </c>
    </row>
    <row r="9" spans="1:19" s="50" customFormat="1" ht="16.350000000000001" customHeight="1">
      <c r="A9" s="42"/>
      <c r="B9" s="43" t="s">
        <v>55</v>
      </c>
      <c r="C9" s="44" t="s">
        <v>56</v>
      </c>
      <c r="D9" s="45" t="s">
        <v>54</v>
      </c>
      <c r="E9" s="45" t="s">
        <v>57</v>
      </c>
      <c r="F9" s="46" t="s">
        <v>39</v>
      </c>
      <c r="G9" s="47" t="s">
        <v>63</v>
      </c>
      <c r="H9" s="4">
        <f t="shared" si="0"/>
        <v>0.56949571444414537</v>
      </c>
      <c r="I9" s="48">
        <f t="shared" si="1"/>
        <v>7.1892000000000023</v>
      </c>
      <c r="J9" s="47" t="s">
        <v>17</v>
      </c>
      <c r="K9" s="49">
        <v>29.78</v>
      </c>
      <c r="L9" s="49">
        <f t="shared" si="2"/>
        <v>4.4669999999999996</v>
      </c>
      <c r="M9" s="49">
        <f>5.5</f>
        <v>5.5</v>
      </c>
      <c r="N9" s="17">
        <f t="shared" si="3"/>
        <v>12.623799999999999</v>
      </c>
      <c r="O9" s="74">
        <v>8.94</v>
      </c>
      <c r="P9" s="5">
        <v>10309</v>
      </c>
    </row>
    <row r="10" spans="1:19" ht="16.350000000000001" customHeight="1">
      <c r="A10" s="13">
        <v>44531</v>
      </c>
      <c r="B10" s="27" t="s">
        <v>58</v>
      </c>
      <c r="C10" s="7" t="s">
        <v>59</v>
      </c>
      <c r="D10" s="30" t="s">
        <v>60</v>
      </c>
      <c r="E10" s="30" t="s">
        <v>61</v>
      </c>
      <c r="F10" s="30" t="s">
        <v>62</v>
      </c>
      <c r="G10" s="6" t="s">
        <v>63</v>
      </c>
      <c r="H10" s="4">
        <f t="shared" si="0"/>
        <v>1.0672383229583216</v>
      </c>
      <c r="I10" s="8">
        <f t="shared" si="1"/>
        <v>10.355200000000002</v>
      </c>
      <c r="J10" s="6" t="s">
        <v>17</v>
      </c>
      <c r="K10" s="1">
        <v>30.28</v>
      </c>
      <c r="L10" s="1">
        <f t="shared" si="2"/>
        <v>4.5419999999999998</v>
      </c>
      <c r="M10" s="1">
        <f>5.68</f>
        <v>5.68</v>
      </c>
      <c r="N10" s="17">
        <f t="shared" si="3"/>
        <v>9.7027999999999999</v>
      </c>
      <c r="O10" s="1">
        <v>6.64</v>
      </c>
      <c r="P10" s="5">
        <v>172516</v>
      </c>
    </row>
    <row r="11" spans="1:19" ht="15.75" customHeight="1">
      <c r="A11" s="13"/>
      <c r="B11" s="26" t="s">
        <v>64</v>
      </c>
      <c r="C11" s="7" t="s">
        <v>65</v>
      </c>
      <c r="D11" s="30" t="s">
        <v>66</v>
      </c>
      <c r="E11" s="30" t="s">
        <v>67</v>
      </c>
      <c r="F11" s="30" t="s">
        <v>62</v>
      </c>
      <c r="G11" s="6" t="s">
        <v>63</v>
      </c>
      <c r="H11" s="4">
        <f t="shared" si="0"/>
        <v>1.6588641986466179</v>
      </c>
      <c r="I11" s="8">
        <f t="shared" si="1"/>
        <v>14.684099999999997</v>
      </c>
      <c r="J11" s="6" t="s">
        <v>17</v>
      </c>
      <c r="K11" s="1">
        <v>34.159999999999997</v>
      </c>
      <c r="L11" s="1">
        <f t="shared" si="2"/>
        <v>5.1239999999999997</v>
      </c>
      <c r="M11" s="1">
        <f>5.5</f>
        <v>5.5</v>
      </c>
      <c r="N11" s="17">
        <f t="shared" si="3"/>
        <v>8.8519000000000005</v>
      </c>
      <c r="O11" s="1">
        <v>5.97</v>
      </c>
      <c r="P11" s="5">
        <v>60207</v>
      </c>
    </row>
    <row r="12" spans="1:19" s="39" customFormat="1" ht="16.350000000000001" customHeight="1">
      <c r="A12" s="13"/>
      <c r="B12" s="37" t="s">
        <v>68</v>
      </c>
      <c r="C12" s="38" t="s">
        <v>69</v>
      </c>
      <c r="D12" s="41" t="s">
        <v>70</v>
      </c>
      <c r="E12" s="41" t="s">
        <v>71</v>
      </c>
      <c r="F12" s="30" t="s">
        <v>62</v>
      </c>
      <c r="G12" s="6" t="s">
        <v>63</v>
      </c>
      <c r="H12" s="4">
        <f t="shared" si="0"/>
        <v>2.5220517955486779</v>
      </c>
      <c r="I12" s="16">
        <f t="shared" si="1"/>
        <v>27.706</v>
      </c>
      <c r="J12" s="6" t="s">
        <v>17</v>
      </c>
      <c r="K12" s="17">
        <v>51.99</v>
      </c>
      <c r="L12" s="17">
        <f t="shared" si="2"/>
        <v>7.7984999999999998</v>
      </c>
      <c r="M12" s="1">
        <f>5.5</f>
        <v>5.5</v>
      </c>
      <c r="N12" s="17">
        <f t="shared" si="3"/>
        <v>10.9855</v>
      </c>
      <c r="O12" s="17">
        <v>7.65</v>
      </c>
      <c r="P12" s="5">
        <v>47336</v>
      </c>
    </row>
    <row r="13" spans="1:19" s="39" customFormat="1" ht="16.350000000000001" customHeight="1">
      <c r="A13" s="13"/>
      <c r="B13" s="24" t="s">
        <v>72</v>
      </c>
      <c r="C13" s="38" t="s">
        <v>73</v>
      </c>
      <c r="D13" s="41" t="s">
        <v>74</v>
      </c>
      <c r="E13" s="41" t="s">
        <v>75</v>
      </c>
      <c r="F13" s="30" t="s">
        <v>62</v>
      </c>
      <c r="G13" s="6" t="s">
        <v>63</v>
      </c>
      <c r="H13" s="4">
        <f t="shared" si="0"/>
        <v>2.8013376879026488</v>
      </c>
      <c r="I13" s="16">
        <f t="shared" si="1"/>
        <v>25.046199999999999</v>
      </c>
      <c r="J13" s="6" t="s">
        <v>17</v>
      </c>
      <c r="K13" s="17">
        <v>47.62</v>
      </c>
      <c r="L13" s="17">
        <f t="shared" si="2"/>
        <v>7.1429999999999998</v>
      </c>
      <c r="M13" s="17">
        <f>6.49</f>
        <v>6.49</v>
      </c>
      <c r="N13" s="17">
        <f t="shared" si="3"/>
        <v>8.9407999999999994</v>
      </c>
      <c r="O13" s="17">
        <v>6.04</v>
      </c>
      <c r="P13" s="5">
        <v>123943</v>
      </c>
    </row>
    <row r="14" spans="1:19" s="39" customFormat="1" ht="16.350000000000001" customHeight="1">
      <c r="A14" s="13"/>
      <c r="B14" s="24" t="s">
        <v>78</v>
      </c>
      <c r="C14" s="38" t="s">
        <v>79</v>
      </c>
      <c r="D14" s="41" t="s">
        <v>76</v>
      </c>
      <c r="E14" s="41" t="s">
        <v>77</v>
      </c>
      <c r="F14" s="30" t="s">
        <v>62</v>
      </c>
      <c r="G14" s="6" t="s">
        <v>63</v>
      </c>
      <c r="H14" s="4">
        <f t="shared" si="0"/>
        <v>1.91320406278855</v>
      </c>
      <c r="I14" s="16">
        <f t="shared" si="1"/>
        <v>26.314399999999999</v>
      </c>
      <c r="J14" s="6" t="s">
        <v>17</v>
      </c>
      <c r="K14" s="17">
        <v>53.61</v>
      </c>
      <c r="L14" s="17">
        <f t="shared" si="2"/>
        <v>8.0414999999999992</v>
      </c>
      <c r="M14" s="17">
        <f>5.5</f>
        <v>5.5</v>
      </c>
      <c r="N14" s="17">
        <f t="shared" si="3"/>
        <v>13.754100000000001</v>
      </c>
      <c r="O14" s="17">
        <v>9.83</v>
      </c>
      <c r="P14" s="5">
        <v>260000</v>
      </c>
    </row>
    <row r="15" spans="1:19" s="73" customFormat="1" ht="16.350000000000001" customHeight="1">
      <c r="A15" s="75"/>
      <c r="B15" s="71" t="s">
        <v>80</v>
      </c>
      <c r="C15" s="76" t="s">
        <v>83</v>
      </c>
      <c r="D15" s="62" t="s">
        <v>81</v>
      </c>
      <c r="E15" s="62" t="s">
        <v>82</v>
      </c>
      <c r="F15" s="77" t="s">
        <v>62</v>
      </c>
      <c r="G15" s="61" t="s">
        <v>63</v>
      </c>
      <c r="H15" s="64">
        <f t="shared" si="0"/>
        <v>0.43988610431528935</v>
      </c>
      <c r="I15" s="65">
        <f t="shared" si="1"/>
        <v>4.2792999999999983</v>
      </c>
      <c r="J15" s="61" t="s">
        <v>17</v>
      </c>
      <c r="K15" s="66">
        <v>22.95</v>
      </c>
      <c r="L15" s="66">
        <f t="shared" si="2"/>
        <v>3.4424999999999999</v>
      </c>
      <c r="M15" s="66">
        <f>5.5</f>
        <v>5.5</v>
      </c>
      <c r="N15" s="66">
        <f t="shared" si="3"/>
        <v>9.7282000000000011</v>
      </c>
      <c r="O15" s="66">
        <v>6.66</v>
      </c>
      <c r="P15" s="68">
        <v>16292</v>
      </c>
    </row>
    <row r="16" spans="1:19" s="50" customFormat="1" ht="16.350000000000001" customHeight="1">
      <c r="A16" s="42"/>
      <c r="B16" s="43" t="s">
        <v>84</v>
      </c>
      <c r="C16" s="44" t="s">
        <v>86</v>
      </c>
      <c r="D16" s="45" t="s">
        <v>85</v>
      </c>
      <c r="E16" s="45" t="s">
        <v>87</v>
      </c>
      <c r="F16" s="45" t="s">
        <v>62</v>
      </c>
      <c r="G16" s="47" t="s">
        <v>63</v>
      </c>
      <c r="H16" s="4">
        <f t="shared" si="0"/>
        <v>2.7708681555470527</v>
      </c>
      <c r="I16" s="48">
        <f t="shared" si="1"/>
        <v>41.277899999999995</v>
      </c>
      <c r="J16" s="47" t="s">
        <v>17</v>
      </c>
      <c r="K16" s="49">
        <v>70.099999999999994</v>
      </c>
      <c r="L16" s="49">
        <f t="shared" si="2"/>
        <v>10.514999999999999</v>
      </c>
      <c r="M16" s="49">
        <f>3.41</f>
        <v>3.41</v>
      </c>
      <c r="N16" s="17">
        <f t="shared" si="3"/>
        <v>14.8971</v>
      </c>
      <c r="O16" s="17">
        <v>10.73</v>
      </c>
      <c r="P16" s="5">
        <v>210296</v>
      </c>
      <c r="R16" s="52" t="s">
        <v>88</v>
      </c>
    </row>
    <row r="17" spans="1:18" s="39" customFormat="1" ht="16.350000000000001" customHeight="1">
      <c r="A17" s="13">
        <v>44532</v>
      </c>
      <c r="B17" s="24" t="s">
        <v>90</v>
      </c>
      <c r="C17" s="38" t="s">
        <v>91</v>
      </c>
      <c r="D17" s="41" t="s">
        <v>89</v>
      </c>
      <c r="E17" s="53" t="s">
        <v>107</v>
      </c>
      <c r="F17" s="45" t="s">
        <v>62</v>
      </c>
      <c r="G17" s="47" t="s">
        <v>63</v>
      </c>
      <c r="H17" s="4">
        <f t="shared" si="0"/>
        <v>3.8410287471462525</v>
      </c>
      <c r="I17" s="16">
        <f t="shared" si="1"/>
        <v>41.220000000000006</v>
      </c>
      <c r="J17" s="22" t="s">
        <v>17</v>
      </c>
      <c r="K17" s="17">
        <v>67.59</v>
      </c>
      <c r="L17" s="17">
        <f t="shared" si="2"/>
        <v>10.138500000000001</v>
      </c>
      <c r="M17" s="17">
        <f>5.5</f>
        <v>5.5</v>
      </c>
      <c r="N17" s="17">
        <f t="shared" si="3"/>
        <v>10.731499999999999</v>
      </c>
      <c r="O17" s="17">
        <v>7.45</v>
      </c>
      <c r="P17" s="5">
        <v>170810</v>
      </c>
    </row>
    <row r="18" spans="1:18" s="39" customFormat="1" ht="16.350000000000001" customHeight="1">
      <c r="A18" s="36"/>
      <c r="B18" s="24" t="s">
        <v>92</v>
      </c>
      <c r="C18" s="38" t="s">
        <v>93</v>
      </c>
      <c r="D18" s="41" t="s">
        <v>94</v>
      </c>
      <c r="E18" s="41" t="s">
        <v>95</v>
      </c>
      <c r="F18" s="45" t="s">
        <v>62</v>
      </c>
      <c r="G18" s="47" t="s">
        <v>63</v>
      </c>
      <c r="H18" s="4">
        <f t="shared" si="0"/>
        <v>1.1504781146644893</v>
      </c>
      <c r="I18" s="16">
        <f t="shared" si="1"/>
        <v>16.627399999999998</v>
      </c>
      <c r="J18" s="47" t="s">
        <v>17</v>
      </c>
      <c r="K18" s="17">
        <v>45</v>
      </c>
      <c r="L18" s="17">
        <f t="shared" si="2"/>
        <v>6.75</v>
      </c>
      <c r="M18" s="17">
        <f>7.17</f>
        <v>7.17</v>
      </c>
      <c r="N18" s="17">
        <f t="shared" si="3"/>
        <v>14.4526</v>
      </c>
      <c r="O18" s="17">
        <v>10.38</v>
      </c>
      <c r="P18" s="5">
        <v>46985</v>
      </c>
    </row>
    <row r="19" spans="1:18" s="39" customFormat="1" ht="16.350000000000001" customHeight="1">
      <c r="A19" s="36"/>
      <c r="B19" s="24" t="s">
        <v>97</v>
      </c>
      <c r="C19" s="38" t="s">
        <v>98</v>
      </c>
      <c r="D19" s="41" t="s">
        <v>96</v>
      </c>
      <c r="E19" s="41" t="s">
        <v>99</v>
      </c>
      <c r="F19" s="45" t="s">
        <v>62</v>
      </c>
      <c r="G19" s="47" t="s">
        <v>63</v>
      </c>
      <c r="H19" s="4">
        <f t="shared" si="0"/>
        <v>-0.28040496664038972</v>
      </c>
      <c r="I19" s="16">
        <f t="shared" si="1"/>
        <v>-9.2838999999999992</v>
      </c>
      <c r="J19" s="22" t="s">
        <v>30</v>
      </c>
      <c r="K19" s="17">
        <v>34.5</v>
      </c>
      <c r="L19" s="17">
        <f t="shared" si="2"/>
        <v>5.1749999999999998</v>
      </c>
      <c r="M19" s="17">
        <f>5.5</f>
        <v>5.5</v>
      </c>
      <c r="N19" s="17">
        <f t="shared" si="3"/>
        <v>33.108899999999998</v>
      </c>
      <c r="O19" s="17">
        <v>25.07</v>
      </c>
      <c r="P19" s="5">
        <v>567</v>
      </c>
    </row>
    <row r="20" spans="1:18" s="39" customFormat="1" ht="16.350000000000001" customHeight="1">
      <c r="A20" s="36"/>
      <c r="B20" s="24" t="s">
        <v>102</v>
      </c>
      <c r="C20" s="38" t="s">
        <v>100</v>
      </c>
      <c r="D20" s="41" t="s">
        <v>103</v>
      </c>
      <c r="E20" s="41" t="s">
        <v>101</v>
      </c>
      <c r="F20" s="45" t="s">
        <v>62</v>
      </c>
      <c r="G20" s="47" t="s">
        <v>63</v>
      </c>
      <c r="H20" s="4">
        <f t="shared" si="0"/>
        <v>-0.23752707767424275</v>
      </c>
      <c r="I20" s="16">
        <f t="shared" si="1"/>
        <v>-6.2172000000000018</v>
      </c>
      <c r="J20" s="22" t="s">
        <v>17</v>
      </c>
      <c r="K20" s="17">
        <v>29.95</v>
      </c>
      <c r="L20" s="17">
        <f t="shared" si="2"/>
        <v>4.4924999999999997</v>
      </c>
      <c r="M20" s="17">
        <f>5.5</f>
        <v>5.5</v>
      </c>
      <c r="N20" s="17">
        <f t="shared" si="3"/>
        <v>26.174700000000001</v>
      </c>
      <c r="O20" s="17">
        <v>19.61</v>
      </c>
      <c r="P20" s="5">
        <v>1780</v>
      </c>
    </row>
    <row r="21" spans="1:18" s="39" customFormat="1" ht="16.350000000000001" customHeight="1">
      <c r="A21" s="36"/>
      <c r="B21" s="37" t="s">
        <v>104</v>
      </c>
      <c r="C21" s="38" t="s">
        <v>108</v>
      </c>
      <c r="D21" s="41" t="s">
        <v>105</v>
      </c>
      <c r="E21" s="41" t="s">
        <v>106</v>
      </c>
      <c r="F21" s="45" t="s">
        <v>62</v>
      </c>
      <c r="G21" s="47" t="s">
        <v>63</v>
      </c>
      <c r="H21" s="4">
        <f t="shared" si="0"/>
        <v>0.59195892694483143</v>
      </c>
      <c r="I21" s="16">
        <f t="shared" si="1"/>
        <v>16.441600000000001</v>
      </c>
      <c r="J21" s="22" t="s">
        <v>17</v>
      </c>
      <c r="K21" s="17">
        <v>58.49</v>
      </c>
      <c r="L21" s="17">
        <f t="shared" si="2"/>
        <v>8.7735000000000003</v>
      </c>
      <c r="M21" s="17">
        <f>5.5</f>
        <v>5.5</v>
      </c>
      <c r="N21" s="17">
        <f t="shared" si="3"/>
        <v>27.774900000000002</v>
      </c>
      <c r="O21" s="17">
        <v>20.87</v>
      </c>
      <c r="P21" s="5">
        <v>105421</v>
      </c>
    </row>
    <row r="22" spans="1:18" s="39" customFormat="1" ht="16.350000000000001" customHeight="1">
      <c r="A22" s="40"/>
      <c r="B22" s="24" t="s">
        <v>109</v>
      </c>
      <c r="C22" s="38" t="s">
        <v>112</v>
      </c>
      <c r="D22" s="41" t="s">
        <v>110</v>
      </c>
      <c r="E22" s="41" t="s">
        <v>111</v>
      </c>
      <c r="F22" s="45" t="s">
        <v>62</v>
      </c>
      <c r="G22" s="47" t="s">
        <v>63</v>
      </c>
      <c r="H22" s="4">
        <f t="shared" si="0"/>
        <v>1.0958805454196274</v>
      </c>
      <c r="I22" s="16">
        <f t="shared" si="1"/>
        <v>34.237500000000004</v>
      </c>
      <c r="J22" s="22" t="s">
        <v>17</v>
      </c>
      <c r="K22" s="54">
        <v>84.67</v>
      </c>
      <c r="L22" s="17">
        <f t="shared" si="2"/>
        <v>12.7005</v>
      </c>
      <c r="M22" s="17">
        <f>6.49</f>
        <v>6.49</v>
      </c>
      <c r="N22" s="17">
        <f t="shared" si="3"/>
        <v>31.242000000000001</v>
      </c>
      <c r="O22" s="17">
        <v>23.6</v>
      </c>
      <c r="P22" s="5">
        <v>185412</v>
      </c>
    </row>
    <row r="23" spans="1:18" s="39" customFormat="1" ht="16.350000000000001" customHeight="1">
      <c r="A23" s="36"/>
      <c r="B23" s="24" t="s">
        <v>113</v>
      </c>
      <c r="C23" s="38" t="s">
        <v>116</v>
      </c>
      <c r="D23" s="41" t="s">
        <v>115</v>
      </c>
      <c r="E23" s="41" t="s">
        <v>114</v>
      </c>
      <c r="F23" s="45" t="s">
        <v>62</v>
      </c>
      <c r="G23" s="47" t="s">
        <v>63</v>
      </c>
      <c r="H23" s="4">
        <f t="shared" si="0"/>
        <v>3.3517742100419277</v>
      </c>
      <c r="I23" s="16">
        <f t="shared" si="1"/>
        <v>131.10800000000003</v>
      </c>
      <c r="J23" s="22" t="s">
        <v>17</v>
      </c>
      <c r="K23" s="17">
        <v>209.24</v>
      </c>
      <c r="L23" s="17">
        <f t="shared" si="2"/>
        <v>31.385999999999999</v>
      </c>
      <c r="M23" s="17">
        <f>7.63</f>
        <v>7.63</v>
      </c>
      <c r="N23" s="17">
        <f t="shared" si="3"/>
        <v>39.116</v>
      </c>
      <c r="O23" s="17">
        <v>29.8</v>
      </c>
      <c r="P23" s="5" t="s">
        <v>29</v>
      </c>
    </row>
    <row r="24" spans="1:18" s="39" customFormat="1" ht="16.350000000000001" customHeight="1">
      <c r="A24" s="36"/>
      <c r="B24" s="24" t="s">
        <v>117</v>
      </c>
      <c r="C24" s="22" t="s">
        <v>119</v>
      </c>
      <c r="D24" s="41" t="s">
        <v>118</v>
      </c>
      <c r="E24" s="41" t="s">
        <v>120</v>
      </c>
      <c r="F24" s="45" t="s">
        <v>62</v>
      </c>
      <c r="G24" s="47" t="s">
        <v>63</v>
      </c>
      <c r="H24" s="4">
        <f t="shared" si="0"/>
        <v>-0.50988269323477431</v>
      </c>
      <c r="I24" s="16">
        <f t="shared" si="1"/>
        <v>-19.355300000000007</v>
      </c>
      <c r="J24" s="22" t="s">
        <v>17</v>
      </c>
      <c r="K24" s="17">
        <v>25.9</v>
      </c>
      <c r="L24" s="17">
        <f t="shared" si="2"/>
        <v>3.8849999999999998</v>
      </c>
      <c r="M24" s="17">
        <f>3.41</f>
        <v>3.41</v>
      </c>
      <c r="N24" s="17">
        <f t="shared" si="3"/>
        <v>37.960300000000004</v>
      </c>
      <c r="O24" s="17">
        <v>28.89</v>
      </c>
      <c r="P24" s="5">
        <v>16094</v>
      </c>
    </row>
    <row r="25" spans="1:18" s="39" customFormat="1" ht="16.350000000000001" customHeight="1">
      <c r="A25" s="40"/>
      <c r="B25" s="24" t="s">
        <v>121</v>
      </c>
      <c r="C25" s="22" t="s">
        <v>122</v>
      </c>
      <c r="D25" s="41" t="s">
        <v>123</v>
      </c>
      <c r="E25" s="41" t="s">
        <v>124</v>
      </c>
      <c r="F25" s="45" t="s">
        <v>62</v>
      </c>
      <c r="G25" s="47" t="s">
        <v>63</v>
      </c>
      <c r="H25" s="4">
        <f t="shared" si="0"/>
        <v>-0.14132801118951305</v>
      </c>
      <c r="I25" s="16">
        <f t="shared" si="1"/>
        <v>-6.0827999999999989</v>
      </c>
      <c r="J25" s="22" t="s">
        <v>17</v>
      </c>
      <c r="K25" s="17">
        <v>49.95</v>
      </c>
      <c r="L25" s="17">
        <f t="shared" si="2"/>
        <v>7.4924999999999997</v>
      </c>
      <c r="M25" s="17">
        <f t="shared" ref="M25:M31" si="4">5.5</f>
        <v>5.5</v>
      </c>
      <c r="N25" s="17">
        <f t="shared" si="3"/>
        <v>43.040300000000002</v>
      </c>
      <c r="O25" s="17">
        <v>32.89</v>
      </c>
      <c r="P25" s="5">
        <v>65707</v>
      </c>
    </row>
    <row r="26" spans="1:18" s="50" customFormat="1" ht="16.350000000000001" customHeight="1">
      <c r="A26" s="55"/>
      <c r="B26" s="43" t="s">
        <v>125</v>
      </c>
      <c r="C26" s="47" t="s">
        <v>128</v>
      </c>
      <c r="D26" s="45" t="s">
        <v>126</v>
      </c>
      <c r="E26" s="45" t="s">
        <v>127</v>
      </c>
      <c r="F26" s="45" t="s">
        <v>62</v>
      </c>
      <c r="G26" s="47" t="s">
        <v>63</v>
      </c>
      <c r="H26" s="4">
        <f t="shared" si="0"/>
        <v>-0.34449134531620224</v>
      </c>
      <c r="I26" s="48">
        <f t="shared" si="1"/>
        <v>-16.371400000000005</v>
      </c>
      <c r="J26" s="47" t="s">
        <v>17</v>
      </c>
      <c r="K26" s="49">
        <v>43.12</v>
      </c>
      <c r="L26" s="49">
        <f t="shared" si="2"/>
        <v>6.4679999999999991</v>
      </c>
      <c r="M26" s="49">
        <f t="shared" si="4"/>
        <v>5.5</v>
      </c>
      <c r="N26" s="17">
        <f t="shared" si="3"/>
        <v>47.523400000000002</v>
      </c>
      <c r="O26" s="17">
        <v>36.42</v>
      </c>
      <c r="P26" s="5">
        <v>11849</v>
      </c>
      <c r="R26" s="50" t="s">
        <v>129</v>
      </c>
    </row>
    <row r="27" spans="1:18" ht="16.350000000000001" customHeight="1">
      <c r="A27" s="13">
        <v>44533</v>
      </c>
      <c r="B27" s="27" t="s">
        <v>130</v>
      </c>
      <c r="C27" s="6" t="s">
        <v>131</v>
      </c>
      <c r="D27" s="30" t="s">
        <v>133</v>
      </c>
      <c r="E27" s="30" t="s">
        <v>132</v>
      </c>
      <c r="F27" s="45" t="s">
        <v>62</v>
      </c>
      <c r="G27" s="47" t="s">
        <v>63</v>
      </c>
      <c r="H27" s="4">
        <f t="shared" si="0"/>
        <v>1.8838124329417316</v>
      </c>
      <c r="I27" s="8">
        <f t="shared" si="1"/>
        <v>118.1627</v>
      </c>
      <c r="J27" s="6" t="s">
        <v>17</v>
      </c>
      <c r="K27" s="1">
        <v>219.28</v>
      </c>
      <c r="L27" s="1">
        <f t="shared" si="2"/>
        <v>32.891999999999996</v>
      </c>
      <c r="M27" s="1">
        <f t="shared" si="4"/>
        <v>5.5</v>
      </c>
      <c r="N27" s="17">
        <f t="shared" ref="N27:N90" si="5">(O27+1)*1.27</f>
        <v>62.725300000000004</v>
      </c>
      <c r="O27" s="1">
        <v>48.39</v>
      </c>
      <c r="P27" s="5">
        <v>51582</v>
      </c>
    </row>
    <row r="28" spans="1:18" s="69" customFormat="1">
      <c r="A28" s="59"/>
      <c r="B28" s="60" t="s">
        <v>136</v>
      </c>
      <c r="C28" s="61" t="s">
        <v>137</v>
      </c>
      <c r="D28" s="62" t="s">
        <v>135</v>
      </c>
      <c r="E28" s="62" t="s">
        <v>142</v>
      </c>
      <c r="F28" s="62" t="s">
        <v>134</v>
      </c>
      <c r="G28" s="63" t="s">
        <v>63</v>
      </c>
      <c r="H28" s="64">
        <f t="shared" si="0"/>
        <v>1.0873607613207643</v>
      </c>
      <c r="I28" s="65">
        <f t="shared" si="1"/>
        <v>10.923300000000001</v>
      </c>
      <c r="J28" s="61" t="s">
        <v>17</v>
      </c>
      <c r="K28" s="66">
        <v>31.14</v>
      </c>
      <c r="L28" s="66">
        <f t="shared" si="2"/>
        <v>4.6710000000000003</v>
      </c>
      <c r="M28" s="67">
        <f t="shared" si="4"/>
        <v>5.5</v>
      </c>
      <c r="N28" s="66">
        <f t="shared" si="5"/>
        <v>10.0457</v>
      </c>
      <c r="O28" s="66">
        <v>6.91</v>
      </c>
      <c r="P28" s="68">
        <v>22158</v>
      </c>
    </row>
    <row r="29" spans="1:18" s="39" customFormat="1">
      <c r="A29" s="36"/>
      <c r="B29" s="24" t="s">
        <v>138</v>
      </c>
      <c r="C29" s="22" t="s">
        <v>140</v>
      </c>
      <c r="D29" s="41" t="s">
        <v>139</v>
      </c>
      <c r="E29" s="41" t="s">
        <v>141</v>
      </c>
      <c r="F29" s="41" t="s">
        <v>134</v>
      </c>
      <c r="G29" s="47" t="s">
        <v>63</v>
      </c>
      <c r="H29" s="4">
        <f t="shared" si="0"/>
        <v>0.49448818897637808</v>
      </c>
      <c r="I29" s="16">
        <f t="shared" si="1"/>
        <v>6.2800000000000011</v>
      </c>
      <c r="J29" s="6" t="s">
        <v>17</v>
      </c>
      <c r="K29" s="17">
        <v>28.8</v>
      </c>
      <c r="L29" s="17">
        <f t="shared" si="2"/>
        <v>4.32</v>
      </c>
      <c r="M29" s="1">
        <f t="shared" si="4"/>
        <v>5.5</v>
      </c>
      <c r="N29" s="17">
        <f t="shared" si="5"/>
        <v>12.7</v>
      </c>
      <c r="O29" s="17">
        <v>9</v>
      </c>
      <c r="P29" s="5">
        <v>53342</v>
      </c>
    </row>
    <row r="30" spans="1:18" s="73" customFormat="1">
      <c r="A30" s="70"/>
      <c r="B30" s="71" t="s">
        <v>145</v>
      </c>
      <c r="C30" s="72" t="s">
        <v>144</v>
      </c>
      <c r="D30" s="62" t="s">
        <v>146</v>
      </c>
      <c r="E30" s="62" t="s">
        <v>143</v>
      </c>
      <c r="F30" s="62" t="s">
        <v>134</v>
      </c>
      <c r="G30" s="63" t="s">
        <v>63</v>
      </c>
      <c r="H30" s="64">
        <f t="shared" si="0"/>
        <v>0.28702735802957841</v>
      </c>
      <c r="I30" s="65">
        <f t="shared" si="1"/>
        <v>4.6403999999999979</v>
      </c>
      <c r="J30" s="72" t="s">
        <v>17</v>
      </c>
      <c r="K30" s="66">
        <v>30.95</v>
      </c>
      <c r="L30" s="66">
        <f t="shared" si="2"/>
        <v>4.6425000000000001</v>
      </c>
      <c r="M30" s="67">
        <f t="shared" si="4"/>
        <v>5.5</v>
      </c>
      <c r="N30" s="66">
        <f t="shared" si="5"/>
        <v>16.167100000000001</v>
      </c>
      <c r="O30" s="66">
        <v>11.73</v>
      </c>
      <c r="P30" s="68">
        <v>20292</v>
      </c>
    </row>
    <row r="31" spans="1:18" s="39" customFormat="1">
      <c r="A31" s="36"/>
      <c r="B31" s="24" t="s">
        <v>147</v>
      </c>
      <c r="C31" s="22" t="s">
        <v>148</v>
      </c>
      <c r="D31" s="41" t="s">
        <v>149</v>
      </c>
      <c r="E31" s="41" t="s">
        <v>150</v>
      </c>
      <c r="F31" s="41" t="s">
        <v>134</v>
      </c>
      <c r="G31" s="47" t="s">
        <v>63</v>
      </c>
      <c r="H31" s="4">
        <f t="shared" si="0"/>
        <v>1.1345219778562161</v>
      </c>
      <c r="I31" s="16">
        <f t="shared" si="1"/>
        <v>18.803000000000001</v>
      </c>
      <c r="J31" s="22" t="s">
        <v>17</v>
      </c>
      <c r="K31" s="17">
        <v>48.09</v>
      </c>
      <c r="L31" s="17">
        <f t="shared" si="2"/>
        <v>7.2134999999999998</v>
      </c>
      <c r="M31" s="1">
        <f t="shared" si="4"/>
        <v>5.5</v>
      </c>
      <c r="N31" s="17">
        <f t="shared" si="5"/>
        <v>16.573500000000003</v>
      </c>
      <c r="O31" s="17">
        <v>12.05</v>
      </c>
      <c r="P31" s="5">
        <v>63547</v>
      </c>
    </row>
    <row r="32" spans="1:18" s="39" customFormat="1">
      <c r="A32" s="40"/>
      <c r="B32" s="24" t="s">
        <v>151</v>
      </c>
      <c r="C32" s="22" t="s">
        <v>152</v>
      </c>
      <c r="D32" s="41" t="s">
        <v>153</v>
      </c>
      <c r="E32" s="41" t="s">
        <v>154</v>
      </c>
      <c r="F32" s="41" t="s">
        <v>134</v>
      </c>
      <c r="G32" s="47" t="s">
        <v>63</v>
      </c>
      <c r="H32" s="4">
        <f t="shared" si="0"/>
        <v>1.0335057490198667</v>
      </c>
      <c r="I32" s="16">
        <f t="shared" si="1"/>
        <v>15.685000000000006</v>
      </c>
      <c r="J32" s="22" t="s">
        <v>17</v>
      </c>
      <c r="K32" s="56">
        <v>42.99</v>
      </c>
      <c r="L32" s="17">
        <f t="shared" si="2"/>
        <v>6.4485000000000001</v>
      </c>
      <c r="M32" s="17">
        <f>5.68</f>
        <v>5.68</v>
      </c>
      <c r="N32" s="17">
        <f t="shared" si="5"/>
        <v>15.176499999999999</v>
      </c>
      <c r="O32" s="17">
        <v>10.95</v>
      </c>
      <c r="P32" s="5">
        <v>60894</v>
      </c>
      <c r="R32" s="53" t="s">
        <v>155</v>
      </c>
    </row>
    <row r="33" spans="1:18" s="50" customFormat="1">
      <c r="A33" s="55"/>
      <c r="B33" s="43" t="s">
        <v>156</v>
      </c>
      <c r="C33" s="47" t="s">
        <v>159</v>
      </c>
      <c r="D33" s="45" t="s">
        <v>157</v>
      </c>
      <c r="E33" s="45" t="s">
        <v>158</v>
      </c>
      <c r="F33" s="45" t="s">
        <v>134</v>
      </c>
      <c r="G33" s="47" t="s">
        <v>63</v>
      </c>
      <c r="H33" s="4">
        <f t="shared" si="0"/>
        <v>0.45653721250945339</v>
      </c>
      <c r="I33" s="48">
        <f t="shared" si="1"/>
        <v>10.262500000000003</v>
      </c>
      <c r="J33" s="47" t="s">
        <v>17</v>
      </c>
      <c r="K33" s="49">
        <v>44.99</v>
      </c>
      <c r="L33" s="49">
        <f t="shared" si="2"/>
        <v>6.7484999999999999</v>
      </c>
      <c r="M33" s="49">
        <f>5.5</f>
        <v>5.5</v>
      </c>
      <c r="N33" s="17">
        <f t="shared" si="5"/>
        <v>22.478999999999999</v>
      </c>
      <c r="O33" s="17">
        <v>16.7</v>
      </c>
      <c r="P33" s="5">
        <v>250773</v>
      </c>
    </row>
    <row r="34" spans="1:18" s="39" customFormat="1">
      <c r="A34" s="13">
        <v>44534</v>
      </c>
      <c r="B34" s="24" t="s">
        <v>160</v>
      </c>
      <c r="C34" s="22" t="s">
        <v>161</v>
      </c>
      <c r="D34" s="41" t="s">
        <v>163</v>
      </c>
      <c r="E34" s="41" t="s">
        <v>162</v>
      </c>
      <c r="F34" s="45" t="s">
        <v>134</v>
      </c>
      <c r="G34" s="47" t="s">
        <v>63</v>
      </c>
      <c r="H34" s="4">
        <f t="shared" ref="H34:H92" si="6">I34/N34</f>
        <v>1.0068252226668388</v>
      </c>
      <c r="I34" s="16">
        <f t="shared" si="1"/>
        <v>24.959600000000002</v>
      </c>
      <c r="J34" s="22" t="s">
        <v>17</v>
      </c>
      <c r="K34" s="17">
        <v>65</v>
      </c>
      <c r="L34" s="17">
        <f t="shared" si="2"/>
        <v>9.75</v>
      </c>
      <c r="M34" s="49">
        <f>5.5</f>
        <v>5.5</v>
      </c>
      <c r="N34" s="17">
        <f t="shared" si="5"/>
        <v>24.790399999999998</v>
      </c>
      <c r="O34" s="17">
        <v>18.52</v>
      </c>
      <c r="P34" s="5" t="s">
        <v>29</v>
      </c>
    </row>
    <row r="35" spans="1:18" s="39" customFormat="1">
      <c r="A35" s="36"/>
      <c r="B35" s="24" t="s">
        <v>167</v>
      </c>
      <c r="C35" s="22" t="s">
        <v>166</v>
      </c>
      <c r="D35" s="41" t="s">
        <v>164</v>
      </c>
      <c r="E35" s="41" t="s">
        <v>165</v>
      </c>
      <c r="F35" s="45" t="s">
        <v>134</v>
      </c>
      <c r="G35" s="47" t="s">
        <v>63</v>
      </c>
      <c r="H35" s="4">
        <f t="shared" si="6"/>
        <v>0.99825660478571521</v>
      </c>
      <c r="I35" s="16">
        <f t="shared" si="1"/>
        <v>26.05299999999999</v>
      </c>
      <c r="J35" s="22" t="s">
        <v>17</v>
      </c>
      <c r="K35" s="17">
        <v>68.989999999999995</v>
      </c>
      <c r="L35" s="17">
        <f t="shared" si="2"/>
        <v>10.3485</v>
      </c>
      <c r="M35" s="17">
        <f>6.49</f>
        <v>6.49</v>
      </c>
      <c r="N35" s="17">
        <f t="shared" si="5"/>
        <v>26.098500000000001</v>
      </c>
      <c r="O35" s="17">
        <v>19.55</v>
      </c>
      <c r="P35" s="5" t="s">
        <v>29</v>
      </c>
    </row>
    <row r="36" spans="1:18" s="39" customFormat="1">
      <c r="A36" s="40"/>
      <c r="B36" s="24" t="s">
        <v>168</v>
      </c>
      <c r="C36" s="22" t="s">
        <v>169</v>
      </c>
      <c r="D36" s="41" t="s">
        <v>170</v>
      </c>
      <c r="E36" s="41" t="s">
        <v>171</v>
      </c>
      <c r="F36" s="45" t="s">
        <v>134</v>
      </c>
      <c r="G36" s="47" t="s">
        <v>63</v>
      </c>
      <c r="H36" s="4">
        <f t="shared" si="6"/>
        <v>2.9331689531076655</v>
      </c>
      <c r="I36" s="16">
        <f t="shared" si="1"/>
        <v>86.7209</v>
      </c>
      <c r="J36" s="22" t="s">
        <v>17</v>
      </c>
      <c r="K36" s="17">
        <v>143.49</v>
      </c>
      <c r="L36" s="17">
        <f t="shared" si="2"/>
        <v>21.523500000000002</v>
      </c>
      <c r="M36" s="17">
        <f>5.68</f>
        <v>5.68</v>
      </c>
      <c r="N36" s="17">
        <f t="shared" si="5"/>
        <v>29.565600000000003</v>
      </c>
      <c r="O36" s="17">
        <v>22.28</v>
      </c>
      <c r="P36" s="5">
        <v>76354</v>
      </c>
      <c r="R36" s="53"/>
    </row>
    <row r="37" spans="1:18" s="39" customFormat="1">
      <c r="A37" s="36"/>
      <c r="B37" s="58" t="s">
        <v>173</v>
      </c>
      <c r="C37" s="22" t="s">
        <v>174</v>
      </c>
      <c r="D37" s="41" t="s">
        <v>172</v>
      </c>
      <c r="E37" s="41" t="s">
        <v>175</v>
      </c>
      <c r="F37" s="45" t="s">
        <v>134</v>
      </c>
      <c r="G37" s="47" t="s">
        <v>63</v>
      </c>
      <c r="H37" s="4">
        <f t="shared" si="6"/>
        <v>3.4197850137568056E-2</v>
      </c>
      <c r="I37" s="16">
        <f t="shared" si="1"/>
        <v>1.2416999999999998</v>
      </c>
      <c r="J37" s="22" t="s">
        <v>17</v>
      </c>
      <c r="K37" s="17">
        <v>50.86</v>
      </c>
      <c r="L37" s="17">
        <f t="shared" si="2"/>
        <v>7.6289999999999996</v>
      </c>
      <c r="M37" s="17">
        <f>5.68</f>
        <v>5.68</v>
      </c>
      <c r="N37" s="17">
        <f t="shared" si="5"/>
        <v>36.3093</v>
      </c>
      <c r="O37" s="17">
        <v>27.59</v>
      </c>
      <c r="P37" s="5">
        <v>50454</v>
      </c>
    </row>
    <row r="38" spans="1:18" s="39" customFormat="1">
      <c r="A38" s="36"/>
      <c r="B38" s="24" t="s">
        <v>176</v>
      </c>
      <c r="C38" s="22" t="s">
        <v>178</v>
      </c>
      <c r="D38" s="41" t="s">
        <v>177</v>
      </c>
      <c r="E38" s="41" t="s">
        <v>179</v>
      </c>
      <c r="F38" s="45" t="s">
        <v>134</v>
      </c>
      <c r="G38" s="47" t="s">
        <v>63</v>
      </c>
      <c r="H38" s="4">
        <f t="shared" si="6"/>
        <v>1.9583421284362201</v>
      </c>
      <c r="I38" s="16">
        <f t="shared" si="1"/>
        <v>91.848399999999998</v>
      </c>
      <c r="J38" s="22" t="s">
        <v>17</v>
      </c>
      <c r="K38" s="17">
        <v>170.87</v>
      </c>
      <c r="L38" s="17">
        <f t="shared" si="2"/>
        <v>25.630500000000001</v>
      </c>
      <c r="M38" s="17">
        <f>6.49</f>
        <v>6.49</v>
      </c>
      <c r="N38" s="17">
        <f t="shared" si="5"/>
        <v>46.9011</v>
      </c>
      <c r="O38" s="17">
        <v>35.93</v>
      </c>
      <c r="P38" s="5">
        <v>78791</v>
      </c>
    </row>
    <row r="39" spans="1:18" s="73" customFormat="1">
      <c r="A39" s="78"/>
      <c r="B39" s="71" t="s">
        <v>180</v>
      </c>
      <c r="C39" s="72" t="s">
        <v>182</v>
      </c>
      <c r="D39" s="62" t="s">
        <v>181</v>
      </c>
      <c r="E39" s="62" t="s">
        <v>183</v>
      </c>
      <c r="F39" s="79" t="s">
        <v>134</v>
      </c>
      <c r="G39" s="63" t="s">
        <v>63</v>
      </c>
      <c r="H39" s="64">
        <f t="shared" si="6"/>
        <v>0.1990852479263131</v>
      </c>
      <c r="I39" s="65">
        <f t="shared" si="1"/>
        <v>8.8012999999999977</v>
      </c>
      <c r="J39" s="72" t="s">
        <v>17</v>
      </c>
      <c r="K39" s="66">
        <v>70</v>
      </c>
      <c r="L39" s="66">
        <f t="shared" si="2"/>
        <v>10.5</v>
      </c>
      <c r="M39" s="66">
        <f>6.49</f>
        <v>6.49</v>
      </c>
      <c r="N39" s="66">
        <f>(O39+1)*1.27</f>
        <v>44.2087</v>
      </c>
      <c r="O39" s="66">
        <v>33.81</v>
      </c>
      <c r="P39" s="68">
        <v>15365</v>
      </c>
    </row>
    <row r="40" spans="1:18" s="50" customFormat="1">
      <c r="A40" s="55"/>
      <c r="B40" s="43" t="s">
        <v>184</v>
      </c>
      <c r="C40" s="47" t="s">
        <v>186</v>
      </c>
      <c r="D40" s="45" t="s">
        <v>187</v>
      </c>
      <c r="E40" s="45" t="s">
        <v>185</v>
      </c>
      <c r="F40" s="45" t="s">
        <v>134</v>
      </c>
      <c r="G40" s="47" t="s">
        <v>63</v>
      </c>
      <c r="H40" s="4">
        <f t="shared" si="6"/>
        <v>0.62444550661199305</v>
      </c>
      <c r="I40" s="48">
        <f t="shared" si="1"/>
        <v>29.786800000000003</v>
      </c>
      <c r="J40" s="47" t="s">
        <v>17</v>
      </c>
      <c r="K40" s="49">
        <v>100.68</v>
      </c>
      <c r="L40" s="49">
        <f t="shared" si="2"/>
        <v>15.102</v>
      </c>
      <c r="M40" s="49">
        <f>8.09</f>
        <v>8.09</v>
      </c>
      <c r="N40" s="17">
        <f>(O40+1)*1.27</f>
        <v>47.7012</v>
      </c>
      <c r="O40" s="49">
        <v>36.56</v>
      </c>
      <c r="P40" s="5">
        <v>54036</v>
      </c>
      <c r="R40" s="50" t="s">
        <v>188</v>
      </c>
    </row>
    <row r="41" spans="1:18" s="39" customFormat="1">
      <c r="A41" s="13">
        <v>44536</v>
      </c>
      <c r="B41" s="24" t="s">
        <v>190</v>
      </c>
      <c r="C41" s="22" t="s">
        <v>191</v>
      </c>
      <c r="D41" s="41" t="s">
        <v>193</v>
      </c>
      <c r="E41" s="41" t="s">
        <v>192</v>
      </c>
      <c r="F41" s="14"/>
      <c r="G41" s="22"/>
      <c r="H41" s="4">
        <f t="shared" si="6"/>
        <v>1.8272562699754087</v>
      </c>
      <c r="I41" s="16">
        <f t="shared" si="1"/>
        <v>91.246600000000001</v>
      </c>
      <c r="J41" s="22" t="s">
        <v>17</v>
      </c>
      <c r="K41" s="17">
        <v>172.78</v>
      </c>
      <c r="L41" s="17">
        <f t="shared" si="2"/>
        <v>25.916999999999998</v>
      </c>
      <c r="M41" s="17">
        <v>5.68</v>
      </c>
      <c r="N41" s="17">
        <f t="shared" si="5"/>
        <v>49.936399999999999</v>
      </c>
      <c r="O41" s="54">
        <v>38.32</v>
      </c>
      <c r="P41" s="5">
        <v>61195</v>
      </c>
    </row>
    <row r="42" spans="1:18" s="39" customFormat="1">
      <c r="A42" s="36"/>
      <c r="B42" s="24" t="s">
        <v>196</v>
      </c>
      <c r="C42" s="22" t="s">
        <v>194</v>
      </c>
      <c r="D42" s="41" t="s">
        <v>197</v>
      </c>
      <c r="E42" s="41" t="s">
        <v>195</v>
      </c>
      <c r="F42" s="14"/>
      <c r="G42" s="22"/>
      <c r="H42" s="4">
        <f t="shared" si="6"/>
        <v>0.8837131728214821</v>
      </c>
      <c r="I42" s="16">
        <f t="shared" si="1"/>
        <v>59.078699999999984</v>
      </c>
      <c r="J42" s="22" t="s">
        <v>17</v>
      </c>
      <c r="K42" s="17">
        <v>155.79</v>
      </c>
      <c r="L42" s="17">
        <f t="shared" si="2"/>
        <v>23.368499999999997</v>
      </c>
      <c r="M42" s="17">
        <v>6.49</v>
      </c>
      <c r="N42" s="17">
        <f t="shared" si="5"/>
        <v>66.852800000000002</v>
      </c>
      <c r="O42" s="54">
        <v>51.64</v>
      </c>
      <c r="P42" s="5">
        <v>223810</v>
      </c>
    </row>
    <row r="43" spans="1:18" s="39" customFormat="1">
      <c r="A43" s="36"/>
      <c r="B43" s="24" t="s">
        <v>200</v>
      </c>
      <c r="C43" s="22" t="s">
        <v>198</v>
      </c>
      <c r="D43" s="41" t="s">
        <v>201</v>
      </c>
      <c r="E43" s="41" t="s">
        <v>199</v>
      </c>
      <c r="F43" s="14"/>
      <c r="G43" s="22"/>
      <c r="H43" s="4">
        <f t="shared" si="6"/>
        <v>1.7595513326791599</v>
      </c>
      <c r="I43" s="16">
        <f t="shared" si="1"/>
        <v>110.27900000000001</v>
      </c>
      <c r="J43" s="22" t="s">
        <v>17</v>
      </c>
      <c r="K43" s="17">
        <v>211.11</v>
      </c>
      <c r="L43" s="17">
        <f t="shared" si="2"/>
        <v>31.666499999999999</v>
      </c>
      <c r="M43" s="17">
        <v>6.49</v>
      </c>
      <c r="N43" s="17">
        <f t="shared" si="5"/>
        <v>62.674500000000002</v>
      </c>
      <c r="O43" s="54">
        <v>48.35</v>
      </c>
      <c r="P43" s="5" t="s">
        <v>29</v>
      </c>
    </row>
    <row r="44" spans="1:18" s="39" customFormat="1">
      <c r="A44" s="40"/>
      <c r="B44" s="24" t="s">
        <v>202</v>
      </c>
      <c r="C44" s="22" t="s">
        <v>205</v>
      </c>
      <c r="D44" s="41" t="s">
        <v>203</v>
      </c>
      <c r="E44" s="41" t="s">
        <v>204</v>
      </c>
      <c r="F44" s="14"/>
      <c r="G44" s="22"/>
      <c r="H44" s="15">
        <f t="shared" si="6"/>
        <v>3.3943673295778733</v>
      </c>
      <c r="I44" s="16">
        <f t="shared" si="1"/>
        <v>130.87729999999999</v>
      </c>
      <c r="J44" s="22" t="s">
        <v>17</v>
      </c>
      <c r="K44" s="17">
        <v>206.97</v>
      </c>
      <c r="L44" s="17">
        <f t="shared" si="2"/>
        <v>31.045499999999997</v>
      </c>
      <c r="M44" s="17">
        <v>6.49</v>
      </c>
      <c r="N44" s="17">
        <f t="shared" si="5"/>
        <v>38.557200000000002</v>
      </c>
      <c r="O44" s="54">
        <v>29.36</v>
      </c>
      <c r="P44" s="5">
        <v>221561</v>
      </c>
    </row>
    <row r="45" spans="1:18" s="39" customFormat="1">
      <c r="A45" s="36"/>
      <c r="B45" s="24" t="s">
        <v>206</v>
      </c>
      <c r="C45" s="22" t="s">
        <v>208</v>
      </c>
      <c r="D45" s="41" t="s">
        <v>207</v>
      </c>
      <c r="E45" s="41" t="s">
        <v>209</v>
      </c>
      <c r="F45" s="14"/>
      <c r="G45" s="22"/>
      <c r="H45" s="15">
        <f t="shared" si="6"/>
        <v>0.48485206854724644</v>
      </c>
      <c r="I45" s="16">
        <f t="shared" si="1"/>
        <v>30.3386</v>
      </c>
      <c r="J45" s="22" t="s">
        <v>17</v>
      </c>
      <c r="K45" s="17">
        <v>115.99</v>
      </c>
      <c r="L45" s="17">
        <f t="shared" si="2"/>
        <v>17.398499999999999</v>
      </c>
      <c r="M45" s="17">
        <v>5.68</v>
      </c>
      <c r="N45" s="17">
        <f t="shared" si="5"/>
        <v>62.572900000000004</v>
      </c>
      <c r="O45" s="17">
        <v>48.27</v>
      </c>
      <c r="P45" s="5">
        <v>46280</v>
      </c>
    </row>
    <row r="46" spans="1:18" s="39" customFormat="1">
      <c r="A46" s="23"/>
      <c r="B46" s="24" t="s">
        <v>211</v>
      </c>
      <c r="C46" s="22" t="s">
        <v>212</v>
      </c>
      <c r="D46" s="41" t="s">
        <v>210</v>
      </c>
      <c r="E46" s="41" t="s">
        <v>213</v>
      </c>
      <c r="F46" s="14"/>
      <c r="G46" s="22"/>
      <c r="H46" s="15">
        <f t="shared" si="6"/>
        <v>-8.9598408407904312E-2</v>
      </c>
      <c r="I46" s="16">
        <f t="shared" si="1"/>
        <v>-6.404100000000005</v>
      </c>
      <c r="J46" s="22" t="s">
        <v>17</v>
      </c>
      <c r="K46" s="17">
        <v>84.99</v>
      </c>
      <c r="L46" s="17">
        <f t="shared" si="2"/>
        <v>12.748499999999998</v>
      </c>
      <c r="M46" s="17">
        <v>7.17</v>
      </c>
      <c r="N46" s="17">
        <f t="shared" si="5"/>
        <v>71.4756</v>
      </c>
      <c r="O46" s="17">
        <v>55.28</v>
      </c>
      <c r="P46" s="5">
        <v>34133</v>
      </c>
    </row>
    <row r="47" spans="1:18" s="39" customFormat="1">
      <c r="A47" s="36"/>
      <c r="B47" s="24" t="s">
        <v>215</v>
      </c>
      <c r="C47" s="22" t="s">
        <v>217</v>
      </c>
      <c r="D47" s="41" t="s">
        <v>214</v>
      </c>
      <c r="E47" s="41" t="s">
        <v>216</v>
      </c>
      <c r="F47" s="14"/>
      <c r="G47" s="22"/>
      <c r="H47" s="15">
        <f t="shared" si="6"/>
        <v>1.947707188579844</v>
      </c>
      <c r="I47" s="16">
        <f t="shared" si="1"/>
        <v>137.53149999999997</v>
      </c>
      <c r="J47" s="22" t="s">
        <v>17</v>
      </c>
      <c r="K47" s="17">
        <v>252.51</v>
      </c>
      <c r="L47" s="17">
        <f t="shared" si="2"/>
        <v>37.8765</v>
      </c>
      <c r="M47" s="17">
        <v>6.49</v>
      </c>
      <c r="N47" s="17">
        <f t="shared" si="5"/>
        <v>70.612000000000009</v>
      </c>
      <c r="O47" s="54">
        <v>54.6</v>
      </c>
      <c r="P47" s="5">
        <v>114689</v>
      </c>
    </row>
    <row r="48" spans="1:18" s="39" customFormat="1">
      <c r="A48" s="40"/>
      <c r="B48" s="24" t="s">
        <v>218</v>
      </c>
      <c r="C48" s="22" t="s">
        <v>221</v>
      </c>
      <c r="D48" s="41" t="s">
        <v>219</v>
      </c>
      <c r="E48" s="41" t="s">
        <v>220</v>
      </c>
      <c r="F48" s="14"/>
      <c r="G48" s="22"/>
      <c r="H48" s="15">
        <f t="shared" si="6"/>
        <v>2.093438320209974</v>
      </c>
      <c r="I48" s="16">
        <f t="shared" si="1"/>
        <v>5.9820000000000011</v>
      </c>
      <c r="J48" s="22" t="s">
        <v>17</v>
      </c>
      <c r="K48" s="17">
        <v>16.87</v>
      </c>
      <c r="L48" s="17">
        <f t="shared" si="2"/>
        <v>2.5305</v>
      </c>
      <c r="M48" s="17">
        <v>5.5</v>
      </c>
      <c r="N48" s="17">
        <f t="shared" si="5"/>
        <v>2.8574999999999999</v>
      </c>
      <c r="O48" s="17">
        <v>1.25</v>
      </c>
      <c r="P48" s="5">
        <v>31891</v>
      </c>
    </row>
    <row r="49" spans="1:18" s="39" customFormat="1">
      <c r="A49" s="36"/>
      <c r="B49" s="24" t="s">
        <v>222</v>
      </c>
      <c r="C49" s="22" t="s">
        <v>225</v>
      </c>
      <c r="D49" s="41" t="s">
        <v>223</v>
      </c>
      <c r="E49" s="41" t="s">
        <v>224</v>
      </c>
      <c r="F49" s="14"/>
      <c r="G49" s="22"/>
      <c r="H49" s="15">
        <f t="shared" si="6"/>
        <v>0.55608912114685216</v>
      </c>
      <c r="I49" s="16">
        <f t="shared" si="1"/>
        <v>3.1497999999999999</v>
      </c>
      <c r="J49" s="22" t="s">
        <v>17</v>
      </c>
      <c r="K49" s="17">
        <f>5.84+11</f>
        <v>16.84</v>
      </c>
      <c r="L49" s="17">
        <f t="shared" si="2"/>
        <v>2.5259999999999998</v>
      </c>
      <c r="M49" s="17">
        <v>5.5</v>
      </c>
      <c r="N49" s="17">
        <f t="shared" si="5"/>
        <v>5.6642000000000001</v>
      </c>
      <c r="O49" s="17">
        <v>3.46</v>
      </c>
      <c r="P49" s="5">
        <v>11468</v>
      </c>
    </row>
    <row r="50" spans="1:18" s="50" customFormat="1">
      <c r="A50" s="55"/>
      <c r="B50" s="43" t="s">
        <v>226</v>
      </c>
      <c r="C50" s="47" t="s">
        <v>229</v>
      </c>
      <c r="D50" s="45" t="s">
        <v>227</v>
      </c>
      <c r="E50" s="45" t="s">
        <v>228</v>
      </c>
      <c r="F50" s="80"/>
      <c r="G50" s="47"/>
      <c r="H50" s="81">
        <f t="shared" si="6"/>
        <v>1.4903321995993108</v>
      </c>
      <c r="I50" s="48">
        <f>K50-M50-N50-L50</f>
        <v>9.5961000000000034</v>
      </c>
      <c r="J50" s="47" t="s">
        <v>17</v>
      </c>
      <c r="K50" s="49">
        <v>27.3</v>
      </c>
      <c r="L50" s="49">
        <f t="shared" si="2"/>
        <v>4.0949999999999998</v>
      </c>
      <c r="M50" s="49">
        <v>7.17</v>
      </c>
      <c r="N50" s="49">
        <f t="shared" si="5"/>
        <v>6.4389000000000003</v>
      </c>
      <c r="O50" s="49">
        <v>4.07</v>
      </c>
      <c r="P50" s="82">
        <v>68628</v>
      </c>
      <c r="R50" s="52" t="s">
        <v>230</v>
      </c>
    </row>
    <row r="51" spans="1:18" s="39" customFormat="1">
      <c r="A51" s="13">
        <v>44537</v>
      </c>
      <c r="B51" s="24" t="s">
        <v>231</v>
      </c>
      <c r="C51" s="22" t="s">
        <v>233</v>
      </c>
      <c r="D51" s="41" t="s">
        <v>232</v>
      </c>
      <c r="E51" s="41" t="s">
        <v>234</v>
      </c>
      <c r="F51" s="14"/>
      <c r="G51" s="22"/>
      <c r="H51" s="15">
        <f t="shared" si="6"/>
        <v>1.9011857186193435</v>
      </c>
      <c r="I51" s="16">
        <f t="shared" ref="I51:I58" si="7">K51-M51-N51-L51</f>
        <v>14.4146</v>
      </c>
      <c r="J51" s="22" t="s">
        <v>17</v>
      </c>
      <c r="K51" s="17">
        <v>29.89</v>
      </c>
      <c r="L51" s="17">
        <f t="shared" si="2"/>
        <v>4.4835000000000003</v>
      </c>
      <c r="M51" s="17">
        <v>3.41</v>
      </c>
      <c r="N51" s="17">
        <f t="shared" si="5"/>
        <v>7.5819000000000001</v>
      </c>
      <c r="O51" s="17">
        <v>4.97</v>
      </c>
      <c r="P51" s="5">
        <v>97243</v>
      </c>
    </row>
    <row r="52" spans="1:18" s="39" customFormat="1">
      <c r="A52" s="36"/>
      <c r="B52" s="24" t="s">
        <v>235</v>
      </c>
      <c r="C52" s="22" t="s">
        <v>237</v>
      </c>
      <c r="D52" s="41" t="s">
        <v>236</v>
      </c>
      <c r="E52" s="41" t="s">
        <v>238</v>
      </c>
      <c r="F52" s="14"/>
      <c r="G52" s="22"/>
      <c r="H52" s="15">
        <f t="shared" si="6"/>
        <v>2.3392106661513936</v>
      </c>
      <c r="I52" s="16">
        <f t="shared" si="7"/>
        <v>19.369599999999998</v>
      </c>
      <c r="J52" s="22" t="s">
        <v>17</v>
      </c>
      <c r="K52" s="17">
        <v>39</v>
      </c>
      <c r="L52" s="17">
        <f t="shared" si="2"/>
        <v>5.85</v>
      </c>
      <c r="M52" s="17">
        <v>5.5</v>
      </c>
      <c r="N52" s="17">
        <f t="shared" si="5"/>
        <v>8.2804000000000002</v>
      </c>
      <c r="O52" s="17">
        <v>5.52</v>
      </c>
      <c r="P52" s="5">
        <v>66108</v>
      </c>
    </row>
    <row r="53" spans="1:18" s="39" customFormat="1">
      <c r="A53" s="36"/>
      <c r="B53" s="24" t="s">
        <v>239</v>
      </c>
      <c r="C53" s="22" t="s">
        <v>241</v>
      </c>
      <c r="D53" s="41" t="s">
        <v>240</v>
      </c>
      <c r="E53" s="41" t="s">
        <v>242</v>
      </c>
      <c r="F53" s="14"/>
      <c r="G53" s="22"/>
      <c r="H53" s="15">
        <f t="shared" si="6"/>
        <v>2.4699592006444742</v>
      </c>
      <c r="I53" s="16">
        <f t="shared" si="7"/>
        <v>19.0093</v>
      </c>
      <c r="J53" s="22" t="s">
        <v>17</v>
      </c>
      <c r="K53" s="17">
        <v>35.43</v>
      </c>
      <c r="L53" s="17">
        <f t="shared" si="2"/>
        <v>5.3144999999999998</v>
      </c>
      <c r="M53" s="17">
        <v>3.41</v>
      </c>
      <c r="N53" s="17">
        <f t="shared" si="5"/>
        <v>7.6961999999999993</v>
      </c>
      <c r="O53" s="17">
        <v>5.0599999999999996</v>
      </c>
      <c r="P53" s="5">
        <v>109996</v>
      </c>
    </row>
    <row r="54" spans="1:18" s="39" customFormat="1">
      <c r="A54" s="36"/>
      <c r="B54" s="24" t="s">
        <v>243</v>
      </c>
      <c r="C54" s="22" t="s">
        <v>245</v>
      </c>
      <c r="D54" s="41" t="s">
        <v>244</v>
      </c>
      <c r="E54" s="41" t="s">
        <v>246</v>
      </c>
      <c r="F54" s="14"/>
      <c r="G54" s="22"/>
      <c r="H54" s="15">
        <f t="shared" si="6"/>
        <v>1.8183568762447408</v>
      </c>
      <c r="I54" s="16">
        <f t="shared" si="7"/>
        <v>13.7866</v>
      </c>
      <c r="J54" s="22" t="s">
        <v>17</v>
      </c>
      <c r="K54" s="17">
        <v>31.61</v>
      </c>
      <c r="L54" s="17">
        <f t="shared" si="2"/>
        <v>4.7414999999999994</v>
      </c>
      <c r="M54" s="17">
        <v>5.5</v>
      </c>
      <c r="N54" s="17">
        <f t="shared" si="5"/>
        <v>7.5819000000000001</v>
      </c>
      <c r="O54" s="17">
        <v>4.97</v>
      </c>
      <c r="P54" s="5">
        <v>211682</v>
      </c>
    </row>
    <row r="55" spans="1:18" s="39" customFormat="1">
      <c r="A55" s="36"/>
      <c r="B55" s="24" t="s">
        <v>247</v>
      </c>
      <c r="C55" s="22" t="s">
        <v>249</v>
      </c>
      <c r="D55" s="41" t="s">
        <v>248</v>
      </c>
      <c r="E55" s="41" t="s">
        <v>250</v>
      </c>
      <c r="F55" s="14"/>
      <c r="G55" s="22"/>
      <c r="H55" s="15">
        <f t="shared" si="6"/>
        <v>5.4302299939031506</v>
      </c>
      <c r="I55" s="16">
        <f t="shared" si="7"/>
        <v>41.8611</v>
      </c>
      <c r="J55" s="22" t="s">
        <v>17</v>
      </c>
      <c r="K55" s="17">
        <v>65</v>
      </c>
      <c r="L55" s="17">
        <f t="shared" si="2"/>
        <v>9.75</v>
      </c>
      <c r="M55" s="17">
        <v>5.68</v>
      </c>
      <c r="N55" s="17">
        <f t="shared" si="5"/>
        <v>7.7089000000000008</v>
      </c>
      <c r="O55" s="17">
        <v>5.07</v>
      </c>
      <c r="P55" s="5" t="s">
        <v>29</v>
      </c>
    </row>
    <row r="56" spans="1:18" s="39" customFormat="1" ht="13.7" customHeight="1">
      <c r="A56" s="40"/>
      <c r="B56" s="24" t="s">
        <v>251</v>
      </c>
      <c r="C56" s="22" t="s">
        <v>254</v>
      </c>
      <c r="D56" s="41" t="s">
        <v>252</v>
      </c>
      <c r="E56" s="41" t="s">
        <v>253</v>
      </c>
      <c r="F56" s="14"/>
      <c r="G56" s="22"/>
      <c r="H56" s="15">
        <f t="shared" si="6"/>
        <v>0.21941843883687773</v>
      </c>
      <c r="I56" s="16">
        <f t="shared" si="7"/>
        <v>1.7695000000000003</v>
      </c>
      <c r="J56" s="22" t="s">
        <v>30</v>
      </c>
      <c r="K56" s="17">
        <v>18.04</v>
      </c>
      <c r="L56" s="17">
        <f t="shared" si="2"/>
        <v>2.706</v>
      </c>
      <c r="M56" s="17">
        <v>5.5</v>
      </c>
      <c r="N56" s="17">
        <f t="shared" si="5"/>
        <v>8.0644999999999989</v>
      </c>
      <c r="O56" s="17">
        <v>5.35</v>
      </c>
      <c r="P56" s="5">
        <v>25604</v>
      </c>
    </row>
    <row r="57" spans="1:18" s="39" customFormat="1">
      <c r="A57" s="40"/>
      <c r="B57" s="24" t="s">
        <v>255</v>
      </c>
      <c r="C57" s="22" t="s">
        <v>257</v>
      </c>
      <c r="D57" s="41" t="s">
        <v>256</v>
      </c>
      <c r="E57" s="41" t="s">
        <v>258</v>
      </c>
      <c r="F57" s="14"/>
      <c r="G57" s="22"/>
      <c r="H57" s="15">
        <f t="shared" si="6"/>
        <v>4.2206053357254394</v>
      </c>
      <c r="I57" s="16">
        <f t="shared" si="7"/>
        <v>38.110799999999998</v>
      </c>
      <c r="J57" s="22" t="s">
        <v>17</v>
      </c>
      <c r="K57" s="17">
        <v>61.93</v>
      </c>
      <c r="L57" s="17">
        <f t="shared" si="2"/>
        <v>9.2895000000000003</v>
      </c>
      <c r="M57" s="17">
        <v>5.5</v>
      </c>
      <c r="N57" s="17">
        <f t="shared" si="5"/>
        <v>9.0297000000000001</v>
      </c>
      <c r="O57" s="17">
        <v>6.11</v>
      </c>
      <c r="P57" s="5">
        <v>114145</v>
      </c>
    </row>
    <row r="58" spans="1:18" s="50" customFormat="1">
      <c r="A58" s="55"/>
      <c r="B58" s="43" t="s">
        <v>259</v>
      </c>
      <c r="C58" s="47" t="s">
        <v>261</v>
      </c>
      <c r="D58" s="45" t="s">
        <v>260</v>
      </c>
      <c r="E58" s="45" t="s">
        <v>262</v>
      </c>
      <c r="F58" s="80"/>
      <c r="G58" s="47"/>
      <c r="H58" s="81">
        <f t="shared" si="6"/>
        <v>3.1948641554940775</v>
      </c>
      <c r="I58" s="48">
        <f t="shared" si="7"/>
        <v>31.526600000000002</v>
      </c>
      <c r="J58" s="47" t="s">
        <v>17</v>
      </c>
      <c r="K58" s="49">
        <v>55.17</v>
      </c>
      <c r="L58" s="49">
        <f t="shared" si="2"/>
        <v>8.2754999999999992</v>
      </c>
      <c r="M58" s="49">
        <v>5.5</v>
      </c>
      <c r="N58" s="49">
        <f t="shared" si="5"/>
        <v>9.8678999999999988</v>
      </c>
      <c r="O58" s="49">
        <v>6.77</v>
      </c>
      <c r="P58" s="82" t="s">
        <v>263</v>
      </c>
      <c r="R58" s="52" t="s">
        <v>230</v>
      </c>
    </row>
    <row r="59" spans="1:18" s="39" customFormat="1">
      <c r="A59" s="13">
        <v>44538</v>
      </c>
      <c r="B59" s="24" t="s">
        <v>264</v>
      </c>
      <c r="C59" s="22" t="s">
        <v>267</v>
      </c>
      <c r="D59" s="41" t="s">
        <v>265</v>
      </c>
      <c r="E59" s="41" t="s">
        <v>266</v>
      </c>
      <c r="F59" s="14"/>
      <c r="G59" s="22"/>
      <c r="H59" s="15">
        <f t="shared" si="6"/>
        <v>-4.9413922691481572E-2</v>
      </c>
      <c r="I59" s="16">
        <f t="shared" ref="I59:I92" si="8">K59-M59-N59-L59</f>
        <v>-0.22089999999999921</v>
      </c>
      <c r="J59" s="22" t="s">
        <v>30</v>
      </c>
      <c r="K59" s="17">
        <v>11.47</v>
      </c>
      <c r="L59" s="17">
        <f t="shared" si="2"/>
        <v>1.7205000000000001</v>
      </c>
      <c r="M59" s="49">
        <v>5.5</v>
      </c>
      <c r="N59" s="17">
        <f t="shared" si="5"/>
        <v>4.4703999999999997</v>
      </c>
      <c r="O59" s="17">
        <v>2.52</v>
      </c>
      <c r="P59" s="5">
        <v>12579</v>
      </c>
    </row>
    <row r="60" spans="1:18" s="39" customFormat="1">
      <c r="A60" s="36"/>
      <c r="B60" s="24" t="s">
        <v>268</v>
      </c>
      <c r="C60" s="22" t="s">
        <v>271</v>
      </c>
      <c r="D60" s="41" t="s">
        <v>269</v>
      </c>
      <c r="E60" s="41" t="s">
        <v>270</v>
      </c>
      <c r="F60" s="14"/>
      <c r="G60" s="22"/>
      <c r="H60" s="15">
        <f t="shared" si="6"/>
        <v>10.304496673265556</v>
      </c>
      <c r="I60" s="16">
        <f t="shared" si="8"/>
        <v>69.228699999999989</v>
      </c>
      <c r="J60" s="22" t="s">
        <v>17</v>
      </c>
      <c r="K60" s="17">
        <v>95.82</v>
      </c>
      <c r="L60" s="17">
        <f t="shared" si="2"/>
        <v>14.372999999999999</v>
      </c>
      <c r="M60" s="49">
        <v>5.5</v>
      </c>
      <c r="N60" s="17">
        <f t="shared" si="5"/>
        <v>6.7183000000000002</v>
      </c>
      <c r="O60" s="17">
        <v>4.29</v>
      </c>
      <c r="P60" s="5">
        <v>92229</v>
      </c>
    </row>
    <row r="61" spans="1:18" s="39" customFormat="1">
      <c r="A61" s="36"/>
      <c r="B61" s="24" t="s">
        <v>272</v>
      </c>
      <c r="C61" s="22" t="s">
        <v>275</v>
      </c>
      <c r="D61" s="41" t="s">
        <v>273</v>
      </c>
      <c r="E61" s="41" t="s">
        <v>274</v>
      </c>
      <c r="F61" s="14"/>
      <c r="G61" s="22"/>
      <c r="H61" s="15">
        <f t="shared" si="6"/>
        <v>0.95075817951905828</v>
      </c>
      <c r="I61" s="16">
        <f t="shared" si="8"/>
        <v>8.947300000000002</v>
      </c>
      <c r="J61" s="22" t="s">
        <v>30</v>
      </c>
      <c r="K61" s="17">
        <v>28.28</v>
      </c>
      <c r="L61" s="17">
        <f t="shared" si="2"/>
        <v>4.242</v>
      </c>
      <c r="M61" s="17">
        <v>5.68</v>
      </c>
      <c r="N61" s="17">
        <f t="shared" si="5"/>
        <v>9.4107000000000003</v>
      </c>
      <c r="O61" s="17">
        <v>6.41</v>
      </c>
      <c r="P61" s="5">
        <v>15124</v>
      </c>
    </row>
    <row r="62" spans="1:18" s="39" customFormat="1">
      <c r="A62" s="40"/>
      <c r="B62" s="24" t="s">
        <v>277</v>
      </c>
      <c r="C62" s="22" t="s">
        <v>278</v>
      </c>
      <c r="D62" s="41" t="s">
        <v>276</v>
      </c>
      <c r="E62" s="41" t="s">
        <v>279</v>
      </c>
      <c r="F62" s="14"/>
      <c r="G62" s="22"/>
      <c r="H62" s="15">
        <f t="shared" si="6"/>
        <v>3.2596014783866307</v>
      </c>
      <c r="I62" s="16">
        <f t="shared" si="8"/>
        <v>44.625900000000009</v>
      </c>
      <c r="J62" s="22" t="s">
        <v>17</v>
      </c>
      <c r="K62" s="17">
        <v>75.290000000000006</v>
      </c>
      <c r="L62" s="17">
        <f t="shared" si="2"/>
        <v>11.2935</v>
      </c>
      <c r="M62" s="17">
        <v>5.68</v>
      </c>
      <c r="N62" s="17">
        <f t="shared" si="5"/>
        <v>13.6906</v>
      </c>
      <c r="O62" s="17">
        <v>9.7799999999999994</v>
      </c>
      <c r="P62" s="5">
        <v>179162</v>
      </c>
    </row>
    <row r="63" spans="1:18" s="39" customFormat="1">
      <c r="A63" s="36"/>
      <c r="B63" s="24" t="s">
        <v>281</v>
      </c>
      <c r="C63" s="22" t="s">
        <v>282</v>
      </c>
      <c r="D63" s="41" t="s">
        <v>280</v>
      </c>
      <c r="E63" s="41" t="s">
        <v>283</v>
      </c>
      <c r="F63" s="14"/>
      <c r="G63" s="22"/>
      <c r="H63" s="15">
        <f t="shared" si="6"/>
        <v>0.9176176766450449</v>
      </c>
      <c r="I63" s="16">
        <f t="shared" si="8"/>
        <v>13.227</v>
      </c>
      <c r="J63" s="22" t="s">
        <v>17</v>
      </c>
      <c r="K63" s="17">
        <v>38.99</v>
      </c>
      <c r="L63" s="17">
        <f t="shared" si="2"/>
        <v>5.8485000000000005</v>
      </c>
      <c r="M63" s="49">
        <v>5.5</v>
      </c>
      <c r="N63" s="17">
        <f t="shared" si="5"/>
        <v>14.4145</v>
      </c>
      <c r="O63" s="17">
        <v>10.35</v>
      </c>
      <c r="P63" s="5">
        <v>48983</v>
      </c>
    </row>
    <row r="64" spans="1:18" s="50" customFormat="1">
      <c r="A64" s="55"/>
      <c r="B64" s="43" t="s">
        <v>284</v>
      </c>
      <c r="C64" s="47" t="s">
        <v>286</v>
      </c>
      <c r="D64" s="45" t="s">
        <v>285</v>
      </c>
      <c r="E64" s="45" t="s">
        <v>287</v>
      </c>
      <c r="F64" s="80"/>
      <c r="G64" s="47"/>
      <c r="H64" s="81">
        <f t="shared" si="6"/>
        <v>1.5371618211185138</v>
      </c>
      <c r="I64" s="48">
        <f t="shared" si="8"/>
        <v>24.363399999999999</v>
      </c>
      <c r="J64" s="47" t="s">
        <v>17</v>
      </c>
      <c r="K64" s="49">
        <v>53.78</v>
      </c>
      <c r="L64" s="49">
        <f t="shared" si="2"/>
        <v>8.0670000000000002</v>
      </c>
      <c r="M64" s="49">
        <v>5.5</v>
      </c>
      <c r="N64" s="49">
        <f t="shared" si="5"/>
        <v>15.849600000000001</v>
      </c>
      <c r="O64" s="49">
        <v>11.48</v>
      </c>
      <c r="P64" s="82">
        <v>19211</v>
      </c>
      <c r="R64" s="52" t="s">
        <v>288</v>
      </c>
    </row>
    <row r="65" spans="1:20" s="39" customFormat="1">
      <c r="A65" s="40">
        <v>44539</v>
      </c>
      <c r="B65" s="24" t="s">
        <v>289</v>
      </c>
      <c r="C65" s="22" t="s">
        <v>291</v>
      </c>
      <c r="D65" s="41" t="s">
        <v>290</v>
      </c>
      <c r="E65" s="41" t="s">
        <v>292</v>
      </c>
      <c r="F65" s="22"/>
      <c r="G65" s="22"/>
      <c r="H65" s="15">
        <f t="shared" si="6"/>
        <v>1.0204132495307525</v>
      </c>
      <c r="I65" s="16">
        <f t="shared" si="8"/>
        <v>13.101800000000001</v>
      </c>
      <c r="J65" s="22" t="s">
        <v>30</v>
      </c>
      <c r="K65" s="17">
        <v>36.99</v>
      </c>
      <c r="L65" s="17">
        <f t="shared" si="2"/>
        <v>5.5484999999999998</v>
      </c>
      <c r="M65" s="17">
        <v>5.5</v>
      </c>
      <c r="N65" s="17">
        <f t="shared" si="5"/>
        <v>12.839699999999999</v>
      </c>
      <c r="O65" s="17">
        <v>9.11</v>
      </c>
      <c r="P65" s="5">
        <v>21700</v>
      </c>
    </row>
    <row r="66" spans="1:20" s="39" customFormat="1">
      <c r="A66" s="36"/>
      <c r="B66" s="24" t="s">
        <v>293</v>
      </c>
      <c r="C66" s="22" t="s">
        <v>295</v>
      </c>
      <c r="D66" s="41" t="s">
        <v>294</v>
      </c>
      <c r="E66" s="41" t="s">
        <v>296</v>
      </c>
      <c r="G66" s="22"/>
      <c r="H66" s="15">
        <f t="shared" si="6"/>
        <v>2.9889852251614615</v>
      </c>
      <c r="I66" s="16">
        <f t="shared" si="8"/>
        <v>60.812100000000001</v>
      </c>
      <c r="J66" s="22" t="s">
        <v>17</v>
      </c>
      <c r="K66" s="17">
        <v>101.95</v>
      </c>
      <c r="L66" s="17">
        <f t="shared" si="2"/>
        <v>15.2925</v>
      </c>
      <c r="M66" s="17">
        <v>5.5</v>
      </c>
      <c r="N66" s="17">
        <f t="shared" si="5"/>
        <v>20.345400000000001</v>
      </c>
      <c r="O66" s="17">
        <v>15.02</v>
      </c>
      <c r="P66" s="5">
        <v>253742</v>
      </c>
    </row>
    <row r="67" spans="1:20">
      <c r="B67" s="24" t="s">
        <v>297</v>
      </c>
      <c r="C67" s="6" t="s">
        <v>299</v>
      </c>
      <c r="D67" s="30" t="s">
        <v>298</v>
      </c>
      <c r="E67" s="30" t="s">
        <v>300</v>
      </c>
      <c r="H67" s="4">
        <f t="shared" si="6"/>
        <v>0.61138322276644574</v>
      </c>
      <c r="I67" s="8">
        <f t="shared" si="8"/>
        <v>12.819300000000002</v>
      </c>
      <c r="J67" s="6" t="s">
        <v>17</v>
      </c>
      <c r="K67" s="1">
        <v>46.22</v>
      </c>
      <c r="L67" s="1">
        <f t="shared" si="2"/>
        <v>6.9329999999999998</v>
      </c>
      <c r="M67" s="1">
        <v>5.5</v>
      </c>
      <c r="N67" s="1">
        <f t="shared" si="5"/>
        <v>20.967699999999997</v>
      </c>
      <c r="O67" s="1">
        <v>15.51</v>
      </c>
      <c r="P67" s="5">
        <v>55945</v>
      </c>
    </row>
    <row r="68" spans="1:20">
      <c r="B68" s="24" t="s">
        <v>301</v>
      </c>
      <c r="C68" s="6" t="s">
        <v>303</v>
      </c>
      <c r="D68" s="30" t="s">
        <v>302</v>
      </c>
      <c r="E68" s="30" t="s">
        <v>304</v>
      </c>
      <c r="H68" s="4">
        <f t="shared" si="6"/>
        <v>1.8384269762889804</v>
      </c>
      <c r="I68" s="8">
        <f t="shared" si="8"/>
        <v>37.193399999999997</v>
      </c>
      <c r="J68" s="6" t="s">
        <v>17</v>
      </c>
      <c r="K68" s="1">
        <v>71.569999999999993</v>
      </c>
      <c r="L68" s="1">
        <f t="shared" si="2"/>
        <v>10.735499999999998</v>
      </c>
      <c r="M68" s="1">
        <v>3.41</v>
      </c>
      <c r="N68" s="1">
        <f t="shared" si="5"/>
        <v>20.231100000000001</v>
      </c>
      <c r="O68" s="1">
        <v>14.93</v>
      </c>
      <c r="P68" s="5">
        <v>125030</v>
      </c>
    </row>
    <row r="69" spans="1:20">
      <c r="B69" s="24" t="s">
        <v>305</v>
      </c>
      <c r="C69" s="6" t="s">
        <v>307</v>
      </c>
      <c r="D69" s="2" t="s">
        <v>306</v>
      </c>
      <c r="E69" s="2" t="s">
        <v>308</v>
      </c>
      <c r="H69" s="4">
        <f t="shared" si="6"/>
        <v>0.64580812788829622</v>
      </c>
      <c r="I69" s="8">
        <f t="shared" si="8"/>
        <v>13.024400000000004</v>
      </c>
      <c r="J69" s="6" t="s">
        <v>17</v>
      </c>
      <c r="K69" s="1">
        <v>45.52</v>
      </c>
      <c r="L69" s="1">
        <f t="shared" si="2"/>
        <v>6.8280000000000003</v>
      </c>
      <c r="M69" s="1">
        <v>5.5</v>
      </c>
      <c r="N69" s="1">
        <f t="shared" si="5"/>
        <v>20.1676</v>
      </c>
      <c r="O69" s="1">
        <v>14.88</v>
      </c>
      <c r="P69" s="5">
        <v>42924</v>
      </c>
    </row>
    <row r="70" spans="1:20">
      <c r="B70" s="24" t="s">
        <v>309</v>
      </c>
      <c r="C70" s="6" t="s">
        <v>311</v>
      </c>
      <c r="D70" s="2" t="s">
        <v>310</v>
      </c>
      <c r="E70" s="2" t="s">
        <v>312</v>
      </c>
      <c r="H70" s="4">
        <f t="shared" si="6"/>
        <v>0.64984875424296307</v>
      </c>
      <c r="I70" s="8">
        <f t="shared" si="8"/>
        <v>14.0715</v>
      </c>
      <c r="J70" s="6" t="s">
        <v>17</v>
      </c>
      <c r="K70" s="1">
        <v>48.5</v>
      </c>
      <c r="L70" s="1">
        <f t="shared" si="2"/>
        <v>7.2749999999999995</v>
      </c>
      <c r="M70" s="1">
        <v>5.5</v>
      </c>
      <c r="N70" s="1">
        <f t="shared" si="5"/>
        <v>21.653500000000001</v>
      </c>
      <c r="O70" s="1">
        <v>16.05</v>
      </c>
      <c r="P70" s="5">
        <v>31685</v>
      </c>
    </row>
    <row r="71" spans="1:20">
      <c r="B71" s="24" t="s">
        <v>313</v>
      </c>
      <c r="C71" s="6" t="s">
        <v>316</v>
      </c>
      <c r="D71" s="2" t="s">
        <v>314</v>
      </c>
      <c r="E71" s="2" t="s">
        <v>315</v>
      </c>
      <c r="H71" s="4">
        <f t="shared" si="6"/>
        <v>1.1264201562122296</v>
      </c>
      <c r="I71" s="8">
        <f t="shared" si="8"/>
        <v>28.425099999999993</v>
      </c>
      <c r="J71" s="6" t="s">
        <v>17</v>
      </c>
      <c r="K71" s="1">
        <v>69.599999999999994</v>
      </c>
      <c r="L71" s="1">
        <f t="shared" si="2"/>
        <v>10.44</v>
      </c>
      <c r="M71" s="1">
        <v>5.5</v>
      </c>
      <c r="N71" s="1">
        <f t="shared" si="5"/>
        <v>25.234900000000003</v>
      </c>
      <c r="O71" s="1">
        <v>18.87</v>
      </c>
      <c r="P71" s="5">
        <v>233502</v>
      </c>
    </row>
    <row r="72" spans="1:20">
      <c r="B72" s="24" t="s">
        <v>317</v>
      </c>
      <c r="C72" s="6" t="s">
        <v>319</v>
      </c>
      <c r="D72" s="2" t="s">
        <v>318</v>
      </c>
      <c r="E72" s="2" t="s">
        <v>320</v>
      </c>
      <c r="H72" s="4">
        <f t="shared" si="6"/>
        <v>0.63588491312003714</v>
      </c>
      <c r="I72" s="8">
        <f t="shared" si="8"/>
        <v>19.139499999999998</v>
      </c>
      <c r="J72" s="6" t="s">
        <v>17</v>
      </c>
      <c r="K72" s="1">
        <v>64.61</v>
      </c>
      <c r="L72" s="1">
        <f t="shared" si="2"/>
        <v>9.6914999999999996</v>
      </c>
      <c r="M72" s="1">
        <v>5.68</v>
      </c>
      <c r="N72" s="1">
        <f t="shared" si="5"/>
        <v>30.099</v>
      </c>
      <c r="O72" s="1">
        <v>22.7</v>
      </c>
      <c r="P72" s="5">
        <v>78283</v>
      </c>
      <c r="R72" s="2" t="s">
        <v>321</v>
      </c>
    </row>
    <row r="73" spans="1:20" s="50" customFormat="1">
      <c r="A73" s="42">
        <v>44540</v>
      </c>
      <c r="B73" s="43" t="s">
        <v>322</v>
      </c>
      <c r="C73" s="47" t="s">
        <v>324</v>
      </c>
      <c r="D73" s="52" t="s">
        <v>323</v>
      </c>
      <c r="E73" s="52" t="s">
        <v>325</v>
      </c>
      <c r="G73" s="47"/>
      <c r="H73" s="81">
        <f t="shared" si="6"/>
        <v>0.55807121854129116</v>
      </c>
      <c r="I73" s="48">
        <f t="shared" si="8"/>
        <v>19.795399999999994</v>
      </c>
      <c r="J73" s="47" t="s">
        <v>17</v>
      </c>
      <c r="K73" s="49">
        <v>71.489999999999995</v>
      </c>
      <c r="L73" s="49">
        <f t="shared" si="2"/>
        <v>10.7235</v>
      </c>
      <c r="M73" s="49">
        <v>5.5</v>
      </c>
      <c r="N73" s="49">
        <f t="shared" si="5"/>
        <v>35.4711</v>
      </c>
      <c r="O73" s="49">
        <v>26.93</v>
      </c>
      <c r="P73" s="82">
        <v>79171</v>
      </c>
    </row>
    <row r="74" spans="1:20">
      <c r="B74" s="24" t="s">
        <v>326</v>
      </c>
      <c r="C74" s="6" t="s">
        <v>328</v>
      </c>
      <c r="D74" s="2" t="s">
        <v>327</v>
      </c>
      <c r="E74" s="2" t="s">
        <v>329</v>
      </c>
      <c r="H74" s="4">
        <f t="shared" si="6"/>
        <v>0.1666293354468546</v>
      </c>
      <c r="I74" s="8">
        <f t="shared" si="8"/>
        <v>4.835499999999997</v>
      </c>
      <c r="J74" s="6" t="s">
        <v>17</v>
      </c>
      <c r="K74" s="1">
        <v>46.3</v>
      </c>
      <c r="L74" s="1">
        <f t="shared" si="2"/>
        <v>6.9449999999999994</v>
      </c>
      <c r="M74" s="1">
        <v>5.5</v>
      </c>
      <c r="N74" s="1">
        <f t="shared" si="5"/>
        <v>29.019500000000001</v>
      </c>
      <c r="O74" s="1">
        <v>21.85</v>
      </c>
      <c r="P74" s="6">
        <v>850</v>
      </c>
    </row>
    <row r="75" spans="1:20">
      <c r="B75" s="24" t="s">
        <v>330</v>
      </c>
      <c r="C75" s="6" t="s">
        <v>332</v>
      </c>
      <c r="D75" s="2" t="s">
        <v>331</v>
      </c>
      <c r="E75" s="2" t="s">
        <v>333</v>
      </c>
      <c r="H75" s="4">
        <f t="shared" si="6"/>
        <v>0.24132586356833122</v>
      </c>
      <c r="I75" s="8">
        <f t="shared" si="8"/>
        <v>20.396500000000003</v>
      </c>
      <c r="J75" s="6" t="s">
        <v>17</v>
      </c>
      <c r="K75" s="1">
        <v>129.9</v>
      </c>
      <c r="L75" s="1">
        <f t="shared" si="2"/>
        <v>19.484999999999999</v>
      </c>
      <c r="M75" s="1">
        <v>5.5</v>
      </c>
      <c r="N75" s="1">
        <f t="shared" si="5"/>
        <v>84.518500000000003</v>
      </c>
      <c r="O75" s="1">
        <v>65.55</v>
      </c>
      <c r="P75" s="5">
        <v>4640</v>
      </c>
    </row>
    <row r="76" spans="1:20">
      <c r="B76" s="24" t="s">
        <v>334</v>
      </c>
      <c r="C76" s="6" t="s">
        <v>336</v>
      </c>
      <c r="D76" s="2" t="s">
        <v>335</v>
      </c>
      <c r="E76" s="2" t="s">
        <v>337</v>
      </c>
      <c r="H76" s="4">
        <f t="shared" si="6"/>
        <v>4.3400250644345135</v>
      </c>
      <c r="I76" s="8">
        <f t="shared" si="8"/>
        <v>36.708800000000004</v>
      </c>
      <c r="J76" s="6" t="s">
        <v>17</v>
      </c>
      <c r="K76" s="1">
        <v>59.82</v>
      </c>
      <c r="L76" s="1">
        <f t="shared" si="2"/>
        <v>8.972999999999999</v>
      </c>
      <c r="M76" s="1">
        <v>5.68</v>
      </c>
      <c r="N76" s="1">
        <f t="shared" si="5"/>
        <v>8.4581999999999997</v>
      </c>
      <c r="O76" s="1">
        <v>5.66</v>
      </c>
      <c r="P76" s="6" t="s">
        <v>29</v>
      </c>
      <c r="R76" t="s">
        <v>338</v>
      </c>
      <c r="T76" s="2" t="s">
        <v>339</v>
      </c>
    </row>
    <row r="77" spans="1:20">
      <c r="A77" s="92"/>
      <c r="B77" s="24" t="s">
        <v>340</v>
      </c>
      <c r="C77" s="85" t="s">
        <v>342</v>
      </c>
      <c r="D77" s="86" t="s">
        <v>341</v>
      </c>
      <c r="E77" s="86" t="s">
        <v>343</v>
      </c>
      <c r="F77" s="28"/>
      <c r="G77" s="85"/>
      <c r="H77" s="87">
        <f t="shared" si="6"/>
        <v>0.46928280306425119</v>
      </c>
      <c r="I77" s="88">
        <f t="shared" si="8"/>
        <v>28.589600000000004</v>
      </c>
      <c r="J77" s="85" t="s">
        <v>17</v>
      </c>
      <c r="K77" s="51">
        <v>111.99</v>
      </c>
      <c r="L77" s="51">
        <f t="shared" si="2"/>
        <v>16.798499999999997</v>
      </c>
      <c r="M77" s="51">
        <v>5.68</v>
      </c>
      <c r="N77" s="51">
        <f t="shared" si="5"/>
        <v>60.921900000000001</v>
      </c>
      <c r="O77" s="51">
        <v>46.97</v>
      </c>
      <c r="P77" s="89">
        <v>91876</v>
      </c>
    </row>
    <row r="78" spans="1:20">
      <c r="A78" s="84"/>
      <c r="B78" s="24" t="s">
        <v>344</v>
      </c>
      <c r="C78" s="85" t="s">
        <v>347</v>
      </c>
      <c r="D78" s="86" t="s">
        <v>345</v>
      </c>
      <c r="E78" s="86" t="s">
        <v>346</v>
      </c>
      <c r="F78" s="28"/>
      <c r="G78" s="85"/>
      <c r="H78" s="87">
        <f t="shared" si="6"/>
        <v>1.5592205386091444</v>
      </c>
      <c r="I78" s="88">
        <f t="shared" si="8"/>
        <v>23.564500000000002</v>
      </c>
      <c r="J78" s="85" t="s">
        <v>17</v>
      </c>
      <c r="K78" s="51">
        <v>49.95</v>
      </c>
      <c r="L78" s="51">
        <f t="shared" si="2"/>
        <v>7.4924999999999997</v>
      </c>
      <c r="M78" s="51">
        <v>3.78</v>
      </c>
      <c r="N78" s="51">
        <f t="shared" si="5"/>
        <v>15.113000000000001</v>
      </c>
      <c r="O78" s="51">
        <v>10.9</v>
      </c>
      <c r="P78" s="89">
        <v>30738</v>
      </c>
    </row>
    <row r="79" spans="1:20">
      <c r="A79" s="84"/>
      <c r="B79" s="24" t="s">
        <v>348</v>
      </c>
      <c r="C79" s="85" t="s">
        <v>350</v>
      </c>
      <c r="D79" s="86" t="s">
        <v>349</v>
      </c>
      <c r="E79" s="86" t="s">
        <v>351</v>
      </c>
      <c r="F79" s="28"/>
      <c r="G79" s="85"/>
      <c r="H79" s="87">
        <f t="shared" si="6"/>
        <v>2.8246406125839774</v>
      </c>
      <c r="I79" s="88">
        <f t="shared" si="8"/>
        <v>39.101500000000001</v>
      </c>
      <c r="J79" s="85" t="s">
        <v>17</v>
      </c>
      <c r="K79" s="51">
        <v>68.97</v>
      </c>
      <c r="L79" s="51">
        <f t="shared" si="2"/>
        <v>10.345499999999999</v>
      </c>
      <c r="M79" s="51">
        <v>5.68</v>
      </c>
      <c r="N79" s="51">
        <f t="shared" si="5"/>
        <v>13.843</v>
      </c>
      <c r="O79" s="51">
        <v>9.9</v>
      </c>
      <c r="P79" s="85" t="s">
        <v>29</v>
      </c>
    </row>
    <row r="80" spans="1:20">
      <c r="A80" s="84"/>
      <c r="B80" s="24" t="s">
        <v>352</v>
      </c>
      <c r="C80" s="85" t="s">
        <v>354</v>
      </c>
      <c r="D80" s="86" t="s">
        <v>353</v>
      </c>
      <c r="E80" s="86" t="s">
        <v>355</v>
      </c>
      <c r="F80" s="28"/>
      <c r="G80" s="85"/>
      <c r="H80" s="87">
        <f t="shared" si="6"/>
        <v>2.5344413055238331</v>
      </c>
      <c r="I80" s="88">
        <f t="shared" si="8"/>
        <v>42.165500000000009</v>
      </c>
      <c r="J80" s="85" t="s">
        <v>17</v>
      </c>
      <c r="K80" s="51">
        <v>75.650000000000006</v>
      </c>
      <c r="L80" s="51">
        <f t="shared" si="2"/>
        <v>11.3475</v>
      </c>
      <c r="M80" s="51">
        <v>5.5</v>
      </c>
      <c r="N80" s="51">
        <f t="shared" si="5"/>
        <v>16.637</v>
      </c>
      <c r="O80" s="51">
        <v>12.1</v>
      </c>
      <c r="P80" s="89">
        <v>150091</v>
      </c>
    </row>
    <row r="81" spans="1:18" s="50" customFormat="1">
      <c r="A81" s="93">
        <v>44541</v>
      </c>
      <c r="B81" s="43" t="s">
        <v>356</v>
      </c>
      <c r="C81" s="94" t="s">
        <v>358</v>
      </c>
      <c r="D81" s="95" t="s">
        <v>357</v>
      </c>
      <c r="E81" s="95" t="s">
        <v>359</v>
      </c>
      <c r="F81" s="96"/>
      <c r="G81" s="94"/>
      <c r="H81" s="97">
        <f t="shared" si="6"/>
        <v>1.8929674681235278</v>
      </c>
      <c r="I81" s="98">
        <f t="shared" si="8"/>
        <v>41.301900000000003</v>
      </c>
      <c r="J81" s="94" t="s">
        <v>17</v>
      </c>
      <c r="K81" s="99">
        <v>80.73</v>
      </c>
      <c r="L81" s="99">
        <f t="shared" si="2"/>
        <v>12.109500000000001</v>
      </c>
      <c r="M81" s="99">
        <v>5.5</v>
      </c>
      <c r="N81" s="99">
        <f t="shared" si="5"/>
        <v>21.8186</v>
      </c>
      <c r="O81" s="99">
        <v>16.18</v>
      </c>
      <c r="P81" s="100">
        <v>108299</v>
      </c>
    </row>
    <row r="82" spans="1:18">
      <c r="A82" s="84"/>
      <c r="B82" s="24" t="s">
        <v>360</v>
      </c>
      <c r="C82" s="85" t="s">
        <v>362</v>
      </c>
      <c r="D82" s="86" t="s">
        <v>361</v>
      </c>
      <c r="E82" s="86" t="s">
        <v>363</v>
      </c>
      <c r="F82" s="28"/>
      <c r="G82" s="85"/>
      <c r="H82" s="87">
        <f t="shared" si="6"/>
        <v>0.72145086893724109</v>
      </c>
      <c r="I82" s="88">
        <f t="shared" si="8"/>
        <v>15.484500000000002</v>
      </c>
      <c r="J82" s="85" t="s">
        <v>17</v>
      </c>
      <c r="K82" s="51">
        <v>50.15</v>
      </c>
      <c r="L82" s="51">
        <f t="shared" si="2"/>
        <v>7.5224999999999991</v>
      </c>
      <c r="M82" s="91">
        <v>5.68</v>
      </c>
      <c r="N82" s="51">
        <f t="shared" si="5"/>
        <v>21.462999999999997</v>
      </c>
      <c r="O82" s="51">
        <v>15.9</v>
      </c>
      <c r="P82" s="89">
        <v>17508</v>
      </c>
    </row>
    <row r="83" spans="1:18">
      <c r="A83" s="84"/>
      <c r="B83" s="24" t="s">
        <v>364</v>
      </c>
      <c r="C83" s="85" t="s">
        <v>366</v>
      </c>
      <c r="D83" s="86" t="s">
        <v>365</v>
      </c>
      <c r="E83" s="86" t="s">
        <v>367</v>
      </c>
      <c r="F83" s="28"/>
      <c r="G83" s="85"/>
      <c r="H83" s="87">
        <f t="shared" si="6"/>
        <v>0.1257150548489131</v>
      </c>
      <c r="I83" s="88">
        <f t="shared" si="8"/>
        <v>3.7359999999999998</v>
      </c>
      <c r="J83" s="85" t="s">
        <v>17</v>
      </c>
      <c r="K83" s="51">
        <v>46.04</v>
      </c>
      <c r="L83" s="51">
        <f t="shared" ref="L83:L109" si="9">K83*0.15</f>
        <v>6.9059999999999997</v>
      </c>
      <c r="M83" s="91">
        <v>5.68</v>
      </c>
      <c r="N83" s="51">
        <f t="shared" si="5"/>
        <v>29.718</v>
      </c>
      <c r="O83" s="51">
        <v>22.4</v>
      </c>
      <c r="P83" s="89">
        <v>45988</v>
      </c>
    </row>
    <row r="84" spans="1:18">
      <c r="A84" s="84"/>
      <c r="B84" s="24" t="s">
        <v>368</v>
      </c>
      <c r="C84" s="85" t="s">
        <v>369</v>
      </c>
      <c r="D84" s="86" t="s">
        <v>370</v>
      </c>
      <c r="E84" s="86" t="s">
        <v>371</v>
      </c>
      <c r="F84" s="28"/>
      <c r="G84" s="85"/>
      <c r="H84" s="87">
        <f t="shared" si="6"/>
        <v>0.69155050988596156</v>
      </c>
      <c r="I84" s="88">
        <f t="shared" si="8"/>
        <v>20.296800000000005</v>
      </c>
      <c r="J84" s="85" t="s">
        <v>17</v>
      </c>
      <c r="K84" s="51">
        <v>65.09</v>
      </c>
      <c r="L84" s="51">
        <f t="shared" si="9"/>
        <v>9.7635000000000005</v>
      </c>
      <c r="M84" s="51">
        <v>5.68</v>
      </c>
      <c r="N84" s="51">
        <f t="shared" si="5"/>
        <v>29.349699999999999</v>
      </c>
      <c r="O84" s="51">
        <v>22.11</v>
      </c>
      <c r="P84" s="85" t="s">
        <v>29</v>
      </c>
    </row>
    <row r="85" spans="1:18">
      <c r="A85" s="84"/>
      <c r="B85" s="24" t="s">
        <v>372</v>
      </c>
      <c r="C85" s="85" t="s">
        <v>373</v>
      </c>
      <c r="D85" s="86" t="s">
        <v>374</v>
      </c>
      <c r="E85" s="86" t="s">
        <v>375</v>
      </c>
      <c r="F85" s="28"/>
      <c r="G85" s="85"/>
      <c r="H85" s="87">
        <f t="shared" si="6"/>
        <v>3.6975441521586454</v>
      </c>
      <c r="I85" s="88">
        <f t="shared" si="8"/>
        <v>64.756199999999993</v>
      </c>
      <c r="J85" s="85" t="s">
        <v>17</v>
      </c>
      <c r="K85" s="51">
        <v>103.47</v>
      </c>
      <c r="L85" s="51">
        <f t="shared" si="9"/>
        <v>15.520499999999998</v>
      </c>
      <c r="M85" s="51">
        <v>5.68</v>
      </c>
      <c r="N85" s="51">
        <f t="shared" si="5"/>
        <v>17.513299999999997</v>
      </c>
      <c r="O85" s="51">
        <v>12.79</v>
      </c>
      <c r="P85" s="85" t="s">
        <v>29</v>
      </c>
    </row>
    <row r="86" spans="1:18">
      <c r="A86" s="84"/>
      <c r="B86" s="24" t="s">
        <v>376</v>
      </c>
      <c r="C86" s="85" t="s">
        <v>377</v>
      </c>
      <c r="D86" s="86" t="s">
        <v>378</v>
      </c>
      <c r="E86" s="86" t="s">
        <v>379</v>
      </c>
      <c r="F86" s="28"/>
      <c r="G86" s="85"/>
      <c r="H86" s="87">
        <f t="shared" si="6"/>
        <v>1.5587800776399956</v>
      </c>
      <c r="I86" s="88">
        <f t="shared" si="8"/>
        <v>19.836100000000002</v>
      </c>
      <c r="J86" s="85" t="s">
        <v>17</v>
      </c>
      <c r="K86" s="51">
        <v>44.99</v>
      </c>
      <c r="L86" s="51">
        <f t="shared" si="9"/>
        <v>6.7484999999999999</v>
      </c>
      <c r="M86" s="51">
        <v>5.68</v>
      </c>
      <c r="N86" s="51">
        <f t="shared" si="5"/>
        <v>12.7254</v>
      </c>
      <c r="O86" s="51">
        <v>9.02</v>
      </c>
      <c r="P86" s="89">
        <v>34459</v>
      </c>
    </row>
    <row r="87" spans="1:18">
      <c r="A87" s="84"/>
      <c r="B87" s="24" t="s">
        <v>380</v>
      </c>
      <c r="C87" s="85" t="s">
        <v>381</v>
      </c>
      <c r="D87" s="86" t="s">
        <v>382</v>
      </c>
      <c r="E87" s="86" t="s">
        <v>383</v>
      </c>
      <c r="F87" s="28"/>
      <c r="G87" s="85"/>
      <c r="H87" s="87">
        <f t="shared" si="6"/>
        <v>1.501451506631265</v>
      </c>
      <c r="I87" s="88">
        <f t="shared" si="8"/>
        <v>92.062399999999997</v>
      </c>
      <c r="J87" s="85" t="s">
        <v>17</v>
      </c>
      <c r="K87" s="51">
        <v>188.08</v>
      </c>
      <c r="L87" s="51">
        <f t="shared" si="9"/>
        <v>28.212</v>
      </c>
      <c r="M87" s="51">
        <v>6.49</v>
      </c>
      <c r="N87" s="51">
        <f t="shared" si="5"/>
        <v>61.315600000000003</v>
      </c>
      <c r="O87" s="51">
        <v>47.28</v>
      </c>
      <c r="P87" s="89">
        <v>112867</v>
      </c>
      <c r="R87" s="2" t="s">
        <v>384</v>
      </c>
    </row>
    <row r="88" spans="1:18" s="50" customFormat="1">
      <c r="A88" s="101"/>
      <c r="B88" s="43" t="s">
        <v>385</v>
      </c>
      <c r="C88" s="94" t="s">
        <v>386</v>
      </c>
      <c r="D88" s="95" t="s">
        <v>387</v>
      </c>
      <c r="E88" s="95" t="s">
        <v>388</v>
      </c>
      <c r="F88" s="96"/>
      <c r="G88" s="94"/>
      <c r="H88" s="97">
        <f t="shared" si="6"/>
        <v>1.2057476416933033</v>
      </c>
      <c r="I88" s="98">
        <f t="shared" si="8"/>
        <v>24.745800000000003</v>
      </c>
      <c r="J88" s="94" t="s">
        <v>17</v>
      </c>
      <c r="K88" s="99">
        <v>59.94</v>
      </c>
      <c r="L88" s="99">
        <f t="shared" si="9"/>
        <v>8.9909999999999997</v>
      </c>
      <c r="M88" s="99">
        <v>5.68</v>
      </c>
      <c r="N88" s="99">
        <f t="shared" si="5"/>
        <v>20.523199999999999</v>
      </c>
      <c r="O88" s="99">
        <v>15.16</v>
      </c>
      <c r="P88" s="100">
        <v>13668</v>
      </c>
    </row>
    <row r="89" spans="1:18">
      <c r="A89" s="90">
        <v>44543</v>
      </c>
      <c r="B89" s="24" t="s">
        <v>389</v>
      </c>
      <c r="C89" s="85" t="s">
        <v>362</v>
      </c>
      <c r="D89" s="86" t="s">
        <v>390</v>
      </c>
      <c r="E89" s="86" t="s">
        <v>363</v>
      </c>
      <c r="F89" s="28"/>
      <c r="G89" s="85"/>
      <c r="H89" s="87">
        <f t="shared" si="6"/>
        <v>0.28671029124455416</v>
      </c>
      <c r="I89" s="88">
        <f t="shared" si="8"/>
        <v>8.2327999999999992</v>
      </c>
      <c r="J89" s="85" t="s">
        <v>17</v>
      </c>
      <c r="K89" s="51">
        <v>50.15</v>
      </c>
      <c r="L89" s="51">
        <f t="shared" si="9"/>
        <v>7.5224999999999991</v>
      </c>
      <c r="M89" s="51">
        <v>5.68</v>
      </c>
      <c r="N89" s="51">
        <f t="shared" si="5"/>
        <v>28.714700000000001</v>
      </c>
      <c r="O89" s="51">
        <v>21.61</v>
      </c>
      <c r="P89" s="89">
        <v>17559</v>
      </c>
    </row>
    <row r="90" spans="1:18">
      <c r="A90" s="84"/>
      <c r="B90" s="24" t="s">
        <v>391</v>
      </c>
      <c r="C90" s="85" t="s">
        <v>393</v>
      </c>
      <c r="D90" s="86" t="s">
        <v>392</v>
      </c>
      <c r="E90" s="86" t="s">
        <v>394</v>
      </c>
      <c r="F90" s="28"/>
      <c r="G90" s="85"/>
      <c r="H90" s="87">
        <f t="shared" si="6"/>
        <v>1.4713384336891664</v>
      </c>
      <c r="I90" s="88">
        <f t="shared" si="8"/>
        <v>19.751100000000001</v>
      </c>
      <c r="J90" s="85" t="s">
        <v>17</v>
      </c>
      <c r="K90" s="51">
        <v>45.5</v>
      </c>
      <c r="L90" s="51">
        <f t="shared" si="9"/>
        <v>6.8250000000000002</v>
      </c>
      <c r="M90" s="51">
        <v>5.5</v>
      </c>
      <c r="N90" s="51">
        <f t="shared" si="5"/>
        <v>13.4239</v>
      </c>
      <c r="O90" s="51">
        <v>9.57</v>
      </c>
      <c r="P90" s="89">
        <v>101885</v>
      </c>
    </row>
    <row r="91" spans="1:18">
      <c r="A91" s="84"/>
      <c r="B91" s="24" t="s">
        <v>395</v>
      </c>
      <c r="C91" s="85" t="s">
        <v>398</v>
      </c>
      <c r="D91" s="86" t="s">
        <v>396</v>
      </c>
      <c r="E91" s="86" t="s">
        <v>397</v>
      </c>
      <c r="F91" s="28"/>
      <c r="G91" s="85"/>
      <c r="H91" s="87">
        <f t="shared" si="6"/>
        <v>1.012888677822906</v>
      </c>
      <c r="I91" s="88">
        <f t="shared" si="8"/>
        <v>30.499800000000004</v>
      </c>
      <c r="J91" s="85" t="s">
        <v>17</v>
      </c>
      <c r="K91" s="51">
        <v>77.989999999999995</v>
      </c>
      <c r="L91" s="51">
        <f t="shared" si="9"/>
        <v>11.698499999999999</v>
      </c>
      <c r="M91" s="51">
        <v>5.68</v>
      </c>
      <c r="N91" s="51">
        <f t="shared" ref="N91:N109" si="10">(O91+1)*1.27</f>
        <v>30.111700000000003</v>
      </c>
      <c r="O91" s="51">
        <v>22.71</v>
      </c>
      <c r="P91" s="89">
        <v>54959</v>
      </c>
    </row>
    <row r="92" spans="1:18">
      <c r="A92" s="84"/>
      <c r="B92" s="24" t="s">
        <v>399</v>
      </c>
      <c r="C92" s="85" t="s">
        <v>217</v>
      </c>
      <c r="D92" s="86" t="s">
        <v>214</v>
      </c>
      <c r="E92" s="86" t="s">
        <v>216</v>
      </c>
      <c r="F92" s="28"/>
      <c r="G92" s="85"/>
      <c r="H92" s="87">
        <f t="shared" si="6"/>
        <v>1.947707188579844</v>
      </c>
      <c r="I92" s="88">
        <f t="shared" si="8"/>
        <v>137.53149999999997</v>
      </c>
      <c r="J92" s="85" t="s">
        <v>17</v>
      </c>
      <c r="K92" s="51">
        <v>252.51</v>
      </c>
      <c r="L92" s="51">
        <f t="shared" si="9"/>
        <v>37.8765</v>
      </c>
      <c r="M92" s="51">
        <v>6.49</v>
      </c>
      <c r="N92" s="51">
        <f t="shared" si="10"/>
        <v>70.612000000000009</v>
      </c>
      <c r="O92" s="51">
        <v>54.6</v>
      </c>
      <c r="P92" s="89">
        <v>115920</v>
      </c>
    </row>
    <row r="93" spans="1:18">
      <c r="A93" s="84"/>
      <c r="B93" s="24" t="s">
        <v>400</v>
      </c>
      <c r="C93" s="85" t="s">
        <v>402</v>
      </c>
      <c r="D93" s="86" t="s">
        <v>401</v>
      </c>
      <c r="E93" s="86" t="s">
        <v>403</v>
      </c>
      <c r="F93" s="28"/>
      <c r="G93" s="85"/>
      <c r="H93" s="87">
        <f>I93/N93</f>
        <v>1.6203480345303656</v>
      </c>
      <c r="I93" s="88">
        <f>K93-M93-N93-L93</f>
        <v>10.680199999999999</v>
      </c>
      <c r="J93" s="85" t="s">
        <v>17</v>
      </c>
      <c r="K93" s="51">
        <v>26.79</v>
      </c>
      <c r="L93" s="51">
        <f t="shared" si="9"/>
        <v>4.0184999999999995</v>
      </c>
      <c r="M93" s="51">
        <v>5.5</v>
      </c>
      <c r="N93" s="51">
        <f t="shared" si="10"/>
        <v>6.5913000000000004</v>
      </c>
      <c r="O93" s="51">
        <v>4.1900000000000004</v>
      </c>
      <c r="P93" s="89">
        <v>94074</v>
      </c>
    </row>
    <row r="94" spans="1:18">
      <c r="A94" s="84"/>
      <c r="B94" s="24" t="s">
        <v>255</v>
      </c>
      <c r="C94" s="85" t="s">
        <v>257</v>
      </c>
      <c r="D94" s="86" t="s">
        <v>256</v>
      </c>
      <c r="E94" s="86" t="s">
        <v>258</v>
      </c>
      <c r="F94" s="28"/>
      <c r="G94" s="85"/>
      <c r="H94" s="87">
        <f t="shared" ref="H94:H109" si="11">I94/N94</f>
        <v>4.2206053357254394</v>
      </c>
      <c r="I94" s="88">
        <f t="shared" ref="I94:I109" si="12">K94-M94-N94-L94</f>
        <v>38.110799999999998</v>
      </c>
      <c r="J94" s="85" t="s">
        <v>17</v>
      </c>
      <c r="K94" s="51">
        <v>61.93</v>
      </c>
      <c r="L94" s="51">
        <f t="shared" si="9"/>
        <v>9.2895000000000003</v>
      </c>
      <c r="M94" s="51">
        <v>5.5</v>
      </c>
      <c r="N94" s="51">
        <f t="shared" si="10"/>
        <v>9.0297000000000001</v>
      </c>
      <c r="O94" s="51">
        <v>6.11</v>
      </c>
      <c r="P94" s="89">
        <v>114830</v>
      </c>
    </row>
    <row r="95" spans="1:18">
      <c r="A95" s="84"/>
      <c r="B95" s="24" t="s">
        <v>404</v>
      </c>
      <c r="C95" s="85" t="s">
        <v>406</v>
      </c>
      <c r="D95" s="86" t="s">
        <v>405</v>
      </c>
      <c r="E95" s="86" t="s">
        <v>407</v>
      </c>
      <c r="F95" s="28"/>
      <c r="G95" s="85"/>
      <c r="H95" s="87">
        <f t="shared" si="11"/>
        <v>1.6230964203353209</v>
      </c>
      <c r="I95" s="88">
        <f t="shared" si="12"/>
        <v>15.6249</v>
      </c>
      <c r="J95" s="85" t="s">
        <v>17</v>
      </c>
      <c r="K95" s="51">
        <v>36.39</v>
      </c>
      <c r="L95" s="51">
        <f t="shared" si="9"/>
        <v>5.4584999999999999</v>
      </c>
      <c r="M95" s="51">
        <v>5.68</v>
      </c>
      <c r="N95" s="51">
        <f t="shared" si="10"/>
        <v>9.6265999999999998</v>
      </c>
      <c r="O95" s="51">
        <v>6.58</v>
      </c>
      <c r="P95" s="89">
        <v>165229</v>
      </c>
    </row>
    <row r="96" spans="1:18" s="50" customFormat="1">
      <c r="A96" s="101"/>
      <c r="B96" s="43" t="s">
        <v>409</v>
      </c>
      <c r="C96" s="94" t="s">
        <v>411</v>
      </c>
      <c r="D96" s="95" t="s">
        <v>410</v>
      </c>
      <c r="E96" s="95" t="s">
        <v>412</v>
      </c>
      <c r="F96" s="96"/>
      <c r="G96" s="94"/>
      <c r="H96" s="97">
        <f t="shared" si="11"/>
        <v>1.7459167126402193</v>
      </c>
      <c r="I96" s="98">
        <f t="shared" si="12"/>
        <v>20.8871</v>
      </c>
      <c r="J96" s="94" t="s">
        <v>17</v>
      </c>
      <c r="K96" s="99">
        <v>45.33</v>
      </c>
      <c r="L96" s="99">
        <f t="shared" si="9"/>
        <v>6.7994999999999992</v>
      </c>
      <c r="M96" s="99">
        <v>5.68</v>
      </c>
      <c r="N96" s="99">
        <f t="shared" si="10"/>
        <v>11.9634</v>
      </c>
      <c r="O96" s="99">
        <v>8.42</v>
      </c>
      <c r="P96" s="94" t="s">
        <v>29</v>
      </c>
      <c r="R96" s="52" t="s">
        <v>408</v>
      </c>
    </row>
    <row r="97" spans="1:16">
      <c r="A97" s="90">
        <v>44544</v>
      </c>
      <c r="B97" s="24" t="s">
        <v>413</v>
      </c>
      <c r="C97" s="85" t="s">
        <v>414</v>
      </c>
      <c r="D97" s="86" t="s">
        <v>415</v>
      </c>
      <c r="E97" s="86" t="s">
        <v>416</v>
      </c>
      <c r="F97" s="28"/>
      <c r="G97" s="85"/>
      <c r="H97" s="87">
        <f t="shared" si="11"/>
        <v>1.7320303088499749</v>
      </c>
      <c r="I97" s="88">
        <f t="shared" si="12"/>
        <v>19.841100000000001</v>
      </c>
      <c r="J97" s="85" t="s">
        <v>17</v>
      </c>
      <c r="K97" s="51">
        <v>43.29</v>
      </c>
      <c r="L97" s="51">
        <f t="shared" si="9"/>
        <v>6.4935</v>
      </c>
      <c r="M97" s="51">
        <v>5.5</v>
      </c>
      <c r="N97" s="51">
        <f t="shared" si="10"/>
        <v>11.455399999999999</v>
      </c>
      <c r="O97" s="51">
        <v>8.02</v>
      </c>
      <c r="P97" s="89">
        <v>175393</v>
      </c>
    </row>
    <row r="98" spans="1:16">
      <c r="B98" s="24" t="s">
        <v>417</v>
      </c>
      <c r="C98" s="85" t="s">
        <v>418</v>
      </c>
      <c r="D98" s="86" t="s">
        <v>419</v>
      </c>
      <c r="E98" s="86" t="s">
        <v>420</v>
      </c>
      <c r="F98" s="28"/>
      <c r="G98" s="85"/>
      <c r="H98" s="87">
        <f t="shared" si="11"/>
        <v>-4.9075791201775333E-2</v>
      </c>
      <c r="I98" s="88">
        <f t="shared" si="12"/>
        <v>-0.64569999999999839</v>
      </c>
      <c r="J98" s="85" t="s">
        <v>30</v>
      </c>
      <c r="K98" s="51">
        <v>21.19</v>
      </c>
      <c r="L98" s="51">
        <f t="shared" si="9"/>
        <v>3.1785000000000001</v>
      </c>
      <c r="M98" s="51">
        <v>5.5</v>
      </c>
      <c r="N98" s="51">
        <f t="shared" si="10"/>
        <v>13.1572</v>
      </c>
      <c r="O98" s="51">
        <v>9.36</v>
      </c>
      <c r="P98" s="89">
        <v>17131</v>
      </c>
    </row>
    <row r="99" spans="1:16">
      <c r="B99" s="24" t="s">
        <v>421</v>
      </c>
      <c r="C99" s="85" t="s">
        <v>422</v>
      </c>
      <c r="D99" s="86" t="s">
        <v>423</v>
      </c>
      <c r="E99" s="86" t="s">
        <v>424</v>
      </c>
      <c r="F99" s="28"/>
      <c r="G99" s="85"/>
      <c r="H99" s="87">
        <f t="shared" si="11"/>
        <v>1.2069561942489697</v>
      </c>
      <c r="I99" s="88">
        <f t="shared" si="12"/>
        <v>17.305700000000002</v>
      </c>
      <c r="J99" s="85" t="s">
        <v>17</v>
      </c>
      <c r="K99" s="51">
        <v>41.24</v>
      </c>
      <c r="L99" s="51">
        <f t="shared" si="9"/>
        <v>6.1859999999999999</v>
      </c>
      <c r="M99" s="51">
        <v>3.41</v>
      </c>
      <c r="N99" s="51">
        <f t="shared" si="10"/>
        <v>14.338299999999998</v>
      </c>
      <c r="O99" s="51">
        <v>10.29</v>
      </c>
      <c r="P99" s="89">
        <v>30446</v>
      </c>
    </row>
    <row r="100" spans="1:16">
      <c r="B100" s="24" t="s">
        <v>425</v>
      </c>
      <c r="C100" s="85" t="s">
        <v>426</v>
      </c>
      <c r="D100" s="86" t="s">
        <v>427</v>
      </c>
      <c r="E100" s="86" t="s">
        <v>428</v>
      </c>
      <c r="F100" s="28"/>
      <c r="G100" s="85"/>
      <c r="H100" s="87">
        <f t="shared" si="11"/>
        <v>0.56820726895362939</v>
      </c>
      <c r="I100" s="88">
        <f t="shared" si="12"/>
        <v>9.691399999999998</v>
      </c>
      <c r="J100" s="85" t="s">
        <v>429</v>
      </c>
      <c r="K100" s="51">
        <v>38.15</v>
      </c>
      <c r="L100" s="51">
        <f t="shared" si="9"/>
        <v>5.7224999999999993</v>
      </c>
      <c r="M100" s="51">
        <v>5.68</v>
      </c>
      <c r="N100" s="51">
        <f t="shared" si="10"/>
        <v>17.056100000000001</v>
      </c>
      <c r="O100" s="51">
        <v>12.43</v>
      </c>
      <c r="P100" s="89">
        <v>22024</v>
      </c>
    </row>
    <row r="101" spans="1:16">
      <c r="B101" s="24" t="s">
        <v>430</v>
      </c>
      <c r="C101" s="85" t="s">
        <v>431</v>
      </c>
      <c r="D101" s="86" t="s">
        <v>432</v>
      </c>
      <c r="E101" s="86" t="s">
        <v>433</v>
      </c>
      <c r="F101" s="28"/>
      <c r="G101" s="85"/>
      <c r="H101" s="87">
        <f t="shared" si="11"/>
        <v>0.68642437610608142</v>
      </c>
      <c r="I101" s="88">
        <f t="shared" si="12"/>
        <v>13.381500000000003</v>
      </c>
      <c r="J101" s="85" t="s">
        <v>17</v>
      </c>
      <c r="K101" s="51">
        <v>45.36</v>
      </c>
      <c r="L101" s="51">
        <f t="shared" si="9"/>
        <v>6.8039999999999994</v>
      </c>
      <c r="M101" s="51">
        <v>5.68</v>
      </c>
      <c r="N101" s="51">
        <f t="shared" si="10"/>
        <v>19.494499999999999</v>
      </c>
      <c r="O101" s="51">
        <v>14.35</v>
      </c>
      <c r="P101" s="85" t="s">
        <v>29</v>
      </c>
    </row>
    <row r="102" spans="1:16">
      <c r="B102" s="24" t="s">
        <v>434</v>
      </c>
      <c r="C102" s="85" t="s">
        <v>435</v>
      </c>
      <c r="D102" s="86" t="s">
        <v>436</v>
      </c>
      <c r="E102" s="86" t="s">
        <v>437</v>
      </c>
      <c r="F102" s="28"/>
      <c r="G102" s="85"/>
      <c r="H102" s="87">
        <f t="shared" si="11"/>
        <v>2.0248503641916717</v>
      </c>
      <c r="I102" s="88">
        <f t="shared" si="12"/>
        <v>164.68270000000001</v>
      </c>
      <c r="J102" s="85" t="s">
        <v>17</v>
      </c>
      <c r="K102" s="51">
        <v>301.11</v>
      </c>
      <c r="L102" s="51">
        <f t="shared" si="9"/>
        <v>45.166499999999999</v>
      </c>
      <c r="M102" s="51">
        <v>9.93</v>
      </c>
      <c r="N102" s="51">
        <f t="shared" si="10"/>
        <v>81.330799999999996</v>
      </c>
      <c r="O102" s="51">
        <v>63.04</v>
      </c>
      <c r="P102" s="85" t="s">
        <v>29</v>
      </c>
    </row>
    <row r="103" spans="1:16" s="50" customFormat="1">
      <c r="A103" s="55"/>
      <c r="B103" s="43" t="s">
        <v>438</v>
      </c>
      <c r="C103" s="94" t="s">
        <v>439</v>
      </c>
      <c r="D103" s="95" t="s">
        <v>440</v>
      </c>
      <c r="E103" s="95" t="s">
        <v>441</v>
      </c>
      <c r="F103" s="96"/>
      <c r="G103" s="94"/>
      <c r="H103" s="97">
        <f t="shared" si="11"/>
        <v>1.2994938132733409</v>
      </c>
      <c r="I103" s="98">
        <f t="shared" si="12"/>
        <v>115.52500000000001</v>
      </c>
      <c r="J103" s="94" t="s">
        <v>17</v>
      </c>
      <c r="K103" s="99">
        <v>240.5</v>
      </c>
      <c r="L103" s="99">
        <f t="shared" si="9"/>
        <v>36.074999999999996</v>
      </c>
      <c r="M103" s="99"/>
      <c r="N103" s="99">
        <f t="shared" si="10"/>
        <v>88.9</v>
      </c>
      <c r="O103" s="99">
        <v>69</v>
      </c>
      <c r="P103" s="100">
        <v>20278</v>
      </c>
    </row>
    <row r="104" spans="1:16">
      <c r="H104" s="4">
        <f t="shared" si="11"/>
        <v>-1</v>
      </c>
      <c r="I104" s="8">
        <f t="shared" si="12"/>
        <v>-1.27</v>
      </c>
      <c r="L104" s="83">
        <f t="shared" si="9"/>
        <v>0</v>
      </c>
      <c r="N104" s="1">
        <f t="shared" si="10"/>
        <v>1.27</v>
      </c>
    </row>
    <row r="105" spans="1:16">
      <c r="H105" s="4">
        <f t="shared" si="11"/>
        <v>-1</v>
      </c>
      <c r="I105" s="8">
        <f t="shared" si="12"/>
        <v>-1.27</v>
      </c>
      <c r="L105" s="83">
        <f t="shared" si="9"/>
        <v>0</v>
      </c>
      <c r="N105" s="1">
        <f t="shared" si="10"/>
        <v>1.27</v>
      </c>
    </row>
    <row r="106" spans="1:16">
      <c r="H106" s="4">
        <f t="shared" si="11"/>
        <v>-1</v>
      </c>
      <c r="I106" s="8">
        <f t="shared" si="12"/>
        <v>-1.27</v>
      </c>
      <c r="L106" s="83">
        <f t="shared" si="9"/>
        <v>0</v>
      </c>
      <c r="N106" s="1">
        <f t="shared" si="10"/>
        <v>1.27</v>
      </c>
    </row>
    <row r="107" spans="1:16">
      <c r="H107" s="4">
        <f t="shared" si="11"/>
        <v>-1</v>
      </c>
      <c r="I107" s="8">
        <f t="shared" si="12"/>
        <v>-1.27</v>
      </c>
      <c r="L107" s="83">
        <f t="shared" si="9"/>
        <v>0</v>
      </c>
      <c r="N107" s="1">
        <f t="shared" si="10"/>
        <v>1.27</v>
      </c>
    </row>
    <row r="108" spans="1:16">
      <c r="H108" s="4">
        <f t="shared" si="11"/>
        <v>-1</v>
      </c>
      <c r="I108" s="8">
        <f t="shared" si="12"/>
        <v>-1.27</v>
      </c>
      <c r="L108" s="83">
        <f t="shared" si="9"/>
        <v>0</v>
      </c>
      <c r="N108" s="1">
        <f t="shared" si="10"/>
        <v>1.27</v>
      </c>
    </row>
    <row r="109" spans="1:16">
      <c r="H109" s="4">
        <f t="shared" si="11"/>
        <v>-1</v>
      </c>
      <c r="I109" s="8">
        <f t="shared" si="12"/>
        <v>-1.27</v>
      </c>
      <c r="L109" s="83">
        <f t="shared" si="9"/>
        <v>0</v>
      </c>
      <c r="N109" s="1">
        <f t="shared" si="10"/>
        <v>1.27</v>
      </c>
    </row>
  </sheetData>
  <conditionalFormatting sqref="J1 J30:J33 J38:J96 J104:J1048576">
    <cfRule type="cellIs" dxfId="40" priority="29" operator="equal">
      <formula>"Yes"</formula>
    </cfRule>
  </conditionalFormatting>
  <conditionalFormatting sqref="J7:J9">
    <cfRule type="cellIs" dxfId="39" priority="23" operator="equal">
      <formula>"Yes"</formula>
    </cfRule>
  </conditionalFormatting>
  <conditionalFormatting sqref="G42:G48 G50:G51 G53:G96 G1:G5 F3:F9 G104:G1048576">
    <cfRule type="cellIs" dxfId="38" priority="27" operator="equal">
      <formula>"None"</formula>
    </cfRule>
  </conditionalFormatting>
  <conditionalFormatting sqref="P1 P67:P96 P104:P1048576">
    <cfRule type="cellIs" dxfId="37" priority="26" operator="lessThan">
      <formula>10000</formula>
    </cfRule>
  </conditionalFormatting>
  <conditionalFormatting sqref="H1 H44:H96 H104:H1048576">
    <cfRule type="cellIs" dxfId="36" priority="25" operator="greaterThan">
      <formula>0.25</formula>
    </cfRule>
  </conditionalFormatting>
  <conditionalFormatting sqref="J2:J6 J10:J29">
    <cfRule type="cellIs" dxfId="35" priority="24" operator="equal">
      <formula>"Yes"</formula>
    </cfRule>
  </conditionalFormatting>
  <conditionalFormatting sqref="P2">
    <cfRule type="cellIs" dxfId="34" priority="21" operator="lessThan">
      <formula>16000</formula>
    </cfRule>
  </conditionalFormatting>
  <conditionalFormatting sqref="H2:H3">
    <cfRule type="cellIs" dxfId="33" priority="20" operator="greaterThan">
      <formula>0.15</formula>
    </cfRule>
  </conditionalFormatting>
  <conditionalFormatting sqref="G41">
    <cfRule type="cellIs" dxfId="32" priority="17" operator="equal">
      <formula>"None"</formula>
    </cfRule>
  </conditionalFormatting>
  <conditionalFormatting sqref="G49">
    <cfRule type="cellIs" dxfId="31" priority="14" operator="equal">
      <formula>"None"</formula>
    </cfRule>
  </conditionalFormatting>
  <conditionalFormatting sqref="G52">
    <cfRule type="cellIs" dxfId="30" priority="12" operator="equal">
      <formula>"None"</formula>
    </cfRule>
  </conditionalFormatting>
  <conditionalFormatting sqref="I1:I96 I104:I1048576">
    <cfRule type="cellIs" dxfId="29" priority="10" operator="lessThan">
      <formula>4.99</formula>
    </cfRule>
  </conditionalFormatting>
  <conditionalFormatting sqref="P3:P26">
    <cfRule type="cellIs" dxfId="28" priority="9" operator="lessThan">
      <formula>16000</formula>
    </cfRule>
  </conditionalFormatting>
  <conditionalFormatting sqref="P27:P66">
    <cfRule type="cellIs" dxfId="27" priority="8" operator="lessThan">
      <formula>16000</formula>
    </cfRule>
  </conditionalFormatting>
  <conditionalFormatting sqref="H4:H43">
    <cfRule type="cellIs" dxfId="26" priority="7" operator="greaterThan">
      <formula>0.15</formula>
    </cfRule>
  </conditionalFormatting>
  <conditionalFormatting sqref="J34:J37">
    <cfRule type="cellIs" dxfId="25" priority="6" operator="equal">
      <formula>"Yes"</formula>
    </cfRule>
  </conditionalFormatting>
  <conditionalFormatting sqref="J97:J103">
    <cfRule type="cellIs" dxfId="24" priority="5" operator="equal">
      <formula>"Yes"</formula>
    </cfRule>
  </conditionalFormatting>
  <conditionalFormatting sqref="G97:G103">
    <cfRule type="cellIs" dxfId="23" priority="4" operator="equal">
      <formula>"None"</formula>
    </cfRule>
  </conditionalFormatting>
  <conditionalFormatting sqref="P97:P103">
    <cfRule type="cellIs" dxfId="22" priority="3" operator="lessThan">
      <formula>10000</formula>
    </cfRule>
  </conditionalFormatting>
  <conditionalFormatting sqref="H97:H103">
    <cfRule type="cellIs" dxfId="21" priority="2" operator="greaterThan">
      <formula>0.25</formula>
    </cfRule>
  </conditionalFormatting>
  <conditionalFormatting sqref="I97:I103">
    <cfRule type="cellIs" dxfId="20" priority="1" operator="lessThan">
      <formula>4.99</formula>
    </cfRule>
  </conditionalFormatting>
  <hyperlinks>
    <hyperlink ref="S3" r:id="rId1"/>
    <hyperlink ref="S4" r:id="rId2"/>
    <hyperlink ref="S2" r:id="rId3"/>
    <hyperlink ref="D2" r:id="rId4"/>
    <hyperlink ref="E2" r:id="rId5"/>
    <hyperlink ref="D3" r:id="rId6"/>
    <hyperlink ref="E3" r:id="rId7"/>
    <hyperlink ref="D4" r:id="rId8"/>
    <hyperlink ref="E4" r:id="rId9"/>
    <hyperlink ref="D5" r:id="rId10"/>
    <hyperlink ref="E5" r:id="rId11"/>
    <hyperlink ref="D6" r:id="rId12"/>
    <hyperlink ref="E6" r:id="rId13"/>
    <hyperlink ref="D7" r:id="rId14"/>
    <hyperlink ref="E7" r:id="rId15"/>
    <hyperlink ref="D8" r:id="rId16"/>
    <hyperlink ref="E8" r:id="rId17"/>
    <hyperlink ref="D9" r:id="rId18"/>
    <hyperlink ref="E9" r:id="rId19"/>
    <hyperlink ref="D10" r:id="rId20"/>
    <hyperlink ref="E10" r:id="rId21"/>
    <hyperlink ref="D11" r:id="rId22"/>
    <hyperlink ref="E11" r:id="rId23"/>
    <hyperlink ref="D12" r:id="rId24"/>
    <hyperlink ref="E12" r:id="rId25"/>
    <hyperlink ref="D13" r:id="rId26"/>
    <hyperlink ref="E13" r:id="rId27"/>
    <hyperlink ref="D14" r:id="rId28"/>
    <hyperlink ref="E14" r:id="rId29"/>
    <hyperlink ref="D15" r:id="rId30"/>
    <hyperlink ref="E15" r:id="rId31"/>
    <hyperlink ref="D16" r:id="rId32"/>
    <hyperlink ref="E16" r:id="rId33"/>
    <hyperlink ref="R16" r:id="rId34"/>
    <hyperlink ref="D17" r:id="rId35"/>
    <hyperlink ref="D18" r:id="rId36"/>
    <hyperlink ref="E18" r:id="rId37"/>
    <hyperlink ref="D19" r:id="rId38"/>
    <hyperlink ref="E19" r:id="rId39"/>
    <hyperlink ref="E20" r:id="rId40"/>
    <hyperlink ref="D20" r:id="rId41"/>
    <hyperlink ref="D21" r:id="rId42"/>
    <hyperlink ref="E21" r:id="rId43"/>
    <hyperlink ref="E17" r:id="rId44"/>
    <hyperlink ref="D22" r:id="rId45"/>
    <hyperlink ref="E22" r:id="rId46"/>
    <hyperlink ref="E23" r:id="rId47"/>
    <hyperlink ref="D23" r:id="rId48"/>
    <hyperlink ref="D24" r:id="rId49"/>
    <hyperlink ref="E24" r:id="rId50"/>
    <hyperlink ref="D25" r:id="rId51"/>
    <hyperlink ref="E25" r:id="rId52"/>
    <hyperlink ref="D26" r:id="rId53"/>
    <hyperlink ref="E26" r:id="rId54"/>
    <hyperlink ref="E27" r:id="rId55"/>
    <hyperlink ref="D27" r:id="rId56"/>
    <hyperlink ref="D28" r:id="rId57"/>
    <hyperlink ref="D29" r:id="rId58"/>
    <hyperlink ref="E29" r:id="rId59"/>
    <hyperlink ref="E28" r:id="rId60"/>
    <hyperlink ref="E30" r:id="rId61"/>
    <hyperlink ref="D30" r:id="rId62"/>
    <hyperlink ref="D31" r:id="rId63"/>
    <hyperlink ref="E31" r:id="rId64"/>
    <hyperlink ref="D32" r:id="rId65"/>
    <hyperlink ref="E32" r:id="rId66"/>
    <hyperlink ref="R32" r:id="rId67"/>
    <hyperlink ref="D33" r:id="rId68"/>
    <hyperlink ref="E33" r:id="rId69"/>
    <hyperlink ref="E34" r:id="rId70"/>
    <hyperlink ref="D34" r:id="rId71"/>
    <hyperlink ref="D35" r:id="rId72"/>
    <hyperlink ref="E35" r:id="rId73"/>
    <hyperlink ref="D36" r:id="rId74"/>
    <hyperlink ref="E36" r:id="rId75"/>
    <hyperlink ref="D37" r:id="rId76"/>
    <hyperlink ref="E37" r:id="rId77"/>
    <hyperlink ref="D38" r:id="rId78"/>
    <hyperlink ref="E38" r:id="rId79"/>
    <hyperlink ref="D39" r:id="rId80"/>
    <hyperlink ref="E39" r:id="rId81"/>
    <hyperlink ref="E40" r:id="rId82"/>
    <hyperlink ref="D40" r:id="rId83"/>
    <hyperlink ref="E41" r:id="rId84"/>
    <hyperlink ref="D41" r:id="rId85"/>
    <hyperlink ref="E42" r:id="rId86"/>
    <hyperlink ref="D42" r:id="rId87"/>
    <hyperlink ref="E43" r:id="rId88"/>
    <hyperlink ref="D43" r:id="rId89"/>
    <hyperlink ref="D44" r:id="rId90"/>
    <hyperlink ref="E44" r:id="rId91"/>
    <hyperlink ref="D45" r:id="rId92"/>
    <hyperlink ref="E45" r:id="rId93"/>
    <hyperlink ref="D46" r:id="rId94"/>
    <hyperlink ref="E46" r:id="rId95"/>
    <hyperlink ref="D47" r:id="rId96"/>
    <hyperlink ref="E47" r:id="rId97"/>
    <hyperlink ref="D48" r:id="rId98"/>
    <hyperlink ref="E48" r:id="rId99"/>
    <hyperlink ref="D49" r:id="rId100"/>
    <hyperlink ref="E49" r:id="rId101"/>
    <hyperlink ref="D50" r:id="rId102"/>
    <hyperlink ref="E50" r:id="rId103"/>
    <hyperlink ref="D51" r:id="rId104"/>
    <hyperlink ref="E51" r:id="rId105"/>
    <hyperlink ref="E52" r:id="rId106"/>
    <hyperlink ref="R50" r:id="rId107"/>
    <hyperlink ref="D53" r:id="rId108"/>
    <hyperlink ref="E53" r:id="rId109"/>
    <hyperlink ref="D54" r:id="rId110"/>
    <hyperlink ref="E54" r:id="rId111"/>
    <hyperlink ref="D55" r:id="rId112"/>
    <hyperlink ref="E55" r:id="rId113"/>
    <hyperlink ref="D56" r:id="rId114"/>
    <hyperlink ref="E56" r:id="rId115"/>
    <hyperlink ref="D57" r:id="rId116"/>
    <hyperlink ref="E57" r:id="rId117"/>
    <hyperlink ref="D58" r:id="rId118"/>
    <hyperlink ref="E58" r:id="rId119"/>
    <hyperlink ref="R58" r:id="rId120"/>
    <hyperlink ref="D59" r:id="rId121"/>
    <hyperlink ref="E59" r:id="rId122"/>
    <hyperlink ref="D60" r:id="rId123"/>
    <hyperlink ref="E60" r:id="rId124"/>
    <hyperlink ref="D61" r:id="rId125"/>
    <hyperlink ref="E61" r:id="rId126"/>
    <hyperlink ref="D62" r:id="rId127"/>
    <hyperlink ref="E62" r:id="rId128"/>
    <hyperlink ref="D63" r:id="rId129"/>
    <hyperlink ref="E63" r:id="rId130"/>
    <hyperlink ref="D64" r:id="rId131"/>
    <hyperlink ref="E64" r:id="rId132"/>
    <hyperlink ref="R64" r:id="rId133"/>
    <hyperlink ref="D65" r:id="rId134"/>
    <hyperlink ref="E65" r:id="rId135"/>
    <hyperlink ref="D66" r:id="rId136"/>
    <hyperlink ref="E66" r:id="rId137"/>
    <hyperlink ref="D67" r:id="rId138"/>
    <hyperlink ref="E67" r:id="rId139"/>
    <hyperlink ref="D68" r:id="rId140"/>
    <hyperlink ref="E68" r:id="rId141"/>
    <hyperlink ref="D69" r:id="rId142"/>
    <hyperlink ref="E69" r:id="rId143"/>
    <hyperlink ref="D70" r:id="rId144"/>
    <hyperlink ref="E70" r:id="rId145"/>
    <hyperlink ref="D71" r:id="rId146"/>
    <hyperlink ref="E71" r:id="rId147"/>
    <hyperlink ref="D72" r:id="rId148"/>
    <hyperlink ref="E72" r:id="rId149"/>
    <hyperlink ref="R72" r:id="rId150"/>
    <hyperlink ref="D73" r:id="rId151"/>
    <hyperlink ref="E73" r:id="rId152"/>
    <hyperlink ref="D74" r:id="rId153"/>
    <hyperlink ref="E74" r:id="rId154"/>
    <hyperlink ref="D75" r:id="rId155"/>
    <hyperlink ref="E75" r:id="rId156"/>
    <hyperlink ref="E76" r:id="rId157"/>
    <hyperlink ref="D76" r:id="rId158"/>
    <hyperlink ref="T76" r:id="rId159"/>
    <hyperlink ref="E77" r:id="rId160"/>
    <hyperlink ref="D77" r:id="rId161"/>
    <hyperlink ref="D78" r:id="rId162"/>
    <hyperlink ref="E78" r:id="rId163"/>
    <hyperlink ref="D79" r:id="rId164"/>
    <hyperlink ref="E79" r:id="rId165"/>
    <hyperlink ref="D80" r:id="rId166"/>
    <hyperlink ref="E80" r:id="rId167"/>
    <hyperlink ref="D81" r:id="rId168"/>
    <hyperlink ref="E81" r:id="rId169"/>
    <hyperlink ref="D82" r:id="rId170"/>
    <hyperlink ref="E82" r:id="rId171"/>
    <hyperlink ref="D83" r:id="rId172"/>
    <hyperlink ref="E83" r:id="rId173"/>
    <hyperlink ref="D84" r:id="rId174"/>
    <hyperlink ref="E84" r:id="rId175"/>
    <hyperlink ref="D85" r:id="rId176"/>
    <hyperlink ref="E85" r:id="rId177"/>
    <hyperlink ref="D86" r:id="rId178"/>
    <hyperlink ref="E86" r:id="rId179"/>
    <hyperlink ref="D87" r:id="rId180"/>
    <hyperlink ref="E87" r:id="rId181"/>
    <hyperlink ref="R87" r:id="rId182"/>
    <hyperlink ref="D88" r:id="rId183"/>
    <hyperlink ref="E88" r:id="rId184"/>
    <hyperlink ref="D89" r:id="rId185"/>
    <hyperlink ref="E89" r:id="rId186"/>
    <hyperlink ref="D90" r:id="rId187"/>
    <hyperlink ref="E90" r:id="rId188"/>
    <hyperlink ref="D91" r:id="rId189"/>
    <hyperlink ref="E91" r:id="rId190"/>
    <hyperlink ref="D92" r:id="rId191"/>
    <hyperlink ref="E92" r:id="rId192"/>
    <hyperlink ref="D93" r:id="rId193"/>
    <hyperlink ref="E93" r:id="rId194"/>
    <hyperlink ref="D94" r:id="rId195"/>
    <hyperlink ref="E94" r:id="rId196"/>
    <hyperlink ref="D95" r:id="rId197"/>
    <hyperlink ref="E95" r:id="rId198"/>
    <hyperlink ref="R96" r:id="rId199"/>
    <hyperlink ref="D96" r:id="rId200"/>
    <hyperlink ref="E96" r:id="rId201"/>
    <hyperlink ref="D97" r:id="rId202"/>
    <hyperlink ref="E97" r:id="rId203"/>
    <hyperlink ref="D98" r:id="rId204"/>
    <hyperlink ref="E98" r:id="rId205"/>
    <hyperlink ref="D99" r:id="rId206"/>
    <hyperlink ref="E99" r:id="rId207"/>
    <hyperlink ref="D100" r:id="rId208"/>
    <hyperlink ref="E100" r:id="rId209"/>
    <hyperlink ref="D101" r:id="rId210"/>
    <hyperlink ref="E101" r:id="rId211"/>
    <hyperlink ref="D102" r:id="rId212"/>
    <hyperlink ref="E102" r:id="rId213"/>
    <hyperlink ref="D103" r:id="rId214"/>
    <hyperlink ref="E103" r:id="rId215"/>
  </hyperlinks>
  <pageMargins left="0.7" right="0.7" top="0.75" bottom="0.75" header="0.3" footer="0.3"/>
  <pageSetup orientation="portrait" r:id="rId216"/>
</worksheet>
</file>

<file path=xl/worksheets/sheet19.xml><?xml version="1.0" encoding="utf-8"?>
<worksheet xmlns="http://schemas.openxmlformats.org/spreadsheetml/2006/main" xmlns:r="http://schemas.openxmlformats.org/officeDocument/2006/relationships">
  <dimension ref="A1:T108"/>
  <sheetViews>
    <sheetView workbookViewId="0">
      <pane ySplit="1" topLeftCell="A11" activePane="bottomLeft" state="frozen"/>
      <selection pane="bottomLeft" activeCell="D31" sqref="D31"/>
    </sheetView>
  </sheetViews>
  <sheetFormatPr defaultRowHeight="15"/>
  <cols>
    <col min="1" max="1" width="10.42578125" style="12" customWidth="1"/>
    <col min="2" max="2" width="24.5703125" style="28" customWidth="1"/>
    <col min="3" max="3" width="14.42578125" style="6" customWidth="1"/>
    <col min="4" max="4" width="10.85546875" customWidth="1"/>
    <col min="5" max="5" width="11.140625" customWidth="1"/>
    <col min="6" max="6" width="11.140625" hidden="1" customWidth="1"/>
    <col min="7" max="7" width="13.42578125" style="6" hidden="1" customWidth="1"/>
    <col min="8" max="8" width="7.42578125" style="4" customWidth="1"/>
    <col min="9" max="9" width="8.85546875" style="8" customWidth="1"/>
    <col min="10" max="10" width="7" style="6" customWidth="1"/>
    <col min="11" max="11" width="8.140625" style="6" customWidth="1"/>
    <col min="12" max="13" width="10" style="1" customWidth="1"/>
    <col min="14" max="14" width="8.42578125" style="1" customWidth="1"/>
    <col min="15" max="15" width="10.85546875" style="1" customWidth="1"/>
    <col min="16" max="16" width="8.7109375" style="6"/>
    <col min="18" max="18" width="10.140625" customWidth="1"/>
  </cols>
  <sheetData>
    <row r="1" spans="1:19" s="18" customFormat="1" ht="28.5" customHeight="1" thickBot="1">
      <c r="A1" s="57" t="s">
        <v>23</v>
      </c>
      <c r="B1" s="25" t="s">
        <v>7</v>
      </c>
      <c r="C1" s="18" t="s">
        <v>19</v>
      </c>
      <c r="D1" s="18" t="s">
        <v>14</v>
      </c>
      <c r="E1" s="18" t="s">
        <v>1</v>
      </c>
      <c r="F1" s="18" t="s">
        <v>40</v>
      </c>
      <c r="G1" s="18" t="s">
        <v>8</v>
      </c>
      <c r="H1" s="19" t="s">
        <v>9</v>
      </c>
      <c r="I1" s="20" t="s">
        <v>10</v>
      </c>
      <c r="J1" s="18" t="s">
        <v>4</v>
      </c>
      <c r="K1" s="18" t="s">
        <v>442</v>
      </c>
      <c r="L1" s="21" t="s">
        <v>3</v>
      </c>
      <c r="M1" s="21" t="s">
        <v>11</v>
      </c>
      <c r="N1" s="21" t="s">
        <v>24</v>
      </c>
      <c r="O1" s="21" t="s">
        <v>0</v>
      </c>
      <c r="P1" s="18" t="s">
        <v>2</v>
      </c>
    </row>
    <row r="2" spans="1:19" ht="31.5" customHeight="1">
      <c r="A2" s="13">
        <v>44530</v>
      </c>
      <c r="B2" s="27" t="s">
        <v>25</v>
      </c>
      <c r="C2" s="7" t="s">
        <v>26</v>
      </c>
      <c r="D2" s="31" t="s">
        <v>27</v>
      </c>
      <c r="E2" s="30" t="s">
        <v>53</v>
      </c>
      <c r="F2" s="32" t="s">
        <v>28</v>
      </c>
      <c r="G2" s="6" t="s">
        <v>21</v>
      </c>
      <c r="H2" s="4">
        <f t="shared" ref="H2:H37" si="0">I2/O2</f>
        <v>0.91089999999999982</v>
      </c>
      <c r="I2" s="8">
        <f t="shared" ref="I2:I37" si="1">L2-N2-O2-M2</f>
        <v>9.1089999999999982</v>
      </c>
      <c r="J2" s="6" t="s">
        <v>30</v>
      </c>
      <c r="L2" s="1">
        <v>26.34</v>
      </c>
      <c r="M2" s="1">
        <f t="shared" ref="M2:M37" si="2">L2*0.15</f>
        <v>3.9509999999999996</v>
      </c>
      <c r="N2" s="1">
        <f>3.28</f>
        <v>3.28</v>
      </c>
      <c r="O2" s="17">
        <v>10</v>
      </c>
      <c r="P2" s="5" t="s">
        <v>29</v>
      </c>
      <c r="R2" s="10" t="s">
        <v>6</v>
      </c>
      <c r="S2" s="2" t="s">
        <v>12</v>
      </c>
    </row>
    <row r="3" spans="1:19" ht="14.45" customHeight="1">
      <c r="A3" s="13">
        <v>44553</v>
      </c>
      <c r="B3" s="27" t="s">
        <v>443</v>
      </c>
      <c r="C3" s="7" t="s">
        <v>444</v>
      </c>
      <c r="D3" s="34"/>
      <c r="E3" s="30" t="s">
        <v>445</v>
      </c>
      <c r="F3" s="32"/>
      <c r="H3" s="4">
        <f t="shared" si="0"/>
        <v>1.3151390319258498</v>
      </c>
      <c r="I3" s="8">
        <f t="shared" si="1"/>
        <v>12.770000000000003</v>
      </c>
      <c r="J3" s="6" t="s">
        <v>17</v>
      </c>
      <c r="K3" s="6">
        <v>1</v>
      </c>
      <c r="L3" s="1">
        <v>34.200000000000003</v>
      </c>
      <c r="M3" s="1">
        <f t="shared" si="2"/>
        <v>5.13</v>
      </c>
      <c r="N3" s="1">
        <v>6.59</v>
      </c>
      <c r="O3" s="17">
        <v>9.7100000000000009</v>
      </c>
      <c r="P3" s="5">
        <v>5874</v>
      </c>
      <c r="R3" s="11"/>
      <c r="S3" s="2"/>
    </row>
    <row r="4" spans="1:19">
      <c r="A4" s="13"/>
      <c r="B4" t="s">
        <v>446</v>
      </c>
      <c r="C4" s="7" t="s">
        <v>447</v>
      </c>
      <c r="D4" s="30"/>
      <c r="E4" s="30" t="s">
        <v>448</v>
      </c>
      <c r="F4" s="32"/>
      <c r="H4" s="4">
        <f t="shared" si="0"/>
        <v>0.33364944408109876</v>
      </c>
      <c r="I4" s="8">
        <f t="shared" si="1"/>
        <v>5.1014999999999997</v>
      </c>
      <c r="J4" s="6" t="s">
        <v>17</v>
      </c>
      <c r="K4" s="6">
        <v>0</v>
      </c>
      <c r="L4" s="51">
        <v>23.99</v>
      </c>
      <c r="M4" s="1">
        <f t="shared" si="2"/>
        <v>3.5984999999999996</v>
      </c>
      <c r="O4" s="17">
        <v>15.29</v>
      </c>
      <c r="P4" s="5" t="s">
        <v>29</v>
      </c>
      <c r="R4" s="10"/>
      <c r="S4" s="9"/>
    </row>
    <row r="5" spans="1:19">
      <c r="A5" s="13"/>
      <c r="B5" s="35" t="s">
        <v>449</v>
      </c>
      <c r="C5" s="7" t="s">
        <v>450</v>
      </c>
      <c r="D5" s="30"/>
      <c r="E5" s="30" t="s">
        <v>451</v>
      </c>
      <c r="F5" s="32"/>
      <c r="H5" s="4">
        <f t="shared" si="0"/>
        <v>0.22007692307692303</v>
      </c>
      <c r="I5" s="8">
        <f t="shared" si="1"/>
        <v>4.2914999999999992</v>
      </c>
      <c r="J5" s="6" t="s">
        <v>17</v>
      </c>
      <c r="K5" s="6">
        <v>0</v>
      </c>
      <c r="L5" s="1">
        <v>27.99</v>
      </c>
      <c r="M5" s="1">
        <f t="shared" si="2"/>
        <v>4.1984999999999992</v>
      </c>
      <c r="O5" s="17">
        <v>19.5</v>
      </c>
      <c r="P5" s="5" t="s">
        <v>452</v>
      </c>
      <c r="R5" s="10"/>
      <c r="S5" s="29"/>
    </row>
    <row r="6" spans="1:19">
      <c r="A6" s="13"/>
      <c r="B6" s="27" t="s">
        <v>453</v>
      </c>
      <c r="C6" s="7" t="s">
        <v>454</v>
      </c>
      <c r="D6" s="30"/>
      <c r="E6" s="31" t="s">
        <v>455</v>
      </c>
      <c r="F6" s="32"/>
      <c r="H6" s="4">
        <f t="shared" si="0"/>
        <v>-0.201974358974359</v>
      </c>
      <c r="I6" s="8">
        <f t="shared" si="1"/>
        <v>-3.9385000000000008</v>
      </c>
      <c r="J6" s="6" t="s">
        <v>17</v>
      </c>
      <c r="K6" s="6">
        <v>0</v>
      </c>
      <c r="L6" s="1">
        <v>24.99</v>
      </c>
      <c r="M6" s="1">
        <f t="shared" si="2"/>
        <v>3.7484999999999995</v>
      </c>
      <c r="N6" s="1">
        <v>5.68</v>
      </c>
      <c r="O6" s="17">
        <v>19.5</v>
      </c>
      <c r="P6" s="5">
        <v>34507</v>
      </c>
    </row>
    <row r="7" spans="1:19" ht="16.350000000000001" customHeight="1">
      <c r="A7" s="13"/>
      <c r="B7" s="27" t="s">
        <v>456</v>
      </c>
      <c r="C7" s="7" t="s">
        <v>457</v>
      </c>
      <c r="D7" s="30"/>
      <c r="E7" s="30" t="s">
        <v>458</v>
      </c>
      <c r="F7" s="32"/>
      <c r="H7" s="4">
        <f t="shared" si="0"/>
        <v>-0.52128514056224884</v>
      </c>
      <c r="I7" s="8">
        <f t="shared" si="1"/>
        <v>-3.8939999999999988</v>
      </c>
      <c r="J7" s="6" t="s">
        <v>17</v>
      </c>
      <c r="K7" s="6">
        <v>0</v>
      </c>
      <c r="L7" s="1">
        <v>11.96</v>
      </c>
      <c r="M7" s="1">
        <f t="shared" si="2"/>
        <v>1.794</v>
      </c>
      <c r="N7" s="1">
        <v>6.59</v>
      </c>
      <c r="O7" s="17">
        <v>7.47</v>
      </c>
      <c r="P7" s="5">
        <v>8370</v>
      </c>
    </row>
    <row r="8" spans="1:19" s="50" customFormat="1" ht="16.350000000000001" customHeight="1">
      <c r="A8" s="42"/>
      <c r="B8" s="43" t="s">
        <v>459</v>
      </c>
      <c r="C8" s="44" t="s">
        <v>460</v>
      </c>
      <c r="D8" s="45"/>
      <c r="E8" s="45" t="s">
        <v>461</v>
      </c>
      <c r="F8" s="46"/>
      <c r="G8" s="47"/>
      <c r="H8" s="4">
        <f t="shared" si="0"/>
        <v>0.11788958770090845</v>
      </c>
      <c r="I8" s="8">
        <f t="shared" si="1"/>
        <v>1.6869999999999998</v>
      </c>
      <c r="J8" s="47" t="s">
        <v>17</v>
      </c>
      <c r="K8" s="47">
        <v>0</v>
      </c>
      <c r="L8" s="49">
        <v>18.82</v>
      </c>
      <c r="M8" s="1">
        <f t="shared" si="2"/>
        <v>2.823</v>
      </c>
      <c r="N8" s="49"/>
      <c r="O8" s="17">
        <v>14.31</v>
      </c>
      <c r="P8" s="5">
        <v>35703</v>
      </c>
    </row>
    <row r="9" spans="1:19" ht="16.350000000000001" customHeight="1">
      <c r="A9" s="13"/>
      <c r="B9" s="27" t="s">
        <v>462</v>
      </c>
      <c r="C9" s="7" t="s">
        <v>463</v>
      </c>
      <c r="D9" s="30"/>
      <c r="E9" s="30" t="s">
        <v>464</v>
      </c>
      <c r="F9" s="30"/>
      <c r="H9" s="4">
        <f t="shared" si="0"/>
        <v>-1.0909090909090946E-2</v>
      </c>
      <c r="I9" s="8">
        <f t="shared" si="1"/>
        <v>-9.0000000000000302E-2</v>
      </c>
      <c r="J9" s="6" t="s">
        <v>17</v>
      </c>
      <c r="K9" s="6">
        <v>0</v>
      </c>
      <c r="L9" s="1">
        <v>9.6</v>
      </c>
      <c r="M9" s="1">
        <f t="shared" si="2"/>
        <v>1.44</v>
      </c>
      <c r="O9" s="17">
        <v>8.25</v>
      </c>
      <c r="P9" s="5">
        <v>68035</v>
      </c>
    </row>
    <row r="10" spans="1:19" ht="15.75" customHeight="1">
      <c r="A10" s="13"/>
      <c r="B10" s="26" t="s">
        <v>465</v>
      </c>
      <c r="C10" s="7" t="s">
        <v>466</v>
      </c>
      <c r="D10" s="30"/>
      <c r="E10" s="30" t="s">
        <v>467</v>
      </c>
      <c r="F10" s="30"/>
      <c r="H10" s="4">
        <f t="shared" si="0"/>
        <v>8.6385658914728436E-2</v>
      </c>
      <c r="I10" s="8">
        <f t="shared" si="1"/>
        <v>0.89149999999999752</v>
      </c>
      <c r="J10" s="6" t="s">
        <v>17</v>
      </c>
      <c r="K10" s="6">
        <v>0</v>
      </c>
      <c r="L10" s="1">
        <v>19.989999999999998</v>
      </c>
      <c r="M10" s="1">
        <f t="shared" si="2"/>
        <v>2.9984999999999995</v>
      </c>
      <c r="N10" s="1">
        <v>5.78</v>
      </c>
      <c r="O10" s="17">
        <v>10.32</v>
      </c>
      <c r="P10" s="5">
        <v>5187</v>
      </c>
    </row>
    <row r="11" spans="1:19" s="39" customFormat="1" ht="16.350000000000001" customHeight="1">
      <c r="A11" s="13">
        <v>44554</v>
      </c>
      <c r="B11" s="37" t="s">
        <v>468</v>
      </c>
      <c r="C11" s="38" t="s">
        <v>469</v>
      </c>
      <c r="D11" s="41"/>
      <c r="E11" s="41" t="s">
        <v>470</v>
      </c>
      <c r="F11" s="30"/>
      <c r="G11" s="6"/>
      <c r="H11" s="4">
        <f t="shared" si="0"/>
        <v>-0.19354838709677413</v>
      </c>
      <c r="I11" s="8">
        <f t="shared" si="1"/>
        <v>-2.0399999999999991</v>
      </c>
      <c r="J11" s="6" t="s">
        <v>17</v>
      </c>
      <c r="K11" s="6">
        <v>0</v>
      </c>
      <c r="L11" s="17">
        <v>10</v>
      </c>
      <c r="M11" s="1">
        <f t="shared" si="2"/>
        <v>1.5</v>
      </c>
      <c r="N11" s="1"/>
      <c r="O11" s="17">
        <v>10.54</v>
      </c>
      <c r="P11" s="5">
        <v>69610</v>
      </c>
    </row>
    <row r="12" spans="1:19" s="39" customFormat="1" ht="16.350000000000001" customHeight="1">
      <c r="A12" s="13"/>
      <c r="B12" s="24" t="s">
        <v>471</v>
      </c>
      <c r="C12" s="38" t="s">
        <v>444</v>
      </c>
      <c r="D12" s="41"/>
      <c r="E12" s="41" t="s">
        <v>472</v>
      </c>
      <c r="F12" s="30"/>
      <c r="G12" s="6"/>
      <c r="H12" s="4">
        <f t="shared" si="0"/>
        <v>0.45313510019392389</v>
      </c>
      <c r="I12" s="8">
        <f t="shared" si="1"/>
        <v>7.0100000000000025</v>
      </c>
      <c r="J12" s="6" t="s">
        <v>17</v>
      </c>
      <c r="K12" s="6">
        <v>1</v>
      </c>
      <c r="L12" s="17">
        <v>34.200000000000003</v>
      </c>
      <c r="M12" s="1">
        <f t="shared" si="2"/>
        <v>5.13</v>
      </c>
      <c r="N12" s="17">
        <v>6.59</v>
      </c>
      <c r="O12" s="17">
        <v>15.47</v>
      </c>
      <c r="P12" s="5">
        <v>6139</v>
      </c>
    </row>
    <row r="13" spans="1:19" s="39" customFormat="1" ht="16.350000000000001" customHeight="1">
      <c r="A13" s="13">
        <v>44555</v>
      </c>
      <c r="B13" s="24" t="s">
        <v>473</v>
      </c>
      <c r="C13" s="38" t="s">
        <v>474</v>
      </c>
      <c r="D13" s="41"/>
      <c r="E13" s="41" t="s">
        <v>475</v>
      </c>
      <c r="F13" s="30"/>
      <c r="G13" s="6"/>
      <c r="H13" s="4">
        <f t="shared" si="0"/>
        <v>0.6525940337224384</v>
      </c>
      <c r="I13" s="8">
        <f t="shared" si="1"/>
        <v>5.0315000000000003</v>
      </c>
      <c r="J13" s="6" t="s">
        <v>17</v>
      </c>
      <c r="K13" s="6">
        <v>0</v>
      </c>
      <c r="L13" s="17">
        <v>14.99</v>
      </c>
      <c r="M13" s="1">
        <f t="shared" si="2"/>
        <v>2.2484999999999999</v>
      </c>
      <c r="N13" s="17"/>
      <c r="O13" s="17">
        <v>7.71</v>
      </c>
      <c r="P13" s="5">
        <v>85051</v>
      </c>
    </row>
    <row r="14" spans="1:19" s="73" customFormat="1" ht="16.350000000000001" customHeight="1">
      <c r="A14" s="75"/>
      <c r="B14" s="71" t="s">
        <v>476</v>
      </c>
      <c r="C14" s="76" t="s">
        <v>477</v>
      </c>
      <c r="D14" s="62"/>
      <c r="E14" s="62" t="s">
        <v>478</v>
      </c>
      <c r="F14" s="77"/>
      <c r="G14" s="61"/>
      <c r="H14" s="4">
        <f t="shared" si="0"/>
        <v>0.80297805642633224</v>
      </c>
      <c r="I14" s="8">
        <f t="shared" si="1"/>
        <v>7.6844999999999999</v>
      </c>
      <c r="J14" s="61" t="s">
        <v>17</v>
      </c>
      <c r="K14" s="61">
        <v>0</v>
      </c>
      <c r="L14" s="66">
        <v>26.77</v>
      </c>
      <c r="M14" s="1">
        <f t="shared" si="2"/>
        <v>4.0154999999999994</v>
      </c>
      <c r="N14" s="66">
        <v>5.5</v>
      </c>
      <c r="O14" s="66">
        <v>9.57</v>
      </c>
      <c r="P14" s="68">
        <v>35646</v>
      </c>
    </row>
    <row r="15" spans="1:19" s="50" customFormat="1" ht="16.350000000000001" customHeight="1">
      <c r="A15" s="42">
        <v>44557</v>
      </c>
      <c r="B15" s="43" t="s">
        <v>479</v>
      </c>
      <c r="C15" s="44" t="s">
        <v>480</v>
      </c>
      <c r="D15" s="45"/>
      <c r="E15" s="45" t="s">
        <v>481</v>
      </c>
      <c r="F15" s="45"/>
      <c r="G15" s="47"/>
      <c r="H15" s="4">
        <f t="shared" si="0"/>
        <v>0.31663636363636366</v>
      </c>
      <c r="I15" s="8">
        <f t="shared" si="1"/>
        <v>1.7415000000000003</v>
      </c>
      <c r="J15" s="47" t="s">
        <v>17</v>
      </c>
      <c r="K15" s="47">
        <v>0</v>
      </c>
      <c r="L15" s="49">
        <v>14.99</v>
      </c>
      <c r="M15" s="1">
        <f t="shared" si="2"/>
        <v>2.2484999999999999</v>
      </c>
      <c r="N15" s="49">
        <v>5.5</v>
      </c>
      <c r="O15" s="56">
        <v>5.5</v>
      </c>
      <c r="P15" s="5">
        <v>29908</v>
      </c>
      <c r="R15" s="52"/>
    </row>
    <row r="16" spans="1:19" s="39" customFormat="1" ht="16.350000000000001" customHeight="1">
      <c r="A16" s="13"/>
      <c r="B16" s="24" t="s">
        <v>482</v>
      </c>
      <c r="C16" s="38" t="s">
        <v>483</v>
      </c>
      <c r="D16" s="41"/>
      <c r="E16" s="53" t="s">
        <v>484</v>
      </c>
      <c r="F16" s="45"/>
      <c r="G16" s="47"/>
      <c r="H16" s="4">
        <f t="shared" si="0"/>
        <v>1.0962147887323948</v>
      </c>
      <c r="I16" s="8">
        <f t="shared" si="1"/>
        <v>6.2265000000000015</v>
      </c>
      <c r="J16" s="22" t="s">
        <v>17</v>
      </c>
      <c r="K16" s="22">
        <v>1</v>
      </c>
      <c r="L16" s="17">
        <v>20.69</v>
      </c>
      <c r="M16" s="1">
        <f t="shared" si="2"/>
        <v>3.1034999999999999</v>
      </c>
      <c r="N16" s="17">
        <v>5.68</v>
      </c>
      <c r="O16" s="17">
        <v>5.68</v>
      </c>
      <c r="P16" s="5">
        <v>82346</v>
      </c>
    </row>
    <row r="17" spans="1:18" s="39" customFormat="1" ht="16.350000000000001" customHeight="1">
      <c r="A17" s="36"/>
      <c r="B17" s="24" t="s">
        <v>487</v>
      </c>
      <c r="C17" s="38" t="s">
        <v>485</v>
      </c>
      <c r="D17" s="41"/>
      <c r="E17" s="41" t="s">
        <v>486</v>
      </c>
      <c r="F17" s="45"/>
      <c r="G17" s="47"/>
      <c r="H17" s="4">
        <f t="shared" si="0"/>
        <v>5.1662556053811661</v>
      </c>
      <c r="I17" s="8">
        <f t="shared" si="1"/>
        <v>23.041499999999999</v>
      </c>
      <c r="J17" s="47" t="s">
        <v>17</v>
      </c>
      <c r="K17" s="22">
        <v>1</v>
      </c>
      <c r="L17" s="17">
        <v>39.99</v>
      </c>
      <c r="M17" s="1">
        <f t="shared" si="2"/>
        <v>5.9984999999999999</v>
      </c>
      <c r="N17" s="17">
        <v>6.49</v>
      </c>
      <c r="O17" s="17">
        <v>4.46</v>
      </c>
      <c r="P17" s="5">
        <v>9783</v>
      </c>
    </row>
    <row r="18" spans="1:18" s="39" customFormat="1" ht="16.350000000000001" customHeight="1">
      <c r="A18" s="36"/>
      <c r="B18" s="24" t="s">
        <v>488</v>
      </c>
      <c r="C18" s="38" t="s">
        <v>489</v>
      </c>
      <c r="D18" s="41"/>
      <c r="E18" s="41" t="s">
        <v>490</v>
      </c>
      <c r="F18" s="45"/>
      <c r="G18" s="47"/>
      <c r="H18" s="4">
        <f t="shared" si="0"/>
        <v>13.88849557522124</v>
      </c>
      <c r="I18" s="8">
        <f t="shared" si="1"/>
        <v>15.693999999999999</v>
      </c>
      <c r="J18" s="22" t="s">
        <v>17</v>
      </c>
      <c r="K18" s="22">
        <v>1</v>
      </c>
      <c r="L18" s="17">
        <v>24.24</v>
      </c>
      <c r="M18" s="1">
        <f t="shared" si="2"/>
        <v>3.6359999999999997</v>
      </c>
      <c r="N18" s="54">
        <v>3.78</v>
      </c>
      <c r="O18" s="17">
        <v>1.1299999999999999</v>
      </c>
      <c r="P18" s="5">
        <v>30816</v>
      </c>
    </row>
    <row r="19" spans="1:18" s="39" customFormat="1" ht="16.350000000000001" customHeight="1">
      <c r="A19" s="36"/>
      <c r="B19" s="24" t="s">
        <v>491</v>
      </c>
      <c r="C19" s="38" t="s">
        <v>492</v>
      </c>
      <c r="D19" s="41"/>
      <c r="E19" s="41" t="s">
        <v>493</v>
      </c>
      <c r="F19" s="45"/>
      <c r="G19" s="47"/>
      <c r="H19" s="4">
        <f t="shared" si="0"/>
        <v>0.29576677316293948</v>
      </c>
      <c r="I19" s="8">
        <f t="shared" si="1"/>
        <v>1.851500000000001</v>
      </c>
      <c r="J19" s="22" t="s">
        <v>17</v>
      </c>
      <c r="K19" s="22">
        <v>1</v>
      </c>
      <c r="L19" s="17">
        <v>13.99</v>
      </c>
      <c r="M19" s="1">
        <f t="shared" si="2"/>
        <v>2.0985</v>
      </c>
      <c r="N19" s="17">
        <v>3.78</v>
      </c>
      <c r="O19" s="17">
        <v>6.26</v>
      </c>
      <c r="P19" s="5">
        <v>54760</v>
      </c>
    </row>
    <row r="20" spans="1:18" s="39" customFormat="1" ht="16.350000000000001" customHeight="1">
      <c r="A20" s="36"/>
      <c r="B20" s="37" t="s">
        <v>494</v>
      </c>
      <c r="C20" s="38" t="s">
        <v>495</v>
      </c>
      <c r="D20" s="41"/>
      <c r="E20" s="41" t="s">
        <v>496</v>
      </c>
      <c r="F20" s="45"/>
      <c r="G20" s="47"/>
      <c r="H20" s="4">
        <f t="shared" si="0"/>
        <v>0.31744402985074627</v>
      </c>
      <c r="I20" s="8">
        <f t="shared" si="1"/>
        <v>1.7015000000000002</v>
      </c>
      <c r="J20" s="22" t="s">
        <v>17</v>
      </c>
      <c r="K20" s="22">
        <v>0</v>
      </c>
      <c r="L20" s="17">
        <v>14.99</v>
      </c>
      <c r="M20" s="1">
        <f t="shared" si="2"/>
        <v>2.2484999999999999</v>
      </c>
      <c r="N20" s="17">
        <v>5.68</v>
      </c>
      <c r="O20" s="17">
        <v>5.36</v>
      </c>
      <c r="P20" s="5">
        <v>54308</v>
      </c>
    </row>
    <row r="21" spans="1:18" s="39" customFormat="1" ht="16.350000000000001" customHeight="1">
      <c r="A21" s="40"/>
      <c r="B21" s="102" t="s">
        <v>497</v>
      </c>
      <c r="C21" s="38" t="s">
        <v>498</v>
      </c>
      <c r="D21" s="41"/>
      <c r="E21" s="41" t="s">
        <v>499</v>
      </c>
      <c r="F21" s="45"/>
      <c r="G21" s="47"/>
      <c r="H21" s="4">
        <f t="shared" si="0"/>
        <v>1.001201201201201</v>
      </c>
      <c r="I21" s="8">
        <f t="shared" si="1"/>
        <v>6.6679999999999993</v>
      </c>
      <c r="J21" s="22" t="s">
        <v>17</v>
      </c>
      <c r="K21" s="22">
        <v>1</v>
      </c>
      <c r="L21" s="54">
        <v>22.48</v>
      </c>
      <c r="M21" s="1">
        <f t="shared" si="2"/>
        <v>3.3719999999999999</v>
      </c>
      <c r="N21" s="17">
        <v>5.78</v>
      </c>
      <c r="O21" s="17">
        <v>6.66</v>
      </c>
      <c r="P21" s="5">
        <v>11984</v>
      </c>
    </row>
    <row r="22" spans="1:18" s="39" customFormat="1" ht="16.350000000000001" customHeight="1">
      <c r="A22" s="36"/>
      <c r="B22" s="24" t="s">
        <v>500</v>
      </c>
      <c r="C22" s="38" t="s">
        <v>501</v>
      </c>
      <c r="D22" s="41"/>
      <c r="E22" s="41" t="s">
        <v>502</v>
      </c>
      <c r="F22" s="45"/>
      <c r="G22" s="47"/>
      <c r="H22" s="4">
        <f t="shared" si="0"/>
        <v>0.58382949932341011</v>
      </c>
      <c r="I22" s="8">
        <f t="shared" si="1"/>
        <v>4.3145000000000007</v>
      </c>
      <c r="J22" s="22" t="s">
        <v>17</v>
      </c>
      <c r="K22" s="22">
        <v>0</v>
      </c>
      <c r="L22" s="17">
        <v>13.77</v>
      </c>
      <c r="M22" s="1">
        <f t="shared" si="2"/>
        <v>2.0654999999999997</v>
      </c>
      <c r="N22" s="17"/>
      <c r="O22" s="17">
        <v>7.39</v>
      </c>
      <c r="P22" s="5">
        <v>54177</v>
      </c>
    </row>
    <row r="23" spans="1:18" s="50" customFormat="1" ht="16.350000000000001" customHeight="1">
      <c r="A23" s="42">
        <v>44558</v>
      </c>
      <c r="B23" s="43" t="s">
        <v>503</v>
      </c>
      <c r="C23" s="47" t="s">
        <v>504</v>
      </c>
      <c r="D23" s="45"/>
      <c r="E23" s="45" t="s">
        <v>505</v>
      </c>
      <c r="F23" s="45"/>
      <c r="G23" s="47"/>
      <c r="H23" s="81">
        <f t="shared" si="0"/>
        <v>0.49905183312262952</v>
      </c>
      <c r="I23" s="48">
        <f t="shared" si="1"/>
        <v>3.9474999999999993</v>
      </c>
      <c r="J23" s="47" t="s">
        <v>17</v>
      </c>
      <c r="K23" s="47">
        <v>0</v>
      </c>
      <c r="L23" s="49">
        <v>13.95</v>
      </c>
      <c r="M23" s="49">
        <f t="shared" si="2"/>
        <v>2.0924999999999998</v>
      </c>
      <c r="N23" s="49"/>
      <c r="O23" s="49">
        <v>7.91</v>
      </c>
      <c r="P23" s="82">
        <v>99661</v>
      </c>
    </row>
    <row r="24" spans="1:18" s="39" customFormat="1" ht="16.350000000000001" customHeight="1">
      <c r="A24" s="40"/>
      <c r="B24" s="24" t="s">
        <v>506</v>
      </c>
      <c r="C24" s="22" t="s">
        <v>507</v>
      </c>
      <c r="D24" s="41"/>
      <c r="E24" s="41" t="s">
        <v>508</v>
      </c>
      <c r="F24" s="41"/>
      <c r="G24" s="22"/>
      <c r="H24" s="4">
        <f t="shared" si="0"/>
        <v>-0.21916097101107715</v>
      </c>
      <c r="I24" s="8">
        <f t="shared" si="1"/>
        <v>-9.299000000000003</v>
      </c>
      <c r="J24" s="22" t="s">
        <v>17</v>
      </c>
      <c r="K24" s="22">
        <v>0</v>
      </c>
      <c r="L24" s="17">
        <v>45.66</v>
      </c>
      <c r="M24" s="1">
        <f t="shared" si="2"/>
        <v>6.8489999999999993</v>
      </c>
      <c r="N24" s="17">
        <v>5.68</v>
      </c>
      <c r="O24" s="17">
        <v>42.43</v>
      </c>
      <c r="P24" s="5">
        <v>54055</v>
      </c>
    </row>
    <row r="25" spans="1:18" s="39" customFormat="1" ht="16.350000000000001" customHeight="1">
      <c r="A25" s="36"/>
      <c r="B25" s="24" t="s">
        <v>509</v>
      </c>
      <c r="C25" s="22" t="s">
        <v>507</v>
      </c>
      <c r="D25" s="41"/>
      <c r="E25" s="41" t="s">
        <v>508</v>
      </c>
      <c r="F25" s="41"/>
      <c r="G25" s="22"/>
      <c r="H25" s="15">
        <f t="shared" si="0"/>
        <v>6.5988532110091729</v>
      </c>
      <c r="I25" s="16">
        <f t="shared" si="1"/>
        <v>28.770999999999997</v>
      </c>
      <c r="J25" s="22" t="s">
        <v>17</v>
      </c>
      <c r="K25" s="22">
        <v>0</v>
      </c>
      <c r="L25" s="17">
        <v>45.66</v>
      </c>
      <c r="M25" s="17">
        <f t="shared" si="2"/>
        <v>6.8489999999999993</v>
      </c>
      <c r="N25" s="17">
        <v>5.68</v>
      </c>
      <c r="O25" s="17">
        <v>4.3600000000000003</v>
      </c>
      <c r="P25" s="108">
        <v>54055</v>
      </c>
    </row>
    <row r="26" spans="1:18" ht="16.350000000000001" customHeight="1">
      <c r="A26" s="13"/>
      <c r="B26" s="27" t="s">
        <v>510</v>
      </c>
      <c r="C26" s="6" t="s">
        <v>511</v>
      </c>
      <c r="D26" s="30"/>
      <c r="E26" s="30" t="s">
        <v>512</v>
      </c>
      <c r="F26" s="45"/>
      <c r="G26" s="47"/>
      <c r="H26" s="4">
        <f t="shared" si="0"/>
        <v>0.28201142131979695</v>
      </c>
      <c r="I26" s="8">
        <f t="shared" si="1"/>
        <v>4.4444999999999997</v>
      </c>
      <c r="J26" s="6" t="s">
        <v>17</v>
      </c>
      <c r="K26" s="6">
        <v>0</v>
      </c>
      <c r="L26" s="1">
        <v>23.77</v>
      </c>
      <c r="M26" s="1">
        <f t="shared" si="2"/>
        <v>3.5654999999999997</v>
      </c>
      <c r="O26" s="17">
        <v>15.76</v>
      </c>
      <c r="P26" s="5">
        <v>88842</v>
      </c>
    </row>
    <row r="27" spans="1:18" s="28" customFormat="1">
      <c r="A27" s="84"/>
      <c r="B27" s="27" t="s">
        <v>513</v>
      </c>
      <c r="C27" s="85" t="s">
        <v>514</v>
      </c>
      <c r="D27" s="103"/>
      <c r="E27" s="103" t="s">
        <v>515</v>
      </c>
      <c r="F27" s="103"/>
      <c r="G27" s="94"/>
      <c r="H27" s="87">
        <f t="shared" si="0"/>
        <v>0.35203359858532257</v>
      </c>
      <c r="I27" s="88">
        <f t="shared" si="1"/>
        <v>3.9814999999999983</v>
      </c>
      <c r="J27" s="85" t="s">
        <v>17</v>
      </c>
      <c r="K27" s="85">
        <v>0</v>
      </c>
      <c r="L27" s="74">
        <v>17.989999999999998</v>
      </c>
      <c r="M27" s="51">
        <f t="shared" si="2"/>
        <v>2.6984999999999997</v>
      </c>
      <c r="N27" s="51"/>
      <c r="O27" s="74">
        <v>11.31</v>
      </c>
      <c r="P27" s="89" t="s">
        <v>29</v>
      </c>
    </row>
    <row r="28" spans="1:18" s="106" customFormat="1">
      <c r="A28" s="104"/>
      <c r="B28" s="28" t="s">
        <v>516</v>
      </c>
      <c r="C28" s="105" t="s">
        <v>517</v>
      </c>
      <c r="D28" s="103"/>
      <c r="E28" s="103" t="s">
        <v>518</v>
      </c>
      <c r="F28" s="103"/>
      <c r="G28" s="94"/>
      <c r="H28" s="87">
        <f t="shared" si="0"/>
        <v>-1.7453367875647665</v>
      </c>
      <c r="I28" s="88">
        <f t="shared" si="1"/>
        <v>-3.3684999999999992</v>
      </c>
      <c r="J28" s="85" t="s">
        <v>17</v>
      </c>
      <c r="K28" s="85">
        <v>0</v>
      </c>
      <c r="L28" s="74">
        <v>4.99</v>
      </c>
      <c r="M28" s="51">
        <f t="shared" si="2"/>
        <v>0.74850000000000005</v>
      </c>
      <c r="N28" s="51">
        <v>5.68</v>
      </c>
      <c r="O28" s="74">
        <v>1.93</v>
      </c>
      <c r="P28" s="89" t="s">
        <v>29</v>
      </c>
    </row>
    <row r="29" spans="1:18" s="106" customFormat="1">
      <c r="A29" s="107"/>
      <c r="B29" s="24"/>
      <c r="C29" s="105"/>
      <c r="D29" s="103"/>
      <c r="E29" s="103"/>
      <c r="F29" s="103"/>
      <c r="G29" s="94"/>
      <c r="H29" s="87" t="e">
        <f t="shared" si="0"/>
        <v>#DIV/0!</v>
      </c>
      <c r="I29" s="88">
        <f t="shared" si="1"/>
        <v>0</v>
      </c>
      <c r="J29" s="105"/>
      <c r="K29" s="105"/>
      <c r="L29" s="74"/>
      <c r="M29" s="51">
        <f t="shared" si="2"/>
        <v>0</v>
      </c>
      <c r="N29" s="51"/>
      <c r="O29" s="74"/>
      <c r="P29" s="89"/>
    </row>
    <row r="30" spans="1:18" s="39" customFormat="1">
      <c r="A30" s="36"/>
      <c r="B30" s="24"/>
      <c r="C30" s="22"/>
      <c r="D30" s="41"/>
      <c r="E30" s="41"/>
      <c r="F30" s="41"/>
      <c r="G30" s="47"/>
      <c r="H30" s="4" t="e">
        <f t="shared" si="0"/>
        <v>#DIV/0!</v>
      </c>
      <c r="I30" s="8">
        <f t="shared" si="1"/>
        <v>0</v>
      </c>
      <c r="J30" s="22"/>
      <c r="K30" s="22"/>
      <c r="L30" s="17"/>
      <c r="M30" s="1">
        <f t="shared" si="2"/>
        <v>0</v>
      </c>
      <c r="N30" s="1"/>
      <c r="O30" s="17"/>
      <c r="P30" s="5"/>
    </row>
    <row r="31" spans="1:18" s="39" customFormat="1">
      <c r="A31" s="40"/>
      <c r="B31" s="24"/>
      <c r="C31" s="22"/>
      <c r="D31" s="41"/>
      <c r="E31" s="41"/>
      <c r="F31" s="41"/>
      <c r="G31" s="47"/>
      <c r="H31" s="4" t="e">
        <f t="shared" si="0"/>
        <v>#DIV/0!</v>
      </c>
      <c r="I31" s="8">
        <f t="shared" si="1"/>
        <v>0</v>
      </c>
      <c r="J31" s="22"/>
      <c r="K31" s="22"/>
      <c r="L31" s="56"/>
      <c r="M31" s="1">
        <f t="shared" si="2"/>
        <v>0</v>
      </c>
      <c r="N31" s="17"/>
      <c r="O31" s="17"/>
      <c r="P31" s="5"/>
      <c r="R31" s="53"/>
    </row>
    <row r="32" spans="1:18" s="50" customFormat="1">
      <c r="A32" s="55"/>
      <c r="B32" s="43"/>
      <c r="C32" s="47"/>
      <c r="D32" s="45"/>
      <c r="E32" s="45"/>
      <c r="F32" s="45"/>
      <c r="G32" s="47"/>
      <c r="H32" s="4" t="e">
        <f t="shared" si="0"/>
        <v>#DIV/0!</v>
      </c>
      <c r="I32" s="8">
        <f t="shared" si="1"/>
        <v>0</v>
      </c>
      <c r="J32" s="47"/>
      <c r="K32" s="47"/>
      <c r="L32" s="49"/>
      <c r="M32" s="1">
        <f t="shared" si="2"/>
        <v>0</v>
      </c>
      <c r="N32" s="49"/>
      <c r="O32" s="17"/>
      <c r="P32" s="5"/>
    </row>
    <row r="33" spans="1:18" s="39" customFormat="1">
      <c r="A33" s="13"/>
      <c r="B33" s="24"/>
      <c r="C33" s="22"/>
      <c r="D33" s="41"/>
      <c r="E33" s="41"/>
      <c r="F33" s="45"/>
      <c r="G33" s="47"/>
      <c r="H33" s="4" t="e">
        <f t="shared" si="0"/>
        <v>#DIV/0!</v>
      </c>
      <c r="I33" s="8">
        <f t="shared" si="1"/>
        <v>0</v>
      </c>
      <c r="J33" s="22"/>
      <c r="K33" s="22"/>
      <c r="L33" s="17"/>
      <c r="M33" s="1">
        <f t="shared" si="2"/>
        <v>0</v>
      </c>
      <c r="N33" s="49"/>
      <c r="O33" s="17"/>
      <c r="P33" s="5"/>
    </row>
    <row r="34" spans="1:18" s="39" customFormat="1">
      <c r="A34" s="36"/>
      <c r="B34" s="24"/>
      <c r="C34" s="22"/>
      <c r="D34" s="41"/>
      <c r="E34" s="41"/>
      <c r="F34" s="45"/>
      <c r="G34" s="47"/>
      <c r="H34" s="4" t="e">
        <f t="shared" si="0"/>
        <v>#DIV/0!</v>
      </c>
      <c r="I34" s="8">
        <f t="shared" si="1"/>
        <v>0</v>
      </c>
      <c r="J34" s="22"/>
      <c r="K34" s="22"/>
      <c r="L34" s="17"/>
      <c r="M34" s="1">
        <f t="shared" si="2"/>
        <v>0</v>
      </c>
      <c r="N34" s="17"/>
      <c r="O34" s="17"/>
      <c r="P34" s="5"/>
    </row>
    <row r="35" spans="1:18" s="39" customFormat="1">
      <c r="A35" s="40"/>
      <c r="B35" s="24"/>
      <c r="C35" s="22"/>
      <c r="D35" s="41"/>
      <c r="E35" s="41"/>
      <c r="F35" s="45"/>
      <c r="G35" s="47"/>
      <c r="H35" s="4" t="e">
        <f t="shared" si="0"/>
        <v>#DIV/0!</v>
      </c>
      <c r="I35" s="8">
        <f t="shared" si="1"/>
        <v>0</v>
      </c>
      <c r="J35" s="22"/>
      <c r="K35" s="22"/>
      <c r="L35" s="17"/>
      <c r="M35" s="1">
        <f t="shared" si="2"/>
        <v>0</v>
      </c>
      <c r="N35" s="17"/>
      <c r="O35" s="17"/>
      <c r="P35" s="5"/>
      <c r="R35" s="53"/>
    </row>
    <row r="36" spans="1:18" s="39" customFormat="1">
      <c r="A36" s="36"/>
      <c r="B36" s="58"/>
      <c r="C36" s="22"/>
      <c r="D36" s="41"/>
      <c r="E36" s="41"/>
      <c r="F36" s="45"/>
      <c r="G36" s="47"/>
      <c r="H36" s="4" t="e">
        <f t="shared" si="0"/>
        <v>#DIV/0!</v>
      </c>
      <c r="I36" s="8">
        <f t="shared" si="1"/>
        <v>0</v>
      </c>
      <c r="J36" s="22"/>
      <c r="K36" s="22"/>
      <c r="L36" s="17"/>
      <c r="M36" s="1">
        <f t="shared" si="2"/>
        <v>0</v>
      </c>
      <c r="N36" s="17"/>
      <c r="O36" s="17"/>
      <c r="P36" s="5"/>
    </row>
    <row r="37" spans="1:18" s="39" customFormat="1">
      <c r="A37" s="36"/>
      <c r="B37" s="24"/>
      <c r="C37" s="22"/>
      <c r="D37" s="41"/>
      <c r="E37" s="41"/>
      <c r="F37" s="45"/>
      <c r="G37" s="47"/>
      <c r="H37" s="4" t="e">
        <f t="shared" si="0"/>
        <v>#DIV/0!</v>
      </c>
      <c r="I37" s="8">
        <f t="shared" si="1"/>
        <v>0</v>
      </c>
      <c r="J37" s="22"/>
      <c r="K37" s="22"/>
      <c r="L37" s="17"/>
      <c r="M37" s="1">
        <f t="shared" si="2"/>
        <v>0</v>
      </c>
      <c r="N37" s="17"/>
      <c r="O37" s="17"/>
      <c r="P37" s="5"/>
    </row>
    <row r="38" spans="1:18" s="73" customFormat="1">
      <c r="A38" s="78"/>
      <c r="B38" s="71"/>
      <c r="C38" s="72"/>
      <c r="D38" s="62"/>
      <c r="E38" s="62"/>
      <c r="F38" s="79"/>
      <c r="G38" s="63"/>
      <c r="H38" s="64"/>
      <c r="I38" s="65"/>
      <c r="J38" s="72"/>
      <c r="K38" s="72"/>
      <c r="L38" s="66"/>
      <c r="M38" s="66"/>
      <c r="N38" s="66"/>
      <c r="O38" s="66"/>
      <c r="P38" s="68"/>
    </row>
    <row r="39" spans="1:18" s="50" customFormat="1">
      <c r="A39" s="55"/>
      <c r="B39" s="43"/>
      <c r="C39" s="47"/>
      <c r="D39" s="45"/>
      <c r="E39" s="45"/>
      <c r="F39" s="45"/>
      <c r="G39" s="47"/>
      <c r="H39" s="4"/>
      <c r="I39" s="48"/>
      <c r="J39" s="47"/>
      <c r="K39" s="47"/>
      <c r="L39" s="49"/>
      <c r="M39" s="49"/>
      <c r="N39" s="49"/>
      <c r="O39" s="17"/>
      <c r="P39" s="5"/>
    </row>
    <row r="40" spans="1:18" s="39" customFormat="1">
      <c r="A40" s="13"/>
      <c r="B40" s="24"/>
      <c r="C40" s="22"/>
      <c r="D40" s="41"/>
      <c r="E40" s="41"/>
      <c r="F40" s="14"/>
      <c r="G40" s="22"/>
      <c r="H40" s="4"/>
      <c r="I40" s="16"/>
      <c r="J40" s="22"/>
      <c r="K40" s="22"/>
      <c r="L40" s="17"/>
      <c r="M40" s="17"/>
      <c r="N40" s="17"/>
      <c r="O40" s="17"/>
      <c r="P40" s="5"/>
    </row>
    <row r="41" spans="1:18" s="39" customFormat="1">
      <c r="A41" s="36"/>
      <c r="B41" s="24"/>
      <c r="C41" s="22"/>
      <c r="D41" s="41"/>
      <c r="E41" s="41"/>
      <c r="F41" s="14"/>
      <c r="G41" s="22"/>
      <c r="H41" s="4"/>
      <c r="I41" s="16"/>
      <c r="J41" s="22"/>
      <c r="K41" s="22"/>
      <c r="L41" s="17"/>
      <c r="M41" s="17"/>
      <c r="N41" s="17"/>
      <c r="O41" s="17"/>
      <c r="P41" s="5"/>
    </row>
    <row r="42" spans="1:18" s="39" customFormat="1">
      <c r="A42" s="36"/>
      <c r="B42" s="24"/>
      <c r="C42" s="22"/>
      <c r="D42" s="41"/>
      <c r="E42" s="41"/>
      <c r="F42" s="14"/>
      <c r="G42" s="22"/>
      <c r="H42" s="4"/>
      <c r="I42" s="16"/>
      <c r="J42" s="22"/>
      <c r="K42" s="22"/>
      <c r="L42" s="17"/>
      <c r="M42" s="17"/>
      <c r="N42" s="17"/>
      <c r="O42" s="17"/>
      <c r="P42" s="5"/>
    </row>
    <row r="43" spans="1:18" s="39" customFormat="1">
      <c r="A43" s="40"/>
      <c r="B43" s="24"/>
      <c r="C43" s="22"/>
      <c r="D43" s="41"/>
      <c r="E43" s="41"/>
      <c r="F43" s="14"/>
      <c r="G43" s="22"/>
      <c r="H43" s="15"/>
      <c r="I43" s="16"/>
      <c r="J43" s="22"/>
      <c r="K43" s="22"/>
      <c r="L43" s="17"/>
      <c r="M43" s="17"/>
      <c r="N43" s="17"/>
      <c r="O43" s="17"/>
      <c r="P43" s="5"/>
    </row>
    <row r="44" spans="1:18" s="39" customFormat="1">
      <c r="A44" s="36"/>
      <c r="B44" s="24"/>
      <c r="C44" s="22"/>
      <c r="D44" s="41"/>
      <c r="E44" s="41"/>
      <c r="F44" s="14"/>
      <c r="G44" s="22"/>
      <c r="H44" s="15"/>
      <c r="I44" s="16"/>
      <c r="J44" s="22"/>
      <c r="K44" s="22"/>
      <c r="L44" s="17"/>
      <c r="M44" s="17"/>
      <c r="N44" s="17"/>
      <c r="O44" s="17"/>
      <c r="P44" s="5"/>
    </row>
    <row r="45" spans="1:18" s="39" customFormat="1">
      <c r="A45" s="23"/>
      <c r="B45" s="24"/>
      <c r="C45" s="22"/>
      <c r="D45" s="41"/>
      <c r="E45" s="41"/>
      <c r="F45" s="14"/>
      <c r="G45" s="22"/>
      <c r="H45" s="15"/>
      <c r="I45" s="16"/>
      <c r="J45" s="22"/>
      <c r="K45" s="22"/>
      <c r="L45" s="17"/>
      <c r="M45" s="17"/>
      <c r="N45" s="17"/>
      <c r="O45" s="17"/>
      <c r="P45" s="5"/>
    </row>
    <row r="46" spans="1:18" s="39" customFormat="1">
      <c r="A46" s="36"/>
      <c r="B46" s="24"/>
      <c r="C46" s="22"/>
      <c r="D46" s="41"/>
      <c r="E46" s="41"/>
      <c r="F46" s="14"/>
      <c r="G46" s="22"/>
      <c r="H46" s="15"/>
      <c r="I46" s="16"/>
      <c r="J46" s="22"/>
      <c r="K46" s="22"/>
      <c r="L46" s="17"/>
      <c r="M46" s="17"/>
      <c r="N46" s="17"/>
      <c r="O46" s="17"/>
      <c r="P46" s="5"/>
    </row>
    <row r="47" spans="1:18" s="39" customFormat="1">
      <c r="A47" s="40"/>
      <c r="B47" s="24"/>
      <c r="C47" s="22"/>
      <c r="D47" s="41"/>
      <c r="E47" s="41"/>
      <c r="F47" s="14"/>
      <c r="G47" s="22"/>
      <c r="H47" s="15"/>
      <c r="I47" s="16"/>
      <c r="J47" s="22"/>
      <c r="K47" s="22"/>
      <c r="L47" s="17"/>
      <c r="M47" s="17"/>
      <c r="N47" s="17"/>
      <c r="O47" s="17"/>
      <c r="P47" s="5"/>
    </row>
    <row r="48" spans="1:18" s="39" customFormat="1">
      <c r="A48" s="36"/>
      <c r="B48" s="24"/>
      <c r="C48" s="22"/>
      <c r="D48" s="41"/>
      <c r="E48" s="41"/>
      <c r="F48" s="14"/>
      <c r="G48" s="22"/>
      <c r="H48" s="15"/>
      <c r="I48" s="16"/>
      <c r="J48" s="22"/>
      <c r="K48" s="22"/>
      <c r="L48" s="17"/>
      <c r="M48" s="17"/>
      <c r="N48" s="17"/>
      <c r="O48" s="17"/>
      <c r="P48" s="5"/>
    </row>
    <row r="49" spans="1:18" s="50" customFormat="1">
      <c r="A49" s="55"/>
      <c r="B49" s="43"/>
      <c r="C49" s="47"/>
      <c r="D49" s="45"/>
      <c r="E49" s="45"/>
      <c r="F49" s="80"/>
      <c r="G49" s="47"/>
      <c r="H49" s="81"/>
      <c r="I49" s="48"/>
      <c r="J49" s="47"/>
      <c r="K49" s="47"/>
      <c r="L49" s="49"/>
      <c r="M49" s="49"/>
      <c r="N49" s="49"/>
      <c r="O49" s="49"/>
      <c r="P49" s="82"/>
      <c r="R49" s="52"/>
    </row>
    <row r="50" spans="1:18" s="39" customFormat="1">
      <c r="A50" s="13"/>
      <c r="B50" s="24"/>
      <c r="C50" s="22"/>
      <c r="D50" s="41"/>
      <c r="E50" s="41"/>
      <c r="F50" s="14"/>
      <c r="G50" s="22"/>
      <c r="H50" s="15"/>
      <c r="I50" s="16"/>
      <c r="J50" s="22"/>
      <c r="K50" s="22"/>
      <c r="L50" s="17"/>
      <c r="M50" s="17"/>
      <c r="N50" s="17"/>
      <c r="O50" s="17"/>
      <c r="P50" s="5"/>
    </row>
    <row r="51" spans="1:18" s="39" customFormat="1">
      <c r="A51" s="36"/>
      <c r="B51" s="24"/>
      <c r="C51" s="22"/>
      <c r="D51" s="41"/>
      <c r="E51" s="41"/>
      <c r="F51" s="14"/>
      <c r="G51" s="22"/>
      <c r="H51" s="15"/>
      <c r="I51" s="16"/>
      <c r="J51" s="22"/>
      <c r="K51" s="22"/>
      <c r="L51" s="17"/>
      <c r="M51" s="17"/>
      <c r="N51" s="17"/>
      <c r="O51" s="17"/>
      <c r="P51" s="5"/>
    </row>
    <row r="52" spans="1:18" s="39" customFormat="1">
      <c r="A52" s="36"/>
      <c r="B52" s="24"/>
      <c r="C52" s="22"/>
      <c r="D52" s="41"/>
      <c r="E52" s="41"/>
      <c r="F52" s="14"/>
      <c r="G52" s="22"/>
      <c r="H52" s="15"/>
      <c r="I52" s="16"/>
      <c r="J52" s="22"/>
      <c r="K52" s="22"/>
      <c r="L52" s="17"/>
      <c r="M52" s="17"/>
      <c r="N52" s="17"/>
      <c r="O52" s="17"/>
      <c r="P52" s="5"/>
    </row>
    <row r="53" spans="1:18" s="39" customFormat="1">
      <c r="A53" s="36"/>
      <c r="B53" s="24"/>
      <c r="C53" s="22"/>
      <c r="D53" s="41"/>
      <c r="E53" s="41"/>
      <c r="F53" s="14"/>
      <c r="G53" s="22"/>
      <c r="H53" s="15"/>
      <c r="I53" s="16"/>
      <c r="J53" s="22"/>
      <c r="K53" s="22"/>
      <c r="L53" s="17"/>
      <c r="M53" s="17"/>
      <c r="N53" s="17"/>
      <c r="O53" s="17"/>
      <c r="P53" s="5"/>
    </row>
    <row r="54" spans="1:18" s="39" customFormat="1">
      <c r="A54" s="36"/>
      <c r="B54" s="24"/>
      <c r="C54" s="22"/>
      <c r="D54" s="41"/>
      <c r="E54" s="41"/>
      <c r="F54" s="14"/>
      <c r="G54" s="22"/>
      <c r="H54" s="15"/>
      <c r="I54" s="16"/>
      <c r="J54" s="22"/>
      <c r="K54" s="22"/>
      <c r="L54" s="17"/>
      <c r="M54" s="17"/>
      <c r="N54" s="17"/>
      <c r="O54" s="17"/>
      <c r="P54" s="5"/>
    </row>
    <row r="55" spans="1:18" s="39" customFormat="1" ht="13.7" customHeight="1">
      <c r="A55" s="40"/>
      <c r="B55" s="24"/>
      <c r="C55" s="22"/>
      <c r="D55" s="41"/>
      <c r="E55" s="41"/>
      <c r="F55" s="14"/>
      <c r="G55" s="22"/>
      <c r="H55" s="15"/>
      <c r="I55" s="16"/>
      <c r="J55" s="22"/>
      <c r="K55" s="22"/>
      <c r="L55" s="17"/>
      <c r="M55" s="17"/>
      <c r="N55" s="17"/>
      <c r="O55" s="17"/>
      <c r="P55" s="5"/>
    </row>
    <row r="56" spans="1:18" s="39" customFormat="1">
      <c r="A56" s="40"/>
      <c r="B56" s="24"/>
      <c r="C56" s="22"/>
      <c r="D56" s="41"/>
      <c r="E56" s="41"/>
      <c r="F56" s="14"/>
      <c r="G56" s="22"/>
      <c r="H56" s="15"/>
      <c r="I56" s="16"/>
      <c r="J56" s="22"/>
      <c r="K56" s="22"/>
      <c r="L56" s="17"/>
      <c r="M56" s="17"/>
      <c r="N56" s="17"/>
      <c r="O56" s="17"/>
      <c r="P56" s="5"/>
    </row>
    <row r="57" spans="1:18" s="50" customFormat="1">
      <c r="A57" s="55"/>
      <c r="B57" s="43"/>
      <c r="C57" s="47"/>
      <c r="D57" s="45"/>
      <c r="E57" s="45"/>
      <c r="F57" s="80"/>
      <c r="G57" s="47"/>
      <c r="H57" s="81"/>
      <c r="I57" s="48"/>
      <c r="J57" s="47"/>
      <c r="K57" s="47"/>
      <c r="L57" s="49"/>
      <c r="M57" s="49"/>
      <c r="N57" s="49"/>
      <c r="O57" s="49"/>
      <c r="P57" s="82"/>
      <c r="R57" s="52"/>
    </row>
    <row r="58" spans="1:18" s="39" customFormat="1">
      <c r="A58" s="13"/>
      <c r="B58" s="24"/>
      <c r="C58" s="22"/>
      <c r="D58" s="41"/>
      <c r="E58" s="41"/>
      <c r="F58" s="14"/>
      <c r="G58" s="22"/>
      <c r="H58" s="15"/>
      <c r="I58" s="16"/>
      <c r="J58" s="22"/>
      <c r="K58" s="22"/>
      <c r="L58" s="17"/>
      <c r="M58" s="17"/>
      <c r="N58" s="49"/>
      <c r="O58" s="17"/>
      <c r="P58" s="5"/>
    </row>
    <row r="59" spans="1:18" s="39" customFormat="1">
      <c r="A59" s="36"/>
      <c r="B59" s="24"/>
      <c r="C59" s="22"/>
      <c r="D59" s="41"/>
      <c r="E59" s="41"/>
      <c r="F59" s="14"/>
      <c r="G59" s="22"/>
      <c r="H59" s="15"/>
      <c r="I59" s="16"/>
      <c r="J59" s="22"/>
      <c r="K59" s="22"/>
      <c r="L59" s="17"/>
      <c r="M59" s="17"/>
      <c r="N59" s="49"/>
      <c r="O59" s="17"/>
      <c r="P59" s="5"/>
    </row>
    <row r="60" spans="1:18" s="39" customFormat="1">
      <c r="A60" s="36"/>
      <c r="B60" s="24"/>
      <c r="C60" s="22"/>
      <c r="D60" s="41"/>
      <c r="E60" s="41"/>
      <c r="F60" s="14"/>
      <c r="G60" s="22"/>
      <c r="H60" s="15"/>
      <c r="I60" s="16"/>
      <c r="J60" s="22"/>
      <c r="K60" s="22"/>
      <c r="L60" s="17"/>
      <c r="M60" s="17"/>
      <c r="N60" s="17"/>
      <c r="O60" s="17"/>
      <c r="P60" s="5"/>
    </row>
    <row r="61" spans="1:18" s="39" customFormat="1">
      <c r="A61" s="40"/>
      <c r="B61" s="24"/>
      <c r="C61" s="22"/>
      <c r="D61" s="41"/>
      <c r="E61" s="41"/>
      <c r="F61" s="14"/>
      <c r="G61" s="22"/>
      <c r="H61" s="15"/>
      <c r="I61" s="16"/>
      <c r="J61" s="22"/>
      <c r="K61" s="22"/>
      <c r="L61" s="17"/>
      <c r="M61" s="17"/>
      <c r="N61" s="17"/>
      <c r="O61" s="17"/>
      <c r="P61" s="5"/>
    </row>
    <row r="62" spans="1:18" s="39" customFormat="1">
      <c r="A62" s="36"/>
      <c r="B62" s="24"/>
      <c r="C62" s="22"/>
      <c r="D62" s="41"/>
      <c r="E62" s="41"/>
      <c r="F62" s="14"/>
      <c r="G62" s="22"/>
      <c r="H62" s="15"/>
      <c r="I62" s="16"/>
      <c r="J62" s="22"/>
      <c r="K62" s="22"/>
      <c r="L62" s="17"/>
      <c r="M62" s="17"/>
      <c r="N62" s="49"/>
      <c r="O62" s="17"/>
      <c r="P62" s="5"/>
    </row>
    <row r="63" spans="1:18" s="50" customFormat="1">
      <c r="A63" s="55"/>
      <c r="B63" s="43"/>
      <c r="C63" s="47"/>
      <c r="D63" s="45"/>
      <c r="E63" s="45"/>
      <c r="F63" s="80"/>
      <c r="G63" s="47"/>
      <c r="H63" s="81"/>
      <c r="I63" s="48"/>
      <c r="J63" s="47"/>
      <c r="K63" s="47"/>
      <c r="L63" s="49"/>
      <c r="M63" s="49"/>
      <c r="N63" s="49"/>
      <c r="O63" s="49"/>
      <c r="P63" s="82"/>
      <c r="R63" s="52"/>
    </row>
    <row r="64" spans="1:18" s="39" customFormat="1">
      <c r="A64" s="40"/>
      <c r="B64" s="24"/>
      <c r="C64" s="22"/>
      <c r="D64" s="41"/>
      <c r="E64" s="41"/>
      <c r="F64" s="22"/>
      <c r="G64" s="22"/>
      <c r="H64" s="15"/>
      <c r="I64" s="16"/>
      <c r="J64" s="22"/>
      <c r="K64" s="22"/>
      <c r="L64" s="17"/>
      <c r="M64" s="17"/>
      <c r="N64" s="17"/>
      <c r="O64" s="17"/>
      <c r="P64" s="5"/>
    </row>
    <row r="65" spans="1:20" s="39" customFormat="1">
      <c r="A65" s="36"/>
      <c r="B65" s="24"/>
      <c r="C65" s="22"/>
      <c r="D65" s="41"/>
      <c r="E65" s="41"/>
      <c r="G65" s="22"/>
      <c r="H65" s="15"/>
      <c r="I65" s="16"/>
      <c r="J65" s="22"/>
      <c r="K65" s="22"/>
      <c r="L65" s="17"/>
      <c r="M65" s="17"/>
      <c r="N65" s="17"/>
      <c r="O65" s="17"/>
      <c r="P65" s="5"/>
    </row>
    <row r="66" spans="1:20">
      <c r="B66" s="24"/>
      <c r="D66" s="30"/>
      <c r="E66" s="30"/>
      <c r="P66" s="5"/>
    </row>
    <row r="67" spans="1:20">
      <c r="B67" s="24"/>
      <c r="D67" s="30"/>
      <c r="E67" s="30"/>
      <c r="P67" s="5"/>
    </row>
    <row r="68" spans="1:20">
      <c r="B68" s="24"/>
      <c r="D68" s="2"/>
      <c r="E68" s="2"/>
      <c r="P68" s="5"/>
    </row>
    <row r="69" spans="1:20">
      <c r="B69" s="24"/>
      <c r="D69" s="2"/>
      <c r="E69" s="2"/>
      <c r="P69" s="5"/>
    </row>
    <row r="70" spans="1:20">
      <c r="B70" s="24"/>
      <c r="D70" s="2"/>
      <c r="E70" s="2"/>
      <c r="P70" s="5"/>
    </row>
    <row r="71" spans="1:20">
      <c r="B71" s="24"/>
      <c r="D71" s="2"/>
      <c r="E71" s="2"/>
      <c r="P71" s="5"/>
      <c r="R71" s="2"/>
    </row>
    <row r="72" spans="1:20" s="50" customFormat="1">
      <c r="A72" s="42"/>
      <c r="B72" s="43"/>
      <c r="C72" s="47"/>
      <c r="D72" s="52"/>
      <c r="E72" s="52"/>
      <c r="G72" s="47"/>
      <c r="H72" s="81"/>
      <c r="I72" s="48"/>
      <c r="J72" s="47"/>
      <c r="K72" s="47"/>
      <c r="L72" s="49"/>
      <c r="M72" s="49"/>
      <c r="N72" s="49"/>
      <c r="O72" s="49"/>
      <c r="P72" s="82"/>
    </row>
    <row r="73" spans="1:20">
      <c r="B73" s="24"/>
      <c r="D73" s="2"/>
      <c r="E73" s="2"/>
    </row>
    <row r="74" spans="1:20">
      <c r="B74" s="24"/>
      <c r="D74" s="2"/>
      <c r="E74" s="2"/>
      <c r="P74" s="5"/>
    </row>
    <row r="75" spans="1:20">
      <c r="B75" s="24"/>
      <c r="D75" s="2"/>
      <c r="E75" s="2"/>
      <c r="T75" s="2"/>
    </row>
    <row r="76" spans="1:20">
      <c r="A76" s="92"/>
      <c r="B76" s="24"/>
      <c r="C76" s="85"/>
      <c r="D76" s="86"/>
      <c r="E76" s="86"/>
      <c r="F76" s="28"/>
      <c r="G76" s="85"/>
      <c r="H76" s="87"/>
      <c r="I76" s="88"/>
      <c r="J76" s="85"/>
      <c r="K76" s="85"/>
      <c r="L76" s="51"/>
      <c r="M76" s="51"/>
      <c r="N76" s="51"/>
      <c r="O76" s="51"/>
      <c r="P76" s="89"/>
    </row>
    <row r="77" spans="1:20">
      <c r="A77" s="84"/>
      <c r="B77" s="24"/>
      <c r="C77" s="85"/>
      <c r="D77" s="86"/>
      <c r="E77" s="86"/>
      <c r="F77" s="28"/>
      <c r="G77" s="85"/>
      <c r="H77" s="87"/>
      <c r="I77" s="88"/>
      <c r="J77" s="85"/>
      <c r="K77" s="85"/>
      <c r="L77" s="51"/>
      <c r="M77" s="51"/>
      <c r="N77" s="51"/>
      <c r="O77" s="51"/>
      <c r="P77" s="89"/>
    </row>
    <row r="78" spans="1:20">
      <c r="A78" s="84"/>
      <c r="B78" s="24"/>
      <c r="C78" s="85"/>
      <c r="D78" s="86"/>
      <c r="E78" s="86"/>
      <c r="F78" s="28"/>
      <c r="G78" s="85"/>
      <c r="H78" s="87"/>
      <c r="I78" s="88"/>
      <c r="J78" s="85"/>
      <c r="K78" s="85"/>
      <c r="L78" s="51"/>
      <c r="M78" s="51"/>
      <c r="N78" s="51"/>
      <c r="O78" s="51"/>
      <c r="P78" s="85"/>
    </row>
    <row r="79" spans="1:20">
      <c r="A79" s="84"/>
      <c r="B79" s="24"/>
      <c r="C79" s="85"/>
      <c r="D79" s="86"/>
      <c r="E79" s="86"/>
      <c r="F79" s="28"/>
      <c r="G79" s="85"/>
      <c r="H79" s="87"/>
      <c r="I79" s="88"/>
      <c r="J79" s="85"/>
      <c r="K79" s="85"/>
      <c r="L79" s="51"/>
      <c r="M79" s="51"/>
      <c r="N79" s="51"/>
      <c r="O79" s="51"/>
      <c r="P79" s="89"/>
    </row>
    <row r="80" spans="1:20" s="50" customFormat="1">
      <c r="A80" s="93"/>
      <c r="B80" s="43"/>
      <c r="C80" s="94"/>
      <c r="D80" s="95"/>
      <c r="E80" s="95"/>
      <c r="F80" s="96"/>
      <c r="G80" s="94"/>
      <c r="H80" s="97"/>
      <c r="I80" s="98"/>
      <c r="J80" s="94"/>
      <c r="K80" s="94"/>
      <c r="L80" s="99"/>
      <c r="M80" s="99"/>
      <c r="N80" s="99"/>
      <c r="O80" s="99"/>
      <c r="P80" s="100"/>
    </row>
    <row r="81" spans="1:18">
      <c r="A81" s="84"/>
      <c r="B81" s="24"/>
      <c r="C81" s="85"/>
      <c r="D81" s="86"/>
      <c r="E81" s="86"/>
      <c r="F81" s="28"/>
      <c r="G81" s="85"/>
      <c r="H81" s="87"/>
      <c r="I81" s="88"/>
      <c r="J81" s="85"/>
      <c r="K81" s="85"/>
      <c r="L81" s="51"/>
      <c r="M81" s="51"/>
      <c r="N81" s="91"/>
      <c r="O81" s="51"/>
      <c r="P81" s="89"/>
    </row>
    <row r="82" spans="1:18">
      <c r="A82" s="84"/>
      <c r="B82" s="24"/>
      <c r="C82" s="85"/>
      <c r="D82" s="86"/>
      <c r="E82" s="86"/>
      <c r="F82" s="28"/>
      <c r="G82" s="85"/>
      <c r="H82" s="87"/>
      <c r="I82" s="88"/>
      <c r="J82" s="85"/>
      <c r="K82" s="85"/>
      <c r="L82" s="51"/>
      <c r="M82" s="51"/>
      <c r="N82" s="91"/>
      <c r="O82" s="51"/>
      <c r="P82" s="89"/>
    </row>
    <row r="83" spans="1:18">
      <c r="A83" s="84"/>
      <c r="B83" s="24"/>
      <c r="C83" s="85"/>
      <c r="D83" s="86"/>
      <c r="E83" s="86"/>
      <c r="F83" s="28"/>
      <c r="G83" s="85"/>
      <c r="H83" s="87"/>
      <c r="I83" s="88"/>
      <c r="J83" s="85"/>
      <c r="K83" s="85"/>
      <c r="L83" s="51"/>
      <c r="M83" s="51"/>
      <c r="N83" s="51"/>
      <c r="O83" s="51"/>
      <c r="P83" s="85"/>
    </row>
    <row r="84" spans="1:18">
      <c r="A84" s="84"/>
      <c r="B84" s="24"/>
      <c r="C84" s="85"/>
      <c r="D84" s="86"/>
      <c r="E84" s="86"/>
      <c r="F84" s="28"/>
      <c r="G84" s="85"/>
      <c r="H84" s="87"/>
      <c r="I84" s="88"/>
      <c r="J84" s="85"/>
      <c r="K84" s="85"/>
      <c r="L84" s="51"/>
      <c r="M84" s="51"/>
      <c r="N84" s="51"/>
      <c r="O84" s="51"/>
      <c r="P84" s="85"/>
    </row>
    <row r="85" spans="1:18">
      <c r="A85" s="84"/>
      <c r="B85" s="24"/>
      <c r="C85" s="85"/>
      <c r="D85" s="86"/>
      <c r="E85" s="86"/>
      <c r="F85" s="28"/>
      <c r="G85" s="85"/>
      <c r="H85" s="87"/>
      <c r="I85" s="88"/>
      <c r="J85" s="85"/>
      <c r="K85" s="85"/>
      <c r="L85" s="51"/>
      <c r="M85" s="51"/>
      <c r="N85" s="51"/>
      <c r="O85" s="51"/>
      <c r="P85" s="89"/>
    </row>
    <row r="86" spans="1:18">
      <c r="A86" s="84"/>
      <c r="B86" s="24"/>
      <c r="C86" s="85"/>
      <c r="D86" s="86"/>
      <c r="E86" s="86"/>
      <c r="F86" s="28"/>
      <c r="G86" s="85"/>
      <c r="H86" s="87"/>
      <c r="I86" s="88"/>
      <c r="J86" s="85"/>
      <c r="K86" s="85"/>
      <c r="L86" s="51"/>
      <c r="M86" s="51"/>
      <c r="N86" s="51"/>
      <c r="O86" s="51"/>
      <c r="P86" s="89"/>
      <c r="R86" s="2"/>
    </row>
    <row r="87" spans="1:18" s="50" customFormat="1">
      <c r="A87" s="101"/>
      <c r="B87" s="43"/>
      <c r="C87" s="94"/>
      <c r="D87" s="95"/>
      <c r="E87" s="95"/>
      <c r="F87" s="96"/>
      <c r="G87" s="94"/>
      <c r="H87" s="97"/>
      <c r="I87" s="98"/>
      <c r="J87" s="94"/>
      <c r="K87" s="94"/>
      <c r="L87" s="99"/>
      <c r="M87" s="99"/>
      <c r="N87" s="99"/>
      <c r="O87" s="99"/>
      <c r="P87" s="100"/>
    </row>
    <row r="88" spans="1:18">
      <c r="A88" s="90"/>
      <c r="B88" s="24"/>
      <c r="C88" s="85"/>
      <c r="D88" s="86"/>
      <c r="E88" s="86"/>
      <c r="F88" s="28"/>
      <c r="G88" s="85"/>
      <c r="H88" s="87"/>
      <c r="I88" s="88"/>
      <c r="J88" s="85"/>
      <c r="K88" s="85"/>
      <c r="L88" s="51"/>
      <c r="M88" s="51"/>
      <c r="N88" s="51"/>
      <c r="O88" s="51"/>
      <c r="P88" s="89"/>
    </row>
    <row r="89" spans="1:18">
      <c r="A89" s="84"/>
      <c r="B89" s="24"/>
      <c r="C89" s="85"/>
      <c r="D89" s="86"/>
      <c r="E89" s="86"/>
      <c r="F89" s="28"/>
      <c r="G89" s="85"/>
      <c r="H89" s="87"/>
      <c r="I89" s="88"/>
      <c r="J89" s="85"/>
      <c r="K89" s="85"/>
      <c r="L89" s="51"/>
      <c r="M89" s="51"/>
      <c r="N89" s="51"/>
      <c r="O89" s="51"/>
      <c r="P89" s="89"/>
    </row>
    <row r="90" spans="1:18">
      <c r="A90" s="84"/>
      <c r="B90" s="24"/>
      <c r="C90" s="85"/>
      <c r="D90" s="86"/>
      <c r="E90" s="86"/>
      <c r="F90" s="28"/>
      <c r="G90" s="85"/>
      <c r="H90" s="87"/>
      <c r="I90" s="88"/>
      <c r="J90" s="85"/>
      <c r="K90" s="85"/>
      <c r="L90" s="51"/>
      <c r="M90" s="51"/>
      <c r="N90" s="51"/>
      <c r="O90" s="51"/>
      <c r="P90" s="89"/>
    </row>
    <row r="91" spans="1:18">
      <c r="A91" s="84"/>
      <c r="B91" s="24"/>
      <c r="C91" s="85"/>
      <c r="D91" s="86"/>
      <c r="E91" s="86"/>
      <c r="F91" s="28"/>
      <c r="G91" s="85"/>
      <c r="H91" s="87"/>
      <c r="I91" s="88"/>
      <c r="J91" s="85"/>
      <c r="K91" s="85"/>
      <c r="L91" s="51"/>
      <c r="M91" s="51"/>
      <c r="N91" s="51"/>
      <c r="O91" s="51"/>
      <c r="P91" s="89"/>
    </row>
    <row r="92" spans="1:18">
      <c r="A92" s="84"/>
      <c r="B92" s="24"/>
      <c r="C92" s="85"/>
      <c r="D92" s="86"/>
      <c r="E92" s="86"/>
      <c r="F92" s="28"/>
      <c r="G92" s="85"/>
      <c r="H92" s="87"/>
      <c r="I92" s="88"/>
      <c r="J92" s="85"/>
      <c r="K92" s="85"/>
      <c r="L92" s="51"/>
      <c r="M92" s="51"/>
      <c r="N92" s="51"/>
      <c r="O92" s="51"/>
      <c r="P92" s="89"/>
    </row>
    <row r="93" spans="1:18">
      <c r="A93" s="84"/>
      <c r="B93" s="24"/>
      <c r="C93" s="85"/>
      <c r="D93" s="86"/>
      <c r="E93" s="86"/>
      <c r="F93" s="28"/>
      <c r="G93" s="85"/>
      <c r="H93" s="87"/>
      <c r="I93" s="88"/>
      <c r="J93" s="85"/>
      <c r="K93" s="85"/>
      <c r="L93" s="51"/>
      <c r="M93" s="51"/>
      <c r="N93" s="51"/>
      <c r="O93" s="51"/>
      <c r="P93" s="89"/>
    </row>
    <row r="94" spans="1:18">
      <c r="A94" s="84"/>
      <c r="B94" s="24"/>
      <c r="C94" s="85"/>
      <c r="D94" s="86"/>
      <c r="E94" s="86"/>
      <c r="F94" s="28"/>
      <c r="G94" s="85"/>
      <c r="H94" s="87"/>
      <c r="I94" s="88"/>
      <c r="J94" s="85"/>
      <c r="K94" s="85"/>
      <c r="L94" s="51"/>
      <c r="M94" s="51"/>
      <c r="N94" s="51"/>
      <c r="O94" s="51"/>
      <c r="P94" s="89"/>
    </row>
    <row r="95" spans="1:18" s="50" customFormat="1">
      <c r="A95" s="101"/>
      <c r="B95" s="43"/>
      <c r="C95" s="94"/>
      <c r="D95" s="95"/>
      <c r="E95" s="95"/>
      <c r="F95" s="96"/>
      <c r="G95" s="94"/>
      <c r="H95" s="97"/>
      <c r="I95" s="98"/>
      <c r="J95" s="94"/>
      <c r="K95" s="94"/>
      <c r="L95" s="99"/>
      <c r="M95" s="99"/>
      <c r="N95" s="99"/>
      <c r="O95" s="99"/>
      <c r="P95" s="94"/>
      <c r="R95" s="52"/>
    </row>
    <row r="96" spans="1:18">
      <c r="A96" s="90"/>
      <c r="B96" s="24"/>
      <c r="C96" s="85"/>
      <c r="D96" s="86"/>
      <c r="E96" s="86"/>
      <c r="F96" s="28"/>
      <c r="G96" s="85"/>
      <c r="H96" s="87"/>
      <c r="I96" s="88"/>
      <c r="J96" s="85"/>
      <c r="K96" s="85"/>
      <c r="L96" s="51"/>
      <c r="M96" s="51"/>
      <c r="N96" s="51"/>
      <c r="O96" s="51"/>
      <c r="P96" s="89"/>
    </row>
    <row r="97" spans="1:16">
      <c r="B97" s="24"/>
      <c r="C97" s="85"/>
      <c r="D97" s="86"/>
      <c r="E97" s="86"/>
      <c r="F97" s="28"/>
      <c r="G97" s="85"/>
      <c r="H97" s="87"/>
      <c r="I97" s="88"/>
      <c r="J97" s="85"/>
      <c r="K97" s="85"/>
      <c r="L97" s="51"/>
      <c r="M97" s="51"/>
      <c r="N97" s="51"/>
      <c r="O97" s="51"/>
      <c r="P97" s="89"/>
    </row>
    <row r="98" spans="1:16">
      <c r="B98" s="24"/>
      <c r="C98" s="85"/>
      <c r="D98" s="86"/>
      <c r="E98" s="86"/>
      <c r="F98" s="28"/>
      <c r="G98" s="85"/>
      <c r="H98" s="87"/>
      <c r="I98" s="88"/>
      <c r="J98" s="85"/>
      <c r="K98" s="85"/>
      <c r="L98" s="51"/>
      <c r="M98" s="51"/>
      <c r="N98" s="51"/>
      <c r="O98" s="51"/>
      <c r="P98" s="89"/>
    </row>
    <row r="99" spans="1:16">
      <c r="B99" s="24"/>
      <c r="C99" s="85"/>
      <c r="D99" s="86"/>
      <c r="E99" s="86"/>
      <c r="F99" s="28"/>
      <c r="G99" s="85"/>
      <c r="H99" s="87"/>
      <c r="I99" s="88"/>
      <c r="J99" s="85"/>
      <c r="K99" s="85"/>
      <c r="L99" s="51"/>
      <c r="M99" s="51"/>
      <c r="N99" s="51"/>
      <c r="O99" s="51"/>
      <c r="P99" s="89"/>
    </row>
    <row r="100" spans="1:16">
      <c r="B100" s="24"/>
      <c r="C100" s="85"/>
      <c r="D100" s="86"/>
      <c r="E100" s="86"/>
      <c r="F100" s="28"/>
      <c r="G100" s="85"/>
      <c r="H100" s="87"/>
      <c r="I100" s="88"/>
      <c r="J100" s="85"/>
      <c r="K100" s="85"/>
      <c r="L100" s="51"/>
      <c r="M100" s="51"/>
      <c r="N100" s="51"/>
      <c r="O100" s="51"/>
      <c r="P100" s="85"/>
    </row>
    <row r="101" spans="1:16">
      <c r="B101" s="24"/>
      <c r="C101" s="85"/>
      <c r="D101" s="86"/>
      <c r="E101" s="86"/>
      <c r="F101" s="28"/>
      <c r="G101" s="85"/>
      <c r="H101" s="87"/>
      <c r="I101" s="88"/>
      <c r="J101" s="85"/>
      <c r="K101" s="85"/>
      <c r="L101" s="51"/>
      <c r="M101" s="51"/>
      <c r="N101" s="51"/>
      <c r="O101" s="51"/>
      <c r="P101" s="85"/>
    </row>
    <row r="102" spans="1:16" s="50" customFormat="1">
      <c r="A102" s="55"/>
      <c r="B102" s="43"/>
      <c r="C102" s="94"/>
      <c r="D102" s="95"/>
      <c r="E102" s="95"/>
      <c r="F102" s="96"/>
      <c r="G102" s="94"/>
      <c r="H102" s="97"/>
      <c r="I102" s="98"/>
      <c r="J102" s="94"/>
      <c r="K102" s="94"/>
      <c r="L102" s="99"/>
      <c r="M102" s="99"/>
      <c r="N102" s="99"/>
      <c r="O102" s="99"/>
      <c r="P102" s="100"/>
    </row>
    <row r="103" spans="1:16">
      <c r="M103" s="83"/>
    </row>
    <row r="104" spans="1:16">
      <c r="M104" s="83"/>
    </row>
    <row r="105" spans="1:16">
      <c r="M105" s="83"/>
    </row>
    <row r="106" spans="1:16">
      <c r="M106" s="83"/>
    </row>
    <row r="107" spans="1:16">
      <c r="M107" s="83"/>
    </row>
    <row r="108" spans="1:16">
      <c r="M108" s="83"/>
    </row>
  </sheetData>
  <conditionalFormatting sqref="J29:K32 J37:K95 J103:K1048576 J1:K5">
    <cfRule type="cellIs" dxfId="19" priority="21" operator="equal">
      <formula>"Yes"</formula>
    </cfRule>
  </conditionalFormatting>
  <conditionalFormatting sqref="J6:K8">
    <cfRule type="cellIs" dxfId="18" priority="16" operator="equal">
      <formula>"Yes"</formula>
    </cfRule>
  </conditionalFormatting>
  <conditionalFormatting sqref="G41:G47 G49:G50 G52:G95 F2:F8 G103:G1048576 G1:G4">
    <cfRule type="cellIs" dxfId="17" priority="20" operator="equal">
      <formula>"None"</formula>
    </cfRule>
  </conditionalFormatting>
  <conditionalFormatting sqref="P1 P66:P95 P103:P1048576">
    <cfRule type="cellIs" dxfId="16" priority="19" operator="lessThan">
      <formula>10000</formula>
    </cfRule>
  </conditionalFormatting>
  <conditionalFormatting sqref="H1 H43:H95 H103:H1048576">
    <cfRule type="cellIs" dxfId="15" priority="18" operator="greaterThan">
      <formula>0.25</formula>
    </cfRule>
  </conditionalFormatting>
  <conditionalFormatting sqref="J9:K28">
    <cfRule type="cellIs" dxfId="14" priority="17" operator="equal">
      <formula>"Yes"</formula>
    </cfRule>
  </conditionalFormatting>
  <conditionalFormatting sqref="H2:H37">
    <cfRule type="cellIs" dxfId="13" priority="14" operator="greaterThan">
      <formula>0.15</formula>
    </cfRule>
  </conditionalFormatting>
  <conditionalFormatting sqref="G40">
    <cfRule type="cellIs" dxfId="12" priority="13" operator="equal">
      <formula>"None"</formula>
    </cfRule>
  </conditionalFormatting>
  <conditionalFormatting sqref="G48">
    <cfRule type="cellIs" dxfId="11" priority="12" operator="equal">
      <formula>"None"</formula>
    </cfRule>
  </conditionalFormatting>
  <conditionalFormatting sqref="G51">
    <cfRule type="cellIs" dxfId="10" priority="11" operator="equal">
      <formula>"None"</formula>
    </cfRule>
  </conditionalFormatting>
  <conditionalFormatting sqref="I103:I1048576 I1:I95">
    <cfRule type="cellIs" dxfId="9" priority="10" operator="lessThan">
      <formula>4.99</formula>
    </cfRule>
  </conditionalFormatting>
  <conditionalFormatting sqref="P2:P25">
    <cfRule type="cellIs" dxfId="8" priority="9" operator="lessThan">
      <formula>16000</formula>
    </cfRule>
  </conditionalFormatting>
  <conditionalFormatting sqref="P26:P65">
    <cfRule type="cellIs" dxfId="7" priority="8" operator="lessThan">
      <formula>16000</formula>
    </cfRule>
  </conditionalFormatting>
  <conditionalFormatting sqref="H4:H42">
    <cfRule type="cellIs" dxfId="6" priority="7" operator="greaterThan">
      <formula>0.15</formula>
    </cfRule>
  </conditionalFormatting>
  <conditionalFormatting sqref="J33:K36">
    <cfRule type="cellIs" dxfId="5" priority="6" operator="equal">
      <formula>"Yes"</formula>
    </cfRule>
  </conditionalFormatting>
  <conditionalFormatting sqref="J96:K102">
    <cfRule type="cellIs" dxfId="4" priority="5" operator="equal">
      <formula>"Yes"</formula>
    </cfRule>
  </conditionalFormatting>
  <conditionalFormatting sqref="G96:G102">
    <cfRule type="cellIs" dxfId="3" priority="4" operator="equal">
      <formula>"None"</formula>
    </cfRule>
  </conditionalFormatting>
  <conditionalFormatting sqref="P96:P102">
    <cfRule type="cellIs" dxfId="2" priority="3" operator="lessThan">
      <formula>10000</formula>
    </cfRule>
  </conditionalFormatting>
  <conditionalFormatting sqref="H96:H102">
    <cfRule type="cellIs" dxfId="1" priority="2" operator="greaterThan">
      <formula>0.25</formula>
    </cfRule>
  </conditionalFormatting>
  <conditionalFormatting sqref="I96:I102">
    <cfRule type="cellIs" dxfId="0" priority="1" operator="lessThan">
      <formula>4.99</formula>
    </cfRule>
  </conditionalFormatting>
  <hyperlinks>
    <hyperlink ref="S2" r:id="rId1"/>
    <hyperlink ref="D2" r:id="rId2"/>
    <hyperlink ref="E2" r:id="rId3"/>
    <hyperlink ref="E3" r:id="rId4"/>
    <hyperlink ref="E4" r:id="rId5"/>
    <hyperlink ref="E5" r:id="rId6"/>
    <hyperlink ref="E6" r:id="rId7"/>
    <hyperlink ref="E7" r:id="rId8"/>
    <hyperlink ref="E8" r:id="rId9"/>
    <hyperlink ref="E9" r:id="rId10"/>
    <hyperlink ref="E10" r:id="rId11"/>
    <hyperlink ref="E11" r:id="rId12"/>
    <hyperlink ref="E12" r:id="rId13"/>
    <hyperlink ref="E13" r:id="rId14"/>
    <hyperlink ref="E14" r:id="rId15"/>
    <hyperlink ref="E15" r:id="rId16"/>
    <hyperlink ref="E16" r:id="rId17"/>
    <hyperlink ref="E17" r:id="rId18"/>
    <hyperlink ref="E18" r:id="rId19"/>
    <hyperlink ref="E19" r:id="rId20"/>
    <hyperlink ref="E20" r:id="rId21"/>
    <hyperlink ref="E21" r:id="rId22"/>
    <hyperlink ref="E22" r:id="rId23"/>
    <hyperlink ref="E23" r:id="rId24"/>
    <hyperlink ref="E24" r:id="rId25"/>
    <hyperlink ref="E25" r:id="rId26"/>
    <hyperlink ref="E26" r:id="rId27"/>
    <hyperlink ref="E27" r:id="rId28"/>
    <hyperlink ref="E28" r:id="rId29"/>
  </hyperlinks>
  <pageMargins left="0.7" right="0.7" top="0.75" bottom="0.75" header="0.3" footer="0.3"/>
  <pageSetup orientation="portrait" r:id="rId30"/>
</worksheet>
</file>

<file path=xl/worksheets/sheet2.xml><?xml version="1.0" encoding="utf-8"?>
<worksheet xmlns="http://schemas.openxmlformats.org/spreadsheetml/2006/main" xmlns:r="http://schemas.openxmlformats.org/officeDocument/2006/relationships">
  <dimension ref="A1:X166"/>
  <sheetViews>
    <sheetView workbookViewId="0">
      <pane ySplit="1" topLeftCell="A11" activePane="bottomLeft" state="frozen"/>
      <selection pane="bottomLeft" activeCell="L16" sqref="L16"/>
    </sheetView>
  </sheetViews>
  <sheetFormatPr defaultRowHeight="15"/>
  <cols>
    <col min="1" max="1" width="10.42578125" style="12" customWidth="1"/>
    <col min="2" max="2" width="21.42578125" style="28" customWidth="1"/>
    <col min="3" max="3" width="14.42578125" style="6" customWidth="1"/>
    <col min="4" max="4" width="14.42578125" style="6" hidden="1" customWidth="1"/>
    <col min="5" max="5" width="10.85546875" customWidth="1"/>
    <col min="6" max="6" width="11.140625" customWidth="1"/>
    <col min="7" max="7" width="11.140625" hidden="1" customWidth="1"/>
    <col min="8" max="8" width="13.42578125" style="6" hidden="1" customWidth="1"/>
    <col min="9" max="9" width="7.42578125" style="4" customWidth="1"/>
    <col min="10" max="10" width="8.85546875" style="8" customWidth="1"/>
    <col min="11" max="11" width="7" style="6" customWidth="1"/>
    <col min="12" max="13" width="10" style="1" customWidth="1"/>
    <col min="14" max="14" width="8.42578125" style="1" customWidth="1"/>
    <col min="15" max="15" width="10.85546875" style="1" customWidth="1"/>
    <col min="16" max="16" width="10.85546875" style="6" customWidth="1"/>
    <col min="18" max="18" width="10.140625" customWidth="1"/>
  </cols>
  <sheetData>
    <row r="1" spans="1:22" s="18" customFormat="1" ht="28.5" customHeight="1" thickBot="1">
      <c r="A1" s="57" t="s">
        <v>23</v>
      </c>
      <c r="B1" s="25" t="s">
        <v>7</v>
      </c>
      <c r="C1" s="18" t="s">
        <v>19</v>
      </c>
      <c r="D1" s="18" t="s">
        <v>1959</v>
      </c>
      <c r="E1" s="18" t="s">
        <v>14</v>
      </c>
      <c r="F1" s="18" t="s">
        <v>1</v>
      </c>
      <c r="G1" s="18" t="s">
        <v>40</v>
      </c>
      <c r="H1" s="18" t="s">
        <v>8</v>
      </c>
      <c r="I1" s="19" t="s">
        <v>9</v>
      </c>
      <c r="J1" s="20" t="s">
        <v>10</v>
      </c>
      <c r="K1" s="18" t="s">
        <v>4</v>
      </c>
      <c r="L1" s="21" t="s">
        <v>3</v>
      </c>
      <c r="M1" s="21" t="s">
        <v>11</v>
      </c>
      <c r="N1" s="21" t="s">
        <v>24</v>
      </c>
      <c r="O1" s="21" t="s">
        <v>0</v>
      </c>
      <c r="P1" s="18" t="s">
        <v>2</v>
      </c>
    </row>
    <row r="2" spans="1:22" s="50" customFormat="1">
      <c r="A2" s="107">
        <v>44712</v>
      </c>
      <c r="B2" s="24" t="s">
        <v>5886</v>
      </c>
      <c r="C2" s="105" t="s">
        <v>5888</v>
      </c>
      <c r="D2" s="105"/>
      <c r="E2" s="115" t="s">
        <v>5887</v>
      </c>
      <c r="F2" s="115" t="s">
        <v>5889</v>
      </c>
      <c r="G2" s="106"/>
      <c r="H2" s="105"/>
      <c r="I2" s="136">
        <f t="shared" ref="I2:I36" si="0">J2/O2</f>
        <v>1.5094676670240367E-3</v>
      </c>
      <c r="J2" s="137">
        <f t="shared" ref="J2:J36" si="1">L2-N2-O2-M2</f>
        <v>8.4500000000005571E-2</v>
      </c>
      <c r="K2" s="105" t="s">
        <v>1839</v>
      </c>
      <c r="L2" s="74">
        <v>69.97</v>
      </c>
      <c r="M2" s="74">
        <f t="shared" ref="M2:M36" si="2">L2*15%</f>
        <v>10.4955</v>
      </c>
      <c r="N2" s="74">
        <v>3.41</v>
      </c>
      <c r="O2" s="74">
        <v>55.98</v>
      </c>
      <c r="P2" s="110" t="s">
        <v>29</v>
      </c>
      <c r="Q2" s="39"/>
      <c r="R2" s="52"/>
    </row>
    <row r="3" spans="1:22" s="39" customFormat="1">
      <c r="A3" s="107"/>
      <c r="B3" s="24" t="s">
        <v>5890</v>
      </c>
      <c r="C3" s="105" t="s">
        <v>5892</v>
      </c>
      <c r="D3" s="105"/>
      <c r="E3" s="115" t="s">
        <v>5891</v>
      </c>
      <c r="F3" s="115" t="s">
        <v>5893</v>
      </c>
      <c r="G3" s="106"/>
      <c r="H3" s="105"/>
      <c r="I3" s="136">
        <f t="shared" si="0"/>
        <v>-0.1639731165989371</v>
      </c>
      <c r="J3" s="137">
        <f t="shared" si="1"/>
        <v>-10.490999999999994</v>
      </c>
      <c r="K3" s="105" t="s">
        <v>1839</v>
      </c>
      <c r="L3" s="74">
        <v>66.94</v>
      </c>
      <c r="M3" s="74">
        <f t="shared" si="2"/>
        <v>10.040999999999999</v>
      </c>
      <c r="N3" s="74">
        <v>3.41</v>
      </c>
      <c r="O3" s="74">
        <v>63.98</v>
      </c>
      <c r="P3" s="110">
        <v>398</v>
      </c>
    </row>
    <row r="4" spans="1:22" s="39" customFormat="1">
      <c r="A4" s="104"/>
      <c r="B4" s="24" t="s">
        <v>5894</v>
      </c>
      <c r="C4" s="105" t="s">
        <v>5896</v>
      </c>
      <c r="D4" s="105"/>
      <c r="E4" s="115" t="s">
        <v>5895</v>
      </c>
      <c r="F4" s="115" t="s">
        <v>5897</v>
      </c>
      <c r="G4" s="106"/>
      <c r="H4" s="105"/>
      <c r="I4" s="136">
        <f t="shared" si="0"/>
        <v>0.20162379838919195</v>
      </c>
      <c r="J4" s="137">
        <f t="shared" si="1"/>
        <v>15.520999999999997</v>
      </c>
      <c r="K4" s="105" t="s">
        <v>1839</v>
      </c>
      <c r="L4" s="74">
        <v>116.46</v>
      </c>
      <c r="M4" s="74">
        <f t="shared" si="2"/>
        <v>17.468999999999998</v>
      </c>
      <c r="N4" s="74">
        <v>6.49</v>
      </c>
      <c r="O4" s="74">
        <v>76.98</v>
      </c>
      <c r="P4" s="110">
        <v>45330</v>
      </c>
      <c r="R4" s="53"/>
    </row>
    <row r="5" spans="1:22" s="39" customFormat="1">
      <c r="A5" s="104"/>
      <c r="B5" s="24" t="s">
        <v>5898</v>
      </c>
      <c r="C5" s="105" t="s">
        <v>5900</v>
      </c>
      <c r="D5" s="105"/>
      <c r="E5" s="115" t="s">
        <v>5899</v>
      </c>
      <c r="F5" s="115" t="s">
        <v>5901</v>
      </c>
      <c r="G5" s="106"/>
      <c r="H5" s="105"/>
      <c r="I5" s="136">
        <f t="shared" si="0"/>
        <v>-0.53383297644539618</v>
      </c>
      <c r="J5" s="137">
        <f t="shared" si="1"/>
        <v>-9.9719999999999995</v>
      </c>
      <c r="K5" s="105" t="s">
        <v>429</v>
      </c>
      <c r="L5" s="74">
        <v>18.68</v>
      </c>
      <c r="M5" s="74">
        <f t="shared" si="2"/>
        <v>2.802</v>
      </c>
      <c r="N5" s="74">
        <v>7.17</v>
      </c>
      <c r="O5" s="74">
        <v>18.68</v>
      </c>
      <c r="P5" s="110">
        <v>5221</v>
      </c>
    </row>
    <row r="6" spans="1:22" s="39" customFormat="1">
      <c r="A6" s="107"/>
      <c r="B6" s="24" t="s">
        <v>5902</v>
      </c>
      <c r="C6" s="105" t="s">
        <v>5904</v>
      </c>
      <c r="D6" s="105"/>
      <c r="E6" s="115" t="s">
        <v>5903</v>
      </c>
      <c r="F6" s="115" t="s">
        <v>5905</v>
      </c>
      <c r="G6" s="106"/>
      <c r="H6" s="105"/>
      <c r="I6" s="136">
        <f t="shared" si="0"/>
        <v>-0.6389747762408462</v>
      </c>
      <c r="J6" s="137">
        <f t="shared" si="1"/>
        <v>-15.706</v>
      </c>
      <c r="K6" s="105" t="s">
        <v>429</v>
      </c>
      <c r="L6" s="74">
        <v>21.04</v>
      </c>
      <c r="M6" s="74">
        <f t="shared" si="2"/>
        <v>3.1559999999999997</v>
      </c>
      <c r="N6" s="74">
        <v>9.01</v>
      </c>
      <c r="O6" s="74">
        <v>24.58</v>
      </c>
      <c r="P6" s="110">
        <v>42167</v>
      </c>
    </row>
    <row r="7" spans="1:22" s="39" customFormat="1">
      <c r="A7" s="104"/>
      <c r="B7" s="24" t="s">
        <v>5906</v>
      </c>
      <c r="C7" s="105" t="s">
        <v>5908</v>
      </c>
      <c r="D7" s="105"/>
      <c r="E7" s="115" t="s">
        <v>5907</v>
      </c>
      <c r="F7" s="115" t="s">
        <v>5909</v>
      </c>
      <c r="G7" s="106"/>
      <c r="H7" s="105"/>
      <c r="I7" s="136">
        <f t="shared" si="0"/>
        <v>-0.31955587392550144</v>
      </c>
      <c r="J7" s="137">
        <f t="shared" si="1"/>
        <v>-2.2305000000000001</v>
      </c>
      <c r="K7" s="105" t="s">
        <v>429</v>
      </c>
      <c r="L7" s="74">
        <v>10.47</v>
      </c>
      <c r="M7" s="74">
        <f t="shared" si="2"/>
        <v>1.5705</v>
      </c>
      <c r="N7" s="74">
        <v>4.1500000000000004</v>
      </c>
      <c r="O7" s="74">
        <v>6.98</v>
      </c>
      <c r="P7" s="110">
        <v>34996</v>
      </c>
    </row>
    <row r="8" spans="1:22" s="39" customFormat="1">
      <c r="A8" s="104"/>
      <c r="B8" s="24" t="s">
        <v>5910</v>
      </c>
      <c r="C8" s="105" t="s">
        <v>5912</v>
      </c>
      <c r="D8" s="105"/>
      <c r="E8" s="115" t="s">
        <v>5911</v>
      </c>
      <c r="F8" s="115" t="s">
        <v>5913</v>
      </c>
      <c r="G8" s="106"/>
      <c r="H8" s="105"/>
      <c r="I8" s="136">
        <f t="shared" si="0"/>
        <v>1.1496422893481719</v>
      </c>
      <c r="J8" s="137">
        <f t="shared" si="1"/>
        <v>14.462500000000002</v>
      </c>
      <c r="K8" s="105" t="s">
        <v>1839</v>
      </c>
      <c r="L8" s="74">
        <v>39.450000000000003</v>
      </c>
      <c r="M8" s="74">
        <f t="shared" si="2"/>
        <v>5.9175000000000004</v>
      </c>
      <c r="N8" s="74">
        <v>6.49</v>
      </c>
      <c r="O8" s="74">
        <v>12.58</v>
      </c>
      <c r="P8" s="110" t="s">
        <v>29</v>
      </c>
    </row>
    <row r="9" spans="1:22" s="39" customFormat="1">
      <c r="A9" s="104"/>
      <c r="B9" s="58" t="s">
        <v>5914</v>
      </c>
      <c r="C9" s="105" t="s">
        <v>5916</v>
      </c>
      <c r="D9" s="105"/>
      <c r="E9" s="115" t="s">
        <v>5915</v>
      </c>
      <c r="F9" s="115" t="s">
        <v>5917</v>
      </c>
      <c r="G9" s="106"/>
      <c r="H9" s="105"/>
      <c r="I9" s="136">
        <f t="shared" si="0"/>
        <v>-1.135663082437276</v>
      </c>
      <c r="J9" s="137">
        <f t="shared" si="1"/>
        <v>-6.3369999999999997</v>
      </c>
      <c r="K9" s="105" t="s">
        <v>429</v>
      </c>
      <c r="L9" s="74">
        <v>5.58</v>
      </c>
      <c r="M9" s="74">
        <f t="shared" si="2"/>
        <v>0.83699999999999997</v>
      </c>
      <c r="N9" s="74">
        <v>5.5</v>
      </c>
      <c r="O9" s="74">
        <v>5.58</v>
      </c>
      <c r="P9" s="110">
        <v>5.58</v>
      </c>
      <c r="S9" s="53"/>
    </row>
    <row r="10" spans="1:22" s="39" customFormat="1">
      <c r="A10" s="104"/>
      <c r="B10" s="24" t="s">
        <v>5918</v>
      </c>
      <c r="C10" s="105" t="s">
        <v>5920</v>
      </c>
      <c r="D10" s="105"/>
      <c r="E10" s="115" t="s">
        <v>5919</v>
      </c>
      <c r="F10" s="115" t="s">
        <v>5921</v>
      </c>
      <c r="G10" s="106"/>
      <c r="H10" s="105"/>
      <c r="I10" s="136">
        <f t="shared" si="0"/>
        <v>0.15802872062663192</v>
      </c>
      <c r="J10" s="137">
        <f t="shared" si="1"/>
        <v>3.6315000000000017</v>
      </c>
      <c r="K10" s="105" t="s">
        <v>1839</v>
      </c>
      <c r="L10" s="74">
        <v>37.99</v>
      </c>
      <c r="M10" s="74">
        <f t="shared" si="2"/>
        <v>5.6985000000000001</v>
      </c>
      <c r="N10" s="74">
        <v>5.68</v>
      </c>
      <c r="O10" s="74">
        <v>22.98</v>
      </c>
      <c r="P10" s="110">
        <v>16572</v>
      </c>
    </row>
    <row r="11" spans="1:22" s="39" customFormat="1">
      <c r="A11" s="104"/>
      <c r="B11" s="58" t="s">
        <v>5922</v>
      </c>
      <c r="C11" s="105" t="s">
        <v>5924</v>
      </c>
      <c r="D11" s="105"/>
      <c r="E11" s="115" t="s">
        <v>5923</v>
      </c>
      <c r="F11" s="115" t="s">
        <v>5925</v>
      </c>
      <c r="G11" s="106"/>
      <c r="H11" s="105"/>
      <c r="I11" s="136">
        <f t="shared" si="0"/>
        <v>0.39290681502086233</v>
      </c>
      <c r="J11" s="137">
        <f t="shared" si="1"/>
        <v>5.65</v>
      </c>
      <c r="K11" s="105" t="s">
        <v>1839</v>
      </c>
      <c r="L11" s="74">
        <v>31.2</v>
      </c>
      <c r="M11" s="74">
        <f t="shared" si="2"/>
        <v>4.68</v>
      </c>
      <c r="N11" s="74">
        <v>6.49</v>
      </c>
      <c r="O11" s="74">
        <v>14.38</v>
      </c>
      <c r="P11" s="110">
        <v>136371</v>
      </c>
    </row>
    <row r="12" spans="1:22" s="50" customFormat="1">
      <c r="A12" s="104"/>
      <c r="B12" s="24" t="s">
        <v>5926</v>
      </c>
      <c r="C12" s="105" t="s">
        <v>5928</v>
      </c>
      <c r="D12" s="105"/>
      <c r="E12" s="115" t="s">
        <v>5927</v>
      </c>
      <c r="F12" s="115" t="s">
        <v>5929</v>
      </c>
      <c r="G12" s="106"/>
      <c r="H12" s="105"/>
      <c r="I12" s="136">
        <f t="shared" si="0"/>
        <v>1.1736648865153538</v>
      </c>
      <c r="J12" s="137">
        <f t="shared" si="1"/>
        <v>17.581500000000002</v>
      </c>
      <c r="K12" s="105" t="s">
        <v>1839</v>
      </c>
      <c r="L12" s="74">
        <v>44.99</v>
      </c>
      <c r="M12" s="74">
        <f t="shared" si="2"/>
        <v>6.7484999999999999</v>
      </c>
      <c r="N12" s="74">
        <v>5.68</v>
      </c>
      <c r="O12" s="74">
        <v>14.98</v>
      </c>
      <c r="P12" s="110" t="s">
        <v>29</v>
      </c>
      <c r="Q12" s="39"/>
      <c r="R12" s="39"/>
      <c r="S12" s="39"/>
      <c r="T12" s="39"/>
      <c r="U12" s="39"/>
      <c r="V12" s="39"/>
    </row>
    <row r="13" spans="1:22" s="39" customFormat="1">
      <c r="A13" s="107"/>
      <c r="B13" s="24" t="s">
        <v>5930</v>
      </c>
      <c r="C13" s="105" t="s">
        <v>5932</v>
      </c>
      <c r="D13" s="105"/>
      <c r="E13" s="115" t="s">
        <v>5931</v>
      </c>
      <c r="F13" s="115" t="s">
        <v>5933</v>
      </c>
      <c r="G13" s="106"/>
      <c r="H13" s="105"/>
      <c r="I13" s="136">
        <f t="shared" si="0"/>
        <v>0.58507905138339944</v>
      </c>
      <c r="J13" s="137">
        <f t="shared" si="1"/>
        <v>8.8815000000000026</v>
      </c>
      <c r="K13" s="105" t="s">
        <v>1839</v>
      </c>
      <c r="L13" s="74">
        <v>34.99</v>
      </c>
      <c r="M13" s="74">
        <f t="shared" si="2"/>
        <v>5.2484999999999999</v>
      </c>
      <c r="N13" s="74">
        <v>5.68</v>
      </c>
      <c r="O13" s="116">
        <v>15.18</v>
      </c>
      <c r="P13" s="110" t="s">
        <v>29</v>
      </c>
      <c r="R13" s="53"/>
    </row>
    <row r="14" spans="1:22" s="39" customFormat="1">
      <c r="A14" s="107"/>
      <c r="B14" s="24" t="s">
        <v>5934</v>
      </c>
      <c r="C14" s="105" t="s">
        <v>5936</v>
      </c>
      <c r="D14" s="105"/>
      <c r="E14" s="115" t="s">
        <v>5935</v>
      </c>
      <c r="F14" s="115" t="s">
        <v>5937</v>
      </c>
      <c r="G14" s="106"/>
      <c r="H14" s="105"/>
      <c r="I14" s="136">
        <f t="shared" si="0"/>
        <v>0.80721343873517781</v>
      </c>
      <c r="J14" s="137">
        <f t="shared" si="1"/>
        <v>12.253499999999999</v>
      </c>
      <c r="K14" s="105" t="s">
        <v>1839</v>
      </c>
      <c r="L14" s="74">
        <v>40.71</v>
      </c>
      <c r="M14" s="74">
        <f t="shared" si="2"/>
        <v>6.1064999999999996</v>
      </c>
      <c r="N14" s="74">
        <v>7.17</v>
      </c>
      <c r="O14" s="74">
        <v>15.18</v>
      </c>
      <c r="P14" s="110">
        <v>130299</v>
      </c>
    </row>
    <row r="15" spans="1:22" s="39" customFormat="1">
      <c r="A15" s="36"/>
      <c r="B15" s="24" t="s">
        <v>5938</v>
      </c>
      <c r="C15" s="105" t="s">
        <v>5940</v>
      </c>
      <c r="D15" s="105"/>
      <c r="E15" s="115" t="s">
        <v>5939</v>
      </c>
      <c r="F15" s="115" t="s">
        <v>5941</v>
      </c>
      <c r="G15" s="106"/>
      <c r="H15" s="105"/>
      <c r="I15" s="136">
        <f t="shared" si="0"/>
        <v>-0.51849535382416023</v>
      </c>
      <c r="J15" s="137">
        <f t="shared" si="1"/>
        <v>-14.507500000000002</v>
      </c>
      <c r="K15" s="105" t="s">
        <v>429</v>
      </c>
      <c r="L15" s="74">
        <v>26.45</v>
      </c>
      <c r="M15" s="74">
        <f t="shared" si="2"/>
        <v>3.9674999999999998</v>
      </c>
      <c r="N15" s="74">
        <v>9.01</v>
      </c>
      <c r="O15" s="74">
        <v>27.98</v>
      </c>
      <c r="P15" s="110">
        <v>33685</v>
      </c>
    </row>
    <row r="16" spans="1:22" s="50" customFormat="1">
      <c r="A16" s="55"/>
      <c r="B16" s="43" t="s">
        <v>5942</v>
      </c>
      <c r="C16" s="94" t="s">
        <v>5944</v>
      </c>
      <c r="D16" s="94"/>
      <c r="E16" s="95" t="s">
        <v>5943</v>
      </c>
      <c r="F16" s="95" t="s">
        <v>5945</v>
      </c>
      <c r="G16" s="96"/>
      <c r="H16" s="94"/>
      <c r="I16" s="97">
        <f t="shared" si="0"/>
        <v>0.18505484460694688</v>
      </c>
      <c r="J16" s="98">
        <f t="shared" si="1"/>
        <v>4.0489999999999977</v>
      </c>
      <c r="K16" s="94" t="s">
        <v>429</v>
      </c>
      <c r="L16" s="99">
        <v>38.94</v>
      </c>
      <c r="M16" s="99">
        <f t="shared" si="2"/>
        <v>5.8409999999999993</v>
      </c>
      <c r="N16" s="99">
        <v>7.17</v>
      </c>
      <c r="O16" s="99">
        <v>21.88</v>
      </c>
      <c r="P16" s="100">
        <v>14161</v>
      </c>
    </row>
    <row r="17" spans="1:22" s="50" customFormat="1">
      <c r="A17" s="36"/>
      <c r="B17" s="24"/>
      <c r="C17" s="105"/>
      <c r="D17" s="105"/>
      <c r="E17" s="115"/>
      <c r="F17" s="115"/>
      <c r="G17" s="106"/>
      <c r="H17" s="105"/>
      <c r="I17" s="136" t="e">
        <f t="shared" si="0"/>
        <v>#DIV/0!</v>
      </c>
      <c r="J17" s="137">
        <f t="shared" si="1"/>
        <v>0</v>
      </c>
      <c r="K17" s="105"/>
      <c r="L17" s="74"/>
      <c r="M17" s="74">
        <f t="shared" si="2"/>
        <v>0</v>
      </c>
      <c r="N17" s="74"/>
      <c r="O17" s="74"/>
      <c r="P17" s="110"/>
      <c r="Q17" s="39"/>
    </row>
    <row r="18" spans="1:22">
      <c r="A18" s="40"/>
      <c r="B18" s="24"/>
      <c r="C18" s="105"/>
      <c r="D18" s="105"/>
      <c r="E18" s="115"/>
      <c r="F18" s="115"/>
      <c r="G18" s="106"/>
      <c r="H18" s="105"/>
      <c r="I18" s="136" t="e">
        <f t="shared" si="0"/>
        <v>#DIV/0!</v>
      </c>
      <c r="J18" s="137">
        <f t="shared" si="1"/>
        <v>0</v>
      </c>
      <c r="K18" s="105"/>
      <c r="L18" s="74"/>
      <c r="M18" s="74">
        <f t="shared" si="2"/>
        <v>0</v>
      </c>
      <c r="N18" s="74"/>
      <c r="O18" s="74"/>
      <c r="P18" s="110"/>
      <c r="Q18" s="39"/>
      <c r="R18" s="52"/>
      <c r="S18" s="39"/>
      <c r="T18" s="39"/>
      <c r="U18" s="39"/>
      <c r="V18" s="39"/>
    </row>
    <row r="19" spans="1:22">
      <c r="A19" s="36"/>
      <c r="B19" s="24"/>
      <c r="C19" s="105"/>
      <c r="D19" s="105"/>
      <c r="E19" s="115"/>
      <c r="F19" s="115"/>
      <c r="G19" s="106"/>
      <c r="H19" s="105"/>
      <c r="I19" s="136" t="e">
        <f t="shared" si="0"/>
        <v>#DIV/0!</v>
      </c>
      <c r="J19" s="137">
        <f t="shared" si="1"/>
        <v>0</v>
      </c>
      <c r="K19" s="105"/>
      <c r="L19" s="74"/>
      <c r="M19" s="74">
        <f t="shared" si="2"/>
        <v>0</v>
      </c>
      <c r="N19" s="74"/>
      <c r="O19" s="74"/>
      <c r="P19" s="110"/>
      <c r="Q19" s="39"/>
      <c r="R19" s="39"/>
      <c r="S19" s="39"/>
      <c r="T19" s="39"/>
      <c r="U19" s="39"/>
      <c r="V19" s="39"/>
    </row>
    <row r="20" spans="1:22" s="39" customFormat="1">
      <c r="A20" s="36"/>
      <c r="B20" s="24"/>
      <c r="C20" s="105"/>
      <c r="D20" s="105"/>
      <c r="E20" s="115"/>
      <c r="F20" s="115"/>
      <c r="G20" s="106"/>
      <c r="H20" s="105"/>
      <c r="I20" s="136" t="e">
        <f t="shared" si="0"/>
        <v>#DIV/0!</v>
      </c>
      <c r="J20" s="137">
        <f t="shared" si="1"/>
        <v>0</v>
      </c>
      <c r="K20" s="105"/>
      <c r="L20" s="74"/>
      <c r="M20" s="74">
        <f t="shared" si="2"/>
        <v>0</v>
      </c>
      <c r="N20" s="74"/>
      <c r="O20" s="74"/>
      <c r="P20" s="110"/>
    </row>
    <row r="21" spans="1:22">
      <c r="A21" s="36"/>
      <c r="B21" s="24"/>
      <c r="C21" s="22"/>
      <c r="D21" s="22"/>
      <c r="E21" s="53"/>
      <c r="F21" s="53"/>
      <c r="G21" s="39"/>
      <c r="H21" s="22"/>
      <c r="I21" s="136" t="e">
        <f t="shared" si="0"/>
        <v>#DIV/0!</v>
      </c>
      <c r="J21" s="137">
        <f t="shared" si="1"/>
        <v>0</v>
      </c>
      <c r="K21" s="22"/>
      <c r="L21" s="17"/>
      <c r="M21" s="74">
        <f t="shared" si="2"/>
        <v>0</v>
      </c>
      <c r="N21" s="17"/>
      <c r="O21" s="17"/>
      <c r="P21" s="108"/>
      <c r="Q21" s="39"/>
      <c r="R21" s="39"/>
      <c r="S21" s="39"/>
      <c r="T21" s="39"/>
      <c r="U21" s="39"/>
      <c r="V21" s="39"/>
    </row>
    <row r="22" spans="1:22" s="50" customFormat="1">
      <c r="A22" s="36"/>
      <c r="B22" s="24"/>
      <c r="C22" s="22"/>
      <c r="D22" s="22"/>
      <c r="E22" s="53"/>
      <c r="F22" s="53"/>
      <c r="G22" s="39"/>
      <c r="H22" s="22"/>
      <c r="I22" s="136" t="e">
        <f t="shared" si="0"/>
        <v>#DIV/0!</v>
      </c>
      <c r="J22" s="137">
        <f t="shared" si="1"/>
        <v>0</v>
      </c>
      <c r="K22" s="22"/>
      <c r="L22" s="17"/>
      <c r="M22" s="74">
        <f t="shared" si="2"/>
        <v>0</v>
      </c>
      <c r="N22" s="17"/>
      <c r="O22" s="17"/>
      <c r="P22" s="22"/>
      <c r="Q22" s="39"/>
      <c r="R22" s="39"/>
      <c r="S22" s="53"/>
      <c r="T22" s="39"/>
      <c r="U22" s="39"/>
      <c r="V22" s="39"/>
    </row>
    <row r="23" spans="1:22">
      <c r="A23" s="40"/>
      <c r="B23" s="24"/>
      <c r="C23" s="22"/>
      <c r="D23" s="22"/>
      <c r="E23" s="53"/>
      <c r="F23" s="53"/>
      <c r="G23" s="39"/>
      <c r="H23" s="22"/>
      <c r="I23" s="136" t="e">
        <f t="shared" si="0"/>
        <v>#DIV/0!</v>
      </c>
      <c r="J23" s="137">
        <f t="shared" si="1"/>
        <v>0</v>
      </c>
      <c r="K23" s="22"/>
      <c r="L23" s="17"/>
      <c r="M23" s="74">
        <f t="shared" si="2"/>
        <v>0</v>
      </c>
      <c r="N23" s="17"/>
      <c r="O23" s="17"/>
      <c r="P23" s="108"/>
      <c r="Q23" s="39"/>
      <c r="R23" s="39"/>
      <c r="S23" s="39"/>
      <c r="T23" s="39"/>
      <c r="U23" s="39"/>
      <c r="V23" s="39"/>
    </row>
    <row r="24" spans="1:22">
      <c r="A24" s="36"/>
      <c r="B24" s="24"/>
      <c r="C24" s="22"/>
      <c r="D24" s="22"/>
      <c r="E24" s="53"/>
      <c r="F24" s="53"/>
      <c r="G24" s="39"/>
      <c r="H24" s="22"/>
      <c r="I24" s="136" t="e">
        <f t="shared" si="0"/>
        <v>#DIV/0!</v>
      </c>
      <c r="J24" s="137">
        <f t="shared" si="1"/>
        <v>0</v>
      </c>
      <c r="K24" s="22"/>
      <c r="L24" s="54"/>
      <c r="M24" s="74">
        <f t="shared" si="2"/>
        <v>0</v>
      </c>
      <c r="N24" s="17"/>
      <c r="O24" s="17"/>
      <c r="P24" s="108"/>
      <c r="Q24" s="39"/>
      <c r="R24" s="39"/>
      <c r="S24" s="39"/>
      <c r="T24" s="39"/>
      <c r="U24" s="39"/>
      <c r="V24" s="39"/>
    </row>
    <row r="25" spans="1:22">
      <c r="A25" s="36"/>
      <c r="B25" s="24"/>
      <c r="C25" s="22"/>
      <c r="D25" s="22"/>
      <c r="E25" s="53"/>
      <c r="F25" s="53"/>
      <c r="G25" s="39"/>
      <c r="H25" s="22"/>
      <c r="I25" s="136" t="e">
        <f t="shared" si="0"/>
        <v>#DIV/0!</v>
      </c>
      <c r="J25" s="137">
        <f t="shared" si="1"/>
        <v>0</v>
      </c>
      <c r="K25" s="22"/>
      <c r="L25" s="17"/>
      <c r="M25" s="74">
        <f t="shared" si="2"/>
        <v>0</v>
      </c>
      <c r="N25" s="17"/>
      <c r="O25" s="17"/>
      <c r="P25" s="108"/>
      <c r="Q25" s="39"/>
      <c r="R25" s="39"/>
      <c r="S25" s="39"/>
      <c r="T25" s="39"/>
      <c r="U25" s="39"/>
      <c r="V25" s="39"/>
    </row>
    <row r="26" spans="1:22">
      <c r="A26" s="36"/>
      <c r="B26" s="24"/>
      <c r="C26" s="22"/>
      <c r="D26" s="22"/>
      <c r="E26" s="53"/>
      <c r="F26" s="53"/>
      <c r="G26" s="39"/>
      <c r="H26" s="22"/>
      <c r="I26" s="136" t="e">
        <f t="shared" si="0"/>
        <v>#DIV/0!</v>
      </c>
      <c r="J26" s="137">
        <f t="shared" si="1"/>
        <v>0</v>
      </c>
      <c r="K26" s="22"/>
      <c r="L26" s="17"/>
      <c r="M26" s="74">
        <f t="shared" si="2"/>
        <v>0</v>
      </c>
      <c r="N26" s="17"/>
      <c r="O26" s="17"/>
      <c r="P26" s="108"/>
      <c r="Q26" s="39"/>
      <c r="R26" s="39"/>
      <c r="S26" s="39"/>
      <c r="T26" s="39"/>
      <c r="U26" s="39"/>
      <c r="V26" s="39"/>
    </row>
    <row r="27" spans="1:22">
      <c r="A27" s="36"/>
      <c r="B27" s="24"/>
      <c r="C27" s="22"/>
      <c r="D27" s="22"/>
      <c r="E27" s="53"/>
      <c r="F27" s="53"/>
      <c r="G27" s="39"/>
      <c r="H27" s="22"/>
      <c r="I27" s="136" t="e">
        <f t="shared" si="0"/>
        <v>#DIV/0!</v>
      </c>
      <c r="J27" s="137">
        <f t="shared" si="1"/>
        <v>0</v>
      </c>
      <c r="K27" s="22"/>
      <c r="L27" s="17"/>
      <c r="M27" s="74">
        <f t="shared" si="2"/>
        <v>0</v>
      </c>
      <c r="N27" s="17"/>
      <c r="O27" s="17"/>
      <c r="P27" s="108"/>
      <c r="Q27" s="39"/>
      <c r="R27" s="39"/>
      <c r="S27" s="39"/>
      <c r="T27" s="39"/>
      <c r="U27" s="39"/>
      <c r="V27" s="39"/>
    </row>
    <row r="28" spans="1:22">
      <c r="A28" s="36"/>
      <c r="B28" s="24"/>
      <c r="C28" s="22"/>
      <c r="D28" s="22"/>
      <c r="E28" s="53"/>
      <c r="F28" s="53"/>
      <c r="G28" s="39"/>
      <c r="H28" s="22"/>
      <c r="I28" s="136" t="e">
        <f t="shared" si="0"/>
        <v>#DIV/0!</v>
      </c>
      <c r="J28" s="137">
        <f t="shared" si="1"/>
        <v>0</v>
      </c>
      <c r="K28" s="22"/>
      <c r="L28" s="17"/>
      <c r="M28" s="74">
        <f t="shared" si="2"/>
        <v>0</v>
      </c>
      <c r="N28" s="17"/>
      <c r="O28" s="54"/>
      <c r="P28" s="108"/>
      <c r="Q28" s="39"/>
      <c r="R28" s="39"/>
      <c r="S28" s="39"/>
      <c r="T28" s="39"/>
      <c r="U28" s="39"/>
      <c r="V28" s="39"/>
    </row>
    <row r="29" spans="1:22" s="50" customFormat="1">
      <c r="A29" s="36"/>
      <c r="B29" s="24"/>
      <c r="C29" s="22"/>
      <c r="D29" s="22"/>
      <c r="E29" s="53"/>
      <c r="F29" s="53"/>
      <c r="G29" s="39"/>
      <c r="H29" s="22"/>
      <c r="I29" s="136" t="e">
        <f t="shared" si="0"/>
        <v>#DIV/0!</v>
      </c>
      <c r="J29" s="137">
        <f t="shared" si="1"/>
        <v>0</v>
      </c>
      <c r="K29" s="22"/>
      <c r="L29" s="17"/>
      <c r="M29" s="74">
        <f t="shared" si="2"/>
        <v>0</v>
      </c>
      <c r="N29" s="17"/>
      <c r="O29" s="17"/>
      <c r="P29" s="108"/>
      <c r="Q29" s="39"/>
      <c r="R29" s="52"/>
    </row>
    <row r="30" spans="1:22">
      <c r="A30" s="36"/>
      <c r="B30" s="24"/>
      <c r="C30" s="22"/>
      <c r="D30" s="22"/>
      <c r="E30" s="53"/>
      <c r="F30" s="53"/>
      <c r="G30" s="39"/>
      <c r="H30" s="22"/>
      <c r="I30" s="136" t="e">
        <f t="shared" si="0"/>
        <v>#DIV/0!</v>
      </c>
      <c r="J30" s="137">
        <f t="shared" si="1"/>
        <v>0</v>
      </c>
      <c r="K30" s="22"/>
      <c r="L30" s="17"/>
      <c r="M30" s="74">
        <f t="shared" si="2"/>
        <v>0</v>
      </c>
      <c r="N30" s="17"/>
      <c r="O30" s="17"/>
      <c r="P30" s="108"/>
      <c r="Q30" s="39"/>
      <c r="R30" s="39"/>
      <c r="S30" s="39"/>
      <c r="T30" s="39"/>
      <c r="U30" s="39"/>
      <c r="V30" s="39"/>
    </row>
    <row r="31" spans="1:22">
      <c r="A31" s="36"/>
      <c r="B31" s="24"/>
      <c r="C31" s="22"/>
      <c r="D31" s="22"/>
      <c r="E31" s="53"/>
      <c r="F31" s="53"/>
      <c r="G31" s="39"/>
      <c r="H31" s="22"/>
      <c r="I31" s="136" t="e">
        <f t="shared" si="0"/>
        <v>#DIV/0!</v>
      </c>
      <c r="J31" s="137">
        <f t="shared" si="1"/>
        <v>0</v>
      </c>
      <c r="K31" s="22"/>
      <c r="L31" s="17"/>
      <c r="M31" s="74">
        <f t="shared" si="2"/>
        <v>0</v>
      </c>
      <c r="N31" s="17"/>
      <c r="O31" s="17"/>
      <c r="P31" s="108"/>
      <c r="Q31" s="39"/>
      <c r="R31" s="39"/>
      <c r="S31" s="39"/>
      <c r="T31" s="39"/>
      <c r="U31" s="39"/>
      <c r="V31" s="39"/>
    </row>
    <row r="32" spans="1:22" s="50" customFormat="1">
      <c r="A32" s="36"/>
      <c r="B32" s="24"/>
      <c r="C32" s="22"/>
      <c r="D32" s="22"/>
      <c r="E32" s="53"/>
      <c r="F32" s="53"/>
      <c r="G32" s="39"/>
      <c r="H32" s="22"/>
      <c r="I32" s="136" t="e">
        <f t="shared" si="0"/>
        <v>#DIV/0!</v>
      </c>
      <c r="J32" s="137">
        <f t="shared" si="1"/>
        <v>0</v>
      </c>
      <c r="K32" s="22"/>
      <c r="L32" s="17"/>
      <c r="M32" s="74">
        <f t="shared" si="2"/>
        <v>0</v>
      </c>
      <c r="N32" s="17"/>
      <c r="O32" s="17"/>
      <c r="P32" s="108"/>
      <c r="Q32" s="39"/>
      <c r="R32" s="39"/>
      <c r="S32" s="53"/>
      <c r="T32" s="39"/>
      <c r="U32" s="39"/>
      <c r="V32" s="39"/>
    </row>
    <row r="33" spans="1:22">
      <c r="A33" s="40"/>
      <c r="B33" s="24"/>
      <c r="C33" s="22"/>
      <c r="D33" s="22"/>
      <c r="E33" s="53"/>
      <c r="F33" s="53"/>
      <c r="G33" s="39"/>
      <c r="H33" s="22"/>
      <c r="I33" s="136" t="e">
        <f t="shared" si="0"/>
        <v>#DIV/0!</v>
      </c>
      <c r="J33" s="137">
        <f t="shared" si="1"/>
        <v>0</v>
      </c>
      <c r="K33" s="22"/>
      <c r="L33" s="17"/>
      <c r="M33" s="74">
        <f t="shared" si="2"/>
        <v>0</v>
      </c>
      <c r="N33" s="17"/>
      <c r="O33" s="17"/>
      <c r="P33" s="108"/>
      <c r="Q33" s="39"/>
      <c r="R33" s="39"/>
      <c r="S33" s="39"/>
      <c r="T33" s="39"/>
      <c r="U33" s="39"/>
      <c r="V33" s="39"/>
    </row>
    <row r="34" spans="1:22">
      <c r="A34" s="36"/>
      <c r="B34" s="24"/>
      <c r="C34" s="22"/>
      <c r="D34" s="22"/>
      <c r="E34" s="53"/>
      <c r="F34" s="53"/>
      <c r="G34" s="39"/>
      <c r="H34" s="22"/>
      <c r="I34" s="136" t="e">
        <f t="shared" si="0"/>
        <v>#DIV/0!</v>
      </c>
      <c r="J34" s="137">
        <f t="shared" si="1"/>
        <v>0</v>
      </c>
      <c r="K34" s="22"/>
      <c r="L34" s="17"/>
      <c r="M34" s="74">
        <f t="shared" si="2"/>
        <v>0</v>
      </c>
      <c r="N34" s="17"/>
      <c r="O34" s="17"/>
      <c r="P34" s="108"/>
      <c r="Q34" s="39"/>
      <c r="R34" s="39"/>
      <c r="S34" s="39"/>
      <c r="T34" s="39"/>
      <c r="U34" s="39"/>
      <c r="V34" s="39"/>
    </row>
    <row r="35" spans="1:22">
      <c r="A35" s="36"/>
      <c r="B35" s="24"/>
      <c r="C35" s="22"/>
      <c r="D35" s="22"/>
      <c r="E35" s="53"/>
      <c r="F35" s="53"/>
      <c r="G35" s="39"/>
      <c r="H35" s="22"/>
      <c r="I35" s="136" t="e">
        <f t="shared" si="0"/>
        <v>#DIV/0!</v>
      </c>
      <c r="J35" s="137">
        <f t="shared" si="1"/>
        <v>0</v>
      </c>
      <c r="K35" s="22"/>
      <c r="L35" s="17"/>
      <c r="M35" s="74">
        <f t="shared" si="2"/>
        <v>0</v>
      </c>
      <c r="N35" s="17"/>
      <c r="O35" s="17"/>
      <c r="P35" s="108"/>
      <c r="Q35" s="39"/>
      <c r="R35" s="39"/>
      <c r="S35" s="39"/>
      <c r="T35" s="39"/>
      <c r="U35" s="39"/>
      <c r="V35" s="39"/>
    </row>
    <row r="36" spans="1:22">
      <c r="A36" s="36"/>
      <c r="B36" s="24"/>
      <c r="C36" s="22"/>
      <c r="D36" s="22"/>
      <c r="E36" s="53"/>
      <c r="F36" s="53"/>
      <c r="G36" s="39"/>
      <c r="H36" s="22"/>
      <c r="I36" s="136" t="e">
        <f t="shared" si="0"/>
        <v>#DIV/0!</v>
      </c>
      <c r="J36" s="137">
        <f t="shared" si="1"/>
        <v>0</v>
      </c>
      <c r="K36" s="22"/>
      <c r="L36" s="17"/>
      <c r="M36" s="74">
        <f t="shared" si="2"/>
        <v>0</v>
      </c>
      <c r="N36" s="17"/>
      <c r="O36" s="17"/>
      <c r="P36" s="108"/>
      <c r="Q36" s="39"/>
      <c r="R36" s="39"/>
      <c r="S36" s="39"/>
      <c r="T36" s="39"/>
      <c r="U36" s="39"/>
      <c r="V36" s="39"/>
    </row>
    <row r="37" spans="1:22">
      <c r="A37" s="36"/>
      <c r="B37" s="24"/>
      <c r="C37" s="22"/>
      <c r="D37" s="22"/>
      <c r="E37" s="53"/>
      <c r="F37" s="53"/>
      <c r="G37" s="39"/>
      <c r="H37" s="22"/>
      <c r="I37" s="136"/>
      <c r="J37" s="137"/>
      <c r="K37" s="22"/>
      <c r="L37" s="17"/>
      <c r="M37" s="74"/>
      <c r="N37" s="17"/>
      <c r="O37" s="17"/>
      <c r="P37" s="108"/>
      <c r="Q37" s="39"/>
      <c r="R37" s="53"/>
      <c r="S37" s="39"/>
      <c r="T37" s="39"/>
      <c r="U37" s="39"/>
      <c r="V37" s="39"/>
    </row>
    <row r="38" spans="1:22">
      <c r="A38" s="36"/>
      <c r="B38" s="24"/>
      <c r="C38" s="22"/>
      <c r="D38" s="22"/>
      <c r="E38" s="53"/>
      <c r="F38" s="53"/>
      <c r="G38" s="39"/>
      <c r="H38" s="22"/>
      <c r="I38" s="136"/>
      <c r="J38" s="137"/>
      <c r="K38" s="22"/>
      <c r="L38" s="17"/>
      <c r="M38" s="74"/>
      <c r="N38" s="17"/>
      <c r="O38" s="17"/>
      <c r="P38" s="108"/>
      <c r="Q38" s="39"/>
      <c r="R38" s="39"/>
      <c r="S38" s="39"/>
      <c r="T38" s="39"/>
      <c r="U38" s="39"/>
      <c r="V38" s="39"/>
    </row>
    <row r="39" spans="1:22">
      <c r="A39" s="36"/>
      <c r="B39" s="24"/>
      <c r="C39" s="22"/>
      <c r="D39" s="22"/>
      <c r="E39" s="53"/>
      <c r="F39" s="53"/>
      <c r="G39" s="39"/>
      <c r="H39" s="22"/>
      <c r="I39" s="136"/>
      <c r="J39" s="137"/>
      <c r="K39" s="22"/>
      <c r="L39" s="17"/>
      <c r="M39" s="74"/>
      <c r="N39" s="17"/>
      <c r="O39" s="17"/>
      <c r="P39" s="22"/>
      <c r="Q39" s="39"/>
      <c r="R39" s="39"/>
      <c r="S39" s="39"/>
      <c r="T39" s="39"/>
      <c r="U39" s="39"/>
      <c r="V39" s="39"/>
    </row>
    <row r="40" spans="1:22">
      <c r="A40" s="36"/>
      <c r="B40" s="24"/>
      <c r="C40" s="22"/>
      <c r="D40" s="22"/>
      <c r="E40" s="53"/>
      <c r="F40" s="53"/>
      <c r="G40" s="39"/>
      <c r="H40" s="22"/>
      <c r="I40" s="136"/>
      <c r="J40" s="137"/>
      <c r="K40" s="22"/>
      <c r="L40" s="17"/>
      <c r="M40" s="74"/>
      <c r="N40" s="17"/>
      <c r="O40" s="17"/>
      <c r="P40" s="22"/>
      <c r="Q40" s="39"/>
      <c r="R40" s="39"/>
      <c r="S40" s="39"/>
      <c r="T40" s="39"/>
      <c r="U40" s="39"/>
      <c r="V40" s="39"/>
    </row>
    <row r="41" spans="1:22">
      <c r="A41" s="36"/>
      <c r="B41" s="24"/>
      <c r="C41" s="22"/>
      <c r="D41" s="22"/>
      <c r="E41" s="53"/>
      <c r="F41" s="53"/>
      <c r="G41" s="39"/>
      <c r="H41" s="22"/>
      <c r="I41" s="136"/>
      <c r="J41" s="137"/>
      <c r="K41" s="22"/>
      <c r="L41" s="17"/>
      <c r="M41" s="74"/>
      <c r="N41" s="17"/>
      <c r="O41" s="17"/>
      <c r="P41" s="22"/>
      <c r="Q41" s="39"/>
      <c r="R41" s="39"/>
      <c r="S41" s="39"/>
      <c r="T41" s="39"/>
      <c r="U41" s="39"/>
      <c r="V41" s="39"/>
    </row>
    <row r="42" spans="1:22" s="50" customFormat="1">
      <c r="A42" s="36"/>
      <c r="B42" s="24"/>
      <c r="C42" s="22"/>
      <c r="D42" s="22"/>
      <c r="E42" s="53"/>
      <c r="F42" s="53"/>
      <c r="G42" s="39"/>
      <c r="H42" s="22"/>
      <c r="I42" s="136"/>
      <c r="J42" s="137"/>
      <c r="K42" s="22"/>
      <c r="L42" s="17"/>
      <c r="M42" s="74"/>
      <c r="N42" s="17"/>
      <c r="O42" s="17"/>
      <c r="P42" s="108"/>
      <c r="Q42" s="39"/>
      <c r="R42" s="39"/>
      <c r="S42" s="53"/>
      <c r="T42" s="39"/>
      <c r="U42" s="39"/>
      <c r="V42" s="39"/>
    </row>
    <row r="43" spans="1:22">
      <c r="A43" s="40"/>
      <c r="B43" s="24"/>
      <c r="C43" s="22"/>
      <c r="D43" s="22"/>
      <c r="E43" s="53"/>
      <c r="F43" s="53"/>
      <c r="G43" s="39"/>
      <c r="H43" s="22"/>
      <c r="I43" s="136"/>
      <c r="J43" s="137"/>
      <c r="K43" s="22"/>
      <c r="L43" s="17"/>
      <c r="M43" s="74"/>
      <c r="N43" s="17"/>
      <c r="O43" s="17"/>
      <c r="P43" s="108"/>
      <c r="Q43" s="39"/>
      <c r="R43" s="39"/>
      <c r="S43" s="39"/>
      <c r="T43" s="39"/>
      <c r="U43" s="39"/>
      <c r="V43" s="39"/>
    </row>
    <row r="44" spans="1:22">
      <c r="A44" s="36"/>
      <c r="B44" s="24"/>
      <c r="C44" s="22"/>
      <c r="D44" s="22"/>
      <c r="E44" s="53"/>
      <c r="F44" s="53"/>
      <c r="G44" s="39"/>
      <c r="H44" s="22"/>
      <c r="I44" s="136"/>
      <c r="J44" s="137"/>
      <c r="K44" s="22"/>
      <c r="L44" s="17"/>
      <c r="M44" s="74"/>
      <c r="N44" s="17"/>
      <c r="O44" s="17"/>
      <c r="P44" s="108"/>
      <c r="Q44" s="39"/>
      <c r="R44" s="39"/>
      <c r="S44" s="39"/>
      <c r="T44" s="39"/>
      <c r="U44" s="39"/>
      <c r="V44" s="39"/>
    </row>
    <row r="45" spans="1:22">
      <c r="A45" s="36"/>
      <c r="B45" s="24"/>
      <c r="C45" s="22"/>
      <c r="D45" s="22"/>
      <c r="E45" s="53"/>
      <c r="F45" s="53"/>
      <c r="G45" s="39"/>
      <c r="H45" s="22"/>
      <c r="I45" s="136"/>
      <c r="J45" s="137"/>
      <c r="K45" s="22"/>
      <c r="L45" s="17"/>
      <c r="M45" s="74"/>
      <c r="N45" s="17"/>
      <c r="O45" s="17"/>
      <c r="P45" s="22"/>
      <c r="Q45" s="39"/>
      <c r="R45" s="39"/>
      <c r="S45" s="39"/>
      <c r="T45" s="39"/>
      <c r="U45" s="39"/>
      <c r="V45" s="39"/>
    </row>
    <row r="46" spans="1:22">
      <c r="A46" s="36"/>
      <c r="B46" s="24"/>
      <c r="C46" s="22"/>
      <c r="D46" s="22"/>
      <c r="E46" s="53"/>
      <c r="F46" s="53"/>
      <c r="G46" s="39"/>
      <c r="H46" s="22"/>
      <c r="I46" s="136"/>
      <c r="J46" s="137"/>
      <c r="K46" s="22"/>
      <c r="L46" s="17"/>
      <c r="M46" s="74"/>
      <c r="N46" s="17"/>
      <c r="O46" s="17"/>
      <c r="P46" s="108"/>
      <c r="Q46" s="39"/>
      <c r="R46" s="39"/>
      <c r="S46" s="39"/>
      <c r="T46" s="39"/>
      <c r="U46" s="39"/>
      <c r="V46" s="39"/>
    </row>
    <row r="47" spans="1:22" s="50" customFormat="1">
      <c r="A47" s="36"/>
      <c r="B47" s="24"/>
      <c r="C47" s="22"/>
      <c r="D47" s="22"/>
      <c r="E47" s="53"/>
      <c r="F47" s="53"/>
      <c r="G47" s="39"/>
      <c r="H47" s="22"/>
      <c r="I47" s="136"/>
      <c r="J47" s="137"/>
      <c r="K47" s="22"/>
      <c r="L47" s="17"/>
      <c r="M47" s="74"/>
      <c r="N47" s="17"/>
      <c r="O47" s="17"/>
      <c r="P47" s="108"/>
      <c r="Q47" s="39"/>
      <c r="R47" s="52"/>
    </row>
    <row r="48" spans="1:22">
      <c r="A48" s="40"/>
      <c r="B48" s="24"/>
      <c r="C48" s="22"/>
      <c r="D48" s="22"/>
      <c r="E48" s="53"/>
      <c r="F48" s="53"/>
      <c r="G48" s="39"/>
      <c r="H48" s="22"/>
      <c r="I48" s="136"/>
      <c r="J48" s="137"/>
      <c r="K48" s="22"/>
      <c r="L48" s="17"/>
      <c r="M48" s="74"/>
      <c r="N48" s="17"/>
      <c r="O48" s="17"/>
      <c r="P48" s="108"/>
      <c r="Q48" s="39"/>
      <c r="R48" s="39"/>
      <c r="S48" s="39"/>
      <c r="T48" s="39"/>
      <c r="U48" s="39"/>
      <c r="V48" s="39"/>
    </row>
    <row r="49" spans="1:22">
      <c r="A49" s="36"/>
      <c r="B49" s="24"/>
      <c r="C49" s="22"/>
      <c r="D49" s="22"/>
      <c r="E49" s="53"/>
      <c r="F49" s="53"/>
      <c r="G49" s="39"/>
      <c r="H49" s="22"/>
      <c r="I49" s="136"/>
      <c r="J49" s="137"/>
      <c r="K49" s="22"/>
      <c r="L49" s="17"/>
      <c r="M49" s="74"/>
      <c r="N49" s="17"/>
      <c r="O49" s="17"/>
      <c r="P49" s="108"/>
      <c r="Q49" s="39"/>
      <c r="R49" s="39"/>
      <c r="S49" s="39"/>
      <c r="T49" s="39"/>
      <c r="U49" s="39"/>
      <c r="V49" s="39"/>
    </row>
    <row r="50" spans="1:22">
      <c r="A50" s="36"/>
      <c r="B50" s="24"/>
      <c r="C50" s="22"/>
      <c r="D50" s="22"/>
      <c r="E50" s="53"/>
      <c r="F50" s="53"/>
      <c r="G50" s="39"/>
      <c r="H50" s="22"/>
      <c r="I50" s="136"/>
      <c r="J50" s="137"/>
      <c r="K50" s="22"/>
      <c r="L50" s="17"/>
      <c r="M50" s="74"/>
      <c r="N50" s="17"/>
      <c r="O50" s="17"/>
      <c r="P50" s="108"/>
      <c r="Q50" s="39"/>
      <c r="R50" s="39"/>
      <c r="S50" s="39"/>
      <c r="T50" s="39"/>
      <c r="U50" s="39"/>
      <c r="V50" s="39"/>
    </row>
    <row r="51" spans="1:22">
      <c r="A51" s="36"/>
      <c r="B51" s="24"/>
      <c r="C51" s="22"/>
      <c r="D51" s="22"/>
      <c r="E51" s="53"/>
      <c r="F51" s="53"/>
      <c r="G51" s="39"/>
      <c r="H51" s="22"/>
      <c r="I51" s="136"/>
      <c r="J51" s="137"/>
      <c r="K51" s="22"/>
      <c r="L51" s="17"/>
      <c r="M51" s="74"/>
      <c r="N51" s="17"/>
      <c r="O51" s="17"/>
      <c r="P51" s="108"/>
      <c r="Q51" s="39"/>
      <c r="R51" s="39"/>
      <c r="S51" s="39"/>
      <c r="T51" s="39"/>
      <c r="U51" s="39"/>
      <c r="V51" s="39"/>
    </row>
    <row r="52" spans="1:22" s="50" customFormat="1">
      <c r="A52" s="36"/>
      <c r="B52" s="24"/>
      <c r="C52" s="22"/>
      <c r="D52" s="22"/>
      <c r="E52" s="53"/>
      <c r="F52" s="53"/>
      <c r="G52" s="39"/>
      <c r="H52" s="22"/>
      <c r="I52" s="136"/>
      <c r="J52" s="137"/>
      <c r="K52" s="22"/>
      <c r="L52" s="17"/>
      <c r="M52" s="74"/>
      <c r="N52" s="17"/>
      <c r="O52" s="17"/>
      <c r="P52" s="108"/>
      <c r="Q52" s="39"/>
      <c r="R52" s="39"/>
      <c r="S52" s="39"/>
      <c r="T52" s="39"/>
      <c r="U52" s="39"/>
      <c r="V52" s="39"/>
    </row>
    <row r="53" spans="1:22">
      <c r="A53" s="40"/>
      <c r="B53" s="24"/>
      <c r="C53" s="22"/>
      <c r="D53" s="22"/>
      <c r="E53" s="53"/>
      <c r="F53" s="53"/>
      <c r="G53" s="39"/>
      <c r="H53" s="22"/>
      <c r="I53" s="136"/>
      <c r="J53" s="137"/>
      <c r="K53" s="22"/>
      <c r="L53" s="17"/>
      <c r="M53" s="74"/>
      <c r="N53" s="17"/>
      <c r="O53" s="17"/>
      <c r="P53" s="108"/>
      <c r="Q53" s="39"/>
      <c r="R53" s="39"/>
      <c r="S53" s="39"/>
      <c r="T53" s="39"/>
      <c r="U53" s="39"/>
      <c r="V53" s="39"/>
    </row>
    <row r="54" spans="1:22">
      <c r="A54" s="36"/>
      <c r="B54" s="24"/>
      <c r="C54" s="22"/>
      <c r="D54" s="22"/>
      <c r="E54" s="53"/>
      <c r="F54" s="53"/>
      <c r="G54" s="39"/>
      <c r="H54" s="22"/>
      <c r="I54" s="136"/>
      <c r="J54" s="137"/>
      <c r="K54" s="22"/>
      <c r="L54" s="17"/>
      <c r="M54" s="74"/>
      <c r="N54" s="17"/>
      <c r="O54" s="17"/>
      <c r="P54" s="108"/>
      <c r="Q54" s="39"/>
      <c r="R54" s="39"/>
      <c r="S54" s="39"/>
      <c r="T54" s="39"/>
      <c r="U54" s="39"/>
      <c r="V54" s="39"/>
    </row>
    <row r="55" spans="1:22">
      <c r="A55" s="36"/>
      <c r="B55" s="24"/>
      <c r="C55" s="22"/>
      <c r="D55" s="22"/>
      <c r="E55" s="53"/>
      <c r="F55" s="53"/>
      <c r="G55" s="39"/>
      <c r="H55" s="22"/>
      <c r="I55" s="136"/>
      <c r="J55" s="137"/>
      <c r="K55" s="22"/>
      <c r="L55" s="17"/>
      <c r="M55" s="74"/>
      <c r="N55" s="17"/>
      <c r="O55" s="17"/>
      <c r="P55" s="108"/>
      <c r="Q55" s="39"/>
      <c r="R55" s="39"/>
      <c r="S55" s="39"/>
      <c r="T55" s="39"/>
      <c r="U55" s="39"/>
      <c r="V55" s="39"/>
    </row>
    <row r="56" spans="1:22">
      <c r="A56" s="36"/>
      <c r="B56" s="24"/>
      <c r="C56" s="22"/>
      <c r="D56" s="22"/>
      <c r="E56" s="53"/>
      <c r="F56" s="53"/>
      <c r="G56" s="39"/>
      <c r="H56" s="22"/>
      <c r="I56" s="136"/>
      <c r="J56" s="137"/>
      <c r="K56" s="22"/>
      <c r="L56" s="17"/>
      <c r="M56" s="74"/>
      <c r="N56" s="17"/>
      <c r="O56" s="17"/>
      <c r="P56" s="108"/>
      <c r="Q56" s="39"/>
      <c r="R56" s="39"/>
      <c r="S56" s="39"/>
      <c r="T56" s="39"/>
      <c r="U56" s="39"/>
      <c r="V56" s="39"/>
    </row>
    <row r="57" spans="1:22">
      <c r="A57" s="36"/>
      <c r="B57" s="24"/>
      <c r="C57" s="22"/>
      <c r="D57" s="22"/>
      <c r="E57" s="53"/>
      <c r="F57" s="53"/>
      <c r="G57" s="39"/>
      <c r="H57" s="22"/>
      <c r="I57" s="136"/>
      <c r="J57" s="137"/>
      <c r="K57" s="22"/>
      <c r="L57" s="17"/>
      <c r="M57" s="74"/>
      <c r="N57" s="17"/>
      <c r="O57" s="17"/>
      <c r="P57" s="108"/>
      <c r="Q57" s="39"/>
      <c r="R57" s="39"/>
      <c r="S57" s="39"/>
      <c r="T57" s="39"/>
      <c r="U57" s="39"/>
      <c r="V57" s="39"/>
    </row>
    <row r="58" spans="1:22">
      <c r="A58" s="36"/>
      <c r="B58" s="24"/>
      <c r="C58" s="22"/>
      <c r="D58" s="22"/>
      <c r="E58" s="53"/>
      <c r="F58" s="53"/>
      <c r="G58" s="39"/>
      <c r="H58" s="22"/>
      <c r="I58" s="136"/>
      <c r="J58" s="137"/>
      <c r="K58" s="22"/>
      <c r="L58" s="17"/>
      <c r="M58" s="74"/>
      <c r="N58" s="17"/>
      <c r="O58" s="17"/>
      <c r="P58" s="108"/>
      <c r="Q58" s="39"/>
      <c r="R58" s="39"/>
      <c r="S58" s="39"/>
      <c r="T58" s="39"/>
      <c r="U58" s="39"/>
      <c r="V58" s="39"/>
    </row>
    <row r="59" spans="1:22">
      <c r="A59" s="36"/>
      <c r="B59" s="24"/>
      <c r="C59" s="22"/>
      <c r="D59" s="22"/>
      <c r="E59" s="53"/>
      <c r="F59" s="53"/>
      <c r="G59" s="39"/>
      <c r="H59" s="22"/>
      <c r="I59" s="136"/>
      <c r="J59" s="137"/>
      <c r="K59" s="22"/>
      <c r="L59" s="17"/>
      <c r="M59" s="74"/>
      <c r="N59" s="17"/>
      <c r="O59" s="17"/>
      <c r="P59" s="108"/>
      <c r="Q59" s="39"/>
      <c r="R59" s="39"/>
      <c r="S59" s="39"/>
      <c r="T59" s="39"/>
      <c r="U59" s="39"/>
      <c r="V59" s="39"/>
    </row>
    <row r="60" spans="1:22">
      <c r="A60" s="36"/>
      <c r="B60" s="24"/>
      <c r="C60" s="22"/>
      <c r="D60" s="22"/>
      <c r="E60" s="53"/>
      <c r="F60" s="53"/>
      <c r="G60" s="39"/>
      <c r="H60" s="22"/>
      <c r="I60" s="136"/>
      <c r="J60" s="137"/>
      <c r="K60" s="22"/>
      <c r="L60" s="17"/>
      <c r="M60" s="74"/>
      <c r="N60" s="17"/>
      <c r="O60" s="17"/>
      <c r="P60" s="108"/>
      <c r="Q60" s="39"/>
      <c r="R60" s="39"/>
      <c r="S60" s="39"/>
      <c r="T60" s="39"/>
      <c r="U60" s="39"/>
      <c r="V60" s="39"/>
    </row>
    <row r="61" spans="1:22">
      <c r="A61" s="36"/>
      <c r="B61" s="24"/>
      <c r="C61" s="22"/>
      <c r="D61" s="22"/>
      <c r="E61" s="53"/>
      <c r="F61" s="53"/>
      <c r="G61" s="39"/>
      <c r="H61" s="22"/>
      <c r="I61" s="136"/>
      <c r="J61" s="137"/>
      <c r="K61" s="22"/>
      <c r="L61" s="17"/>
      <c r="M61" s="74"/>
      <c r="N61" s="17"/>
      <c r="O61" s="17"/>
      <c r="P61" s="108"/>
      <c r="Q61" s="39"/>
      <c r="R61" s="39"/>
      <c r="S61" s="39"/>
      <c r="T61" s="39"/>
      <c r="U61" s="39"/>
      <c r="V61" s="39"/>
    </row>
    <row r="62" spans="1:22" s="50" customFormat="1">
      <c r="A62" s="36"/>
      <c r="B62" s="106"/>
      <c r="C62" s="22"/>
      <c r="D62" s="22"/>
      <c r="E62" s="53"/>
      <c r="F62" s="53"/>
      <c r="G62" s="39"/>
      <c r="H62" s="22"/>
      <c r="I62" s="136"/>
      <c r="J62" s="137"/>
      <c r="K62" s="22"/>
      <c r="L62" s="17"/>
      <c r="M62" s="74"/>
      <c r="N62" s="17"/>
      <c r="O62" s="17"/>
      <c r="P62" s="108"/>
      <c r="Q62" s="39"/>
      <c r="S62" s="52"/>
    </row>
    <row r="63" spans="1:22">
      <c r="A63" s="40"/>
      <c r="B63" s="24"/>
      <c r="C63" s="22"/>
      <c r="D63" s="22"/>
      <c r="E63" s="53"/>
      <c r="F63" s="53"/>
      <c r="G63" s="39"/>
      <c r="H63" s="22"/>
      <c r="I63" s="136"/>
      <c r="J63" s="137"/>
      <c r="K63" s="22"/>
      <c r="L63" s="17"/>
      <c r="M63" s="74"/>
      <c r="N63" s="17"/>
      <c r="O63" s="17"/>
      <c r="P63" s="108"/>
      <c r="Q63" s="39"/>
      <c r="R63" s="39"/>
      <c r="S63" s="39"/>
      <c r="T63" s="39"/>
      <c r="U63" s="39"/>
      <c r="V63" s="39"/>
    </row>
    <row r="64" spans="1:22">
      <c r="A64" s="36"/>
      <c r="B64" s="24"/>
      <c r="C64" s="22"/>
      <c r="D64" s="22"/>
      <c r="E64" s="53"/>
      <c r="F64" s="53"/>
      <c r="G64" s="39"/>
      <c r="H64" s="22"/>
      <c r="I64" s="136"/>
      <c r="J64" s="137"/>
      <c r="K64" s="22"/>
      <c r="L64" s="17"/>
      <c r="M64" s="74"/>
      <c r="N64" s="17"/>
      <c r="O64" s="17"/>
      <c r="P64" s="108"/>
      <c r="Q64" s="39"/>
      <c r="R64" s="53"/>
      <c r="S64" s="39"/>
      <c r="T64" s="39"/>
      <c r="U64" s="39"/>
      <c r="V64" s="39"/>
    </row>
    <row r="65" spans="1:22">
      <c r="A65" s="36"/>
      <c r="B65" s="24"/>
      <c r="C65" s="22"/>
      <c r="D65" s="22"/>
      <c r="E65" s="53"/>
      <c r="F65" s="53"/>
      <c r="G65" s="39"/>
      <c r="H65" s="22"/>
      <c r="I65" s="136"/>
      <c r="J65" s="137"/>
      <c r="K65" s="22"/>
      <c r="L65" s="17"/>
      <c r="M65" s="74"/>
      <c r="N65" s="17"/>
      <c r="O65" s="17"/>
      <c r="P65" s="108"/>
      <c r="Q65" s="39"/>
      <c r="R65" s="39"/>
      <c r="S65" s="39"/>
      <c r="T65" s="39"/>
      <c r="U65" s="39"/>
      <c r="V65" s="39"/>
    </row>
    <row r="66" spans="1:22">
      <c r="A66" s="36"/>
      <c r="B66" s="24"/>
      <c r="C66" s="22"/>
      <c r="D66" s="22"/>
      <c r="E66" s="53"/>
      <c r="F66" s="53"/>
      <c r="G66" s="39"/>
      <c r="H66" s="22"/>
      <c r="I66" s="136"/>
      <c r="J66" s="137"/>
      <c r="K66" s="22"/>
      <c r="L66" s="17"/>
      <c r="M66" s="74"/>
      <c r="N66" s="17"/>
      <c r="O66" s="17"/>
      <c r="P66" s="108"/>
      <c r="Q66" s="39"/>
      <c r="R66" s="39"/>
      <c r="S66" s="39"/>
      <c r="T66" s="39"/>
      <c r="U66" s="39"/>
      <c r="V66" s="39"/>
    </row>
    <row r="67" spans="1:22">
      <c r="A67" s="36"/>
      <c r="B67" s="24"/>
      <c r="C67" s="22"/>
      <c r="D67" s="22"/>
      <c r="E67" s="53"/>
      <c r="F67" s="53"/>
      <c r="G67" s="39"/>
      <c r="H67" s="22"/>
      <c r="I67" s="136"/>
      <c r="J67" s="137"/>
      <c r="K67" s="22"/>
      <c r="L67" s="17"/>
      <c r="M67" s="74"/>
      <c r="N67" s="17"/>
      <c r="O67" s="17"/>
      <c r="P67" s="108"/>
      <c r="Q67" s="39"/>
      <c r="R67" s="39"/>
      <c r="S67" s="39"/>
      <c r="T67" s="39"/>
      <c r="U67" s="39"/>
      <c r="V67" s="39"/>
    </row>
    <row r="68" spans="1:22">
      <c r="A68" s="36"/>
      <c r="B68" s="24"/>
      <c r="C68" s="22"/>
      <c r="D68" s="22"/>
      <c r="E68" s="53"/>
      <c r="F68" s="53"/>
      <c r="G68" s="39"/>
      <c r="H68" s="22"/>
      <c r="I68" s="136"/>
      <c r="J68" s="137"/>
      <c r="K68" s="22"/>
      <c r="L68" s="17"/>
      <c r="M68" s="74"/>
      <c r="N68" s="17"/>
      <c r="O68" s="17"/>
      <c r="P68" s="108"/>
      <c r="Q68" s="39"/>
      <c r="R68" s="39"/>
      <c r="S68" s="39"/>
      <c r="T68" s="39"/>
      <c r="U68" s="39"/>
      <c r="V68" s="39"/>
    </row>
    <row r="69" spans="1:22">
      <c r="A69" s="36"/>
      <c r="B69" s="24"/>
      <c r="C69" s="22"/>
      <c r="D69" s="22"/>
      <c r="E69" s="53"/>
      <c r="F69" s="53"/>
      <c r="G69" s="39"/>
      <c r="H69" s="22"/>
      <c r="I69" s="136"/>
      <c r="J69" s="137"/>
      <c r="K69" s="22"/>
      <c r="L69" s="17"/>
      <c r="M69" s="74"/>
      <c r="N69" s="17"/>
      <c r="O69" s="17"/>
      <c r="P69" s="108"/>
      <c r="Q69" s="39"/>
      <c r="R69" s="39"/>
      <c r="S69" s="39"/>
      <c r="T69" s="39"/>
      <c r="U69" s="39"/>
      <c r="V69" s="39"/>
    </row>
    <row r="70" spans="1:22">
      <c r="A70" s="36"/>
      <c r="B70" s="24"/>
      <c r="C70" s="22"/>
      <c r="D70" s="22"/>
      <c r="E70" s="53"/>
      <c r="F70" s="53"/>
      <c r="G70" s="39"/>
      <c r="H70" s="22"/>
      <c r="I70" s="136"/>
      <c r="J70" s="137"/>
      <c r="K70" s="22"/>
      <c r="L70" s="17"/>
      <c r="M70" s="74"/>
      <c r="N70" s="17"/>
      <c r="O70" s="17"/>
      <c r="P70" s="108"/>
      <c r="Q70" s="39"/>
      <c r="R70" s="39"/>
      <c r="S70" s="39"/>
      <c r="T70" s="39"/>
      <c r="U70" s="39"/>
      <c r="V70" s="39"/>
    </row>
    <row r="71" spans="1:22">
      <c r="A71" s="36"/>
      <c r="B71" s="24"/>
      <c r="C71" s="22"/>
      <c r="D71" s="22"/>
      <c r="E71" s="53"/>
      <c r="F71" s="53"/>
      <c r="G71" s="39"/>
      <c r="H71" s="22"/>
      <c r="I71" s="136"/>
      <c r="J71" s="137"/>
      <c r="K71" s="22"/>
      <c r="L71" s="17"/>
      <c r="M71" s="74"/>
      <c r="N71" s="17"/>
      <c r="O71" s="17"/>
      <c r="P71" s="108"/>
      <c r="Q71" s="39"/>
      <c r="R71" s="39"/>
      <c r="S71" s="39"/>
      <c r="T71" s="39"/>
      <c r="U71" s="39"/>
      <c r="V71" s="39"/>
    </row>
    <row r="72" spans="1:22" s="50" customFormat="1">
      <c r="A72" s="36"/>
      <c r="B72" s="24"/>
      <c r="C72" s="22"/>
      <c r="D72" s="22"/>
      <c r="E72" s="53"/>
      <c r="F72" s="53"/>
      <c r="G72" s="39"/>
      <c r="H72" s="22"/>
      <c r="I72" s="136"/>
      <c r="J72" s="137"/>
      <c r="K72" s="22"/>
      <c r="L72" s="17"/>
      <c r="M72" s="74"/>
      <c r="N72" s="17"/>
      <c r="O72" s="17"/>
      <c r="P72" s="108"/>
      <c r="Q72" s="39"/>
      <c r="R72" s="39"/>
      <c r="S72" s="39"/>
      <c r="T72" s="39"/>
      <c r="U72" s="39"/>
      <c r="V72" s="39"/>
    </row>
    <row r="73" spans="1:22">
      <c r="A73" s="40"/>
      <c r="B73" s="24"/>
      <c r="C73" s="22"/>
      <c r="D73" s="22"/>
      <c r="E73" s="53"/>
      <c r="F73" s="53"/>
      <c r="G73" s="39"/>
      <c r="H73" s="22"/>
      <c r="I73" s="136"/>
      <c r="J73" s="137"/>
      <c r="K73" s="22"/>
      <c r="L73" s="17"/>
      <c r="M73" s="74"/>
      <c r="N73" s="17"/>
      <c r="O73" s="17"/>
      <c r="P73" s="108"/>
      <c r="Q73" s="39"/>
      <c r="R73" s="39"/>
      <c r="S73" s="39"/>
      <c r="T73" s="39"/>
      <c r="U73" s="39"/>
      <c r="V73" s="39"/>
    </row>
    <row r="74" spans="1:22">
      <c r="A74" s="36"/>
      <c r="B74" s="24"/>
      <c r="C74" s="22"/>
      <c r="D74" s="22"/>
      <c r="E74" s="53"/>
      <c r="F74" s="53"/>
      <c r="G74" s="39"/>
      <c r="H74" s="22"/>
      <c r="I74" s="136"/>
      <c r="J74" s="137"/>
      <c r="K74" s="22"/>
      <c r="L74" s="17"/>
      <c r="M74" s="74"/>
      <c r="N74" s="17"/>
      <c r="O74" s="17"/>
      <c r="P74" s="108"/>
      <c r="Q74" s="39"/>
      <c r="R74" s="39"/>
      <c r="S74" s="39"/>
      <c r="T74" s="39"/>
      <c r="U74" s="39"/>
      <c r="V74" s="39"/>
    </row>
    <row r="75" spans="1:22">
      <c r="A75" s="36"/>
      <c r="B75" s="24"/>
      <c r="C75" s="22"/>
      <c r="D75" s="22"/>
      <c r="E75" s="53"/>
      <c r="F75" s="53"/>
      <c r="G75" s="39"/>
      <c r="H75" s="22"/>
      <c r="I75" s="136"/>
      <c r="J75" s="137"/>
      <c r="K75" s="22"/>
      <c r="L75" s="17"/>
      <c r="M75" s="74"/>
      <c r="N75" s="17"/>
      <c r="O75" s="17"/>
      <c r="P75" s="108"/>
      <c r="Q75" s="39"/>
      <c r="R75" s="39"/>
      <c r="S75" s="39"/>
      <c r="T75" s="39"/>
      <c r="U75" s="39"/>
      <c r="V75" s="39"/>
    </row>
    <row r="76" spans="1:22">
      <c r="A76" s="36"/>
      <c r="B76" s="24"/>
      <c r="C76" s="22"/>
      <c r="D76" s="22"/>
      <c r="E76" s="53"/>
      <c r="F76" s="53"/>
      <c r="G76" s="39"/>
      <c r="H76" s="22"/>
      <c r="I76" s="136"/>
      <c r="J76" s="137"/>
      <c r="K76" s="22"/>
      <c r="L76" s="17"/>
      <c r="M76" s="74"/>
      <c r="N76" s="17"/>
      <c r="O76" s="17"/>
      <c r="P76" s="108"/>
      <c r="Q76" s="39"/>
      <c r="R76" s="39"/>
      <c r="S76" s="39"/>
      <c r="T76" s="39"/>
      <c r="U76" s="39"/>
      <c r="V76" s="39"/>
    </row>
    <row r="77" spans="1:22" s="50" customFormat="1">
      <c r="A77" s="36"/>
      <c r="B77" s="24"/>
      <c r="C77" s="22"/>
      <c r="D77" s="22"/>
      <c r="E77" s="53"/>
      <c r="F77" s="53"/>
      <c r="G77" s="39"/>
      <c r="H77" s="22"/>
      <c r="I77" s="136"/>
      <c r="J77" s="137"/>
      <c r="K77" s="22"/>
      <c r="L77" s="17"/>
      <c r="M77" s="74"/>
      <c r="N77" s="17"/>
      <c r="O77" s="17"/>
      <c r="P77" s="108"/>
      <c r="Q77" s="39"/>
    </row>
    <row r="78" spans="1:22">
      <c r="A78" s="40"/>
      <c r="B78" s="24"/>
      <c r="C78" s="22"/>
      <c r="D78" s="22"/>
      <c r="E78" s="53"/>
      <c r="F78" s="53"/>
      <c r="G78" s="39"/>
      <c r="H78" s="22"/>
      <c r="I78" s="136"/>
      <c r="J78" s="137"/>
      <c r="K78" s="22"/>
      <c r="L78" s="17"/>
      <c r="M78" s="74"/>
      <c r="N78" s="17"/>
      <c r="O78" s="17"/>
      <c r="P78" s="108"/>
      <c r="Q78" s="39"/>
      <c r="R78" s="39"/>
      <c r="S78" s="39"/>
      <c r="T78" s="39"/>
      <c r="U78" s="39"/>
      <c r="V78" s="39"/>
    </row>
    <row r="79" spans="1:22">
      <c r="A79" s="36"/>
      <c r="B79" s="24"/>
      <c r="C79" s="22"/>
      <c r="D79" s="22"/>
      <c r="E79" s="53"/>
      <c r="F79" s="53"/>
      <c r="G79" s="39"/>
      <c r="H79" s="22"/>
      <c r="I79" s="136"/>
      <c r="J79" s="137"/>
      <c r="K79" s="22"/>
      <c r="L79" s="17"/>
      <c r="M79" s="74"/>
      <c r="N79" s="17"/>
      <c r="O79" s="17"/>
      <c r="P79" s="22"/>
      <c r="Q79" s="39"/>
      <c r="R79" s="39"/>
      <c r="S79" s="39"/>
      <c r="T79" s="39"/>
      <c r="U79" s="39"/>
      <c r="V79" s="39"/>
    </row>
    <row r="80" spans="1:22">
      <c r="A80" s="36"/>
      <c r="B80" s="24"/>
      <c r="C80" s="22"/>
      <c r="D80" s="22"/>
      <c r="E80" s="53"/>
      <c r="F80" s="53"/>
      <c r="G80" s="39"/>
      <c r="H80" s="22"/>
      <c r="I80" s="136"/>
      <c r="J80" s="137"/>
      <c r="K80" s="22"/>
      <c r="L80" s="17"/>
      <c r="M80" s="74"/>
      <c r="N80" s="17"/>
      <c r="O80" s="17"/>
      <c r="P80" s="108"/>
      <c r="Q80" s="39"/>
      <c r="R80" s="39"/>
      <c r="S80" s="39"/>
      <c r="T80" s="39"/>
      <c r="U80" s="39"/>
      <c r="V80" s="39"/>
    </row>
    <row r="81" spans="1:22">
      <c r="A81" s="36"/>
      <c r="B81" s="24"/>
      <c r="C81" s="22"/>
      <c r="D81" s="22"/>
      <c r="E81" s="53"/>
      <c r="F81" s="53"/>
      <c r="G81" s="39"/>
      <c r="H81" s="22"/>
      <c r="I81" s="136"/>
      <c r="J81" s="137"/>
      <c r="K81" s="22"/>
      <c r="L81" s="17"/>
      <c r="M81" s="74"/>
      <c r="N81" s="17"/>
      <c r="O81" s="17"/>
      <c r="P81" s="108"/>
      <c r="Q81" s="39"/>
      <c r="R81" s="53"/>
      <c r="S81" s="39"/>
      <c r="T81" s="39"/>
      <c r="U81" s="39"/>
      <c r="V81" s="39"/>
    </row>
    <row r="82" spans="1:22" s="50" customFormat="1">
      <c r="A82" s="36"/>
      <c r="B82" s="24"/>
      <c r="C82" s="22"/>
      <c r="D82" s="22"/>
      <c r="E82" s="53"/>
      <c r="F82" s="53"/>
      <c r="G82" s="39"/>
      <c r="H82" s="22"/>
      <c r="I82" s="136"/>
      <c r="J82" s="137"/>
      <c r="K82" s="22"/>
      <c r="L82" s="17"/>
      <c r="M82" s="74"/>
      <c r="N82" s="17"/>
      <c r="O82" s="17"/>
      <c r="P82" s="108"/>
      <c r="Q82" s="39"/>
      <c r="R82" s="39"/>
      <c r="S82" s="53"/>
      <c r="T82" s="39"/>
      <c r="U82" s="39"/>
      <c r="V82" s="39"/>
    </row>
    <row r="83" spans="1:22">
      <c r="A83" s="40"/>
      <c r="B83" s="24"/>
      <c r="C83" s="22"/>
      <c r="D83" s="22"/>
      <c r="E83" s="53"/>
      <c r="F83" s="53"/>
      <c r="G83" s="39"/>
      <c r="H83" s="22"/>
      <c r="I83" s="136"/>
      <c r="J83" s="137"/>
      <c r="K83" s="22"/>
      <c r="L83" s="17"/>
      <c r="M83" s="74"/>
      <c r="N83" s="17"/>
      <c r="O83" s="17"/>
      <c r="P83" s="108"/>
      <c r="Q83" s="39"/>
      <c r="R83" s="39"/>
      <c r="S83" s="39"/>
      <c r="T83" s="39"/>
      <c r="U83" s="39"/>
      <c r="V83" s="39"/>
    </row>
    <row r="84" spans="1:22">
      <c r="A84" s="36"/>
      <c r="B84" s="109"/>
      <c r="C84" s="22"/>
      <c r="D84" s="22"/>
      <c r="E84" s="53"/>
      <c r="F84" s="53"/>
      <c r="G84" s="39"/>
      <c r="H84" s="22"/>
      <c r="I84" s="136"/>
      <c r="J84" s="137"/>
      <c r="K84" s="22"/>
      <c r="L84" s="17"/>
      <c r="M84" s="74"/>
      <c r="N84" s="17"/>
      <c r="O84" s="17"/>
      <c r="P84" s="108"/>
      <c r="Q84" s="39"/>
      <c r="R84" s="39"/>
      <c r="S84" s="39"/>
      <c r="T84" s="39"/>
      <c r="U84" s="39"/>
      <c r="V84" s="39"/>
    </row>
    <row r="85" spans="1:22">
      <c r="A85" s="36"/>
      <c r="B85" s="24"/>
      <c r="C85" s="22"/>
      <c r="D85" s="22"/>
      <c r="E85" s="53"/>
      <c r="F85" s="53"/>
      <c r="G85" s="39"/>
      <c r="H85" s="22"/>
      <c r="I85" s="136"/>
      <c r="J85" s="137"/>
      <c r="K85" s="22"/>
      <c r="L85" s="17"/>
      <c r="M85" s="74"/>
      <c r="N85" s="17"/>
      <c r="O85" s="17"/>
      <c r="P85" s="108"/>
      <c r="Q85" s="39"/>
      <c r="R85" s="39"/>
      <c r="S85" s="39"/>
      <c r="T85" s="39"/>
      <c r="U85" s="39"/>
      <c r="V85" s="39"/>
    </row>
    <row r="86" spans="1:22">
      <c r="A86" s="36"/>
      <c r="B86" s="24"/>
      <c r="C86" s="22"/>
      <c r="D86" s="22"/>
      <c r="E86" s="53"/>
      <c r="F86" s="53"/>
      <c r="G86" s="39"/>
      <c r="H86" s="22"/>
      <c r="I86" s="136" t="e">
        <f t="shared" ref="I86:I149" si="3">J86/O86</f>
        <v>#DIV/0!</v>
      </c>
      <c r="J86" s="137">
        <f t="shared" ref="J86:J149" si="4">L86-N86-O86-M86</f>
        <v>0</v>
      </c>
      <c r="K86" s="22"/>
      <c r="L86" s="17"/>
      <c r="M86" s="74">
        <f t="shared" ref="M86:M149" si="5">L86*15%</f>
        <v>0</v>
      </c>
      <c r="N86" s="17"/>
      <c r="O86" s="17"/>
      <c r="P86" s="108"/>
      <c r="Q86" s="39"/>
      <c r="R86" s="39"/>
      <c r="S86" s="39"/>
      <c r="T86" s="39"/>
      <c r="U86" s="39"/>
      <c r="V86" s="39"/>
    </row>
    <row r="87" spans="1:22">
      <c r="A87" s="36"/>
      <c r="B87" s="24"/>
      <c r="C87" s="22"/>
      <c r="D87" s="22"/>
      <c r="E87" s="53"/>
      <c r="F87" s="53"/>
      <c r="G87" s="39"/>
      <c r="H87" s="22"/>
      <c r="I87" s="136" t="e">
        <f t="shared" si="3"/>
        <v>#DIV/0!</v>
      </c>
      <c r="J87" s="137">
        <f t="shared" si="4"/>
        <v>0</v>
      </c>
      <c r="K87" s="22"/>
      <c r="L87" s="17"/>
      <c r="M87" s="74">
        <f t="shared" si="5"/>
        <v>0</v>
      </c>
      <c r="N87" s="17"/>
      <c r="O87" s="17"/>
      <c r="P87" s="108"/>
      <c r="Q87" s="39"/>
      <c r="R87" s="39"/>
      <c r="S87" s="39"/>
      <c r="T87" s="39"/>
      <c r="U87" s="39"/>
      <c r="V87" s="39"/>
    </row>
    <row r="88" spans="1:22" s="50" customFormat="1">
      <c r="A88" s="55"/>
      <c r="B88" s="43"/>
      <c r="C88" s="47"/>
      <c r="D88" s="47"/>
      <c r="E88" s="52"/>
      <c r="F88" s="52"/>
      <c r="H88" s="47"/>
      <c r="I88" s="136" t="e">
        <f t="shared" si="3"/>
        <v>#DIV/0!</v>
      </c>
      <c r="J88" s="137">
        <f t="shared" si="4"/>
        <v>0</v>
      </c>
      <c r="K88" s="47"/>
      <c r="L88" s="49"/>
      <c r="M88" s="74">
        <f t="shared" si="5"/>
        <v>0</v>
      </c>
      <c r="N88" s="49"/>
      <c r="O88" s="49"/>
      <c r="P88" s="82"/>
      <c r="R88" s="52"/>
    </row>
    <row r="89" spans="1:22">
      <c r="A89" s="40"/>
      <c r="B89" s="24"/>
      <c r="C89" s="22"/>
      <c r="D89" s="22"/>
      <c r="E89" s="53"/>
      <c r="F89" s="53"/>
      <c r="G89" s="39"/>
      <c r="H89" s="22"/>
      <c r="I89" s="136" t="e">
        <f t="shared" si="3"/>
        <v>#DIV/0!</v>
      </c>
      <c r="J89" s="137">
        <f t="shared" si="4"/>
        <v>0</v>
      </c>
      <c r="K89" s="22"/>
      <c r="L89" s="17"/>
      <c r="M89" s="74">
        <f t="shared" si="5"/>
        <v>0</v>
      </c>
      <c r="N89" s="17"/>
      <c r="O89" s="17"/>
      <c r="P89" s="108"/>
      <c r="Q89" s="39"/>
      <c r="R89" s="39"/>
      <c r="S89" s="39"/>
      <c r="T89" s="39"/>
      <c r="U89" s="39"/>
      <c r="V89" s="39"/>
    </row>
    <row r="90" spans="1:22">
      <c r="A90" s="36"/>
      <c r="B90" s="24"/>
      <c r="C90" s="22"/>
      <c r="D90" s="22"/>
      <c r="E90" s="53"/>
      <c r="F90" s="53"/>
      <c r="G90" s="39"/>
      <c r="H90" s="22"/>
      <c r="I90" s="136" t="e">
        <f t="shared" si="3"/>
        <v>#DIV/0!</v>
      </c>
      <c r="J90" s="137">
        <f t="shared" si="4"/>
        <v>0</v>
      </c>
      <c r="K90" s="22"/>
      <c r="L90" s="17"/>
      <c r="M90" s="74">
        <f t="shared" si="5"/>
        <v>0</v>
      </c>
      <c r="N90" s="17"/>
      <c r="O90" s="17"/>
      <c r="P90" s="108"/>
      <c r="Q90" s="39"/>
      <c r="R90" s="39"/>
      <c r="S90" s="39"/>
      <c r="T90" s="39"/>
      <c r="U90" s="39"/>
      <c r="V90" s="39"/>
    </row>
    <row r="91" spans="1:22">
      <c r="A91" s="36"/>
      <c r="B91" s="24"/>
      <c r="C91" s="22"/>
      <c r="D91" s="22"/>
      <c r="E91" s="53"/>
      <c r="F91" s="53"/>
      <c r="G91" s="39"/>
      <c r="H91" s="22"/>
      <c r="I91" s="136" t="e">
        <f t="shared" si="3"/>
        <v>#DIV/0!</v>
      </c>
      <c r="J91" s="137">
        <f t="shared" si="4"/>
        <v>0</v>
      </c>
      <c r="K91" s="22"/>
      <c r="L91" s="17"/>
      <c r="M91" s="74">
        <f t="shared" si="5"/>
        <v>0</v>
      </c>
      <c r="N91" s="17"/>
      <c r="O91" s="17"/>
      <c r="P91" s="108"/>
      <c r="Q91" s="39"/>
      <c r="R91" s="39"/>
      <c r="S91" s="39"/>
      <c r="T91" s="39"/>
      <c r="U91" s="39"/>
      <c r="V91" s="39"/>
    </row>
    <row r="92" spans="1:22" s="50" customFormat="1">
      <c r="A92" s="36"/>
      <c r="B92" s="24"/>
      <c r="C92" s="22"/>
      <c r="D92" s="22"/>
      <c r="E92" s="53"/>
      <c r="F92" s="53"/>
      <c r="G92" s="39"/>
      <c r="H92" s="22"/>
      <c r="I92" s="136" t="e">
        <f t="shared" si="3"/>
        <v>#DIV/0!</v>
      </c>
      <c r="J92" s="137">
        <f t="shared" si="4"/>
        <v>0</v>
      </c>
      <c r="K92" s="22"/>
      <c r="L92" s="17"/>
      <c r="M92" s="74">
        <f t="shared" si="5"/>
        <v>0</v>
      </c>
      <c r="N92" s="17"/>
      <c r="O92" s="17"/>
      <c r="P92" s="108"/>
      <c r="Q92" s="39"/>
      <c r="R92" s="39"/>
      <c r="S92" s="53"/>
      <c r="T92" s="39"/>
      <c r="U92" s="39"/>
      <c r="V92" s="39"/>
    </row>
    <row r="93" spans="1:22">
      <c r="A93" s="40"/>
      <c r="B93" s="24"/>
      <c r="C93" s="22"/>
      <c r="D93" s="22"/>
      <c r="E93" s="53"/>
      <c r="F93" s="53"/>
      <c r="G93" s="39"/>
      <c r="H93" s="22"/>
      <c r="I93" s="136" t="e">
        <f t="shared" si="3"/>
        <v>#DIV/0!</v>
      </c>
      <c r="J93" s="137">
        <f t="shared" si="4"/>
        <v>0</v>
      </c>
      <c r="K93" s="22"/>
      <c r="L93" s="17"/>
      <c r="M93" s="74">
        <f t="shared" si="5"/>
        <v>0</v>
      </c>
      <c r="N93" s="17"/>
      <c r="O93" s="17"/>
      <c r="P93" s="108"/>
      <c r="Q93" s="39"/>
      <c r="R93" s="39"/>
      <c r="S93" s="39"/>
      <c r="T93" s="39"/>
      <c r="U93" s="39"/>
      <c r="V93" s="39"/>
    </row>
    <row r="94" spans="1:22">
      <c r="A94" s="36"/>
      <c r="B94" s="24"/>
      <c r="C94" s="22"/>
      <c r="D94" s="22"/>
      <c r="E94" s="53"/>
      <c r="F94" s="53"/>
      <c r="G94" s="39"/>
      <c r="H94" s="22"/>
      <c r="I94" s="136" t="e">
        <f t="shared" si="3"/>
        <v>#DIV/0!</v>
      </c>
      <c r="J94" s="137">
        <f t="shared" si="4"/>
        <v>0</v>
      </c>
      <c r="K94" s="22"/>
      <c r="L94" s="17"/>
      <c r="M94" s="74">
        <f t="shared" si="5"/>
        <v>0</v>
      </c>
      <c r="N94" s="17"/>
      <c r="O94" s="17"/>
      <c r="P94" s="22"/>
      <c r="Q94" s="39"/>
      <c r="R94" s="39"/>
      <c r="S94" s="39"/>
      <c r="T94" s="39"/>
      <c r="U94" s="39"/>
      <c r="V94" s="39"/>
    </row>
    <row r="95" spans="1:22">
      <c r="A95" s="36"/>
      <c r="B95" s="24"/>
      <c r="C95" s="22"/>
      <c r="D95" s="22"/>
      <c r="E95" s="53"/>
      <c r="F95" s="53"/>
      <c r="G95" s="39"/>
      <c r="H95" s="22"/>
      <c r="I95" s="136" t="e">
        <f t="shared" si="3"/>
        <v>#DIV/0!</v>
      </c>
      <c r="J95" s="137">
        <f t="shared" si="4"/>
        <v>0</v>
      </c>
      <c r="K95" s="22"/>
      <c r="L95" s="17"/>
      <c r="M95" s="74">
        <f t="shared" si="5"/>
        <v>0</v>
      </c>
      <c r="N95" s="17"/>
      <c r="O95" s="17"/>
      <c r="P95" s="22"/>
      <c r="Q95" s="39"/>
      <c r="R95" s="39"/>
      <c r="S95" s="39"/>
      <c r="T95" s="39"/>
      <c r="U95" s="39"/>
      <c r="V95" s="39"/>
    </row>
    <row r="96" spans="1:22">
      <c r="A96" s="36"/>
      <c r="B96" s="24"/>
      <c r="C96" s="22"/>
      <c r="D96" s="22"/>
      <c r="E96" s="53"/>
      <c r="F96" s="53"/>
      <c r="G96" s="39"/>
      <c r="H96" s="22"/>
      <c r="I96" s="136" t="e">
        <f t="shared" si="3"/>
        <v>#DIV/0!</v>
      </c>
      <c r="J96" s="137">
        <f t="shared" si="4"/>
        <v>0</v>
      </c>
      <c r="K96" s="22"/>
      <c r="L96" s="17"/>
      <c r="M96" s="74">
        <f t="shared" si="5"/>
        <v>0</v>
      </c>
      <c r="N96" s="17"/>
      <c r="O96" s="17"/>
      <c r="P96" s="108"/>
      <c r="Q96" s="39"/>
      <c r="R96" s="39"/>
      <c r="S96" s="39"/>
      <c r="T96" s="39"/>
      <c r="U96" s="39"/>
      <c r="V96" s="39"/>
    </row>
    <row r="97" spans="1:22">
      <c r="A97" s="36"/>
      <c r="B97" s="24"/>
      <c r="C97" s="22"/>
      <c r="D97" s="22"/>
      <c r="E97" s="53"/>
      <c r="F97" s="53"/>
      <c r="G97" s="39"/>
      <c r="H97" s="22"/>
      <c r="I97" s="136" t="e">
        <f t="shared" si="3"/>
        <v>#DIV/0!</v>
      </c>
      <c r="J97" s="137">
        <f t="shared" si="4"/>
        <v>0</v>
      </c>
      <c r="K97" s="22"/>
      <c r="L97" s="17"/>
      <c r="M97" s="74">
        <f t="shared" si="5"/>
        <v>0</v>
      </c>
      <c r="N97" s="17"/>
      <c r="O97" s="17"/>
      <c r="P97" s="22"/>
      <c r="Q97" s="39"/>
      <c r="R97" s="39"/>
      <c r="S97" s="39"/>
      <c r="T97" s="39"/>
      <c r="U97" s="39"/>
      <c r="V97" s="39"/>
    </row>
    <row r="98" spans="1:22">
      <c r="A98" s="36"/>
      <c r="B98" s="24"/>
      <c r="C98" s="22"/>
      <c r="D98" s="22"/>
      <c r="E98" s="53"/>
      <c r="F98" s="53"/>
      <c r="G98" s="39"/>
      <c r="H98" s="22"/>
      <c r="I98" s="136" t="e">
        <f t="shared" si="3"/>
        <v>#DIV/0!</v>
      </c>
      <c r="J98" s="137">
        <f t="shared" si="4"/>
        <v>0</v>
      </c>
      <c r="K98" s="22"/>
      <c r="L98" s="17"/>
      <c r="M98" s="74">
        <f t="shared" si="5"/>
        <v>0</v>
      </c>
      <c r="N98" s="17"/>
      <c r="O98" s="17"/>
      <c r="P98" s="108"/>
      <c r="Q98" s="39"/>
      <c r="R98" s="39"/>
      <c r="S98" s="39"/>
      <c r="T98" s="39"/>
      <c r="U98" s="39"/>
      <c r="V98" s="39"/>
    </row>
    <row r="99" spans="1:22">
      <c r="A99" s="36"/>
      <c r="B99" s="24"/>
      <c r="C99" s="22"/>
      <c r="D99" s="22"/>
      <c r="E99" s="53"/>
      <c r="F99" s="53"/>
      <c r="G99" s="39"/>
      <c r="H99" s="22"/>
      <c r="I99" s="136" t="e">
        <f t="shared" si="3"/>
        <v>#DIV/0!</v>
      </c>
      <c r="J99" s="137">
        <f t="shared" si="4"/>
        <v>0</v>
      </c>
      <c r="K99" s="22"/>
      <c r="L99" s="17"/>
      <c r="M99" s="74">
        <f t="shared" si="5"/>
        <v>0</v>
      </c>
      <c r="N99" s="17"/>
      <c r="O99" s="17"/>
      <c r="P99" s="108"/>
      <c r="Q99" s="39"/>
      <c r="R99" s="39"/>
      <c r="S99" s="39"/>
      <c r="T99" s="39"/>
      <c r="U99" s="39"/>
      <c r="V99" s="39"/>
    </row>
    <row r="100" spans="1:22">
      <c r="A100" s="36"/>
      <c r="B100" s="24"/>
      <c r="C100" s="22"/>
      <c r="D100" s="22"/>
      <c r="E100" s="53"/>
      <c r="F100" s="53"/>
      <c r="G100" s="39"/>
      <c r="H100" s="22"/>
      <c r="I100" s="136" t="e">
        <f t="shared" si="3"/>
        <v>#DIV/0!</v>
      </c>
      <c r="J100" s="137">
        <f t="shared" si="4"/>
        <v>0</v>
      </c>
      <c r="K100" s="22"/>
      <c r="L100" s="17"/>
      <c r="M100" s="74">
        <f t="shared" si="5"/>
        <v>0</v>
      </c>
      <c r="N100" s="17"/>
      <c r="O100" s="17"/>
      <c r="P100" s="108"/>
      <c r="Q100" s="39"/>
      <c r="R100" s="39"/>
      <c r="S100" s="39"/>
      <c r="T100" s="39"/>
      <c r="U100" s="39"/>
      <c r="V100" s="39"/>
    </row>
    <row r="101" spans="1:22">
      <c r="A101" s="36"/>
      <c r="B101" s="24"/>
      <c r="C101" s="22"/>
      <c r="D101" s="22"/>
      <c r="E101" s="53"/>
      <c r="F101" s="53"/>
      <c r="G101" s="39"/>
      <c r="H101" s="22"/>
      <c r="I101" s="136" t="e">
        <f t="shared" si="3"/>
        <v>#DIV/0!</v>
      </c>
      <c r="J101" s="137">
        <f t="shared" si="4"/>
        <v>0</v>
      </c>
      <c r="K101" s="22"/>
      <c r="L101" s="17"/>
      <c r="M101" s="74">
        <f t="shared" si="5"/>
        <v>0</v>
      </c>
      <c r="N101" s="17"/>
      <c r="O101" s="17"/>
      <c r="P101" s="108"/>
      <c r="Q101" s="39"/>
      <c r="R101" s="39"/>
      <c r="S101" s="39"/>
      <c r="T101" s="39"/>
      <c r="U101" s="39"/>
      <c r="V101" s="39"/>
    </row>
    <row r="102" spans="1:22" s="50" customFormat="1">
      <c r="A102" s="36"/>
      <c r="B102" s="24"/>
      <c r="C102" s="22"/>
      <c r="D102" s="22"/>
      <c r="E102" s="53"/>
      <c r="F102" s="53"/>
      <c r="G102" s="39"/>
      <c r="H102" s="22"/>
      <c r="I102" s="136" t="e">
        <f t="shared" si="3"/>
        <v>#DIV/0!</v>
      </c>
      <c r="J102" s="137">
        <f t="shared" si="4"/>
        <v>0</v>
      </c>
      <c r="K102" s="22"/>
      <c r="L102" s="17"/>
      <c r="M102" s="74">
        <f t="shared" si="5"/>
        <v>0</v>
      </c>
      <c r="N102" s="17"/>
      <c r="O102" s="17"/>
      <c r="P102" s="108"/>
      <c r="Q102" s="39"/>
      <c r="R102" s="39"/>
      <c r="S102" s="53"/>
      <c r="T102" s="39"/>
      <c r="U102" s="39"/>
      <c r="V102" s="39"/>
    </row>
    <row r="103" spans="1:22" s="50" customFormat="1">
      <c r="A103" s="42"/>
      <c r="B103" s="43"/>
      <c r="C103" s="47"/>
      <c r="D103" s="47"/>
      <c r="E103" s="52"/>
      <c r="F103" s="52"/>
      <c r="H103" s="47"/>
      <c r="I103" s="136" t="e">
        <f t="shared" si="3"/>
        <v>#DIV/0!</v>
      </c>
      <c r="J103" s="137">
        <f t="shared" si="4"/>
        <v>0</v>
      </c>
      <c r="K103" s="47"/>
      <c r="L103" s="49"/>
      <c r="M103" s="74">
        <f t="shared" si="5"/>
        <v>0</v>
      </c>
      <c r="N103" s="17"/>
      <c r="O103" s="49"/>
      <c r="P103" s="82"/>
      <c r="S103" s="52"/>
    </row>
    <row r="104" spans="1:22">
      <c r="A104" s="36"/>
      <c r="B104" s="24"/>
      <c r="C104" s="22"/>
      <c r="D104" s="22"/>
      <c r="E104" s="53"/>
      <c r="F104" s="53"/>
      <c r="G104" s="39"/>
      <c r="H104" s="22"/>
      <c r="I104" s="136" t="e">
        <f t="shared" si="3"/>
        <v>#DIV/0!</v>
      </c>
      <c r="J104" s="137">
        <f t="shared" si="4"/>
        <v>0</v>
      </c>
      <c r="K104" s="22"/>
      <c r="L104" s="17"/>
      <c r="M104" s="74">
        <f t="shared" si="5"/>
        <v>0</v>
      </c>
      <c r="N104" s="17"/>
      <c r="O104" s="17"/>
      <c r="P104" s="108"/>
      <c r="Q104" s="39"/>
      <c r="R104" s="39"/>
      <c r="S104" s="39"/>
      <c r="T104" s="39"/>
      <c r="U104" s="39"/>
      <c r="V104" s="39"/>
    </row>
    <row r="105" spans="1:22">
      <c r="A105" s="36"/>
      <c r="B105" s="24"/>
      <c r="C105" s="22"/>
      <c r="D105" s="22"/>
      <c r="E105" s="53"/>
      <c r="F105" s="53"/>
      <c r="G105" s="39"/>
      <c r="H105" s="22"/>
      <c r="I105" s="136" t="e">
        <f t="shared" si="3"/>
        <v>#DIV/0!</v>
      </c>
      <c r="J105" s="137">
        <f t="shared" si="4"/>
        <v>0</v>
      </c>
      <c r="K105" s="22"/>
      <c r="L105" s="17"/>
      <c r="M105" s="74">
        <f t="shared" si="5"/>
        <v>0</v>
      </c>
      <c r="N105" s="17"/>
      <c r="O105" s="17"/>
      <c r="P105" s="108"/>
      <c r="Q105" s="39"/>
      <c r="R105" s="39"/>
      <c r="S105" s="39"/>
      <c r="T105" s="39"/>
      <c r="U105" s="39"/>
      <c r="V105" s="39"/>
    </row>
    <row r="106" spans="1:22">
      <c r="A106" s="36"/>
      <c r="B106" s="24"/>
      <c r="C106" s="22"/>
      <c r="D106" s="22"/>
      <c r="E106" s="53"/>
      <c r="F106" s="53"/>
      <c r="G106" s="39"/>
      <c r="H106" s="22"/>
      <c r="I106" s="136" t="e">
        <f t="shared" si="3"/>
        <v>#DIV/0!</v>
      </c>
      <c r="J106" s="137">
        <f t="shared" si="4"/>
        <v>0</v>
      </c>
      <c r="K106" s="22"/>
      <c r="L106" s="17"/>
      <c r="M106" s="74">
        <f t="shared" si="5"/>
        <v>0</v>
      </c>
      <c r="N106" s="17"/>
      <c r="O106" s="17"/>
      <c r="P106" s="108"/>
      <c r="Q106" s="39"/>
      <c r="R106" s="39"/>
      <c r="S106" s="39"/>
      <c r="T106" s="39"/>
      <c r="U106" s="39"/>
      <c r="V106" s="39"/>
    </row>
    <row r="107" spans="1:22">
      <c r="A107" s="36"/>
      <c r="B107" s="24"/>
      <c r="C107" s="22"/>
      <c r="D107" s="22"/>
      <c r="E107" s="53"/>
      <c r="F107" s="53"/>
      <c r="G107" s="39"/>
      <c r="H107" s="22"/>
      <c r="I107" s="136" t="e">
        <f t="shared" si="3"/>
        <v>#DIV/0!</v>
      </c>
      <c r="J107" s="137">
        <f t="shared" si="4"/>
        <v>0</v>
      </c>
      <c r="K107" s="22"/>
      <c r="L107" s="17"/>
      <c r="M107" s="74">
        <f t="shared" si="5"/>
        <v>0</v>
      </c>
      <c r="N107" s="17"/>
      <c r="O107" s="17"/>
      <c r="P107" s="108"/>
      <c r="Q107" s="39"/>
      <c r="R107" s="39"/>
      <c r="S107" s="39"/>
      <c r="T107" s="39"/>
      <c r="U107" s="39"/>
      <c r="V107" s="39"/>
    </row>
    <row r="108" spans="1:22">
      <c r="A108" s="36"/>
      <c r="B108" s="24"/>
      <c r="C108" s="22"/>
      <c r="D108" s="22"/>
      <c r="E108" s="53"/>
      <c r="F108" s="53"/>
      <c r="G108" s="39"/>
      <c r="H108" s="22"/>
      <c r="I108" s="136" t="e">
        <f t="shared" si="3"/>
        <v>#DIV/0!</v>
      </c>
      <c r="J108" s="137">
        <f t="shared" si="4"/>
        <v>0</v>
      </c>
      <c r="K108" s="22"/>
      <c r="L108" s="17"/>
      <c r="M108" s="74">
        <f t="shared" si="5"/>
        <v>0</v>
      </c>
      <c r="N108" s="17"/>
      <c r="O108" s="17"/>
      <c r="P108" s="108"/>
      <c r="Q108" s="39"/>
      <c r="R108" s="39"/>
      <c r="S108" s="39"/>
      <c r="T108" s="39"/>
      <c r="U108" s="39"/>
      <c r="V108" s="39"/>
    </row>
    <row r="109" spans="1:22">
      <c r="A109" s="36"/>
      <c r="B109" s="24"/>
      <c r="C109" s="22"/>
      <c r="D109" s="22"/>
      <c r="E109" s="53"/>
      <c r="F109" s="53"/>
      <c r="G109" s="39"/>
      <c r="H109" s="22"/>
      <c r="I109" s="136" t="e">
        <f t="shared" si="3"/>
        <v>#DIV/0!</v>
      </c>
      <c r="J109" s="137">
        <f t="shared" si="4"/>
        <v>0</v>
      </c>
      <c r="K109" s="22"/>
      <c r="L109" s="17"/>
      <c r="M109" s="74">
        <f t="shared" si="5"/>
        <v>0</v>
      </c>
      <c r="N109" s="17"/>
      <c r="O109" s="17"/>
      <c r="P109" s="108"/>
      <c r="Q109" s="39"/>
      <c r="R109" s="39"/>
      <c r="S109" s="39"/>
      <c r="T109" s="39"/>
      <c r="U109" s="39"/>
      <c r="V109" s="39"/>
    </row>
    <row r="110" spans="1:22">
      <c r="A110" s="36"/>
      <c r="B110" s="24"/>
      <c r="C110" s="22"/>
      <c r="D110" s="22"/>
      <c r="E110" s="53"/>
      <c r="F110" s="53"/>
      <c r="G110" s="39"/>
      <c r="H110" s="22"/>
      <c r="I110" s="136" t="e">
        <f t="shared" si="3"/>
        <v>#DIV/0!</v>
      </c>
      <c r="J110" s="137">
        <f t="shared" si="4"/>
        <v>0</v>
      </c>
      <c r="K110" s="22"/>
      <c r="L110" s="17"/>
      <c r="M110" s="74">
        <f t="shared" si="5"/>
        <v>0</v>
      </c>
      <c r="N110" s="17"/>
      <c r="O110" s="17"/>
      <c r="P110" s="108"/>
      <c r="Q110" s="39"/>
      <c r="R110" s="39"/>
      <c r="S110" s="39"/>
      <c r="T110" s="39"/>
      <c r="U110" s="39"/>
      <c r="V110" s="39"/>
    </row>
    <row r="111" spans="1:22">
      <c r="A111" s="36"/>
      <c r="B111" s="24"/>
      <c r="C111" s="22"/>
      <c r="D111" s="22"/>
      <c r="E111" s="53"/>
      <c r="F111" s="53"/>
      <c r="G111" s="39"/>
      <c r="H111" s="22"/>
      <c r="I111" s="136" t="e">
        <f t="shared" si="3"/>
        <v>#DIV/0!</v>
      </c>
      <c r="J111" s="137">
        <f t="shared" si="4"/>
        <v>0</v>
      </c>
      <c r="K111" s="22"/>
      <c r="L111" s="17"/>
      <c r="M111" s="74">
        <f t="shared" si="5"/>
        <v>0</v>
      </c>
      <c r="N111" s="17"/>
      <c r="O111" s="17"/>
      <c r="P111" s="22"/>
      <c r="Q111" s="39"/>
      <c r="R111" s="39"/>
      <c r="S111" s="39"/>
      <c r="T111" s="39"/>
      <c r="U111" s="39"/>
      <c r="V111" s="39"/>
    </row>
    <row r="112" spans="1:22" s="50" customFormat="1">
      <c r="A112" s="36"/>
      <c r="B112" s="109"/>
      <c r="C112" s="22"/>
      <c r="D112" s="22"/>
      <c r="E112" s="53"/>
      <c r="F112" s="53"/>
      <c r="G112" s="39"/>
      <c r="H112" s="22"/>
      <c r="I112" s="136" t="e">
        <f t="shared" si="3"/>
        <v>#DIV/0!</v>
      </c>
      <c r="J112" s="137">
        <f t="shared" si="4"/>
        <v>0</v>
      </c>
      <c r="K112" s="22"/>
      <c r="L112" s="17"/>
      <c r="M112" s="74">
        <f t="shared" si="5"/>
        <v>0</v>
      </c>
      <c r="N112" s="17"/>
      <c r="O112" s="17"/>
      <c r="P112" s="108"/>
      <c r="Q112" s="39"/>
      <c r="R112" s="39"/>
      <c r="S112" s="53"/>
      <c r="T112" s="39"/>
      <c r="U112" s="39"/>
      <c r="V112" s="39"/>
    </row>
    <row r="113" spans="1:22">
      <c r="A113" s="40"/>
      <c r="B113" s="24"/>
      <c r="C113" s="22"/>
      <c r="D113" s="22"/>
      <c r="E113" s="53"/>
      <c r="F113" s="53"/>
      <c r="G113" s="39"/>
      <c r="H113" s="22"/>
      <c r="I113" s="136" t="e">
        <f t="shared" si="3"/>
        <v>#DIV/0!</v>
      </c>
      <c r="J113" s="137">
        <f t="shared" si="4"/>
        <v>0</v>
      </c>
      <c r="K113" s="22"/>
      <c r="L113" s="17"/>
      <c r="M113" s="74">
        <f t="shared" si="5"/>
        <v>0</v>
      </c>
      <c r="N113" s="17"/>
      <c r="O113" s="17"/>
      <c r="P113" s="108"/>
      <c r="Q113" s="39"/>
      <c r="R113" s="39"/>
      <c r="S113" s="39"/>
      <c r="T113" s="39"/>
      <c r="U113" s="39"/>
      <c r="V113" s="39"/>
    </row>
    <row r="114" spans="1:22">
      <c r="A114" s="36"/>
      <c r="B114" s="24"/>
      <c r="C114" s="22"/>
      <c r="D114" s="22"/>
      <c r="E114" s="53"/>
      <c r="F114" s="53"/>
      <c r="G114" s="39"/>
      <c r="H114" s="22"/>
      <c r="I114" s="136" t="e">
        <f t="shared" si="3"/>
        <v>#DIV/0!</v>
      </c>
      <c r="J114" s="137">
        <f t="shared" si="4"/>
        <v>0</v>
      </c>
      <c r="K114" s="22"/>
      <c r="L114" s="17"/>
      <c r="M114" s="74">
        <f t="shared" si="5"/>
        <v>0</v>
      </c>
      <c r="N114" s="17"/>
      <c r="O114" s="17"/>
      <c r="P114" s="108"/>
      <c r="Q114" s="39"/>
      <c r="R114" s="39"/>
      <c r="S114" s="39"/>
      <c r="T114" s="39"/>
      <c r="U114" s="39"/>
      <c r="V114" s="39"/>
    </row>
    <row r="115" spans="1:22">
      <c r="A115" s="36"/>
      <c r="B115" s="24"/>
      <c r="C115" s="22"/>
      <c r="D115" s="22"/>
      <c r="E115" s="53"/>
      <c r="F115" s="53"/>
      <c r="G115" s="39"/>
      <c r="H115" s="22"/>
      <c r="I115" s="136" t="e">
        <f t="shared" si="3"/>
        <v>#DIV/0!</v>
      </c>
      <c r="J115" s="137">
        <f t="shared" si="4"/>
        <v>0</v>
      </c>
      <c r="K115" s="22"/>
      <c r="L115" s="17"/>
      <c r="M115" s="74">
        <f t="shared" si="5"/>
        <v>0</v>
      </c>
      <c r="N115" s="17"/>
      <c r="O115" s="17"/>
      <c r="P115" s="108"/>
      <c r="Q115" s="39"/>
      <c r="R115" s="39"/>
      <c r="S115" s="39"/>
      <c r="T115" s="39"/>
      <c r="U115" s="39"/>
      <c r="V115" s="39"/>
    </row>
    <row r="116" spans="1:22">
      <c r="A116" s="36"/>
      <c r="B116" s="24"/>
      <c r="C116" s="22"/>
      <c r="D116" s="22"/>
      <c r="E116" s="53"/>
      <c r="F116" s="53"/>
      <c r="G116" s="39"/>
      <c r="H116" s="22"/>
      <c r="I116" s="136" t="e">
        <f t="shared" si="3"/>
        <v>#DIV/0!</v>
      </c>
      <c r="J116" s="137">
        <f t="shared" si="4"/>
        <v>0</v>
      </c>
      <c r="K116" s="22"/>
      <c r="L116" s="17"/>
      <c r="M116" s="74">
        <f t="shared" si="5"/>
        <v>0</v>
      </c>
      <c r="N116" s="17"/>
      <c r="O116" s="17"/>
      <c r="P116" s="108"/>
      <c r="Q116" s="39"/>
      <c r="R116" s="39"/>
      <c r="S116" s="39"/>
      <c r="T116" s="39"/>
      <c r="U116" s="39"/>
      <c r="V116" s="39"/>
    </row>
    <row r="117" spans="1:22">
      <c r="A117" s="36"/>
      <c r="B117" s="24"/>
      <c r="C117" s="22"/>
      <c r="D117" s="22"/>
      <c r="E117" s="53"/>
      <c r="F117" s="53"/>
      <c r="G117" s="39"/>
      <c r="H117" s="22"/>
      <c r="I117" s="136" t="e">
        <f t="shared" si="3"/>
        <v>#DIV/0!</v>
      </c>
      <c r="J117" s="137">
        <f t="shared" si="4"/>
        <v>0</v>
      </c>
      <c r="K117" s="22"/>
      <c r="L117" s="17"/>
      <c r="M117" s="74">
        <f t="shared" si="5"/>
        <v>0</v>
      </c>
      <c r="N117" s="17"/>
      <c r="O117" s="17"/>
      <c r="P117" s="108"/>
      <c r="Q117" s="39"/>
      <c r="R117" s="39"/>
      <c r="S117" s="39"/>
      <c r="T117" s="39"/>
      <c r="U117" s="39"/>
      <c r="V117" s="39"/>
    </row>
    <row r="118" spans="1:22" s="50" customFormat="1">
      <c r="A118" s="55"/>
      <c r="B118" s="43"/>
      <c r="C118" s="47"/>
      <c r="D118" s="47"/>
      <c r="E118" s="52"/>
      <c r="F118" s="52"/>
      <c r="H118" s="47"/>
      <c r="I118" s="136" t="e">
        <f t="shared" si="3"/>
        <v>#DIV/0!</v>
      </c>
      <c r="J118" s="137">
        <f t="shared" si="4"/>
        <v>0</v>
      </c>
      <c r="K118" s="47"/>
      <c r="L118" s="49"/>
      <c r="M118" s="74">
        <f t="shared" si="5"/>
        <v>0</v>
      </c>
      <c r="N118" s="49"/>
      <c r="O118" s="49"/>
      <c r="P118" s="82"/>
      <c r="S118" s="52"/>
    </row>
    <row r="119" spans="1:22">
      <c r="A119" s="40"/>
      <c r="B119" s="24"/>
      <c r="C119" s="22"/>
      <c r="D119" s="22"/>
      <c r="E119" s="53"/>
      <c r="F119" s="53"/>
      <c r="G119" s="39"/>
      <c r="H119" s="22"/>
      <c r="I119" s="136" t="e">
        <f t="shared" si="3"/>
        <v>#DIV/0!</v>
      </c>
      <c r="J119" s="137">
        <f t="shared" si="4"/>
        <v>0</v>
      </c>
      <c r="K119" s="22"/>
      <c r="L119" s="17"/>
      <c r="M119" s="74">
        <f t="shared" si="5"/>
        <v>0</v>
      </c>
      <c r="N119" s="17"/>
      <c r="O119" s="17"/>
      <c r="P119" s="22"/>
      <c r="Q119" s="39"/>
      <c r="R119" s="39"/>
      <c r="S119" s="39"/>
      <c r="T119" s="39"/>
      <c r="U119" s="39"/>
      <c r="V119" s="39"/>
    </row>
    <row r="120" spans="1:22">
      <c r="A120" s="36"/>
      <c r="B120" s="24"/>
      <c r="C120" s="22"/>
      <c r="D120" s="22"/>
      <c r="E120" s="53"/>
      <c r="F120" s="53"/>
      <c r="G120" s="39"/>
      <c r="H120" s="22"/>
      <c r="I120" s="136" t="e">
        <f t="shared" si="3"/>
        <v>#DIV/0!</v>
      </c>
      <c r="J120" s="137">
        <f t="shared" si="4"/>
        <v>0</v>
      </c>
      <c r="K120" s="22"/>
      <c r="L120" s="17"/>
      <c r="M120" s="74">
        <f t="shared" si="5"/>
        <v>0</v>
      </c>
      <c r="N120" s="17"/>
      <c r="O120" s="17"/>
      <c r="P120" s="108"/>
      <c r="Q120" s="39"/>
      <c r="R120" s="39"/>
      <c r="S120" s="39"/>
      <c r="T120" s="39"/>
      <c r="U120" s="39"/>
      <c r="V120" s="39"/>
    </row>
    <row r="121" spans="1:22">
      <c r="A121" s="36"/>
      <c r="B121" s="24"/>
      <c r="C121" s="22"/>
      <c r="D121" s="22"/>
      <c r="E121" s="53"/>
      <c r="F121" s="53"/>
      <c r="G121" s="39"/>
      <c r="H121" s="22"/>
      <c r="I121" s="136" t="e">
        <f t="shared" si="3"/>
        <v>#DIV/0!</v>
      </c>
      <c r="J121" s="137">
        <f t="shared" si="4"/>
        <v>0</v>
      </c>
      <c r="K121" s="22"/>
      <c r="L121" s="17"/>
      <c r="M121" s="74">
        <f t="shared" si="5"/>
        <v>0</v>
      </c>
      <c r="N121" s="17"/>
      <c r="O121" s="17"/>
      <c r="P121" s="108"/>
      <c r="Q121" s="39"/>
      <c r="R121" s="39"/>
      <c r="S121" s="39"/>
      <c r="T121" s="39"/>
      <c r="U121" s="39"/>
      <c r="V121" s="39"/>
    </row>
    <row r="122" spans="1:22" s="50" customFormat="1">
      <c r="A122" s="36"/>
      <c r="B122" s="24"/>
      <c r="C122" s="22"/>
      <c r="D122" s="22"/>
      <c r="E122" s="53"/>
      <c r="F122" s="53"/>
      <c r="G122" s="39"/>
      <c r="H122" s="22"/>
      <c r="I122" s="136" t="e">
        <f t="shared" si="3"/>
        <v>#DIV/0!</v>
      </c>
      <c r="J122" s="137">
        <f t="shared" si="4"/>
        <v>0</v>
      </c>
      <c r="K122" s="22"/>
      <c r="L122" s="17"/>
      <c r="M122" s="74">
        <f t="shared" si="5"/>
        <v>0</v>
      </c>
      <c r="N122" s="17"/>
      <c r="O122" s="17"/>
      <c r="P122" s="108"/>
      <c r="Q122" s="39"/>
      <c r="R122" s="39"/>
      <c r="S122" s="39"/>
      <c r="T122" s="39"/>
      <c r="U122" s="39"/>
      <c r="V122" s="39"/>
    </row>
    <row r="123" spans="1:22">
      <c r="A123" s="40"/>
      <c r="B123" s="24"/>
      <c r="C123" s="22"/>
      <c r="D123" s="22"/>
      <c r="E123" s="53"/>
      <c r="F123" s="53"/>
      <c r="G123" s="39"/>
      <c r="H123" s="22"/>
      <c r="I123" s="136" t="e">
        <f t="shared" si="3"/>
        <v>#DIV/0!</v>
      </c>
      <c r="J123" s="137">
        <f t="shared" si="4"/>
        <v>0</v>
      </c>
      <c r="K123" s="22"/>
      <c r="L123" s="17"/>
      <c r="M123" s="74">
        <f t="shared" si="5"/>
        <v>0</v>
      </c>
      <c r="N123" s="17"/>
      <c r="O123" s="17"/>
      <c r="P123" s="108"/>
      <c r="Q123" s="39"/>
      <c r="R123" s="39"/>
      <c r="S123" s="39"/>
      <c r="T123" s="39"/>
      <c r="U123" s="39"/>
      <c r="V123" s="39"/>
    </row>
    <row r="124" spans="1:22">
      <c r="A124" s="36"/>
      <c r="B124" s="24"/>
      <c r="C124" s="22"/>
      <c r="D124" s="22"/>
      <c r="E124" s="53"/>
      <c r="F124" s="53"/>
      <c r="G124" s="39"/>
      <c r="H124" s="22"/>
      <c r="I124" s="136" t="e">
        <f t="shared" si="3"/>
        <v>#DIV/0!</v>
      </c>
      <c r="J124" s="137">
        <f t="shared" si="4"/>
        <v>0</v>
      </c>
      <c r="K124" s="22"/>
      <c r="L124" s="17"/>
      <c r="M124" s="74">
        <f t="shared" si="5"/>
        <v>0</v>
      </c>
      <c r="N124" s="17"/>
      <c r="O124" s="17"/>
      <c r="P124" s="108"/>
      <c r="Q124" s="39"/>
      <c r="R124" s="39"/>
      <c r="S124" s="39"/>
      <c r="T124" s="39"/>
      <c r="U124" s="39"/>
      <c r="V124" s="39"/>
    </row>
    <row r="125" spans="1:22">
      <c r="A125" s="36"/>
      <c r="B125" s="24"/>
      <c r="C125" s="22"/>
      <c r="D125" s="22"/>
      <c r="E125" s="53"/>
      <c r="F125" s="53"/>
      <c r="G125" s="39"/>
      <c r="H125" s="22"/>
      <c r="I125" s="136" t="e">
        <f t="shared" si="3"/>
        <v>#DIV/0!</v>
      </c>
      <c r="J125" s="137">
        <f t="shared" si="4"/>
        <v>0</v>
      </c>
      <c r="K125" s="22"/>
      <c r="L125" s="17"/>
      <c r="M125" s="74">
        <f t="shared" si="5"/>
        <v>0</v>
      </c>
      <c r="N125" s="17"/>
      <c r="O125" s="17"/>
      <c r="P125" s="108"/>
      <c r="Q125" s="39"/>
      <c r="R125" s="39"/>
      <c r="S125" s="39"/>
      <c r="T125" s="39"/>
      <c r="U125" s="39"/>
      <c r="V125" s="39"/>
    </row>
    <row r="126" spans="1:22">
      <c r="A126" s="36"/>
      <c r="B126" s="24"/>
      <c r="C126" s="22"/>
      <c r="D126" s="22"/>
      <c r="E126" s="53"/>
      <c r="F126" s="53"/>
      <c r="G126" s="39"/>
      <c r="H126" s="22"/>
      <c r="I126" s="136" t="e">
        <f t="shared" si="3"/>
        <v>#DIV/0!</v>
      </c>
      <c r="J126" s="137">
        <f t="shared" si="4"/>
        <v>0</v>
      </c>
      <c r="K126" s="22"/>
      <c r="L126" s="17"/>
      <c r="M126" s="74">
        <f t="shared" si="5"/>
        <v>0</v>
      </c>
      <c r="N126" s="17"/>
      <c r="O126" s="17"/>
      <c r="P126" s="108"/>
      <c r="Q126" s="39"/>
      <c r="R126" s="39"/>
      <c r="S126" s="39"/>
      <c r="T126" s="39"/>
      <c r="U126" s="39"/>
      <c r="V126" s="39"/>
    </row>
    <row r="127" spans="1:22">
      <c r="A127" s="36"/>
      <c r="B127" s="24"/>
      <c r="C127" s="22"/>
      <c r="D127" s="22"/>
      <c r="E127" s="53"/>
      <c r="F127" s="53"/>
      <c r="G127" s="39"/>
      <c r="H127" s="22"/>
      <c r="I127" s="136" t="e">
        <f t="shared" si="3"/>
        <v>#DIV/0!</v>
      </c>
      <c r="J127" s="137">
        <f t="shared" si="4"/>
        <v>0</v>
      </c>
      <c r="K127" s="22"/>
      <c r="L127" s="17"/>
      <c r="M127" s="74">
        <f t="shared" si="5"/>
        <v>0</v>
      </c>
      <c r="N127" s="17"/>
      <c r="O127" s="17"/>
      <c r="P127" s="108"/>
      <c r="Q127" s="39"/>
      <c r="R127" s="39"/>
      <c r="S127" s="39"/>
      <c r="T127" s="39"/>
      <c r="U127" s="39"/>
      <c r="V127" s="39"/>
    </row>
    <row r="128" spans="1:22">
      <c r="A128" s="36"/>
      <c r="B128" s="24"/>
      <c r="C128" s="22"/>
      <c r="D128" s="22"/>
      <c r="E128" s="53"/>
      <c r="F128" s="53"/>
      <c r="G128" s="39"/>
      <c r="H128" s="22"/>
      <c r="I128" s="136" t="e">
        <f t="shared" si="3"/>
        <v>#DIV/0!</v>
      </c>
      <c r="J128" s="137">
        <f t="shared" si="4"/>
        <v>0</v>
      </c>
      <c r="K128" s="22"/>
      <c r="L128" s="17"/>
      <c r="M128" s="74">
        <f t="shared" si="5"/>
        <v>0</v>
      </c>
      <c r="N128" s="17"/>
      <c r="O128" s="17"/>
      <c r="P128" s="108"/>
      <c r="Q128" s="39"/>
      <c r="R128" s="39"/>
      <c r="S128" s="39"/>
      <c r="T128" s="39"/>
      <c r="U128" s="39"/>
      <c r="V128" s="39"/>
    </row>
    <row r="129" spans="1:22">
      <c r="A129" s="36"/>
      <c r="B129" s="24"/>
      <c r="C129" s="22"/>
      <c r="D129" s="22"/>
      <c r="E129" s="53"/>
      <c r="F129" s="53"/>
      <c r="G129" s="39"/>
      <c r="H129" s="22"/>
      <c r="I129" s="136" t="e">
        <f t="shared" si="3"/>
        <v>#DIV/0!</v>
      </c>
      <c r="J129" s="137">
        <f t="shared" si="4"/>
        <v>0</v>
      </c>
      <c r="K129" s="22"/>
      <c r="L129" s="17"/>
      <c r="M129" s="74">
        <f t="shared" si="5"/>
        <v>0</v>
      </c>
      <c r="N129" s="17"/>
      <c r="O129" s="17"/>
      <c r="P129" s="108"/>
      <c r="Q129" s="39"/>
      <c r="R129" s="39"/>
      <c r="S129" s="39"/>
      <c r="T129" s="39"/>
      <c r="U129" s="39"/>
      <c r="V129" s="39"/>
    </row>
    <row r="130" spans="1:22">
      <c r="A130" s="36"/>
      <c r="B130" s="24"/>
      <c r="C130" s="22"/>
      <c r="D130" s="22"/>
      <c r="E130" s="53"/>
      <c r="F130" s="53"/>
      <c r="G130" s="39"/>
      <c r="H130" s="22"/>
      <c r="I130" s="136" t="e">
        <f t="shared" si="3"/>
        <v>#DIV/0!</v>
      </c>
      <c r="J130" s="137">
        <f t="shared" si="4"/>
        <v>0</v>
      </c>
      <c r="K130" s="22"/>
      <c r="L130" s="17"/>
      <c r="M130" s="74">
        <f t="shared" si="5"/>
        <v>0</v>
      </c>
      <c r="N130" s="17"/>
      <c r="O130" s="17"/>
      <c r="P130" s="108"/>
      <c r="Q130" s="39"/>
      <c r="R130" s="39"/>
      <c r="S130" s="39"/>
      <c r="T130" s="39"/>
      <c r="U130" s="39"/>
      <c r="V130" s="39"/>
    </row>
    <row r="131" spans="1:22">
      <c r="A131" s="36"/>
      <c r="B131" s="24"/>
      <c r="C131" s="22"/>
      <c r="D131" s="22"/>
      <c r="E131" s="53"/>
      <c r="F131" s="53"/>
      <c r="G131" s="39"/>
      <c r="H131" s="22"/>
      <c r="I131" s="136" t="e">
        <f t="shared" si="3"/>
        <v>#DIV/0!</v>
      </c>
      <c r="J131" s="137">
        <f t="shared" si="4"/>
        <v>0</v>
      </c>
      <c r="K131" s="22"/>
      <c r="L131" s="17"/>
      <c r="M131" s="74">
        <f t="shared" si="5"/>
        <v>0</v>
      </c>
      <c r="N131" s="17"/>
      <c r="O131" s="17"/>
      <c r="P131" s="108"/>
      <c r="Q131" s="39"/>
      <c r="R131" s="39"/>
      <c r="S131" s="39"/>
      <c r="T131" s="39"/>
      <c r="U131" s="39"/>
      <c r="V131" s="39"/>
    </row>
    <row r="132" spans="1:22" s="50" customFormat="1">
      <c r="A132" s="36"/>
      <c r="B132" s="24"/>
      <c r="C132" s="22"/>
      <c r="D132" s="22"/>
      <c r="E132" s="53"/>
      <c r="F132" s="53"/>
      <c r="G132" s="39"/>
      <c r="H132" s="22"/>
      <c r="I132" s="136" t="e">
        <f t="shared" si="3"/>
        <v>#DIV/0!</v>
      </c>
      <c r="J132" s="137">
        <f t="shared" si="4"/>
        <v>0</v>
      </c>
      <c r="K132" s="22"/>
      <c r="L132" s="17"/>
      <c r="M132" s="74">
        <f t="shared" si="5"/>
        <v>0</v>
      </c>
      <c r="N132" s="17"/>
      <c r="O132" s="17"/>
      <c r="P132" s="108"/>
      <c r="Q132" s="39"/>
      <c r="R132" s="53"/>
      <c r="S132" s="39"/>
      <c r="T132" s="39"/>
      <c r="U132" s="39"/>
      <c r="V132" s="39"/>
    </row>
    <row r="133" spans="1:22" s="50" customFormat="1">
      <c r="A133" s="42"/>
      <c r="B133" s="43"/>
      <c r="C133" s="47"/>
      <c r="D133" s="47"/>
      <c r="E133" s="52"/>
      <c r="F133" s="52"/>
      <c r="H133" s="47"/>
      <c r="I133" s="136" t="e">
        <f t="shared" si="3"/>
        <v>#DIV/0!</v>
      </c>
      <c r="J133" s="137">
        <f t="shared" si="4"/>
        <v>0</v>
      </c>
      <c r="K133" s="47"/>
      <c r="L133" s="49"/>
      <c r="M133" s="74">
        <f t="shared" si="5"/>
        <v>0</v>
      </c>
      <c r="N133" s="49"/>
      <c r="O133" s="49"/>
      <c r="P133" s="82"/>
      <c r="S133" s="52"/>
    </row>
    <row r="134" spans="1:22">
      <c r="A134" s="36"/>
      <c r="B134" s="24"/>
      <c r="C134" s="22"/>
      <c r="D134" s="22"/>
      <c r="E134" s="53"/>
      <c r="F134" s="53"/>
      <c r="G134" s="39"/>
      <c r="H134" s="22"/>
      <c r="I134" s="136" t="e">
        <f t="shared" si="3"/>
        <v>#DIV/0!</v>
      </c>
      <c r="J134" s="137">
        <f t="shared" si="4"/>
        <v>0</v>
      </c>
      <c r="K134" s="22"/>
      <c r="L134" s="17"/>
      <c r="M134" s="74">
        <f t="shared" si="5"/>
        <v>0</v>
      </c>
      <c r="N134" s="17"/>
      <c r="O134" s="17"/>
      <c r="P134" s="108"/>
      <c r="Q134" s="39"/>
      <c r="R134" s="39"/>
      <c r="S134" s="39"/>
      <c r="T134" s="39"/>
      <c r="U134" s="39"/>
      <c r="V134" s="39"/>
    </row>
    <row r="135" spans="1:22">
      <c r="A135" s="36"/>
      <c r="B135" s="24"/>
      <c r="C135" s="22"/>
      <c r="D135" s="22"/>
      <c r="E135" s="53"/>
      <c r="F135" s="53"/>
      <c r="G135" s="39"/>
      <c r="H135" s="22"/>
      <c r="I135" s="136" t="e">
        <f t="shared" si="3"/>
        <v>#DIV/0!</v>
      </c>
      <c r="J135" s="137">
        <f t="shared" si="4"/>
        <v>0</v>
      </c>
      <c r="K135" s="22"/>
      <c r="L135" s="17"/>
      <c r="M135" s="74">
        <f t="shared" si="5"/>
        <v>0</v>
      </c>
      <c r="N135" s="17"/>
      <c r="O135" s="17"/>
      <c r="P135" s="108"/>
      <c r="Q135" s="39"/>
      <c r="R135" s="39"/>
      <c r="S135" s="39"/>
      <c r="T135" s="39"/>
      <c r="U135" s="39"/>
      <c r="V135" s="39"/>
    </row>
    <row r="136" spans="1:22">
      <c r="A136" s="36"/>
      <c r="B136" s="24"/>
      <c r="C136" s="22"/>
      <c r="D136" s="22"/>
      <c r="E136" s="53"/>
      <c r="F136" s="53"/>
      <c r="G136" s="39"/>
      <c r="H136" s="22"/>
      <c r="I136" s="136" t="e">
        <f t="shared" si="3"/>
        <v>#DIV/0!</v>
      </c>
      <c r="J136" s="137">
        <f t="shared" si="4"/>
        <v>0</v>
      </c>
      <c r="K136" s="22"/>
      <c r="L136" s="17"/>
      <c r="M136" s="74">
        <f t="shared" si="5"/>
        <v>0</v>
      </c>
      <c r="N136" s="17"/>
      <c r="O136" s="17"/>
      <c r="P136" s="108"/>
      <c r="Q136" s="39"/>
      <c r="R136" s="39"/>
      <c r="S136" s="39"/>
      <c r="T136" s="39"/>
      <c r="U136" s="39"/>
      <c r="V136" s="39"/>
    </row>
    <row r="137" spans="1:22">
      <c r="A137" s="36"/>
      <c r="B137" s="24"/>
      <c r="C137" s="22"/>
      <c r="D137" s="22"/>
      <c r="E137" s="53"/>
      <c r="F137" s="53"/>
      <c r="G137" s="39"/>
      <c r="H137" s="22"/>
      <c r="I137" s="136" t="e">
        <f t="shared" si="3"/>
        <v>#DIV/0!</v>
      </c>
      <c r="J137" s="137">
        <f t="shared" si="4"/>
        <v>0</v>
      </c>
      <c r="K137" s="22"/>
      <c r="L137" s="17"/>
      <c r="M137" s="74">
        <f t="shared" si="5"/>
        <v>0</v>
      </c>
      <c r="N137" s="17"/>
      <c r="O137" s="17"/>
      <c r="P137" s="108"/>
      <c r="Q137" s="39"/>
      <c r="R137" s="39"/>
      <c r="S137" s="39"/>
      <c r="T137" s="39"/>
      <c r="U137" s="39"/>
      <c r="V137" s="39"/>
    </row>
    <row r="138" spans="1:22">
      <c r="A138" s="36"/>
      <c r="B138" s="24"/>
      <c r="C138" s="22"/>
      <c r="D138" s="22"/>
      <c r="E138" s="53"/>
      <c r="F138" s="53"/>
      <c r="G138" s="39"/>
      <c r="H138" s="22"/>
      <c r="I138" s="136" t="e">
        <f t="shared" si="3"/>
        <v>#DIV/0!</v>
      </c>
      <c r="J138" s="137">
        <f t="shared" si="4"/>
        <v>0</v>
      </c>
      <c r="K138" s="22"/>
      <c r="L138" s="17"/>
      <c r="M138" s="74">
        <f t="shared" si="5"/>
        <v>0</v>
      </c>
      <c r="N138" s="17"/>
      <c r="O138" s="17"/>
      <c r="P138" s="108"/>
      <c r="Q138" s="39"/>
      <c r="R138" s="39"/>
      <c r="S138" s="39"/>
      <c r="T138" s="39"/>
      <c r="U138" s="39"/>
      <c r="V138" s="39"/>
    </row>
    <row r="139" spans="1:22">
      <c r="A139" s="36"/>
      <c r="B139" s="24"/>
      <c r="C139" s="22"/>
      <c r="D139" s="22"/>
      <c r="E139" s="53"/>
      <c r="F139" s="53"/>
      <c r="G139" s="39"/>
      <c r="H139" s="22"/>
      <c r="I139" s="136" t="e">
        <f t="shared" si="3"/>
        <v>#DIV/0!</v>
      </c>
      <c r="J139" s="137">
        <f t="shared" si="4"/>
        <v>0</v>
      </c>
      <c r="K139" s="22"/>
      <c r="L139" s="17"/>
      <c r="M139" s="74">
        <f t="shared" si="5"/>
        <v>0</v>
      </c>
      <c r="N139" s="17"/>
      <c r="O139" s="17"/>
      <c r="P139" s="108"/>
      <c r="Q139" s="39"/>
      <c r="R139" s="39"/>
      <c r="S139" s="39"/>
      <c r="T139" s="39"/>
      <c r="U139" s="39"/>
      <c r="V139" s="39"/>
    </row>
    <row r="140" spans="1:22">
      <c r="A140" s="36"/>
      <c r="B140" s="102"/>
      <c r="C140" s="22"/>
      <c r="D140" s="22"/>
      <c r="E140" s="53"/>
      <c r="F140" s="53"/>
      <c r="G140" s="39"/>
      <c r="H140" s="22"/>
      <c r="I140" s="136" t="e">
        <f t="shared" si="3"/>
        <v>#DIV/0!</v>
      </c>
      <c r="J140" s="137">
        <f t="shared" si="4"/>
        <v>0</v>
      </c>
      <c r="K140" s="22"/>
      <c r="L140" s="17"/>
      <c r="M140" s="74">
        <f t="shared" si="5"/>
        <v>0</v>
      </c>
      <c r="N140" s="17"/>
      <c r="O140" s="17"/>
      <c r="P140" s="108"/>
      <c r="Q140" s="39"/>
      <c r="R140" s="39"/>
      <c r="S140" s="39"/>
      <c r="T140" s="39"/>
      <c r="U140" s="39"/>
      <c r="V140" s="39"/>
    </row>
    <row r="141" spans="1:22">
      <c r="A141" s="36"/>
      <c r="B141" s="24"/>
      <c r="C141" s="22"/>
      <c r="D141" s="22"/>
      <c r="E141" s="53"/>
      <c r="F141" s="53"/>
      <c r="G141" s="39"/>
      <c r="H141" s="22"/>
      <c r="I141" s="136" t="e">
        <f t="shared" si="3"/>
        <v>#DIV/0!</v>
      </c>
      <c r="J141" s="137">
        <f t="shared" si="4"/>
        <v>0</v>
      </c>
      <c r="K141" s="22"/>
      <c r="L141" s="17"/>
      <c r="M141" s="74">
        <f t="shared" si="5"/>
        <v>0</v>
      </c>
      <c r="N141" s="17"/>
      <c r="O141" s="17"/>
      <c r="P141" s="108"/>
      <c r="Q141" s="39"/>
      <c r="R141" s="39"/>
      <c r="S141" s="39"/>
      <c r="T141" s="39"/>
      <c r="U141" s="39"/>
      <c r="V141" s="39"/>
    </row>
    <row r="142" spans="1:22" s="50" customFormat="1">
      <c r="A142" s="36"/>
      <c r="B142" s="24"/>
      <c r="C142" s="22"/>
      <c r="D142" s="22"/>
      <c r="E142" s="53"/>
      <c r="F142" s="53"/>
      <c r="G142" s="39"/>
      <c r="H142" s="22"/>
      <c r="I142" s="136" t="e">
        <f t="shared" si="3"/>
        <v>#DIV/0!</v>
      </c>
      <c r="J142" s="137">
        <f t="shared" si="4"/>
        <v>0</v>
      </c>
      <c r="K142" s="22"/>
      <c r="L142" s="17"/>
      <c r="M142" s="74">
        <f t="shared" si="5"/>
        <v>0</v>
      </c>
      <c r="N142" s="17"/>
      <c r="O142" s="17"/>
      <c r="P142" s="108"/>
      <c r="Q142" s="39"/>
      <c r="R142" s="53"/>
      <c r="S142" s="39"/>
      <c r="T142" s="39"/>
      <c r="U142" s="39"/>
      <c r="V142" s="39"/>
    </row>
    <row r="143" spans="1:22">
      <c r="A143" s="40"/>
      <c r="B143" s="24"/>
      <c r="C143" s="22"/>
      <c r="D143" s="22"/>
      <c r="E143" s="53"/>
      <c r="F143" s="53"/>
      <c r="G143" s="39"/>
      <c r="H143" s="22"/>
      <c r="I143" s="136" t="e">
        <f t="shared" si="3"/>
        <v>#DIV/0!</v>
      </c>
      <c r="J143" s="137">
        <f t="shared" si="4"/>
        <v>0</v>
      </c>
      <c r="K143" s="22"/>
      <c r="L143" s="17"/>
      <c r="M143" s="74">
        <f t="shared" si="5"/>
        <v>0</v>
      </c>
      <c r="N143" s="17"/>
      <c r="O143" s="17"/>
      <c r="P143" s="108"/>
      <c r="Q143" s="39"/>
      <c r="R143" s="39"/>
      <c r="S143" s="39"/>
      <c r="T143" s="39"/>
      <c r="U143" s="39"/>
      <c r="V143" s="39"/>
    </row>
    <row r="144" spans="1:22">
      <c r="A144" s="36"/>
      <c r="B144" s="24"/>
      <c r="C144" s="22"/>
      <c r="D144" s="22"/>
      <c r="E144" s="53"/>
      <c r="F144" s="53"/>
      <c r="G144" s="39"/>
      <c r="H144" s="22"/>
      <c r="I144" s="136" t="e">
        <f t="shared" si="3"/>
        <v>#DIV/0!</v>
      </c>
      <c r="J144" s="137">
        <f t="shared" si="4"/>
        <v>0</v>
      </c>
      <c r="K144" s="22"/>
      <c r="L144" s="17"/>
      <c r="M144" s="74">
        <f t="shared" si="5"/>
        <v>0</v>
      </c>
      <c r="N144" s="17"/>
      <c r="O144" s="17"/>
      <c r="P144" s="108"/>
      <c r="Q144" s="39"/>
      <c r="R144" s="39"/>
      <c r="S144" s="39"/>
      <c r="T144" s="39"/>
      <c r="U144" s="39"/>
      <c r="V144" s="39"/>
    </row>
    <row r="145" spans="1:22">
      <c r="A145" s="36"/>
      <c r="B145" s="24"/>
      <c r="C145" s="22"/>
      <c r="D145" s="22"/>
      <c r="E145" s="53"/>
      <c r="F145" s="53"/>
      <c r="G145" s="39"/>
      <c r="H145" s="22"/>
      <c r="I145" s="136" t="e">
        <f t="shared" si="3"/>
        <v>#DIV/0!</v>
      </c>
      <c r="J145" s="137">
        <f t="shared" si="4"/>
        <v>0</v>
      </c>
      <c r="K145" s="22"/>
      <c r="L145" s="17"/>
      <c r="M145" s="74">
        <f t="shared" si="5"/>
        <v>0</v>
      </c>
      <c r="N145" s="17"/>
      <c r="O145" s="17"/>
      <c r="P145" s="108"/>
      <c r="Q145" s="39"/>
      <c r="R145" s="39"/>
      <c r="S145" s="39"/>
      <c r="T145" s="39"/>
      <c r="U145" s="39"/>
      <c r="V145" s="39"/>
    </row>
    <row r="146" spans="1:22">
      <c r="A146" s="36"/>
      <c r="B146" s="24"/>
      <c r="C146" s="22"/>
      <c r="D146" s="22"/>
      <c r="E146" s="53"/>
      <c r="F146" s="53"/>
      <c r="G146" s="39"/>
      <c r="H146" s="22"/>
      <c r="I146" s="136" t="e">
        <f t="shared" si="3"/>
        <v>#DIV/0!</v>
      </c>
      <c r="J146" s="137">
        <f t="shared" si="4"/>
        <v>0</v>
      </c>
      <c r="K146" s="22"/>
      <c r="L146" s="17"/>
      <c r="M146" s="74">
        <f t="shared" si="5"/>
        <v>0</v>
      </c>
      <c r="N146" s="17"/>
      <c r="O146" s="54"/>
      <c r="P146" s="108"/>
      <c r="Q146" s="39"/>
      <c r="R146" s="39"/>
      <c r="S146" s="39"/>
      <c r="T146" s="39"/>
      <c r="U146" s="39"/>
      <c r="V146" s="39"/>
    </row>
    <row r="147" spans="1:22">
      <c r="A147" s="36"/>
      <c r="B147" s="24"/>
      <c r="C147" s="22"/>
      <c r="D147" s="22"/>
      <c r="E147" s="53"/>
      <c r="F147" s="53"/>
      <c r="G147" s="39"/>
      <c r="H147" s="22"/>
      <c r="I147" s="136" t="e">
        <f t="shared" si="3"/>
        <v>#DIV/0!</v>
      </c>
      <c r="J147" s="137">
        <f t="shared" si="4"/>
        <v>0</v>
      </c>
      <c r="K147" s="22"/>
      <c r="L147" s="17"/>
      <c r="M147" s="74">
        <f t="shared" si="5"/>
        <v>0</v>
      </c>
      <c r="N147" s="17"/>
      <c r="O147" s="17"/>
      <c r="P147" s="108"/>
      <c r="Q147" s="39"/>
      <c r="R147" s="39"/>
      <c r="S147" s="39"/>
      <c r="T147" s="39"/>
      <c r="U147" s="39"/>
      <c r="V147" s="39"/>
    </row>
    <row r="148" spans="1:22" s="50" customFormat="1">
      <c r="A148" s="55"/>
      <c r="B148" s="43"/>
      <c r="C148" s="47"/>
      <c r="D148" s="47"/>
      <c r="E148" s="52"/>
      <c r="F148" s="52"/>
      <c r="H148" s="47"/>
      <c r="I148" s="136" t="e">
        <f t="shared" si="3"/>
        <v>#DIV/0!</v>
      </c>
      <c r="J148" s="137">
        <f t="shared" si="4"/>
        <v>0</v>
      </c>
      <c r="K148" s="47"/>
      <c r="L148" s="49"/>
      <c r="M148" s="74">
        <f t="shared" si="5"/>
        <v>0</v>
      </c>
      <c r="N148" s="49"/>
      <c r="O148" s="49"/>
      <c r="P148" s="82"/>
      <c r="S148" s="52"/>
    </row>
    <row r="149" spans="1:22">
      <c r="A149" s="36"/>
      <c r="B149" s="24"/>
      <c r="C149" s="22"/>
      <c r="D149" s="22"/>
      <c r="E149" s="53"/>
      <c r="F149" s="53"/>
      <c r="G149" s="39"/>
      <c r="H149" s="22"/>
      <c r="I149" s="136" t="e">
        <f t="shared" si="3"/>
        <v>#DIV/0!</v>
      </c>
      <c r="J149" s="137">
        <f t="shared" si="4"/>
        <v>0</v>
      </c>
      <c r="K149" s="22"/>
      <c r="L149" s="17"/>
      <c r="M149" s="74">
        <f t="shared" si="5"/>
        <v>0</v>
      </c>
      <c r="N149" s="17"/>
      <c r="O149" s="17"/>
      <c r="P149" s="108"/>
      <c r="Q149" s="39"/>
      <c r="R149" s="39"/>
      <c r="S149" s="39"/>
      <c r="T149" s="39"/>
      <c r="U149" s="39"/>
      <c r="V149" s="39"/>
    </row>
    <row r="150" spans="1:22">
      <c r="A150" s="36"/>
      <c r="B150" s="24"/>
      <c r="C150" s="22"/>
      <c r="D150" s="22"/>
      <c r="E150" s="53"/>
      <c r="F150" s="53"/>
      <c r="G150" s="39"/>
      <c r="H150" s="22"/>
      <c r="I150" s="136" t="e">
        <f t="shared" ref="I150:I166" si="6">J150/O150</f>
        <v>#DIV/0!</v>
      </c>
      <c r="J150" s="137">
        <f t="shared" ref="J150:J166" si="7">L150-N150-O150-M150</f>
        <v>0</v>
      </c>
      <c r="K150" s="22"/>
      <c r="L150" s="17"/>
      <c r="M150" s="74">
        <f t="shared" ref="M150:M166" si="8">L150*15%</f>
        <v>0</v>
      </c>
      <c r="N150" s="17"/>
      <c r="O150" s="17"/>
      <c r="P150" s="108"/>
      <c r="Q150" s="39"/>
      <c r="R150" s="39"/>
      <c r="S150" s="39"/>
      <c r="T150" s="39"/>
      <c r="U150" s="39"/>
      <c r="V150" s="39"/>
    </row>
    <row r="151" spans="1:22">
      <c r="A151" s="36"/>
      <c r="B151" s="24"/>
      <c r="C151" s="22"/>
      <c r="D151" s="22"/>
      <c r="E151" s="53"/>
      <c r="F151" s="53"/>
      <c r="G151" s="39"/>
      <c r="H151" s="22"/>
      <c r="I151" s="136" t="e">
        <f t="shared" si="6"/>
        <v>#DIV/0!</v>
      </c>
      <c r="J151" s="137">
        <f t="shared" si="7"/>
        <v>0</v>
      </c>
      <c r="K151" s="22"/>
      <c r="L151" s="17"/>
      <c r="M151" s="74">
        <f t="shared" si="8"/>
        <v>0</v>
      </c>
      <c r="N151" s="17"/>
      <c r="O151" s="17"/>
      <c r="P151" s="108"/>
      <c r="Q151" s="39"/>
      <c r="R151" s="39"/>
      <c r="S151" s="39"/>
      <c r="T151" s="39"/>
      <c r="U151" s="39"/>
      <c r="V151" s="39"/>
    </row>
    <row r="152" spans="1:22" s="50" customFormat="1">
      <c r="A152" s="36"/>
      <c r="B152" s="106"/>
      <c r="C152" s="22"/>
      <c r="D152" s="22"/>
      <c r="E152" s="53"/>
      <c r="F152" s="53"/>
      <c r="G152" s="39"/>
      <c r="H152" s="22"/>
      <c r="I152" s="136" t="e">
        <f t="shared" si="6"/>
        <v>#DIV/0!</v>
      </c>
      <c r="J152" s="137">
        <f t="shared" si="7"/>
        <v>0</v>
      </c>
      <c r="K152" s="22"/>
      <c r="L152" s="17"/>
      <c r="M152" s="74">
        <f t="shared" si="8"/>
        <v>0</v>
      </c>
      <c r="N152" s="17"/>
      <c r="O152" s="17"/>
      <c r="P152" s="108"/>
      <c r="Q152" s="39"/>
      <c r="R152" s="53"/>
      <c r="S152" s="39"/>
      <c r="T152" s="39"/>
      <c r="U152" s="39"/>
      <c r="V152" s="39"/>
    </row>
    <row r="153" spans="1:22">
      <c r="A153" s="36"/>
      <c r="B153" s="106"/>
      <c r="C153" s="22"/>
      <c r="D153" s="22"/>
      <c r="E153" s="39"/>
      <c r="F153" s="39"/>
      <c r="G153" s="39"/>
      <c r="H153" s="22"/>
      <c r="I153" s="136" t="e">
        <f t="shared" si="6"/>
        <v>#DIV/0!</v>
      </c>
      <c r="J153" s="137">
        <f t="shared" si="7"/>
        <v>0</v>
      </c>
      <c r="K153" s="22"/>
      <c r="L153" s="17"/>
      <c r="M153" s="74">
        <f t="shared" si="8"/>
        <v>0</v>
      </c>
      <c r="N153" s="17"/>
      <c r="O153" s="17"/>
      <c r="P153" s="22"/>
      <c r="Q153" s="39"/>
      <c r="R153" s="39"/>
      <c r="S153" s="39"/>
      <c r="T153" s="39"/>
      <c r="U153" s="39"/>
      <c r="V153" s="39"/>
    </row>
    <row r="154" spans="1:22">
      <c r="I154" s="136" t="e">
        <f t="shared" si="6"/>
        <v>#DIV/0!</v>
      </c>
      <c r="J154" s="137">
        <f t="shared" si="7"/>
        <v>0</v>
      </c>
      <c r="M154" s="74">
        <f t="shared" si="8"/>
        <v>0</v>
      </c>
    </row>
    <row r="155" spans="1:22">
      <c r="I155" s="136" t="e">
        <f t="shared" si="6"/>
        <v>#DIV/0!</v>
      </c>
      <c r="J155" s="137">
        <f t="shared" si="7"/>
        <v>0</v>
      </c>
      <c r="M155" s="74">
        <f t="shared" si="8"/>
        <v>0</v>
      </c>
    </row>
    <row r="156" spans="1:22">
      <c r="I156" s="136" t="e">
        <f t="shared" si="6"/>
        <v>#DIV/0!</v>
      </c>
      <c r="J156" s="16">
        <f t="shared" si="7"/>
        <v>0</v>
      </c>
      <c r="M156" s="74">
        <f t="shared" si="8"/>
        <v>0</v>
      </c>
    </row>
    <row r="157" spans="1:22">
      <c r="I157" s="15" t="e">
        <f t="shared" si="6"/>
        <v>#DIV/0!</v>
      </c>
      <c r="J157" s="16">
        <f t="shared" si="7"/>
        <v>0</v>
      </c>
      <c r="M157" s="74">
        <f t="shared" si="8"/>
        <v>0</v>
      </c>
    </row>
    <row r="158" spans="1:22">
      <c r="I158" s="15" t="e">
        <f t="shared" si="6"/>
        <v>#DIV/0!</v>
      </c>
      <c r="J158" s="16">
        <f t="shared" si="7"/>
        <v>0</v>
      </c>
      <c r="M158" s="74">
        <f t="shared" si="8"/>
        <v>0</v>
      </c>
    </row>
    <row r="159" spans="1:22">
      <c r="I159" s="15" t="e">
        <f t="shared" si="6"/>
        <v>#DIV/0!</v>
      </c>
      <c r="J159" s="16">
        <f t="shared" si="7"/>
        <v>0</v>
      </c>
      <c r="M159" s="74">
        <f t="shared" si="8"/>
        <v>0</v>
      </c>
    </row>
    <row r="160" spans="1:22">
      <c r="I160" s="15" t="e">
        <f t="shared" si="6"/>
        <v>#DIV/0!</v>
      </c>
      <c r="J160" s="16">
        <f t="shared" si="7"/>
        <v>0</v>
      </c>
      <c r="M160" s="74">
        <f t="shared" si="8"/>
        <v>0</v>
      </c>
    </row>
    <row r="161" spans="1:24">
      <c r="I161" s="15" t="e">
        <f t="shared" si="6"/>
        <v>#DIV/0!</v>
      </c>
      <c r="J161" s="16">
        <f t="shared" si="7"/>
        <v>0</v>
      </c>
      <c r="M161" s="74">
        <f t="shared" si="8"/>
        <v>0</v>
      </c>
    </row>
    <row r="162" spans="1:24">
      <c r="I162" s="15" t="e">
        <f t="shared" si="6"/>
        <v>#DIV/0!</v>
      </c>
      <c r="J162" s="16">
        <f t="shared" si="7"/>
        <v>0</v>
      </c>
      <c r="M162" s="74">
        <f t="shared" si="8"/>
        <v>0</v>
      </c>
    </row>
    <row r="163" spans="1:24">
      <c r="I163" s="15" t="e">
        <f t="shared" si="6"/>
        <v>#DIV/0!</v>
      </c>
      <c r="J163" s="16">
        <f t="shared" si="7"/>
        <v>0</v>
      </c>
      <c r="M163" s="74">
        <f t="shared" si="8"/>
        <v>0</v>
      </c>
    </row>
    <row r="164" spans="1:24">
      <c r="I164" s="15" t="e">
        <f t="shared" si="6"/>
        <v>#DIV/0!</v>
      </c>
      <c r="J164" s="16">
        <f t="shared" si="7"/>
        <v>0</v>
      </c>
      <c r="M164" s="74">
        <f t="shared" si="8"/>
        <v>0</v>
      </c>
    </row>
    <row r="165" spans="1:24" s="1" customFormat="1">
      <c r="A165" s="12"/>
      <c r="B165" s="28"/>
      <c r="C165" s="6"/>
      <c r="D165" s="6"/>
      <c r="E165"/>
      <c r="F165"/>
      <c r="G165"/>
      <c r="H165" s="6"/>
      <c r="I165" s="15" t="e">
        <f t="shared" si="6"/>
        <v>#DIV/0!</v>
      </c>
      <c r="J165" s="16">
        <f t="shared" si="7"/>
        <v>0</v>
      </c>
      <c r="K165" s="6"/>
      <c r="M165" s="74">
        <f t="shared" si="8"/>
        <v>0</v>
      </c>
      <c r="P165" s="6"/>
      <c r="Q165"/>
      <c r="R165"/>
      <c r="S165"/>
      <c r="T165"/>
      <c r="U165"/>
      <c r="V165"/>
      <c r="W165"/>
      <c r="X165"/>
    </row>
    <row r="166" spans="1:24" s="1" customFormat="1">
      <c r="A166" s="12"/>
      <c r="B166" s="28"/>
      <c r="C166" s="6"/>
      <c r="D166" s="6"/>
      <c r="E166"/>
      <c r="F166"/>
      <c r="G166"/>
      <c r="H166" s="6"/>
      <c r="I166" s="15" t="e">
        <f t="shared" si="6"/>
        <v>#DIV/0!</v>
      </c>
      <c r="J166" s="16">
        <f t="shared" si="7"/>
        <v>0</v>
      </c>
      <c r="K166" s="6"/>
      <c r="M166" s="74">
        <f t="shared" si="8"/>
        <v>0</v>
      </c>
      <c r="P166" s="6"/>
      <c r="Q166"/>
      <c r="R166"/>
      <c r="S166"/>
      <c r="T166"/>
      <c r="U166"/>
      <c r="V166"/>
      <c r="W166"/>
      <c r="X166"/>
    </row>
  </sheetData>
  <conditionalFormatting sqref="K140:K1048576 K1:K133">
    <cfRule type="cellIs" dxfId="483" priority="42" operator="equal">
      <formula>"Yes"</formula>
    </cfRule>
  </conditionalFormatting>
  <conditionalFormatting sqref="H140:H1048576 H1:H133">
    <cfRule type="cellIs" dxfId="482" priority="41" operator="equal">
      <formula>"None"</formula>
    </cfRule>
  </conditionalFormatting>
  <conditionalFormatting sqref="P140:P1048576 P1:P133">
    <cfRule type="cellIs" dxfId="481" priority="40" operator="lessThan">
      <formula>10000</formula>
    </cfRule>
  </conditionalFormatting>
  <conditionalFormatting sqref="I1:I1048576">
    <cfRule type="cellIs" dxfId="480" priority="39" operator="greaterThan">
      <formula>0.25</formula>
    </cfRule>
  </conditionalFormatting>
  <conditionalFormatting sqref="I2:I166">
    <cfRule type="cellIs" dxfId="479" priority="38" operator="greaterThan">
      <formula>0.15</formula>
    </cfRule>
  </conditionalFormatting>
  <conditionalFormatting sqref="J1:J1048576">
    <cfRule type="cellIs" dxfId="478" priority="37" operator="lessThan">
      <formula>4.99</formula>
    </cfRule>
  </conditionalFormatting>
  <conditionalFormatting sqref="K134">
    <cfRule type="cellIs" dxfId="477" priority="36" operator="equal">
      <formula>"Yes"</formula>
    </cfRule>
  </conditionalFormatting>
  <conditionalFormatting sqref="H134">
    <cfRule type="cellIs" dxfId="476" priority="35" operator="equal">
      <formula>"None"</formula>
    </cfRule>
  </conditionalFormatting>
  <conditionalFormatting sqref="P134">
    <cfRule type="cellIs" dxfId="475" priority="34" operator="lessThan">
      <formula>10000</formula>
    </cfRule>
  </conditionalFormatting>
  <conditionalFormatting sqref="I134">
    <cfRule type="cellIs" dxfId="474" priority="33" operator="greaterThan">
      <formula>0.25</formula>
    </cfRule>
  </conditionalFormatting>
  <conditionalFormatting sqref="I134">
    <cfRule type="cellIs" dxfId="473" priority="32" operator="greaterThan">
      <formula>0.15</formula>
    </cfRule>
  </conditionalFormatting>
  <conditionalFormatting sqref="J134">
    <cfRule type="cellIs" dxfId="472" priority="31" operator="lessThan">
      <formula>4.99</formula>
    </cfRule>
  </conditionalFormatting>
  <conditionalFormatting sqref="K135">
    <cfRule type="cellIs" dxfId="471" priority="30" operator="equal">
      <formula>"Yes"</formula>
    </cfRule>
  </conditionalFormatting>
  <conditionalFormatting sqref="H135">
    <cfRule type="cellIs" dxfId="470" priority="29" operator="equal">
      <formula>"None"</formula>
    </cfRule>
  </conditionalFormatting>
  <conditionalFormatting sqref="P135">
    <cfRule type="cellIs" dxfId="469" priority="28" operator="lessThan">
      <formula>10000</formula>
    </cfRule>
  </conditionalFormatting>
  <conditionalFormatting sqref="I135">
    <cfRule type="cellIs" dxfId="468" priority="27" operator="greaterThan">
      <formula>0.25</formula>
    </cfRule>
  </conditionalFormatting>
  <conditionalFormatting sqref="I135">
    <cfRule type="cellIs" dxfId="467" priority="26" operator="greaterThan">
      <formula>0.15</formula>
    </cfRule>
  </conditionalFormatting>
  <conditionalFormatting sqref="J135">
    <cfRule type="cellIs" dxfId="466" priority="25" operator="lessThan">
      <formula>4.99</formula>
    </cfRule>
  </conditionalFormatting>
  <conditionalFormatting sqref="K136">
    <cfRule type="cellIs" dxfId="465" priority="24" operator="equal">
      <formula>"Yes"</formula>
    </cfRule>
  </conditionalFormatting>
  <conditionalFormatting sqref="H136">
    <cfRule type="cellIs" dxfId="464" priority="23" operator="equal">
      <formula>"None"</formula>
    </cfRule>
  </conditionalFormatting>
  <conditionalFormatting sqref="P136">
    <cfRule type="cellIs" dxfId="463" priority="22" operator="lessThan">
      <formula>10000</formula>
    </cfRule>
  </conditionalFormatting>
  <conditionalFormatting sqref="I136">
    <cfRule type="cellIs" dxfId="462" priority="21" operator="greaterThan">
      <formula>0.25</formula>
    </cfRule>
  </conditionalFormatting>
  <conditionalFormatting sqref="I136">
    <cfRule type="cellIs" dxfId="461" priority="20" operator="greaterThan">
      <formula>0.15</formula>
    </cfRule>
  </conditionalFormatting>
  <conditionalFormatting sqref="J136">
    <cfRule type="cellIs" dxfId="460" priority="19" operator="lessThan">
      <formula>4.99</formula>
    </cfRule>
  </conditionalFormatting>
  <conditionalFormatting sqref="K137">
    <cfRule type="cellIs" dxfId="459" priority="18" operator="equal">
      <formula>"Yes"</formula>
    </cfRule>
  </conditionalFormatting>
  <conditionalFormatting sqref="H137">
    <cfRule type="cellIs" dxfId="458" priority="17" operator="equal">
      <formula>"None"</formula>
    </cfRule>
  </conditionalFormatting>
  <conditionalFormatting sqref="P137">
    <cfRule type="cellIs" dxfId="457" priority="16" operator="lessThan">
      <formula>10000</formula>
    </cfRule>
  </conditionalFormatting>
  <conditionalFormatting sqref="I137">
    <cfRule type="cellIs" dxfId="456" priority="15" operator="greaterThan">
      <formula>0.25</formula>
    </cfRule>
  </conditionalFormatting>
  <conditionalFormatting sqref="I137">
    <cfRule type="cellIs" dxfId="455" priority="14" operator="greaterThan">
      <formula>0.15</formula>
    </cfRule>
  </conditionalFormatting>
  <conditionalFormatting sqref="J137">
    <cfRule type="cellIs" dxfId="454" priority="13" operator="lessThan">
      <formula>4.99</formula>
    </cfRule>
  </conditionalFormatting>
  <conditionalFormatting sqref="K138">
    <cfRule type="cellIs" dxfId="453" priority="12" operator="equal">
      <formula>"Yes"</formula>
    </cfRule>
  </conditionalFormatting>
  <conditionalFormatting sqref="H138">
    <cfRule type="cellIs" dxfId="452" priority="11" operator="equal">
      <formula>"None"</formula>
    </cfRule>
  </conditionalFormatting>
  <conditionalFormatting sqref="P138">
    <cfRule type="cellIs" dxfId="451" priority="10" operator="lessThan">
      <formula>10000</formula>
    </cfRule>
  </conditionalFormatting>
  <conditionalFormatting sqref="I138:I153">
    <cfRule type="cellIs" dxfId="450" priority="9" operator="greaterThan">
      <formula>0.25</formula>
    </cfRule>
  </conditionalFormatting>
  <conditionalFormatting sqref="I138:I153">
    <cfRule type="cellIs" dxfId="449" priority="8" operator="greaterThan">
      <formula>0.15</formula>
    </cfRule>
  </conditionalFormatting>
  <conditionalFormatting sqref="J138:J149">
    <cfRule type="cellIs" dxfId="448" priority="7" operator="lessThan">
      <formula>4.99</formula>
    </cfRule>
  </conditionalFormatting>
  <conditionalFormatting sqref="K139">
    <cfRule type="cellIs" dxfId="447" priority="6" operator="equal">
      <formula>"Yes"</formula>
    </cfRule>
  </conditionalFormatting>
  <conditionalFormatting sqref="H139">
    <cfRule type="cellIs" dxfId="446" priority="5" operator="equal">
      <formula>"None"</formula>
    </cfRule>
  </conditionalFormatting>
  <conditionalFormatting sqref="P139">
    <cfRule type="cellIs" dxfId="445" priority="4" operator="lessThan">
      <formula>10000</formula>
    </cfRule>
  </conditionalFormatting>
  <conditionalFormatting sqref="I139">
    <cfRule type="cellIs" dxfId="444" priority="3" operator="greaterThan">
      <formula>0.25</formula>
    </cfRule>
  </conditionalFormatting>
  <conditionalFormatting sqref="I139">
    <cfRule type="cellIs" dxfId="443" priority="2" operator="greaterThan">
      <formula>0.15</formula>
    </cfRule>
  </conditionalFormatting>
  <conditionalFormatting sqref="J139">
    <cfRule type="cellIs" dxfId="442" priority="1" operator="lessThan">
      <formula>4.99</formula>
    </cfRule>
  </conditionalFormatting>
  <hyperlinks>
    <hyperlink ref="E2" r:id="rId1"/>
    <hyperlink ref="F2" r:id="rId2"/>
    <hyperlink ref="E3" r:id="rId3"/>
    <hyperlink ref="F3" r:id="rId4"/>
    <hyperlink ref="E4" r:id="rId5"/>
    <hyperlink ref="F4" r:id="rId6"/>
    <hyperlink ref="E5" r:id="rId7"/>
    <hyperlink ref="F5" r:id="rId8"/>
    <hyperlink ref="E6" r:id="rId9"/>
    <hyperlink ref="E7" r:id="rId10"/>
    <hyperlink ref="F7" r:id="rId11"/>
    <hyperlink ref="E8" r:id="rId12"/>
    <hyperlink ref="F8" r:id="rId13"/>
    <hyperlink ref="E9" r:id="rId14"/>
    <hyperlink ref="F9" r:id="rId15"/>
    <hyperlink ref="E10" r:id="rId16"/>
    <hyperlink ref="F10" r:id="rId17"/>
    <hyperlink ref="E11" r:id="rId18"/>
    <hyperlink ref="F11" r:id="rId19"/>
    <hyperlink ref="E12" r:id="rId20"/>
    <hyperlink ref="F12" r:id="rId21"/>
    <hyperlink ref="E13" r:id="rId22"/>
    <hyperlink ref="F13" r:id="rId23"/>
    <hyperlink ref="E14" r:id="rId24"/>
    <hyperlink ref="F14" r:id="rId25"/>
    <hyperlink ref="E15" r:id="rId26"/>
    <hyperlink ref="F15" r:id="rId27"/>
    <hyperlink ref="E16" r:id="rId28"/>
    <hyperlink ref="F16" r:id="rId29"/>
  </hyperlinks>
  <pageMargins left="0.7" right="0.7" top="0.75" bottom="0.75" header="0.3" footer="0.3"/>
  <pageSetup orientation="portrait" r:id="rId30"/>
</worksheet>
</file>

<file path=xl/worksheets/sheet3.xml><?xml version="1.0" encoding="utf-8"?>
<worksheet xmlns="http://schemas.openxmlformats.org/spreadsheetml/2006/main" xmlns:r="http://schemas.openxmlformats.org/officeDocument/2006/relationships">
  <dimension ref="A1:X171"/>
  <sheetViews>
    <sheetView workbookViewId="0">
      <pane ySplit="1" topLeftCell="A17" activePane="bottomLeft" state="frozen"/>
      <selection pane="bottomLeft" activeCell="O5" sqref="O5:O6"/>
    </sheetView>
  </sheetViews>
  <sheetFormatPr defaultRowHeight="15"/>
  <cols>
    <col min="1" max="1" width="10.42578125" style="12" customWidth="1"/>
    <col min="2" max="2" width="21.42578125" style="28" customWidth="1"/>
    <col min="3" max="3" width="14.42578125" style="6" customWidth="1"/>
    <col min="4" max="4" width="14.42578125" style="6" hidden="1" customWidth="1"/>
    <col min="5" max="5" width="10.85546875" customWidth="1"/>
    <col min="6" max="6" width="11.140625" customWidth="1"/>
    <col min="7" max="7" width="11.140625" hidden="1" customWidth="1"/>
    <col min="8" max="8" width="13.42578125" style="6" hidden="1" customWidth="1"/>
    <col min="9" max="9" width="7.42578125" style="4" customWidth="1"/>
    <col min="10" max="10" width="8.85546875" style="8" customWidth="1"/>
    <col min="11" max="11" width="7" style="6" customWidth="1"/>
    <col min="12" max="13" width="10" style="1" customWidth="1"/>
    <col min="14" max="14" width="8.42578125" style="1" customWidth="1"/>
    <col min="15" max="15" width="10.85546875" style="1" customWidth="1"/>
    <col min="16" max="16" width="10.85546875" style="6" customWidth="1"/>
    <col min="18" max="18" width="10.140625" customWidth="1"/>
  </cols>
  <sheetData>
    <row r="1" spans="1:19" s="18" customFormat="1" ht="28.5" customHeight="1" thickBot="1">
      <c r="A1" s="57" t="s">
        <v>23</v>
      </c>
      <c r="B1" s="25" t="s">
        <v>7</v>
      </c>
      <c r="C1" s="18" t="s">
        <v>19</v>
      </c>
      <c r="D1" s="18" t="s">
        <v>1959</v>
      </c>
      <c r="E1" s="18" t="s">
        <v>14</v>
      </c>
      <c r="F1" s="18" t="s">
        <v>1</v>
      </c>
      <c r="G1" s="18" t="s">
        <v>40</v>
      </c>
      <c r="H1" s="18" t="s">
        <v>8</v>
      </c>
      <c r="I1" s="19" t="s">
        <v>9</v>
      </c>
      <c r="J1" s="20" t="s">
        <v>10</v>
      </c>
      <c r="K1" s="18" t="s">
        <v>4</v>
      </c>
      <c r="L1" s="21" t="s">
        <v>3</v>
      </c>
      <c r="M1" s="21" t="s">
        <v>11</v>
      </c>
      <c r="N1" s="21" t="s">
        <v>24</v>
      </c>
      <c r="O1" s="21" t="s">
        <v>0</v>
      </c>
      <c r="P1" s="18" t="s">
        <v>2</v>
      </c>
    </row>
    <row r="2" spans="1:19" s="39" customFormat="1">
      <c r="A2" s="107">
        <v>44711</v>
      </c>
      <c r="B2" s="24" t="s">
        <v>5866</v>
      </c>
      <c r="C2" s="105" t="s">
        <v>5868</v>
      </c>
      <c r="D2" s="105"/>
      <c r="E2" s="115" t="s">
        <v>5867</v>
      </c>
      <c r="F2" s="115" t="s">
        <v>5869</v>
      </c>
      <c r="G2" s="106"/>
      <c r="H2" s="105"/>
      <c r="I2" s="136">
        <f t="shared" ref="I2:I41" si="0">J2/O2</f>
        <v>-0.97067067067067059</v>
      </c>
      <c r="J2" s="137">
        <f t="shared" ref="J2:J41" si="1">L2-N2-O2-M2</f>
        <v>-9.6969999999999992</v>
      </c>
      <c r="K2" s="105" t="s">
        <v>429</v>
      </c>
      <c r="L2" s="74">
        <v>7.98</v>
      </c>
      <c r="M2" s="74">
        <f t="shared" ref="M2:M41" si="2">L2*15%</f>
        <v>1.1970000000000001</v>
      </c>
      <c r="N2" s="74">
        <v>6.49</v>
      </c>
      <c r="O2" s="74">
        <v>9.99</v>
      </c>
      <c r="P2" s="110">
        <v>2101</v>
      </c>
    </row>
    <row r="3" spans="1:19" s="39" customFormat="1">
      <c r="A3" s="107"/>
      <c r="B3" s="24" t="s">
        <v>5870</v>
      </c>
      <c r="C3" s="105" t="s">
        <v>5872</v>
      </c>
      <c r="D3" s="105"/>
      <c r="E3" s="115" t="s">
        <v>5871</v>
      </c>
      <c r="F3" s="115" t="s">
        <v>5873</v>
      </c>
      <c r="G3" s="106"/>
      <c r="H3" s="105"/>
      <c r="I3" s="136">
        <f t="shared" si="0"/>
        <v>-0.97067067067067059</v>
      </c>
      <c r="J3" s="137">
        <f t="shared" si="1"/>
        <v>-9.6969999999999992</v>
      </c>
      <c r="K3" s="105" t="s">
        <v>429</v>
      </c>
      <c r="L3" s="74">
        <v>7.98</v>
      </c>
      <c r="M3" s="74">
        <f t="shared" si="2"/>
        <v>1.1970000000000001</v>
      </c>
      <c r="N3" s="74">
        <v>6.49</v>
      </c>
      <c r="O3" s="74">
        <v>9.99</v>
      </c>
      <c r="P3" s="110">
        <v>2382</v>
      </c>
    </row>
    <row r="4" spans="1:19" s="39" customFormat="1">
      <c r="A4" s="104"/>
      <c r="B4" s="24" t="s">
        <v>5874</v>
      </c>
      <c r="C4" s="105" t="s">
        <v>5876</v>
      </c>
      <c r="D4" s="105"/>
      <c r="E4" s="115" t="s">
        <v>5875</v>
      </c>
      <c r="F4" s="115" t="s">
        <v>5877</v>
      </c>
      <c r="G4" s="106"/>
      <c r="H4" s="105"/>
      <c r="I4" s="136">
        <f t="shared" si="0"/>
        <v>-0.97467467467467461</v>
      </c>
      <c r="J4" s="137">
        <f t="shared" si="1"/>
        <v>-9.7370000000000001</v>
      </c>
      <c r="K4" s="105" t="s">
        <v>429</v>
      </c>
      <c r="L4" s="74">
        <v>6.98</v>
      </c>
      <c r="M4" s="74">
        <f t="shared" si="2"/>
        <v>1.0469999999999999</v>
      </c>
      <c r="N4" s="116">
        <v>5.68</v>
      </c>
      <c r="O4" s="74">
        <v>9.99</v>
      </c>
      <c r="P4" s="110">
        <v>1003</v>
      </c>
    </row>
    <row r="5" spans="1:19" s="39" customFormat="1">
      <c r="A5" s="104"/>
      <c r="B5" s="24" t="s">
        <v>5878</v>
      </c>
      <c r="C5" s="105" t="s">
        <v>5880</v>
      </c>
      <c r="D5" s="105"/>
      <c r="E5" s="115" t="s">
        <v>5879</v>
      </c>
      <c r="F5" s="115" t="s">
        <v>5881</v>
      </c>
      <c r="G5" s="106"/>
      <c r="H5" s="105"/>
      <c r="I5" s="136">
        <f t="shared" si="0"/>
        <v>-1.1198198198198199</v>
      </c>
      <c r="J5" s="137">
        <f t="shared" si="1"/>
        <v>-11.187000000000001</v>
      </c>
      <c r="K5" s="105" t="s">
        <v>429</v>
      </c>
      <c r="L5" s="74">
        <v>7.98</v>
      </c>
      <c r="M5" s="74">
        <f t="shared" si="2"/>
        <v>1.1970000000000001</v>
      </c>
      <c r="N5" s="116">
        <v>7.98</v>
      </c>
      <c r="O5" s="74">
        <v>9.99</v>
      </c>
      <c r="P5" s="110">
        <v>947</v>
      </c>
    </row>
    <row r="6" spans="1:19" s="39" customFormat="1">
      <c r="A6" s="104"/>
      <c r="B6" s="24" t="s">
        <v>5882</v>
      </c>
      <c r="C6" s="105" t="s">
        <v>5883</v>
      </c>
      <c r="D6" s="105"/>
      <c r="E6" s="115" t="s">
        <v>5885</v>
      </c>
      <c r="F6" s="115" t="s">
        <v>5884</v>
      </c>
      <c r="G6" s="106"/>
      <c r="H6" s="105"/>
      <c r="I6" s="136">
        <f t="shared" si="0"/>
        <v>1.1197697697697699</v>
      </c>
      <c r="J6" s="137">
        <f t="shared" si="1"/>
        <v>11.186500000000002</v>
      </c>
      <c r="K6" s="105" t="s">
        <v>17</v>
      </c>
      <c r="L6" s="74">
        <v>33.89</v>
      </c>
      <c r="M6" s="74">
        <f t="shared" si="2"/>
        <v>5.0834999999999999</v>
      </c>
      <c r="N6" s="74">
        <v>7.63</v>
      </c>
      <c r="O6" s="74">
        <v>9.99</v>
      </c>
      <c r="P6" s="110">
        <v>35665</v>
      </c>
    </row>
    <row r="7" spans="1:19" s="50" customFormat="1">
      <c r="A7" s="104"/>
      <c r="B7" s="24"/>
      <c r="C7" s="105"/>
      <c r="D7" s="105"/>
      <c r="E7" s="115"/>
      <c r="F7" s="115"/>
      <c r="G7" s="106"/>
      <c r="H7" s="105"/>
      <c r="I7" s="136" t="e">
        <f t="shared" si="0"/>
        <v>#DIV/0!</v>
      </c>
      <c r="J7" s="137">
        <f t="shared" si="1"/>
        <v>0</v>
      </c>
      <c r="K7" s="105"/>
      <c r="L7" s="74"/>
      <c r="M7" s="74">
        <f t="shared" si="2"/>
        <v>0</v>
      </c>
      <c r="N7" s="74"/>
      <c r="O7" s="74"/>
      <c r="P7" s="110"/>
      <c r="Q7" s="39"/>
      <c r="R7" s="52"/>
    </row>
    <row r="8" spans="1:19" s="39" customFormat="1">
      <c r="A8" s="107"/>
      <c r="B8" s="24"/>
      <c r="C8" s="105"/>
      <c r="D8" s="105"/>
      <c r="E8" s="115"/>
      <c r="F8" s="115"/>
      <c r="G8" s="106"/>
      <c r="H8" s="105"/>
      <c r="I8" s="136" t="e">
        <f t="shared" si="0"/>
        <v>#DIV/0!</v>
      </c>
      <c r="J8" s="137">
        <f t="shared" si="1"/>
        <v>0</v>
      </c>
      <c r="K8" s="105"/>
      <c r="L8" s="74"/>
      <c r="M8" s="74">
        <f t="shared" si="2"/>
        <v>0</v>
      </c>
      <c r="N8" s="74"/>
      <c r="O8" s="74"/>
      <c r="P8" s="110"/>
    </row>
    <row r="9" spans="1:19" s="39" customFormat="1">
      <c r="A9" s="104"/>
      <c r="B9" s="24"/>
      <c r="C9" s="105"/>
      <c r="D9" s="105"/>
      <c r="E9" s="115"/>
      <c r="F9" s="115"/>
      <c r="G9" s="106"/>
      <c r="H9" s="105"/>
      <c r="I9" s="136" t="e">
        <f t="shared" si="0"/>
        <v>#DIV/0!</v>
      </c>
      <c r="J9" s="137">
        <f t="shared" si="1"/>
        <v>0</v>
      </c>
      <c r="K9" s="105"/>
      <c r="L9" s="74"/>
      <c r="M9" s="74">
        <f t="shared" si="2"/>
        <v>0</v>
      </c>
      <c r="N9" s="74"/>
      <c r="O9" s="74"/>
      <c r="P9" s="110"/>
      <c r="R9" s="53"/>
    </row>
    <row r="10" spans="1:19" s="39" customFormat="1">
      <c r="A10" s="104"/>
      <c r="B10" s="24"/>
      <c r="C10" s="105"/>
      <c r="D10" s="105"/>
      <c r="E10" s="115"/>
      <c r="F10" s="115"/>
      <c r="G10" s="106"/>
      <c r="H10" s="105"/>
      <c r="I10" s="136" t="e">
        <f t="shared" si="0"/>
        <v>#DIV/0!</v>
      </c>
      <c r="J10" s="137">
        <f t="shared" si="1"/>
        <v>0</v>
      </c>
      <c r="K10" s="105"/>
      <c r="L10" s="74"/>
      <c r="M10" s="74">
        <f t="shared" si="2"/>
        <v>0</v>
      </c>
      <c r="N10" s="74"/>
      <c r="O10" s="74"/>
      <c r="P10" s="110"/>
    </row>
    <row r="11" spans="1:19" s="39" customFormat="1">
      <c r="A11" s="107"/>
      <c r="B11" s="24"/>
      <c r="C11" s="105"/>
      <c r="D11" s="105"/>
      <c r="E11" s="115"/>
      <c r="F11" s="115"/>
      <c r="G11" s="106"/>
      <c r="H11" s="105"/>
      <c r="I11" s="136" t="e">
        <f t="shared" si="0"/>
        <v>#DIV/0!</v>
      </c>
      <c r="J11" s="137">
        <f t="shared" si="1"/>
        <v>0</v>
      </c>
      <c r="K11" s="105"/>
      <c r="L11" s="74"/>
      <c r="M11" s="74">
        <f t="shared" si="2"/>
        <v>0</v>
      </c>
      <c r="N11" s="74"/>
      <c r="O11" s="74"/>
      <c r="P11" s="110"/>
    </row>
    <row r="12" spans="1:19" s="39" customFormat="1">
      <c r="A12" s="104"/>
      <c r="B12" s="24"/>
      <c r="C12" s="105"/>
      <c r="D12" s="105"/>
      <c r="E12" s="115"/>
      <c r="F12" s="115"/>
      <c r="G12" s="106"/>
      <c r="H12" s="105"/>
      <c r="I12" s="136" t="e">
        <f t="shared" si="0"/>
        <v>#DIV/0!</v>
      </c>
      <c r="J12" s="137">
        <f t="shared" si="1"/>
        <v>0</v>
      </c>
      <c r="K12" s="105"/>
      <c r="L12" s="74"/>
      <c r="M12" s="74">
        <f t="shared" si="2"/>
        <v>0</v>
      </c>
      <c r="N12" s="74"/>
      <c r="O12" s="74"/>
      <c r="P12" s="110"/>
    </row>
    <row r="13" spans="1:19" s="39" customFormat="1">
      <c r="A13" s="104"/>
      <c r="B13" s="24"/>
      <c r="C13" s="105"/>
      <c r="D13" s="105"/>
      <c r="E13" s="115"/>
      <c r="F13" s="115"/>
      <c r="G13" s="106"/>
      <c r="H13" s="105"/>
      <c r="I13" s="136" t="e">
        <f t="shared" si="0"/>
        <v>#DIV/0!</v>
      </c>
      <c r="J13" s="137">
        <f t="shared" si="1"/>
        <v>0</v>
      </c>
      <c r="K13" s="105"/>
      <c r="L13" s="74"/>
      <c r="M13" s="74">
        <f t="shared" si="2"/>
        <v>0</v>
      </c>
      <c r="N13" s="74"/>
      <c r="O13" s="74"/>
      <c r="P13" s="110"/>
    </row>
    <row r="14" spans="1:19" s="39" customFormat="1">
      <c r="A14" s="104"/>
      <c r="B14" s="58"/>
      <c r="C14" s="105"/>
      <c r="D14" s="105"/>
      <c r="E14" s="115"/>
      <c r="F14" s="115"/>
      <c r="G14" s="106"/>
      <c r="H14" s="105"/>
      <c r="I14" s="136" t="e">
        <f t="shared" si="0"/>
        <v>#DIV/0!</v>
      </c>
      <c r="J14" s="137">
        <f t="shared" si="1"/>
        <v>0</v>
      </c>
      <c r="K14" s="105"/>
      <c r="L14" s="74"/>
      <c r="M14" s="74">
        <f t="shared" si="2"/>
        <v>0</v>
      </c>
      <c r="N14" s="74"/>
      <c r="O14" s="74"/>
      <c r="P14" s="110"/>
      <c r="S14" s="53"/>
    </row>
    <row r="15" spans="1:19" s="39" customFormat="1">
      <c r="A15" s="104"/>
      <c r="B15" s="24"/>
      <c r="C15" s="105"/>
      <c r="D15" s="105"/>
      <c r="E15" s="115"/>
      <c r="F15" s="115"/>
      <c r="G15" s="106"/>
      <c r="H15" s="105"/>
      <c r="I15" s="136" t="e">
        <f t="shared" si="0"/>
        <v>#DIV/0!</v>
      </c>
      <c r="J15" s="137">
        <f t="shared" si="1"/>
        <v>0</v>
      </c>
      <c r="K15" s="105"/>
      <c r="L15" s="74"/>
      <c r="M15" s="74">
        <f t="shared" si="2"/>
        <v>0</v>
      </c>
      <c r="N15" s="74"/>
      <c r="O15" s="74"/>
      <c r="P15" s="110"/>
    </row>
    <row r="16" spans="1:19" s="39" customFormat="1">
      <c r="A16" s="104"/>
      <c r="B16" s="58"/>
      <c r="C16" s="105"/>
      <c r="D16" s="105"/>
      <c r="E16" s="115"/>
      <c r="F16" s="115"/>
      <c r="G16" s="106"/>
      <c r="H16" s="105"/>
      <c r="I16" s="136" t="e">
        <f t="shared" si="0"/>
        <v>#DIV/0!</v>
      </c>
      <c r="J16" s="137">
        <f t="shared" si="1"/>
        <v>0</v>
      </c>
      <c r="K16" s="105"/>
      <c r="L16" s="74"/>
      <c r="M16" s="74">
        <f t="shared" si="2"/>
        <v>0</v>
      </c>
      <c r="N16" s="74"/>
      <c r="O16" s="74"/>
      <c r="P16" s="110"/>
    </row>
    <row r="17" spans="1:22" s="50" customFormat="1">
      <c r="A17" s="104"/>
      <c r="B17" s="24"/>
      <c r="C17" s="105"/>
      <c r="D17" s="105"/>
      <c r="E17" s="115"/>
      <c r="F17" s="115"/>
      <c r="G17" s="106"/>
      <c r="H17" s="105"/>
      <c r="I17" s="136" t="e">
        <f t="shared" si="0"/>
        <v>#DIV/0!</v>
      </c>
      <c r="J17" s="137">
        <f t="shared" si="1"/>
        <v>0</v>
      </c>
      <c r="K17" s="105"/>
      <c r="L17" s="74"/>
      <c r="M17" s="74">
        <f t="shared" si="2"/>
        <v>0</v>
      </c>
      <c r="N17" s="74"/>
      <c r="O17" s="74"/>
      <c r="P17" s="110"/>
      <c r="Q17" s="39"/>
      <c r="R17" s="39"/>
      <c r="S17" s="39"/>
      <c r="T17" s="39"/>
      <c r="U17" s="39"/>
      <c r="V17" s="39"/>
    </row>
    <row r="18" spans="1:22" s="39" customFormat="1">
      <c r="A18" s="107"/>
      <c r="B18" s="24"/>
      <c r="C18" s="105"/>
      <c r="D18" s="105"/>
      <c r="E18" s="115"/>
      <c r="F18" s="115"/>
      <c r="G18" s="106"/>
      <c r="H18" s="105"/>
      <c r="I18" s="136" t="e">
        <f t="shared" si="0"/>
        <v>#DIV/0!</v>
      </c>
      <c r="J18" s="137">
        <f t="shared" si="1"/>
        <v>0</v>
      </c>
      <c r="K18" s="105"/>
      <c r="L18" s="74"/>
      <c r="M18" s="74">
        <f t="shared" si="2"/>
        <v>0</v>
      </c>
      <c r="N18" s="74"/>
      <c r="O18" s="116"/>
      <c r="P18" s="110"/>
      <c r="R18" s="53"/>
    </row>
    <row r="19" spans="1:22" s="39" customFormat="1">
      <c r="A19" s="107"/>
      <c r="B19" s="24"/>
      <c r="C19" s="105"/>
      <c r="D19" s="105"/>
      <c r="E19" s="115"/>
      <c r="F19" s="115"/>
      <c r="G19" s="106"/>
      <c r="H19" s="105"/>
      <c r="I19" s="136" t="e">
        <f t="shared" si="0"/>
        <v>#DIV/0!</v>
      </c>
      <c r="J19" s="137">
        <f t="shared" si="1"/>
        <v>0</v>
      </c>
      <c r="K19" s="105"/>
      <c r="L19" s="74"/>
      <c r="M19" s="74">
        <f t="shared" si="2"/>
        <v>0</v>
      </c>
      <c r="N19" s="74"/>
      <c r="O19" s="74"/>
      <c r="P19" s="110"/>
    </row>
    <row r="20" spans="1:22" s="39" customFormat="1">
      <c r="A20" s="36"/>
      <c r="B20" s="24"/>
      <c r="C20" s="105"/>
      <c r="D20" s="105"/>
      <c r="E20" s="115"/>
      <c r="F20" s="115"/>
      <c r="G20" s="106"/>
      <c r="H20" s="105"/>
      <c r="I20" s="136" t="e">
        <f t="shared" si="0"/>
        <v>#DIV/0!</v>
      </c>
      <c r="J20" s="137">
        <f t="shared" si="1"/>
        <v>0</v>
      </c>
      <c r="K20" s="105"/>
      <c r="L20" s="74"/>
      <c r="M20" s="74">
        <f t="shared" si="2"/>
        <v>0</v>
      </c>
      <c r="N20" s="74"/>
      <c r="O20" s="74"/>
      <c r="P20" s="110"/>
    </row>
    <row r="21" spans="1:22">
      <c r="A21" s="36"/>
      <c r="B21" s="24"/>
      <c r="C21" s="105"/>
      <c r="D21" s="105"/>
      <c r="E21" s="115"/>
      <c r="F21" s="115"/>
      <c r="G21" s="106"/>
      <c r="H21" s="105"/>
      <c r="I21" s="136" t="e">
        <f t="shared" si="0"/>
        <v>#DIV/0!</v>
      </c>
      <c r="J21" s="137">
        <f t="shared" si="1"/>
        <v>0</v>
      </c>
      <c r="K21" s="105"/>
      <c r="L21" s="74"/>
      <c r="M21" s="74">
        <f t="shared" si="2"/>
        <v>0</v>
      </c>
      <c r="N21" s="74"/>
      <c r="O21" s="74"/>
      <c r="P21" s="110"/>
      <c r="Q21" s="39"/>
      <c r="R21" s="39"/>
      <c r="S21" s="39"/>
      <c r="T21" s="39"/>
      <c r="U21" s="39"/>
      <c r="V21" s="39"/>
    </row>
    <row r="22" spans="1:22" s="50" customFormat="1">
      <c r="A22" s="36"/>
      <c r="B22" s="24"/>
      <c r="C22" s="105"/>
      <c r="D22" s="105"/>
      <c r="E22" s="115"/>
      <c r="F22" s="115"/>
      <c r="G22" s="106"/>
      <c r="H22" s="105"/>
      <c r="I22" s="136" t="e">
        <f t="shared" si="0"/>
        <v>#DIV/0!</v>
      </c>
      <c r="J22" s="137">
        <f t="shared" si="1"/>
        <v>0</v>
      </c>
      <c r="K22" s="105"/>
      <c r="L22" s="74"/>
      <c r="M22" s="74">
        <f t="shared" si="2"/>
        <v>0</v>
      </c>
      <c r="N22" s="74"/>
      <c r="O22" s="74"/>
      <c r="P22" s="110"/>
      <c r="Q22" s="39"/>
    </row>
    <row r="23" spans="1:22">
      <c r="A23" s="40"/>
      <c r="B23" s="24"/>
      <c r="C23" s="105"/>
      <c r="D23" s="105"/>
      <c r="E23" s="115"/>
      <c r="F23" s="115"/>
      <c r="G23" s="106"/>
      <c r="H23" s="105"/>
      <c r="I23" s="136" t="e">
        <f t="shared" si="0"/>
        <v>#DIV/0!</v>
      </c>
      <c r="J23" s="137">
        <f t="shared" si="1"/>
        <v>0</v>
      </c>
      <c r="K23" s="105"/>
      <c r="L23" s="74"/>
      <c r="M23" s="74">
        <f t="shared" si="2"/>
        <v>0</v>
      </c>
      <c r="N23" s="74"/>
      <c r="O23" s="74"/>
      <c r="P23" s="110"/>
      <c r="Q23" s="39"/>
      <c r="R23" s="52"/>
      <c r="S23" s="39"/>
      <c r="T23" s="39"/>
      <c r="U23" s="39"/>
      <c r="V23" s="39"/>
    </row>
    <row r="24" spans="1:22">
      <c r="A24" s="36"/>
      <c r="B24" s="24"/>
      <c r="C24" s="105"/>
      <c r="D24" s="105"/>
      <c r="E24" s="115"/>
      <c r="F24" s="115"/>
      <c r="G24" s="106"/>
      <c r="H24" s="105"/>
      <c r="I24" s="136" t="e">
        <f t="shared" si="0"/>
        <v>#DIV/0!</v>
      </c>
      <c r="J24" s="137">
        <f t="shared" si="1"/>
        <v>0</v>
      </c>
      <c r="K24" s="105"/>
      <c r="L24" s="74"/>
      <c r="M24" s="74">
        <f t="shared" si="2"/>
        <v>0</v>
      </c>
      <c r="N24" s="74"/>
      <c r="O24" s="74"/>
      <c r="P24" s="110"/>
      <c r="Q24" s="39"/>
      <c r="R24" s="39"/>
      <c r="S24" s="39"/>
      <c r="T24" s="39"/>
      <c r="U24" s="39"/>
      <c r="V24" s="39"/>
    </row>
    <row r="25" spans="1:22" s="39" customFormat="1">
      <c r="A25" s="36"/>
      <c r="B25" s="24"/>
      <c r="C25" s="105"/>
      <c r="D25" s="105"/>
      <c r="E25" s="115"/>
      <c r="F25" s="115"/>
      <c r="G25" s="106"/>
      <c r="H25" s="105"/>
      <c r="I25" s="136" t="e">
        <f t="shared" si="0"/>
        <v>#DIV/0!</v>
      </c>
      <c r="J25" s="137">
        <f t="shared" si="1"/>
        <v>0</v>
      </c>
      <c r="K25" s="105"/>
      <c r="L25" s="74"/>
      <c r="M25" s="74">
        <f t="shared" si="2"/>
        <v>0</v>
      </c>
      <c r="N25" s="74"/>
      <c r="O25" s="74"/>
      <c r="P25" s="110"/>
    </row>
    <row r="26" spans="1:22">
      <c r="A26" s="36"/>
      <c r="B26" s="24"/>
      <c r="C26" s="22"/>
      <c r="D26" s="22"/>
      <c r="E26" s="53"/>
      <c r="F26" s="53"/>
      <c r="G26" s="39"/>
      <c r="H26" s="22"/>
      <c r="I26" s="136" t="e">
        <f t="shared" si="0"/>
        <v>#DIV/0!</v>
      </c>
      <c r="J26" s="137">
        <f t="shared" si="1"/>
        <v>0</v>
      </c>
      <c r="K26" s="22"/>
      <c r="L26" s="17"/>
      <c r="M26" s="74">
        <f t="shared" si="2"/>
        <v>0</v>
      </c>
      <c r="N26" s="17"/>
      <c r="O26" s="17"/>
      <c r="P26" s="108"/>
      <c r="Q26" s="39"/>
      <c r="R26" s="39"/>
      <c r="S26" s="39"/>
      <c r="T26" s="39"/>
      <c r="U26" s="39"/>
      <c r="V26" s="39"/>
    </row>
    <row r="27" spans="1:22" s="50" customFormat="1">
      <c r="A27" s="36"/>
      <c r="B27" s="24"/>
      <c r="C27" s="22"/>
      <c r="D27" s="22"/>
      <c r="E27" s="53"/>
      <c r="F27" s="53"/>
      <c r="G27" s="39"/>
      <c r="H27" s="22"/>
      <c r="I27" s="136" t="e">
        <f t="shared" si="0"/>
        <v>#DIV/0!</v>
      </c>
      <c r="J27" s="137">
        <f t="shared" si="1"/>
        <v>0</v>
      </c>
      <c r="K27" s="22"/>
      <c r="L27" s="17"/>
      <c r="M27" s="74">
        <f t="shared" si="2"/>
        <v>0</v>
      </c>
      <c r="N27" s="17"/>
      <c r="O27" s="17"/>
      <c r="P27" s="22"/>
      <c r="Q27" s="39"/>
      <c r="R27" s="39"/>
      <c r="S27" s="53"/>
      <c r="T27" s="39"/>
      <c r="U27" s="39"/>
      <c r="V27" s="39"/>
    </row>
    <row r="28" spans="1:22">
      <c r="A28" s="40"/>
      <c r="B28" s="24"/>
      <c r="C28" s="22"/>
      <c r="D28" s="22"/>
      <c r="E28" s="53"/>
      <c r="F28" s="53"/>
      <c r="G28" s="39"/>
      <c r="H28" s="22"/>
      <c r="I28" s="136" t="e">
        <f t="shared" si="0"/>
        <v>#DIV/0!</v>
      </c>
      <c r="J28" s="137">
        <f t="shared" si="1"/>
        <v>0</v>
      </c>
      <c r="K28" s="22"/>
      <c r="L28" s="17"/>
      <c r="M28" s="74">
        <f t="shared" si="2"/>
        <v>0</v>
      </c>
      <c r="N28" s="17"/>
      <c r="O28" s="17"/>
      <c r="P28" s="108"/>
      <c r="Q28" s="39"/>
      <c r="R28" s="39"/>
      <c r="S28" s="39"/>
      <c r="T28" s="39"/>
      <c r="U28" s="39"/>
      <c r="V28" s="39"/>
    </row>
    <row r="29" spans="1:22">
      <c r="A29" s="36"/>
      <c r="B29" s="24"/>
      <c r="C29" s="22"/>
      <c r="D29" s="22"/>
      <c r="E29" s="53"/>
      <c r="F29" s="53"/>
      <c r="G29" s="39"/>
      <c r="H29" s="22"/>
      <c r="I29" s="136" t="e">
        <f t="shared" si="0"/>
        <v>#DIV/0!</v>
      </c>
      <c r="J29" s="137">
        <f t="shared" si="1"/>
        <v>0</v>
      </c>
      <c r="K29" s="22"/>
      <c r="L29" s="54"/>
      <c r="M29" s="74">
        <f t="shared" si="2"/>
        <v>0</v>
      </c>
      <c r="N29" s="17"/>
      <c r="O29" s="17"/>
      <c r="P29" s="108"/>
      <c r="Q29" s="39"/>
      <c r="R29" s="39"/>
      <c r="S29" s="39"/>
      <c r="T29" s="39"/>
      <c r="U29" s="39"/>
      <c r="V29" s="39"/>
    </row>
    <row r="30" spans="1:22">
      <c r="A30" s="36"/>
      <c r="B30" s="24"/>
      <c r="C30" s="22"/>
      <c r="D30" s="22"/>
      <c r="E30" s="53"/>
      <c r="F30" s="53"/>
      <c r="G30" s="39"/>
      <c r="H30" s="22"/>
      <c r="I30" s="136" t="e">
        <f t="shared" si="0"/>
        <v>#DIV/0!</v>
      </c>
      <c r="J30" s="137">
        <f t="shared" si="1"/>
        <v>0</v>
      </c>
      <c r="K30" s="22"/>
      <c r="L30" s="17"/>
      <c r="M30" s="74">
        <f t="shared" si="2"/>
        <v>0</v>
      </c>
      <c r="N30" s="17"/>
      <c r="O30" s="17"/>
      <c r="P30" s="108"/>
      <c r="Q30" s="39"/>
      <c r="R30" s="39"/>
      <c r="S30" s="39"/>
      <c r="T30" s="39"/>
      <c r="U30" s="39"/>
      <c r="V30" s="39"/>
    </row>
    <row r="31" spans="1:22">
      <c r="A31" s="36"/>
      <c r="B31" s="24"/>
      <c r="C31" s="22"/>
      <c r="D31" s="22"/>
      <c r="E31" s="53"/>
      <c r="F31" s="53"/>
      <c r="G31" s="39"/>
      <c r="H31" s="22"/>
      <c r="I31" s="136" t="e">
        <f t="shared" si="0"/>
        <v>#DIV/0!</v>
      </c>
      <c r="J31" s="137">
        <f t="shared" si="1"/>
        <v>0</v>
      </c>
      <c r="K31" s="22"/>
      <c r="L31" s="17"/>
      <c r="M31" s="74">
        <f t="shared" si="2"/>
        <v>0</v>
      </c>
      <c r="N31" s="17"/>
      <c r="O31" s="17"/>
      <c r="P31" s="108"/>
      <c r="Q31" s="39"/>
      <c r="R31" s="39"/>
      <c r="S31" s="39"/>
      <c r="T31" s="39"/>
      <c r="U31" s="39"/>
      <c r="V31" s="39"/>
    </row>
    <row r="32" spans="1:22">
      <c r="A32" s="36"/>
      <c r="B32" s="24"/>
      <c r="C32" s="22"/>
      <c r="D32" s="22"/>
      <c r="E32" s="53"/>
      <c r="F32" s="53"/>
      <c r="G32" s="39"/>
      <c r="H32" s="22"/>
      <c r="I32" s="136" t="e">
        <f t="shared" si="0"/>
        <v>#DIV/0!</v>
      </c>
      <c r="J32" s="137">
        <f t="shared" si="1"/>
        <v>0</v>
      </c>
      <c r="K32" s="22"/>
      <c r="L32" s="17"/>
      <c r="M32" s="74">
        <f t="shared" si="2"/>
        <v>0</v>
      </c>
      <c r="N32" s="17"/>
      <c r="O32" s="17"/>
      <c r="P32" s="108"/>
      <c r="Q32" s="39"/>
      <c r="R32" s="39"/>
      <c r="S32" s="39"/>
      <c r="T32" s="39"/>
      <c r="U32" s="39"/>
      <c r="V32" s="39"/>
    </row>
    <row r="33" spans="1:22">
      <c r="A33" s="36"/>
      <c r="B33" s="24"/>
      <c r="C33" s="22"/>
      <c r="D33" s="22"/>
      <c r="E33" s="53"/>
      <c r="F33" s="53"/>
      <c r="G33" s="39"/>
      <c r="H33" s="22"/>
      <c r="I33" s="136" t="e">
        <f t="shared" si="0"/>
        <v>#DIV/0!</v>
      </c>
      <c r="J33" s="137">
        <f t="shared" si="1"/>
        <v>0</v>
      </c>
      <c r="K33" s="22"/>
      <c r="L33" s="17"/>
      <c r="M33" s="74">
        <f t="shared" si="2"/>
        <v>0</v>
      </c>
      <c r="N33" s="17"/>
      <c r="O33" s="54"/>
      <c r="P33" s="108"/>
      <c r="Q33" s="39"/>
      <c r="R33" s="39"/>
      <c r="S33" s="39"/>
      <c r="T33" s="39"/>
      <c r="U33" s="39"/>
      <c r="V33" s="39"/>
    </row>
    <row r="34" spans="1:22" s="50" customFormat="1">
      <c r="A34" s="36"/>
      <c r="B34" s="24"/>
      <c r="C34" s="22"/>
      <c r="D34" s="22"/>
      <c r="E34" s="53"/>
      <c r="F34" s="53"/>
      <c r="G34" s="39"/>
      <c r="H34" s="22"/>
      <c r="I34" s="136" t="e">
        <f t="shared" si="0"/>
        <v>#DIV/0!</v>
      </c>
      <c r="J34" s="137">
        <f t="shared" si="1"/>
        <v>0</v>
      </c>
      <c r="K34" s="22"/>
      <c r="L34" s="17"/>
      <c r="M34" s="74">
        <f t="shared" si="2"/>
        <v>0</v>
      </c>
      <c r="N34" s="17"/>
      <c r="O34" s="17"/>
      <c r="P34" s="108"/>
      <c r="Q34" s="39"/>
      <c r="R34" s="52"/>
    </row>
    <row r="35" spans="1:22">
      <c r="A35" s="36"/>
      <c r="B35" s="24"/>
      <c r="C35" s="22"/>
      <c r="D35" s="22"/>
      <c r="E35" s="53"/>
      <c r="F35" s="53"/>
      <c r="G35" s="39"/>
      <c r="H35" s="22"/>
      <c r="I35" s="136" t="e">
        <f t="shared" si="0"/>
        <v>#DIV/0!</v>
      </c>
      <c r="J35" s="137">
        <f t="shared" si="1"/>
        <v>0</v>
      </c>
      <c r="K35" s="22"/>
      <c r="L35" s="17"/>
      <c r="M35" s="74">
        <f t="shared" si="2"/>
        <v>0</v>
      </c>
      <c r="N35" s="17"/>
      <c r="O35" s="17"/>
      <c r="P35" s="108"/>
      <c r="Q35" s="39"/>
      <c r="R35" s="39"/>
      <c r="S35" s="39"/>
      <c r="T35" s="39"/>
      <c r="U35" s="39"/>
      <c r="V35" s="39"/>
    </row>
    <row r="36" spans="1:22">
      <c r="A36" s="36"/>
      <c r="B36" s="24"/>
      <c r="C36" s="22"/>
      <c r="D36" s="22"/>
      <c r="E36" s="53"/>
      <c r="F36" s="53"/>
      <c r="G36" s="39"/>
      <c r="H36" s="22"/>
      <c r="I36" s="136" t="e">
        <f t="shared" si="0"/>
        <v>#DIV/0!</v>
      </c>
      <c r="J36" s="137">
        <f t="shared" si="1"/>
        <v>0</v>
      </c>
      <c r="K36" s="22"/>
      <c r="L36" s="17"/>
      <c r="M36" s="74">
        <f t="shared" si="2"/>
        <v>0</v>
      </c>
      <c r="N36" s="17"/>
      <c r="O36" s="17"/>
      <c r="P36" s="108"/>
      <c r="Q36" s="39"/>
      <c r="R36" s="39"/>
      <c r="S36" s="39"/>
      <c r="T36" s="39"/>
      <c r="U36" s="39"/>
      <c r="V36" s="39"/>
    </row>
    <row r="37" spans="1:22" s="50" customFormat="1">
      <c r="A37" s="36"/>
      <c r="B37" s="24"/>
      <c r="C37" s="22"/>
      <c r="D37" s="22"/>
      <c r="E37" s="53"/>
      <c r="F37" s="53"/>
      <c r="G37" s="39"/>
      <c r="H37" s="22"/>
      <c r="I37" s="136" t="e">
        <f t="shared" si="0"/>
        <v>#DIV/0!</v>
      </c>
      <c r="J37" s="137">
        <f t="shared" si="1"/>
        <v>0</v>
      </c>
      <c r="K37" s="22"/>
      <c r="L37" s="17"/>
      <c r="M37" s="74">
        <f t="shared" si="2"/>
        <v>0</v>
      </c>
      <c r="N37" s="17"/>
      <c r="O37" s="17"/>
      <c r="P37" s="108"/>
      <c r="Q37" s="39"/>
      <c r="R37" s="39"/>
      <c r="S37" s="53"/>
      <c r="T37" s="39"/>
      <c r="U37" s="39"/>
      <c r="V37" s="39"/>
    </row>
    <row r="38" spans="1:22">
      <c r="A38" s="40"/>
      <c r="B38" s="24"/>
      <c r="C38" s="22"/>
      <c r="D38" s="22"/>
      <c r="E38" s="53"/>
      <c r="F38" s="53"/>
      <c r="G38" s="39"/>
      <c r="H38" s="22"/>
      <c r="I38" s="136" t="e">
        <f t="shared" si="0"/>
        <v>#DIV/0!</v>
      </c>
      <c r="J38" s="137">
        <f t="shared" si="1"/>
        <v>0</v>
      </c>
      <c r="K38" s="22"/>
      <c r="L38" s="17"/>
      <c r="M38" s="74">
        <f t="shared" si="2"/>
        <v>0</v>
      </c>
      <c r="N38" s="17"/>
      <c r="O38" s="17"/>
      <c r="P38" s="108"/>
      <c r="Q38" s="39"/>
      <c r="R38" s="39"/>
      <c r="S38" s="39"/>
      <c r="T38" s="39"/>
      <c r="U38" s="39"/>
      <c r="V38" s="39"/>
    </row>
    <row r="39" spans="1:22">
      <c r="A39" s="36"/>
      <c r="B39" s="24"/>
      <c r="C39" s="22"/>
      <c r="D39" s="22"/>
      <c r="E39" s="53"/>
      <c r="F39" s="53"/>
      <c r="G39" s="39"/>
      <c r="H39" s="22"/>
      <c r="I39" s="136" t="e">
        <f t="shared" si="0"/>
        <v>#DIV/0!</v>
      </c>
      <c r="J39" s="137">
        <f t="shared" si="1"/>
        <v>0</v>
      </c>
      <c r="K39" s="22"/>
      <c r="L39" s="17"/>
      <c r="M39" s="74">
        <f t="shared" si="2"/>
        <v>0</v>
      </c>
      <c r="N39" s="17"/>
      <c r="O39" s="17"/>
      <c r="P39" s="108"/>
      <c r="Q39" s="39"/>
      <c r="R39" s="39"/>
      <c r="S39" s="39"/>
      <c r="T39" s="39"/>
      <c r="U39" s="39"/>
      <c r="V39" s="39"/>
    </row>
    <row r="40" spans="1:22">
      <c r="A40" s="36"/>
      <c r="B40" s="24"/>
      <c r="C40" s="22"/>
      <c r="D40" s="22"/>
      <c r="E40" s="53"/>
      <c r="F40" s="53"/>
      <c r="G40" s="39"/>
      <c r="H40" s="22"/>
      <c r="I40" s="136" t="e">
        <f t="shared" si="0"/>
        <v>#DIV/0!</v>
      </c>
      <c r="J40" s="137">
        <f t="shared" si="1"/>
        <v>0</v>
      </c>
      <c r="K40" s="22"/>
      <c r="L40" s="17"/>
      <c r="M40" s="74">
        <f t="shared" si="2"/>
        <v>0</v>
      </c>
      <c r="N40" s="17"/>
      <c r="O40" s="17"/>
      <c r="P40" s="108"/>
      <c r="Q40" s="39"/>
      <c r="R40" s="39"/>
      <c r="S40" s="39"/>
      <c r="T40" s="39"/>
      <c r="U40" s="39"/>
      <c r="V40" s="39"/>
    </row>
    <row r="41" spans="1:22">
      <c r="A41" s="36"/>
      <c r="B41" s="24"/>
      <c r="C41" s="22"/>
      <c r="D41" s="22"/>
      <c r="E41" s="53"/>
      <c r="F41" s="53"/>
      <c r="G41" s="39"/>
      <c r="H41" s="22"/>
      <c r="I41" s="136" t="e">
        <f t="shared" si="0"/>
        <v>#DIV/0!</v>
      </c>
      <c r="J41" s="137">
        <f t="shared" si="1"/>
        <v>0</v>
      </c>
      <c r="K41" s="22"/>
      <c r="L41" s="17"/>
      <c r="M41" s="74">
        <f t="shared" si="2"/>
        <v>0</v>
      </c>
      <c r="N41" s="17"/>
      <c r="O41" s="17"/>
      <c r="P41" s="108"/>
      <c r="Q41" s="39"/>
      <c r="R41" s="39"/>
      <c r="S41" s="39"/>
      <c r="T41" s="39"/>
      <c r="U41" s="39"/>
      <c r="V41" s="39"/>
    </row>
    <row r="42" spans="1:22">
      <c r="A42" s="36"/>
      <c r="B42" s="24"/>
      <c r="C42" s="22"/>
      <c r="D42" s="22"/>
      <c r="E42" s="53"/>
      <c r="F42" s="53"/>
      <c r="G42" s="39"/>
      <c r="H42" s="22"/>
      <c r="I42" s="136"/>
      <c r="J42" s="137"/>
      <c r="K42" s="22"/>
      <c r="L42" s="17"/>
      <c r="M42" s="74"/>
      <c r="N42" s="17"/>
      <c r="O42" s="17"/>
      <c r="P42" s="108"/>
      <c r="Q42" s="39"/>
      <c r="R42" s="53"/>
      <c r="S42" s="39"/>
      <c r="T42" s="39"/>
      <c r="U42" s="39"/>
      <c r="V42" s="39"/>
    </row>
    <row r="43" spans="1:22">
      <c r="A43" s="36"/>
      <c r="B43" s="24"/>
      <c r="C43" s="22"/>
      <c r="D43" s="22"/>
      <c r="E43" s="53"/>
      <c r="F43" s="53"/>
      <c r="G43" s="39"/>
      <c r="H43" s="22"/>
      <c r="I43" s="136"/>
      <c r="J43" s="137"/>
      <c r="K43" s="22"/>
      <c r="L43" s="17"/>
      <c r="M43" s="74"/>
      <c r="N43" s="17"/>
      <c r="O43" s="17"/>
      <c r="P43" s="108"/>
      <c r="Q43" s="39"/>
      <c r="R43" s="39"/>
      <c r="S43" s="39"/>
      <c r="T43" s="39"/>
      <c r="U43" s="39"/>
      <c r="V43" s="39"/>
    </row>
    <row r="44" spans="1:22">
      <c r="A44" s="36"/>
      <c r="B44" s="24"/>
      <c r="C44" s="22"/>
      <c r="D44" s="22"/>
      <c r="E44" s="53"/>
      <c r="F44" s="53"/>
      <c r="G44" s="39"/>
      <c r="H44" s="22"/>
      <c r="I44" s="136"/>
      <c r="J44" s="137"/>
      <c r="K44" s="22"/>
      <c r="L44" s="17"/>
      <c r="M44" s="74"/>
      <c r="N44" s="17"/>
      <c r="O44" s="17"/>
      <c r="P44" s="22"/>
      <c r="Q44" s="39"/>
      <c r="R44" s="39"/>
      <c r="S44" s="39"/>
      <c r="T44" s="39"/>
      <c r="U44" s="39"/>
      <c r="V44" s="39"/>
    </row>
    <row r="45" spans="1:22">
      <c r="A45" s="36"/>
      <c r="B45" s="24"/>
      <c r="C45" s="22"/>
      <c r="D45" s="22"/>
      <c r="E45" s="53"/>
      <c r="F45" s="53"/>
      <c r="G45" s="39"/>
      <c r="H45" s="22"/>
      <c r="I45" s="136"/>
      <c r="J45" s="137"/>
      <c r="K45" s="22"/>
      <c r="L45" s="17"/>
      <c r="M45" s="74"/>
      <c r="N45" s="17"/>
      <c r="O45" s="17"/>
      <c r="P45" s="22"/>
      <c r="Q45" s="39"/>
      <c r="R45" s="39"/>
      <c r="S45" s="39"/>
      <c r="T45" s="39"/>
      <c r="U45" s="39"/>
      <c r="V45" s="39"/>
    </row>
    <row r="46" spans="1:22">
      <c r="A46" s="36"/>
      <c r="B46" s="24"/>
      <c r="C46" s="22"/>
      <c r="D46" s="22"/>
      <c r="E46" s="53"/>
      <c r="F46" s="53"/>
      <c r="G46" s="39"/>
      <c r="H46" s="22"/>
      <c r="I46" s="136"/>
      <c r="J46" s="137"/>
      <c r="K46" s="22"/>
      <c r="L46" s="17"/>
      <c r="M46" s="74"/>
      <c r="N46" s="17"/>
      <c r="O46" s="17"/>
      <c r="P46" s="22"/>
      <c r="Q46" s="39"/>
      <c r="R46" s="39"/>
      <c r="S46" s="39"/>
      <c r="T46" s="39"/>
      <c r="U46" s="39"/>
      <c r="V46" s="39"/>
    </row>
    <row r="47" spans="1:22" s="50" customFormat="1">
      <c r="A47" s="36"/>
      <c r="B47" s="24"/>
      <c r="C47" s="22"/>
      <c r="D47" s="22"/>
      <c r="E47" s="53"/>
      <c r="F47" s="53"/>
      <c r="G47" s="39"/>
      <c r="H47" s="22"/>
      <c r="I47" s="136"/>
      <c r="J47" s="137"/>
      <c r="K47" s="22"/>
      <c r="L47" s="17"/>
      <c r="M47" s="74"/>
      <c r="N47" s="17"/>
      <c r="O47" s="17"/>
      <c r="P47" s="108"/>
      <c r="Q47" s="39"/>
      <c r="R47" s="39"/>
      <c r="S47" s="53"/>
      <c r="T47" s="39"/>
      <c r="U47" s="39"/>
      <c r="V47" s="39"/>
    </row>
    <row r="48" spans="1:22">
      <c r="A48" s="40"/>
      <c r="B48" s="24"/>
      <c r="C48" s="22"/>
      <c r="D48" s="22"/>
      <c r="E48" s="53"/>
      <c r="F48" s="53"/>
      <c r="G48" s="39"/>
      <c r="H48" s="22"/>
      <c r="I48" s="136"/>
      <c r="J48" s="137"/>
      <c r="K48" s="22"/>
      <c r="L48" s="17"/>
      <c r="M48" s="74"/>
      <c r="N48" s="17"/>
      <c r="O48" s="17"/>
      <c r="P48" s="108"/>
      <c r="Q48" s="39"/>
      <c r="R48" s="39"/>
      <c r="S48" s="39"/>
      <c r="T48" s="39"/>
      <c r="U48" s="39"/>
      <c r="V48" s="39"/>
    </row>
    <row r="49" spans="1:22">
      <c r="A49" s="36"/>
      <c r="B49" s="24"/>
      <c r="C49" s="22"/>
      <c r="D49" s="22"/>
      <c r="E49" s="53"/>
      <c r="F49" s="53"/>
      <c r="G49" s="39"/>
      <c r="H49" s="22"/>
      <c r="I49" s="136"/>
      <c r="J49" s="137"/>
      <c r="K49" s="22"/>
      <c r="L49" s="17"/>
      <c r="M49" s="74"/>
      <c r="N49" s="17"/>
      <c r="O49" s="17"/>
      <c r="P49" s="108"/>
      <c r="Q49" s="39"/>
      <c r="R49" s="39"/>
      <c r="S49" s="39"/>
      <c r="T49" s="39"/>
      <c r="U49" s="39"/>
      <c r="V49" s="39"/>
    </row>
    <row r="50" spans="1:22">
      <c r="A50" s="36"/>
      <c r="B50" s="24"/>
      <c r="C50" s="22"/>
      <c r="D50" s="22"/>
      <c r="E50" s="53"/>
      <c r="F50" s="53"/>
      <c r="G50" s="39"/>
      <c r="H50" s="22"/>
      <c r="I50" s="136"/>
      <c r="J50" s="137"/>
      <c r="K50" s="22"/>
      <c r="L50" s="17"/>
      <c r="M50" s="74"/>
      <c r="N50" s="17"/>
      <c r="O50" s="17"/>
      <c r="P50" s="22"/>
      <c r="Q50" s="39"/>
      <c r="R50" s="39"/>
      <c r="S50" s="39"/>
      <c r="T50" s="39"/>
      <c r="U50" s="39"/>
      <c r="V50" s="39"/>
    </row>
    <row r="51" spans="1:22">
      <c r="A51" s="36"/>
      <c r="B51" s="24"/>
      <c r="C51" s="22"/>
      <c r="D51" s="22"/>
      <c r="E51" s="53"/>
      <c r="F51" s="53"/>
      <c r="G51" s="39"/>
      <c r="H51" s="22"/>
      <c r="I51" s="136"/>
      <c r="J51" s="137"/>
      <c r="K51" s="22"/>
      <c r="L51" s="17"/>
      <c r="M51" s="74"/>
      <c r="N51" s="17"/>
      <c r="O51" s="17"/>
      <c r="P51" s="108"/>
      <c r="Q51" s="39"/>
      <c r="R51" s="39"/>
      <c r="S51" s="39"/>
      <c r="T51" s="39"/>
      <c r="U51" s="39"/>
      <c r="V51" s="39"/>
    </row>
    <row r="52" spans="1:22" s="50" customFormat="1">
      <c r="A52" s="36"/>
      <c r="B52" s="24"/>
      <c r="C52" s="22"/>
      <c r="D52" s="22"/>
      <c r="E52" s="53"/>
      <c r="F52" s="53"/>
      <c r="G52" s="39"/>
      <c r="H52" s="22"/>
      <c r="I52" s="136"/>
      <c r="J52" s="137"/>
      <c r="K52" s="22"/>
      <c r="L52" s="17"/>
      <c r="M52" s="74"/>
      <c r="N52" s="17"/>
      <c r="O52" s="17"/>
      <c r="P52" s="108"/>
      <c r="Q52" s="39"/>
      <c r="R52" s="52"/>
    </row>
    <row r="53" spans="1:22">
      <c r="A53" s="40"/>
      <c r="B53" s="24"/>
      <c r="C53" s="22"/>
      <c r="D53" s="22"/>
      <c r="E53" s="53"/>
      <c r="F53" s="53"/>
      <c r="G53" s="39"/>
      <c r="H53" s="22"/>
      <c r="I53" s="136"/>
      <c r="J53" s="137"/>
      <c r="K53" s="22"/>
      <c r="L53" s="17"/>
      <c r="M53" s="74"/>
      <c r="N53" s="17"/>
      <c r="O53" s="17"/>
      <c r="P53" s="108"/>
      <c r="Q53" s="39"/>
      <c r="R53" s="39"/>
      <c r="S53" s="39"/>
      <c r="T53" s="39"/>
      <c r="U53" s="39"/>
      <c r="V53" s="39"/>
    </row>
    <row r="54" spans="1:22">
      <c r="A54" s="36"/>
      <c r="B54" s="24"/>
      <c r="C54" s="22"/>
      <c r="D54" s="22"/>
      <c r="E54" s="53"/>
      <c r="F54" s="53"/>
      <c r="G54" s="39"/>
      <c r="H54" s="22"/>
      <c r="I54" s="136"/>
      <c r="J54" s="137"/>
      <c r="K54" s="22"/>
      <c r="L54" s="17"/>
      <c r="M54" s="74"/>
      <c r="N54" s="17"/>
      <c r="O54" s="17"/>
      <c r="P54" s="108"/>
      <c r="Q54" s="39"/>
      <c r="R54" s="39"/>
      <c r="S54" s="39"/>
      <c r="T54" s="39"/>
      <c r="U54" s="39"/>
      <c r="V54" s="39"/>
    </row>
    <row r="55" spans="1:22">
      <c r="A55" s="36"/>
      <c r="B55" s="24"/>
      <c r="C55" s="22"/>
      <c r="D55" s="22"/>
      <c r="E55" s="53"/>
      <c r="F55" s="53"/>
      <c r="G55" s="39"/>
      <c r="H55" s="22"/>
      <c r="I55" s="136"/>
      <c r="J55" s="137"/>
      <c r="K55" s="22"/>
      <c r="L55" s="17"/>
      <c r="M55" s="74"/>
      <c r="N55" s="17"/>
      <c r="O55" s="17"/>
      <c r="P55" s="108"/>
      <c r="Q55" s="39"/>
      <c r="R55" s="39"/>
      <c r="S55" s="39"/>
      <c r="T55" s="39"/>
      <c r="U55" s="39"/>
      <c r="V55" s="39"/>
    </row>
    <row r="56" spans="1:22">
      <c r="A56" s="36"/>
      <c r="B56" s="24"/>
      <c r="C56" s="22"/>
      <c r="D56" s="22"/>
      <c r="E56" s="53"/>
      <c r="F56" s="53"/>
      <c r="G56" s="39"/>
      <c r="H56" s="22"/>
      <c r="I56" s="136"/>
      <c r="J56" s="137"/>
      <c r="K56" s="22"/>
      <c r="L56" s="17"/>
      <c r="M56" s="74"/>
      <c r="N56" s="17"/>
      <c r="O56" s="17"/>
      <c r="P56" s="108"/>
      <c r="Q56" s="39"/>
      <c r="R56" s="39"/>
      <c r="S56" s="39"/>
      <c r="T56" s="39"/>
      <c r="U56" s="39"/>
      <c r="V56" s="39"/>
    </row>
    <row r="57" spans="1:22" s="50" customFormat="1">
      <c r="A57" s="36"/>
      <c r="B57" s="24"/>
      <c r="C57" s="22"/>
      <c r="D57" s="22"/>
      <c r="E57" s="53"/>
      <c r="F57" s="53"/>
      <c r="G57" s="39"/>
      <c r="H57" s="22"/>
      <c r="I57" s="136"/>
      <c r="J57" s="137"/>
      <c r="K57" s="22"/>
      <c r="L57" s="17"/>
      <c r="M57" s="74"/>
      <c r="N57" s="17"/>
      <c r="O57" s="17"/>
      <c r="P57" s="108"/>
      <c r="Q57" s="39"/>
      <c r="R57" s="39"/>
      <c r="S57" s="39"/>
      <c r="T57" s="39"/>
      <c r="U57" s="39"/>
      <c r="V57" s="39"/>
    </row>
    <row r="58" spans="1:22">
      <c r="A58" s="40"/>
      <c r="B58" s="24"/>
      <c r="C58" s="22"/>
      <c r="D58" s="22"/>
      <c r="E58" s="53"/>
      <c r="F58" s="53"/>
      <c r="G58" s="39"/>
      <c r="H58" s="22"/>
      <c r="I58" s="136"/>
      <c r="J58" s="137"/>
      <c r="K58" s="22"/>
      <c r="L58" s="17"/>
      <c r="M58" s="74"/>
      <c r="N58" s="17"/>
      <c r="O58" s="17"/>
      <c r="P58" s="108"/>
      <c r="Q58" s="39"/>
      <c r="R58" s="39"/>
      <c r="S58" s="39"/>
      <c r="T58" s="39"/>
      <c r="U58" s="39"/>
      <c r="V58" s="39"/>
    </row>
    <row r="59" spans="1:22">
      <c r="A59" s="36"/>
      <c r="B59" s="24"/>
      <c r="C59" s="22"/>
      <c r="D59" s="22"/>
      <c r="E59" s="53"/>
      <c r="F59" s="53"/>
      <c r="G59" s="39"/>
      <c r="H59" s="22"/>
      <c r="I59" s="136"/>
      <c r="J59" s="137"/>
      <c r="K59" s="22"/>
      <c r="L59" s="17"/>
      <c r="M59" s="74"/>
      <c r="N59" s="17"/>
      <c r="O59" s="17"/>
      <c r="P59" s="108"/>
      <c r="Q59" s="39"/>
      <c r="R59" s="39"/>
      <c r="S59" s="39"/>
      <c r="T59" s="39"/>
      <c r="U59" s="39"/>
      <c r="V59" s="39"/>
    </row>
    <row r="60" spans="1:22">
      <c r="A60" s="36"/>
      <c r="B60" s="24"/>
      <c r="C60" s="22"/>
      <c r="D60" s="22"/>
      <c r="E60" s="53"/>
      <c r="F60" s="53"/>
      <c r="G60" s="39"/>
      <c r="H60" s="22"/>
      <c r="I60" s="136"/>
      <c r="J60" s="137"/>
      <c r="K60" s="22"/>
      <c r="L60" s="17"/>
      <c r="M60" s="74"/>
      <c r="N60" s="17"/>
      <c r="O60" s="17"/>
      <c r="P60" s="108"/>
      <c r="Q60" s="39"/>
      <c r="R60" s="39"/>
      <c r="S60" s="39"/>
      <c r="T60" s="39"/>
      <c r="U60" s="39"/>
      <c r="V60" s="39"/>
    </row>
    <row r="61" spans="1:22">
      <c r="A61" s="36"/>
      <c r="B61" s="24"/>
      <c r="C61" s="22"/>
      <c r="D61" s="22"/>
      <c r="E61" s="53"/>
      <c r="F61" s="53"/>
      <c r="G61" s="39"/>
      <c r="H61" s="22"/>
      <c r="I61" s="136"/>
      <c r="J61" s="137"/>
      <c r="K61" s="22"/>
      <c r="L61" s="17"/>
      <c r="M61" s="74"/>
      <c r="N61" s="17"/>
      <c r="O61" s="17"/>
      <c r="P61" s="108"/>
      <c r="Q61" s="39"/>
      <c r="R61" s="39"/>
      <c r="S61" s="39"/>
      <c r="T61" s="39"/>
      <c r="U61" s="39"/>
      <c r="V61" s="39"/>
    </row>
    <row r="62" spans="1:22">
      <c r="A62" s="36"/>
      <c r="B62" s="24"/>
      <c r="C62" s="22"/>
      <c r="D62" s="22"/>
      <c r="E62" s="53"/>
      <c r="F62" s="53"/>
      <c r="G62" s="39"/>
      <c r="H62" s="22"/>
      <c r="I62" s="136"/>
      <c r="J62" s="137"/>
      <c r="K62" s="22"/>
      <c r="L62" s="17"/>
      <c r="M62" s="74"/>
      <c r="N62" s="17"/>
      <c r="O62" s="17"/>
      <c r="P62" s="108"/>
      <c r="Q62" s="39"/>
      <c r="R62" s="39"/>
      <c r="S62" s="39"/>
      <c r="T62" s="39"/>
      <c r="U62" s="39"/>
      <c r="V62" s="39"/>
    </row>
    <row r="63" spans="1:22">
      <c r="A63" s="36"/>
      <c r="B63" s="24"/>
      <c r="C63" s="22"/>
      <c r="D63" s="22"/>
      <c r="E63" s="53"/>
      <c r="F63" s="53"/>
      <c r="G63" s="39"/>
      <c r="H63" s="22"/>
      <c r="I63" s="136"/>
      <c r="J63" s="137"/>
      <c r="K63" s="22"/>
      <c r="L63" s="17"/>
      <c r="M63" s="74"/>
      <c r="N63" s="17"/>
      <c r="O63" s="17"/>
      <c r="P63" s="108"/>
      <c r="Q63" s="39"/>
      <c r="R63" s="39"/>
      <c r="S63" s="39"/>
      <c r="T63" s="39"/>
      <c r="U63" s="39"/>
      <c r="V63" s="39"/>
    </row>
    <row r="64" spans="1:22">
      <c r="A64" s="36"/>
      <c r="B64" s="24"/>
      <c r="C64" s="22"/>
      <c r="D64" s="22"/>
      <c r="E64" s="53"/>
      <c r="F64" s="53"/>
      <c r="G64" s="39"/>
      <c r="H64" s="22"/>
      <c r="I64" s="136"/>
      <c r="J64" s="137"/>
      <c r="K64" s="22"/>
      <c r="L64" s="17"/>
      <c r="M64" s="74"/>
      <c r="N64" s="17"/>
      <c r="O64" s="17"/>
      <c r="P64" s="108"/>
      <c r="Q64" s="39"/>
      <c r="R64" s="39"/>
      <c r="S64" s="39"/>
      <c r="T64" s="39"/>
      <c r="U64" s="39"/>
      <c r="V64" s="39"/>
    </row>
    <row r="65" spans="1:22">
      <c r="A65" s="36"/>
      <c r="B65" s="24"/>
      <c r="C65" s="22"/>
      <c r="D65" s="22"/>
      <c r="E65" s="53"/>
      <c r="F65" s="53"/>
      <c r="G65" s="39"/>
      <c r="H65" s="22"/>
      <c r="I65" s="136"/>
      <c r="J65" s="137"/>
      <c r="K65" s="22"/>
      <c r="L65" s="17"/>
      <c r="M65" s="74"/>
      <c r="N65" s="17"/>
      <c r="O65" s="17"/>
      <c r="P65" s="108"/>
      <c r="Q65" s="39"/>
      <c r="R65" s="39"/>
      <c r="S65" s="39"/>
      <c r="T65" s="39"/>
      <c r="U65" s="39"/>
      <c r="V65" s="39"/>
    </row>
    <row r="66" spans="1:22">
      <c r="A66" s="36"/>
      <c r="B66" s="24"/>
      <c r="C66" s="22"/>
      <c r="D66" s="22"/>
      <c r="E66" s="53"/>
      <c r="F66" s="53"/>
      <c r="G66" s="39"/>
      <c r="H66" s="22"/>
      <c r="I66" s="136"/>
      <c r="J66" s="137"/>
      <c r="K66" s="22"/>
      <c r="L66" s="17"/>
      <c r="M66" s="74"/>
      <c r="N66" s="17"/>
      <c r="O66" s="17"/>
      <c r="P66" s="108"/>
      <c r="Q66" s="39"/>
      <c r="R66" s="39"/>
      <c r="S66" s="39"/>
      <c r="T66" s="39"/>
      <c r="U66" s="39"/>
      <c r="V66" s="39"/>
    </row>
    <row r="67" spans="1:22" s="50" customFormat="1">
      <c r="A67" s="36"/>
      <c r="B67" s="106"/>
      <c r="C67" s="22"/>
      <c r="D67" s="22"/>
      <c r="E67" s="53"/>
      <c r="F67" s="53"/>
      <c r="G67" s="39"/>
      <c r="H67" s="22"/>
      <c r="I67" s="136"/>
      <c r="J67" s="137"/>
      <c r="K67" s="22"/>
      <c r="L67" s="17"/>
      <c r="M67" s="74"/>
      <c r="N67" s="17"/>
      <c r="O67" s="17"/>
      <c r="P67" s="108"/>
      <c r="Q67" s="39"/>
      <c r="S67" s="52"/>
    </row>
    <row r="68" spans="1:22">
      <c r="A68" s="40"/>
      <c r="B68" s="24"/>
      <c r="C68" s="22"/>
      <c r="D68" s="22"/>
      <c r="E68" s="53"/>
      <c r="F68" s="53"/>
      <c r="G68" s="39"/>
      <c r="H68" s="22"/>
      <c r="I68" s="136"/>
      <c r="J68" s="137"/>
      <c r="K68" s="22"/>
      <c r="L68" s="17"/>
      <c r="M68" s="74"/>
      <c r="N68" s="17"/>
      <c r="O68" s="17"/>
      <c r="P68" s="108"/>
      <c r="Q68" s="39"/>
      <c r="R68" s="39"/>
      <c r="S68" s="39"/>
      <c r="T68" s="39"/>
      <c r="U68" s="39"/>
      <c r="V68" s="39"/>
    </row>
    <row r="69" spans="1:22">
      <c r="A69" s="36"/>
      <c r="B69" s="24"/>
      <c r="C69" s="22"/>
      <c r="D69" s="22"/>
      <c r="E69" s="53"/>
      <c r="F69" s="53"/>
      <c r="G69" s="39"/>
      <c r="H69" s="22"/>
      <c r="I69" s="136"/>
      <c r="J69" s="137"/>
      <c r="K69" s="22"/>
      <c r="L69" s="17"/>
      <c r="M69" s="74"/>
      <c r="N69" s="17"/>
      <c r="O69" s="17"/>
      <c r="P69" s="108"/>
      <c r="Q69" s="39"/>
      <c r="R69" s="53"/>
      <c r="S69" s="39"/>
      <c r="T69" s="39"/>
      <c r="U69" s="39"/>
      <c r="V69" s="39"/>
    </row>
    <row r="70" spans="1:22">
      <c r="A70" s="36"/>
      <c r="B70" s="24"/>
      <c r="C70" s="22"/>
      <c r="D70" s="22"/>
      <c r="E70" s="53"/>
      <c r="F70" s="53"/>
      <c r="G70" s="39"/>
      <c r="H70" s="22"/>
      <c r="I70" s="136"/>
      <c r="J70" s="137"/>
      <c r="K70" s="22"/>
      <c r="L70" s="17"/>
      <c r="M70" s="74"/>
      <c r="N70" s="17"/>
      <c r="O70" s="17"/>
      <c r="P70" s="108"/>
      <c r="Q70" s="39"/>
      <c r="R70" s="39"/>
      <c r="S70" s="39"/>
      <c r="T70" s="39"/>
      <c r="U70" s="39"/>
      <c r="V70" s="39"/>
    </row>
    <row r="71" spans="1:22">
      <c r="A71" s="36"/>
      <c r="B71" s="24"/>
      <c r="C71" s="22"/>
      <c r="D71" s="22"/>
      <c r="E71" s="53"/>
      <c r="F71" s="53"/>
      <c r="G71" s="39"/>
      <c r="H71" s="22"/>
      <c r="I71" s="136"/>
      <c r="J71" s="137"/>
      <c r="K71" s="22"/>
      <c r="L71" s="17"/>
      <c r="M71" s="74"/>
      <c r="N71" s="17"/>
      <c r="O71" s="17"/>
      <c r="P71" s="108"/>
      <c r="Q71" s="39"/>
      <c r="R71" s="39"/>
      <c r="S71" s="39"/>
      <c r="T71" s="39"/>
      <c r="U71" s="39"/>
      <c r="V71" s="39"/>
    </row>
    <row r="72" spans="1:22">
      <c r="A72" s="36"/>
      <c r="B72" s="24"/>
      <c r="C72" s="22"/>
      <c r="D72" s="22"/>
      <c r="E72" s="53"/>
      <c r="F72" s="53"/>
      <c r="G72" s="39"/>
      <c r="H72" s="22"/>
      <c r="I72" s="136"/>
      <c r="J72" s="137"/>
      <c r="K72" s="22"/>
      <c r="L72" s="17"/>
      <c r="M72" s="74"/>
      <c r="N72" s="17"/>
      <c r="O72" s="17"/>
      <c r="P72" s="108"/>
      <c r="Q72" s="39"/>
      <c r="R72" s="39"/>
      <c r="S72" s="39"/>
      <c r="T72" s="39"/>
      <c r="U72" s="39"/>
      <c r="V72" s="39"/>
    </row>
    <row r="73" spans="1:22">
      <c r="A73" s="36"/>
      <c r="B73" s="24"/>
      <c r="C73" s="22"/>
      <c r="D73" s="22"/>
      <c r="E73" s="53"/>
      <c r="F73" s="53"/>
      <c r="G73" s="39"/>
      <c r="H73" s="22"/>
      <c r="I73" s="136"/>
      <c r="J73" s="137"/>
      <c r="K73" s="22"/>
      <c r="L73" s="17"/>
      <c r="M73" s="74"/>
      <c r="N73" s="17"/>
      <c r="O73" s="17"/>
      <c r="P73" s="108"/>
      <c r="Q73" s="39"/>
      <c r="R73" s="39"/>
      <c r="S73" s="39"/>
      <c r="T73" s="39"/>
      <c r="U73" s="39"/>
      <c r="V73" s="39"/>
    </row>
    <row r="74" spans="1:22">
      <c r="A74" s="36"/>
      <c r="B74" s="24"/>
      <c r="C74" s="22"/>
      <c r="D74" s="22"/>
      <c r="E74" s="53"/>
      <c r="F74" s="53"/>
      <c r="G74" s="39"/>
      <c r="H74" s="22"/>
      <c r="I74" s="136"/>
      <c r="J74" s="137"/>
      <c r="K74" s="22"/>
      <c r="L74" s="17"/>
      <c r="M74" s="74"/>
      <c r="N74" s="17"/>
      <c r="O74" s="17"/>
      <c r="P74" s="108"/>
      <c r="Q74" s="39"/>
      <c r="R74" s="39"/>
      <c r="S74" s="39"/>
      <c r="T74" s="39"/>
      <c r="U74" s="39"/>
      <c r="V74" s="39"/>
    </row>
    <row r="75" spans="1:22">
      <c r="A75" s="36"/>
      <c r="B75" s="24"/>
      <c r="C75" s="22"/>
      <c r="D75" s="22"/>
      <c r="E75" s="53"/>
      <c r="F75" s="53"/>
      <c r="G75" s="39"/>
      <c r="H75" s="22"/>
      <c r="I75" s="136"/>
      <c r="J75" s="137"/>
      <c r="K75" s="22"/>
      <c r="L75" s="17"/>
      <c r="M75" s="74"/>
      <c r="N75" s="17"/>
      <c r="O75" s="17"/>
      <c r="P75" s="108"/>
      <c r="Q75" s="39"/>
      <c r="R75" s="39"/>
      <c r="S75" s="39"/>
      <c r="T75" s="39"/>
      <c r="U75" s="39"/>
      <c r="V75" s="39"/>
    </row>
    <row r="76" spans="1:22">
      <c r="A76" s="36"/>
      <c r="B76" s="24"/>
      <c r="C76" s="22"/>
      <c r="D76" s="22"/>
      <c r="E76" s="53"/>
      <c r="F76" s="53"/>
      <c r="G76" s="39"/>
      <c r="H76" s="22"/>
      <c r="I76" s="136"/>
      <c r="J76" s="137"/>
      <c r="K76" s="22"/>
      <c r="L76" s="17"/>
      <c r="M76" s="74"/>
      <c r="N76" s="17"/>
      <c r="O76" s="17"/>
      <c r="P76" s="108"/>
      <c r="Q76" s="39"/>
      <c r="R76" s="39"/>
      <c r="S76" s="39"/>
      <c r="T76" s="39"/>
      <c r="U76" s="39"/>
      <c r="V76" s="39"/>
    </row>
    <row r="77" spans="1:22" s="50" customFormat="1">
      <c r="A77" s="36"/>
      <c r="B77" s="24"/>
      <c r="C77" s="22"/>
      <c r="D77" s="22"/>
      <c r="E77" s="53"/>
      <c r="F77" s="53"/>
      <c r="G77" s="39"/>
      <c r="H77" s="22"/>
      <c r="I77" s="136"/>
      <c r="J77" s="137"/>
      <c r="K77" s="22"/>
      <c r="L77" s="17"/>
      <c r="M77" s="74"/>
      <c r="N77" s="17"/>
      <c r="O77" s="17"/>
      <c r="P77" s="108"/>
      <c r="Q77" s="39"/>
      <c r="R77" s="39"/>
      <c r="S77" s="39"/>
      <c r="T77" s="39"/>
      <c r="U77" s="39"/>
      <c r="V77" s="39"/>
    </row>
    <row r="78" spans="1:22">
      <c r="A78" s="40"/>
      <c r="B78" s="24"/>
      <c r="C78" s="22"/>
      <c r="D78" s="22"/>
      <c r="E78" s="53"/>
      <c r="F78" s="53"/>
      <c r="G78" s="39"/>
      <c r="H78" s="22"/>
      <c r="I78" s="136"/>
      <c r="J78" s="137"/>
      <c r="K78" s="22"/>
      <c r="L78" s="17"/>
      <c r="M78" s="74"/>
      <c r="N78" s="17"/>
      <c r="O78" s="17"/>
      <c r="P78" s="108"/>
      <c r="Q78" s="39"/>
      <c r="R78" s="39"/>
      <c r="S78" s="39"/>
      <c r="T78" s="39"/>
      <c r="U78" s="39"/>
      <c r="V78" s="39"/>
    </row>
    <row r="79" spans="1:22">
      <c r="A79" s="36"/>
      <c r="B79" s="24"/>
      <c r="C79" s="22"/>
      <c r="D79" s="22"/>
      <c r="E79" s="53"/>
      <c r="F79" s="53"/>
      <c r="G79" s="39"/>
      <c r="H79" s="22"/>
      <c r="I79" s="136"/>
      <c r="J79" s="137"/>
      <c r="K79" s="22"/>
      <c r="L79" s="17"/>
      <c r="M79" s="74"/>
      <c r="N79" s="17"/>
      <c r="O79" s="17"/>
      <c r="P79" s="108"/>
      <c r="Q79" s="39"/>
      <c r="R79" s="39"/>
      <c r="S79" s="39"/>
      <c r="T79" s="39"/>
      <c r="U79" s="39"/>
      <c r="V79" s="39"/>
    </row>
    <row r="80" spans="1:22">
      <c r="A80" s="36"/>
      <c r="B80" s="24"/>
      <c r="C80" s="22"/>
      <c r="D80" s="22"/>
      <c r="E80" s="53"/>
      <c r="F80" s="53"/>
      <c r="G80" s="39"/>
      <c r="H80" s="22"/>
      <c r="I80" s="136"/>
      <c r="J80" s="137"/>
      <c r="K80" s="22"/>
      <c r="L80" s="17"/>
      <c r="M80" s="74"/>
      <c r="N80" s="17"/>
      <c r="O80" s="17"/>
      <c r="P80" s="108"/>
      <c r="Q80" s="39"/>
      <c r="R80" s="39"/>
      <c r="S80" s="39"/>
      <c r="T80" s="39"/>
      <c r="U80" s="39"/>
      <c r="V80" s="39"/>
    </row>
    <row r="81" spans="1:22">
      <c r="A81" s="36"/>
      <c r="B81" s="24"/>
      <c r="C81" s="22"/>
      <c r="D81" s="22"/>
      <c r="E81" s="53"/>
      <c r="F81" s="53"/>
      <c r="G81" s="39"/>
      <c r="H81" s="22"/>
      <c r="I81" s="136"/>
      <c r="J81" s="137"/>
      <c r="K81" s="22"/>
      <c r="L81" s="17"/>
      <c r="M81" s="74"/>
      <c r="N81" s="17"/>
      <c r="O81" s="17"/>
      <c r="P81" s="108"/>
      <c r="Q81" s="39"/>
      <c r="R81" s="39"/>
      <c r="S81" s="39"/>
      <c r="T81" s="39"/>
      <c r="U81" s="39"/>
      <c r="V81" s="39"/>
    </row>
    <row r="82" spans="1:22" s="50" customFormat="1">
      <c r="A82" s="36"/>
      <c r="B82" s="24"/>
      <c r="C82" s="22"/>
      <c r="D82" s="22"/>
      <c r="E82" s="53"/>
      <c r="F82" s="53"/>
      <c r="G82" s="39"/>
      <c r="H82" s="22"/>
      <c r="I82" s="136"/>
      <c r="J82" s="137"/>
      <c r="K82" s="22"/>
      <c r="L82" s="17"/>
      <c r="M82" s="74"/>
      <c r="N82" s="17"/>
      <c r="O82" s="17"/>
      <c r="P82" s="108"/>
      <c r="Q82" s="39"/>
    </row>
    <row r="83" spans="1:22">
      <c r="A83" s="40"/>
      <c r="B83" s="24"/>
      <c r="C83" s="22"/>
      <c r="D83" s="22"/>
      <c r="E83" s="53"/>
      <c r="F83" s="53"/>
      <c r="G83" s="39"/>
      <c r="H83" s="22"/>
      <c r="I83" s="136"/>
      <c r="J83" s="137"/>
      <c r="K83" s="22"/>
      <c r="L83" s="17"/>
      <c r="M83" s="74"/>
      <c r="N83" s="17"/>
      <c r="O83" s="17"/>
      <c r="P83" s="108"/>
      <c r="Q83" s="39"/>
      <c r="R83" s="39"/>
      <c r="S83" s="39"/>
      <c r="T83" s="39"/>
      <c r="U83" s="39"/>
      <c r="V83" s="39"/>
    </row>
    <row r="84" spans="1:22">
      <c r="A84" s="36"/>
      <c r="B84" s="24"/>
      <c r="C84" s="22"/>
      <c r="D84" s="22"/>
      <c r="E84" s="53"/>
      <c r="F84" s="53"/>
      <c r="G84" s="39"/>
      <c r="H84" s="22"/>
      <c r="I84" s="136"/>
      <c r="J84" s="137"/>
      <c r="K84" s="22"/>
      <c r="L84" s="17"/>
      <c r="M84" s="74"/>
      <c r="N84" s="17"/>
      <c r="O84" s="17"/>
      <c r="P84" s="22"/>
      <c r="Q84" s="39"/>
      <c r="R84" s="39"/>
      <c r="S84" s="39"/>
      <c r="T84" s="39"/>
      <c r="U84" s="39"/>
      <c r="V84" s="39"/>
    </row>
    <row r="85" spans="1:22">
      <c r="A85" s="36"/>
      <c r="B85" s="24"/>
      <c r="C85" s="22"/>
      <c r="D85" s="22"/>
      <c r="E85" s="53"/>
      <c r="F85" s="53"/>
      <c r="G85" s="39"/>
      <c r="H85" s="22"/>
      <c r="I85" s="136"/>
      <c r="J85" s="137"/>
      <c r="K85" s="22"/>
      <c r="L85" s="17"/>
      <c r="M85" s="74"/>
      <c r="N85" s="17"/>
      <c r="O85" s="17"/>
      <c r="P85" s="108"/>
      <c r="Q85" s="39"/>
      <c r="R85" s="39"/>
      <c r="S85" s="39"/>
      <c r="T85" s="39"/>
      <c r="U85" s="39"/>
      <c r="V85" s="39"/>
    </row>
    <row r="86" spans="1:22">
      <c r="A86" s="36"/>
      <c r="B86" s="24"/>
      <c r="C86" s="22"/>
      <c r="D86" s="22"/>
      <c r="E86" s="53"/>
      <c r="F86" s="53"/>
      <c r="G86" s="39"/>
      <c r="H86" s="22"/>
      <c r="I86" s="136"/>
      <c r="J86" s="137"/>
      <c r="K86" s="22"/>
      <c r="L86" s="17"/>
      <c r="M86" s="74"/>
      <c r="N86" s="17"/>
      <c r="O86" s="17"/>
      <c r="P86" s="108"/>
      <c r="Q86" s="39"/>
      <c r="R86" s="53"/>
      <c r="S86" s="39"/>
      <c r="T86" s="39"/>
      <c r="U86" s="39"/>
      <c r="V86" s="39"/>
    </row>
    <row r="87" spans="1:22" s="50" customFormat="1">
      <c r="A87" s="36"/>
      <c r="B87" s="24"/>
      <c r="C87" s="22"/>
      <c r="D87" s="22"/>
      <c r="E87" s="53"/>
      <c r="F87" s="53"/>
      <c r="G87" s="39"/>
      <c r="H87" s="22"/>
      <c r="I87" s="136"/>
      <c r="J87" s="137"/>
      <c r="K87" s="22"/>
      <c r="L87" s="17"/>
      <c r="M87" s="74"/>
      <c r="N87" s="17"/>
      <c r="O87" s="17"/>
      <c r="P87" s="108"/>
      <c r="Q87" s="39"/>
      <c r="R87" s="39"/>
      <c r="S87" s="53"/>
      <c r="T87" s="39"/>
      <c r="U87" s="39"/>
      <c r="V87" s="39"/>
    </row>
    <row r="88" spans="1:22">
      <c r="A88" s="40"/>
      <c r="B88" s="24"/>
      <c r="C88" s="22"/>
      <c r="D88" s="22"/>
      <c r="E88" s="53"/>
      <c r="F88" s="53"/>
      <c r="G88" s="39"/>
      <c r="H88" s="22"/>
      <c r="I88" s="136"/>
      <c r="J88" s="137"/>
      <c r="K88" s="22"/>
      <c r="L88" s="17"/>
      <c r="M88" s="74"/>
      <c r="N88" s="17"/>
      <c r="O88" s="17"/>
      <c r="P88" s="108"/>
      <c r="Q88" s="39"/>
      <c r="R88" s="39"/>
      <c r="S88" s="39"/>
      <c r="T88" s="39"/>
      <c r="U88" s="39"/>
      <c r="V88" s="39"/>
    </row>
    <row r="89" spans="1:22">
      <c r="A89" s="36"/>
      <c r="B89" s="109"/>
      <c r="C89" s="22"/>
      <c r="D89" s="22"/>
      <c r="E89" s="53"/>
      <c r="F89" s="53"/>
      <c r="G89" s="39"/>
      <c r="H89" s="22"/>
      <c r="I89" s="136"/>
      <c r="J89" s="137"/>
      <c r="K89" s="22"/>
      <c r="L89" s="17"/>
      <c r="M89" s="74"/>
      <c r="N89" s="17"/>
      <c r="O89" s="17"/>
      <c r="P89" s="108"/>
      <c r="Q89" s="39"/>
      <c r="R89" s="39"/>
      <c r="S89" s="39"/>
      <c r="T89" s="39"/>
      <c r="U89" s="39"/>
      <c r="V89" s="39"/>
    </row>
    <row r="90" spans="1:22">
      <c r="A90" s="36"/>
      <c r="B90" s="24"/>
      <c r="C90" s="22"/>
      <c r="D90" s="22"/>
      <c r="E90" s="53"/>
      <c r="F90" s="53"/>
      <c r="G90" s="39"/>
      <c r="H90" s="22"/>
      <c r="I90" s="136"/>
      <c r="J90" s="137"/>
      <c r="K90" s="22"/>
      <c r="L90" s="17"/>
      <c r="M90" s="74"/>
      <c r="N90" s="17"/>
      <c r="O90" s="17"/>
      <c r="P90" s="108"/>
      <c r="Q90" s="39"/>
      <c r="R90" s="39"/>
      <c r="S90" s="39"/>
      <c r="T90" s="39"/>
      <c r="U90" s="39"/>
      <c r="V90" s="39"/>
    </row>
    <row r="91" spans="1:22">
      <c r="A91" s="36"/>
      <c r="B91" s="24"/>
      <c r="C91" s="22"/>
      <c r="D91" s="22"/>
      <c r="E91" s="53"/>
      <c r="F91" s="53"/>
      <c r="G91" s="39"/>
      <c r="H91" s="22"/>
      <c r="I91" s="136" t="e">
        <f t="shared" ref="I91:I154" si="3">J91/O91</f>
        <v>#DIV/0!</v>
      </c>
      <c r="J91" s="137">
        <f t="shared" ref="J91:J154" si="4">L91-N91-O91-M91</f>
        <v>0</v>
      </c>
      <c r="K91" s="22"/>
      <c r="L91" s="17"/>
      <c r="M91" s="74">
        <f t="shared" ref="M91:M154" si="5">L91*15%</f>
        <v>0</v>
      </c>
      <c r="N91" s="17"/>
      <c r="O91" s="17"/>
      <c r="P91" s="108"/>
      <c r="Q91" s="39"/>
      <c r="R91" s="39"/>
      <c r="S91" s="39"/>
      <c r="T91" s="39"/>
      <c r="U91" s="39"/>
      <c r="V91" s="39"/>
    </row>
    <row r="92" spans="1:22">
      <c r="A92" s="36"/>
      <c r="B92" s="24"/>
      <c r="C92" s="22"/>
      <c r="D92" s="22"/>
      <c r="E92" s="53"/>
      <c r="F92" s="53"/>
      <c r="G92" s="39"/>
      <c r="H92" s="22"/>
      <c r="I92" s="136" t="e">
        <f t="shared" si="3"/>
        <v>#DIV/0!</v>
      </c>
      <c r="J92" s="137">
        <f t="shared" si="4"/>
        <v>0</v>
      </c>
      <c r="K92" s="22"/>
      <c r="L92" s="17"/>
      <c r="M92" s="74">
        <f t="shared" si="5"/>
        <v>0</v>
      </c>
      <c r="N92" s="17"/>
      <c r="O92" s="17"/>
      <c r="P92" s="108"/>
      <c r="Q92" s="39"/>
      <c r="R92" s="39"/>
      <c r="S92" s="39"/>
      <c r="T92" s="39"/>
      <c r="U92" s="39"/>
      <c r="V92" s="39"/>
    </row>
    <row r="93" spans="1:22" s="50" customFormat="1">
      <c r="A93" s="55"/>
      <c r="B93" s="43"/>
      <c r="C93" s="47"/>
      <c r="D93" s="47"/>
      <c r="E93" s="52"/>
      <c r="F93" s="52"/>
      <c r="H93" s="47"/>
      <c r="I93" s="136" t="e">
        <f t="shared" si="3"/>
        <v>#DIV/0!</v>
      </c>
      <c r="J93" s="137">
        <f t="shared" si="4"/>
        <v>0</v>
      </c>
      <c r="K93" s="47"/>
      <c r="L93" s="49"/>
      <c r="M93" s="74">
        <f t="shared" si="5"/>
        <v>0</v>
      </c>
      <c r="N93" s="49"/>
      <c r="O93" s="49"/>
      <c r="P93" s="82"/>
      <c r="R93" s="52"/>
    </row>
    <row r="94" spans="1:22">
      <c r="A94" s="40"/>
      <c r="B94" s="24"/>
      <c r="C94" s="22"/>
      <c r="D94" s="22"/>
      <c r="E94" s="53"/>
      <c r="F94" s="53"/>
      <c r="G94" s="39"/>
      <c r="H94" s="22"/>
      <c r="I94" s="136" t="e">
        <f t="shared" si="3"/>
        <v>#DIV/0!</v>
      </c>
      <c r="J94" s="137">
        <f t="shared" si="4"/>
        <v>0</v>
      </c>
      <c r="K94" s="22"/>
      <c r="L94" s="17"/>
      <c r="M94" s="74">
        <f t="shared" si="5"/>
        <v>0</v>
      </c>
      <c r="N94" s="17"/>
      <c r="O94" s="17"/>
      <c r="P94" s="108"/>
      <c r="Q94" s="39"/>
      <c r="R94" s="39"/>
      <c r="S94" s="39"/>
      <c r="T94" s="39"/>
      <c r="U94" s="39"/>
      <c r="V94" s="39"/>
    </row>
    <row r="95" spans="1:22">
      <c r="A95" s="36"/>
      <c r="B95" s="24"/>
      <c r="C95" s="22"/>
      <c r="D95" s="22"/>
      <c r="E95" s="53"/>
      <c r="F95" s="53"/>
      <c r="G95" s="39"/>
      <c r="H95" s="22"/>
      <c r="I95" s="136" t="e">
        <f t="shared" si="3"/>
        <v>#DIV/0!</v>
      </c>
      <c r="J95" s="137">
        <f t="shared" si="4"/>
        <v>0</v>
      </c>
      <c r="K95" s="22"/>
      <c r="L95" s="17"/>
      <c r="M95" s="74">
        <f t="shared" si="5"/>
        <v>0</v>
      </c>
      <c r="N95" s="17"/>
      <c r="O95" s="17"/>
      <c r="P95" s="108"/>
      <c r="Q95" s="39"/>
      <c r="R95" s="39"/>
      <c r="S95" s="39"/>
      <c r="T95" s="39"/>
      <c r="U95" s="39"/>
      <c r="V95" s="39"/>
    </row>
    <row r="96" spans="1:22">
      <c r="A96" s="36"/>
      <c r="B96" s="24"/>
      <c r="C96" s="22"/>
      <c r="D96" s="22"/>
      <c r="E96" s="53"/>
      <c r="F96" s="53"/>
      <c r="G96" s="39"/>
      <c r="H96" s="22"/>
      <c r="I96" s="136" t="e">
        <f t="shared" si="3"/>
        <v>#DIV/0!</v>
      </c>
      <c r="J96" s="137">
        <f t="shared" si="4"/>
        <v>0</v>
      </c>
      <c r="K96" s="22"/>
      <c r="L96" s="17"/>
      <c r="M96" s="74">
        <f t="shared" si="5"/>
        <v>0</v>
      </c>
      <c r="N96" s="17"/>
      <c r="O96" s="17"/>
      <c r="P96" s="108"/>
      <c r="Q96" s="39"/>
      <c r="R96" s="39"/>
      <c r="S96" s="39"/>
      <c r="T96" s="39"/>
      <c r="U96" s="39"/>
      <c r="V96" s="39"/>
    </row>
    <row r="97" spans="1:22" s="50" customFormat="1">
      <c r="A97" s="36"/>
      <c r="B97" s="24"/>
      <c r="C97" s="22"/>
      <c r="D97" s="22"/>
      <c r="E97" s="53"/>
      <c r="F97" s="53"/>
      <c r="G97" s="39"/>
      <c r="H97" s="22"/>
      <c r="I97" s="136" t="e">
        <f t="shared" si="3"/>
        <v>#DIV/0!</v>
      </c>
      <c r="J97" s="137">
        <f t="shared" si="4"/>
        <v>0</v>
      </c>
      <c r="K97" s="22"/>
      <c r="L97" s="17"/>
      <c r="M97" s="74">
        <f t="shared" si="5"/>
        <v>0</v>
      </c>
      <c r="N97" s="17"/>
      <c r="O97" s="17"/>
      <c r="P97" s="108"/>
      <c r="Q97" s="39"/>
      <c r="R97" s="39"/>
      <c r="S97" s="53"/>
      <c r="T97" s="39"/>
      <c r="U97" s="39"/>
      <c r="V97" s="39"/>
    </row>
    <row r="98" spans="1:22">
      <c r="A98" s="40"/>
      <c r="B98" s="24"/>
      <c r="C98" s="22"/>
      <c r="D98" s="22"/>
      <c r="E98" s="53"/>
      <c r="F98" s="53"/>
      <c r="G98" s="39"/>
      <c r="H98" s="22"/>
      <c r="I98" s="136" t="e">
        <f t="shared" si="3"/>
        <v>#DIV/0!</v>
      </c>
      <c r="J98" s="137">
        <f t="shared" si="4"/>
        <v>0</v>
      </c>
      <c r="K98" s="22"/>
      <c r="L98" s="17"/>
      <c r="M98" s="74">
        <f t="shared" si="5"/>
        <v>0</v>
      </c>
      <c r="N98" s="17"/>
      <c r="O98" s="17"/>
      <c r="P98" s="108"/>
      <c r="Q98" s="39"/>
      <c r="R98" s="39"/>
      <c r="S98" s="39"/>
      <c r="T98" s="39"/>
      <c r="U98" s="39"/>
      <c r="V98" s="39"/>
    </row>
    <row r="99" spans="1:22">
      <c r="A99" s="36"/>
      <c r="B99" s="24"/>
      <c r="C99" s="22"/>
      <c r="D99" s="22"/>
      <c r="E99" s="53"/>
      <c r="F99" s="53"/>
      <c r="G99" s="39"/>
      <c r="H99" s="22"/>
      <c r="I99" s="136" t="e">
        <f t="shared" si="3"/>
        <v>#DIV/0!</v>
      </c>
      <c r="J99" s="137">
        <f t="shared" si="4"/>
        <v>0</v>
      </c>
      <c r="K99" s="22"/>
      <c r="L99" s="17"/>
      <c r="M99" s="74">
        <f t="shared" si="5"/>
        <v>0</v>
      </c>
      <c r="N99" s="17"/>
      <c r="O99" s="17"/>
      <c r="P99" s="22"/>
      <c r="Q99" s="39"/>
      <c r="R99" s="39"/>
      <c r="S99" s="39"/>
      <c r="T99" s="39"/>
      <c r="U99" s="39"/>
      <c r="V99" s="39"/>
    </row>
    <row r="100" spans="1:22">
      <c r="A100" s="36"/>
      <c r="B100" s="24"/>
      <c r="C100" s="22"/>
      <c r="D100" s="22"/>
      <c r="E100" s="53"/>
      <c r="F100" s="53"/>
      <c r="G100" s="39"/>
      <c r="H100" s="22"/>
      <c r="I100" s="136" t="e">
        <f t="shared" si="3"/>
        <v>#DIV/0!</v>
      </c>
      <c r="J100" s="137">
        <f t="shared" si="4"/>
        <v>0</v>
      </c>
      <c r="K100" s="22"/>
      <c r="L100" s="17"/>
      <c r="M100" s="74">
        <f t="shared" si="5"/>
        <v>0</v>
      </c>
      <c r="N100" s="17"/>
      <c r="O100" s="17"/>
      <c r="P100" s="22"/>
      <c r="Q100" s="39"/>
      <c r="R100" s="39"/>
      <c r="S100" s="39"/>
      <c r="T100" s="39"/>
      <c r="U100" s="39"/>
      <c r="V100" s="39"/>
    </row>
    <row r="101" spans="1:22">
      <c r="A101" s="36"/>
      <c r="B101" s="24"/>
      <c r="C101" s="22"/>
      <c r="D101" s="22"/>
      <c r="E101" s="53"/>
      <c r="F101" s="53"/>
      <c r="G101" s="39"/>
      <c r="H101" s="22"/>
      <c r="I101" s="136" t="e">
        <f t="shared" si="3"/>
        <v>#DIV/0!</v>
      </c>
      <c r="J101" s="137">
        <f t="shared" si="4"/>
        <v>0</v>
      </c>
      <c r="K101" s="22"/>
      <c r="L101" s="17"/>
      <c r="M101" s="74">
        <f t="shared" si="5"/>
        <v>0</v>
      </c>
      <c r="N101" s="17"/>
      <c r="O101" s="17"/>
      <c r="P101" s="108"/>
      <c r="Q101" s="39"/>
      <c r="R101" s="39"/>
      <c r="S101" s="39"/>
      <c r="T101" s="39"/>
      <c r="U101" s="39"/>
      <c r="V101" s="39"/>
    </row>
    <row r="102" spans="1:22">
      <c r="A102" s="36"/>
      <c r="B102" s="24"/>
      <c r="C102" s="22"/>
      <c r="D102" s="22"/>
      <c r="E102" s="53"/>
      <c r="F102" s="53"/>
      <c r="G102" s="39"/>
      <c r="H102" s="22"/>
      <c r="I102" s="136" t="e">
        <f t="shared" si="3"/>
        <v>#DIV/0!</v>
      </c>
      <c r="J102" s="137">
        <f t="shared" si="4"/>
        <v>0</v>
      </c>
      <c r="K102" s="22"/>
      <c r="L102" s="17"/>
      <c r="M102" s="74">
        <f t="shared" si="5"/>
        <v>0</v>
      </c>
      <c r="N102" s="17"/>
      <c r="O102" s="17"/>
      <c r="P102" s="22"/>
      <c r="Q102" s="39"/>
      <c r="R102" s="39"/>
      <c r="S102" s="39"/>
      <c r="T102" s="39"/>
      <c r="U102" s="39"/>
      <c r="V102" s="39"/>
    </row>
    <row r="103" spans="1:22">
      <c r="A103" s="36"/>
      <c r="B103" s="24"/>
      <c r="C103" s="22"/>
      <c r="D103" s="22"/>
      <c r="E103" s="53"/>
      <c r="F103" s="53"/>
      <c r="G103" s="39"/>
      <c r="H103" s="22"/>
      <c r="I103" s="136" t="e">
        <f t="shared" si="3"/>
        <v>#DIV/0!</v>
      </c>
      <c r="J103" s="137">
        <f t="shared" si="4"/>
        <v>0</v>
      </c>
      <c r="K103" s="22"/>
      <c r="L103" s="17"/>
      <c r="M103" s="74">
        <f t="shared" si="5"/>
        <v>0</v>
      </c>
      <c r="N103" s="17"/>
      <c r="O103" s="17"/>
      <c r="P103" s="108"/>
      <c r="Q103" s="39"/>
      <c r="R103" s="39"/>
      <c r="S103" s="39"/>
      <c r="T103" s="39"/>
      <c r="U103" s="39"/>
      <c r="V103" s="39"/>
    </row>
    <row r="104" spans="1:22">
      <c r="A104" s="36"/>
      <c r="B104" s="24"/>
      <c r="C104" s="22"/>
      <c r="D104" s="22"/>
      <c r="E104" s="53"/>
      <c r="F104" s="53"/>
      <c r="G104" s="39"/>
      <c r="H104" s="22"/>
      <c r="I104" s="136" t="e">
        <f t="shared" si="3"/>
        <v>#DIV/0!</v>
      </c>
      <c r="J104" s="137">
        <f t="shared" si="4"/>
        <v>0</v>
      </c>
      <c r="K104" s="22"/>
      <c r="L104" s="17"/>
      <c r="M104" s="74">
        <f t="shared" si="5"/>
        <v>0</v>
      </c>
      <c r="N104" s="17"/>
      <c r="O104" s="17"/>
      <c r="P104" s="108"/>
      <c r="Q104" s="39"/>
      <c r="R104" s="39"/>
      <c r="S104" s="39"/>
      <c r="T104" s="39"/>
      <c r="U104" s="39"/>
      <c r="V104" s="39"/>
    </row>
    <row r="105" spans="1:22">
      <c r="A105" s="36"/>
      <c r="B105" s="24"/>
      <c r="C105" s="22"/>
      <c r="D105" s="22"/>
      <c r="E105" s="53"/>
      <c r="F105" s="53"/>
      <c r="G105" s="39"/>
      <c r="H105" s="22"/>
      <c r="I105" s="136" t="e">
        <f t="shared" si="3"/>
        <v>#DIV/0!</v>
      </c>
      <c r="J105" s="137">
        <f t="shared" si="4"/>
        <v>0</v>
      </c>
      <c r="K105" s="22"/>
      <c r="L105" s="17"/>
      <c r="M105" s="74">
        <f t="shared" si="5"/>
        <v>0</v>
      </c>
      <c r="N105" s="17"/>
      <c r="O105" s="17"/>
      <c r="P105" s="108"/>
      <c r="Q105" s="39"/>
      <c r="R105" s="39"/>
      <c r="S105" s="39"/>
      <c r="T105" s="39"/>
      <c r="U105" s="39"/>
      <c r="V105" s="39"/>
    </row>
    <row r="106" spans="1:22">
      <c r="A106" s="36"/>
      <c r="B106" s="24"/>
      <c r="C106" s="22"/>
      <c r="D106" s="22"/>
      <c r="E106" s="53"/>
      <c r="F106" s="53"/>
      <c r="G106" s="39"/>
      <c r="H106" s="22"/>
      <c r="I106" s="136" t="e">
        <f t="shared" si="3"/>
        <v>#DIV/0!</v>
      </c>
      <c r="J106" s="137">
        <f t="shared" si="4"/>
        <v>0</v>
      </c>
      <c r="K106" s="22"/>
      <c r="L106" s="17"/>
      <c r="M106" s="74">
        <f t="shared" si="5"/>
        <v>0</v>
      </c>
      <c r="N106" s="17"/>
      <c r="O106" s="17"/>
      <c r="P106" s="108"/>
      <c r="Q106" s="39"/>
      <c r="R106" s="39"/>
      <c r="S106" s="39"/>
      <c r="T106" s="39"/>
      <c r="U106" s="39"/>
      <c r="V106" s="39"/>
    </row>
    <row r="107" spans="1:22" s="50" customFormat="1">
      <c r="A107" s="36"/>
      <c r="B107" s="24"/>
      <c r="C107" s="22"/>
      <c r="D107" s="22"/>
      <c r="E107" s="53"/>
      <c r="F107" s="53"/>
      <c r="G107" s="39"/>
      <c r="H107" s="22"/>
      <c r="I107" s="136" t="e">
        <f t="shared" si="3"/>
        <v>#DIV/0!</v>
      </c>
      <c r="J107" s="137">
        <f t="shared" si="4"/>
        <v>0</v>
      </c>
      <c r="K107" s="22"/>
      <c r="L107" s="17"/>
      <c r="M107" s="74">
        <f t="shared" si="5"/>
        <v>0</v>
      </c>
      <c r="N107" s="17"/>
      <c r="O107" s="17"/>
      <c r="P107" s="108"/>
      <c r="Q107" s="39"/>
      <c r="R107" s="39"/>
      <c r="S107" s="53"/>
      <c r="T107" s="39"/>
      <c r="U107" s="39"/>
      <c r="V107" s="39"/>
    </row>
    <row r="108" spans="1:22" s="50" customFormat="1">
      <c r="A108" s="42"/>
      <c r="B108" s="43"/>
      <c r="C108" s="47"/>
      <c r="D108" s="47"/>
      <c r="E108" s="52"/>
      <c r="F108" s="52"/>
      <c r="H108" s="47"/>
      <c r="I108" s="136" t="e">
        <f t="shared" si="3"/>
        <v>#DIV/0!</v>
      </c>
      <c r="J108" s="137">
        <f t="shared" si="4"/>
        <v>0</v>
      </c>
      <c r="K108" s="47"/>
      <c r="L108" s="49"/>
      <c r="M108" s="74">
        <f t="shared" si="5"/>
        <v>0</v>
      </c>
      <c r="N108" s="17"/>
      <c r="O108" s="49"/>
      <c r="P108" s="82"/>
      <c r="S108" s="52"/>
    </row>
    <row r="109" spans="1:22">
      <c r="A109" s="36"/>
      <c r="B109" s="24"/>
      <c r="C109" s="22"/>
      <c r="D109" s="22"/>
      <c r="E109" s="53"/>
      <c r="F109" s="53"/>
      <c r="G109" s="39"/>
      <c r="H109" s="22"/>
      <c r="I109" s="136" t="e">
        <f t="shared" si="3"/>
        <v>#DIV/0!</v>
      </c>
      <c r="J109" s="137">
        <f t="shared" si="4"/>
        <v>0</v>
      </c>
      <c r="K109" s="22"/>
      <c r="L109" s="17"/>
      <c r="M109" s="74">
        <f t="shared" si="5"/>
        <v>0</v>
      </c>
      <c r="N109" s="17"/>
      <c r="O109" s="17"/>
      <c r="P109" s="108"/>
      <c r="Q109" s="39"/>
      <c r="R109" s="39"/>
      <c r="S109" s="39"/>
      <c r="T109" s="39"/>
      <c r="U109" s="39"/>
      <c r="V109" s="39"/>
    </row>
    <row r="110" spans="1:22">
      <c r="A110" s="36"/>
      <c r="B110" s="24"/>
      <c r="C110" s="22"/>
      <c r="D110" s="22"/>
      <c r="E110" s="53"/>
      <c r="F110" s="53"/>
      <c r="G110" s="39"/>
      <c r="H110" s="22"/>
      <c r="I110" s="136" t="e">
        <f t="shared" si="3"/>
        <v>#DIV/0!</v>
      </c>
      <c r="J110" s="137">
        <f t="shared" si="4"/>
        <v>0</v>
      </c>
      <c r="K110" s="22"/>
      <c r="L110" s="17"/>
      <c r="M110" s="74">
        <f t="shared" si="5"/>
        <v>0</v>
      </c>
      <c r="N110" s="17"/>
      <c r="O110" s="17"/>
      <c r="P110" s="108"/>
      <c r="Q110" s="39"/>
      <c r="R110" s="39"/>
      <c r="S110" s="39"/>
      <c r="T110" s="39"/>
      <c r="U110" s="39"/>
      <c r="V110" s="39"/>
    </row>
    <row r="111" spans="1:22">
      <c r="A111" s="36"/>
      <c r="B111" s="24"/>
      <c r="C111" s="22"/>
      <c r="D111" s="22"/>
      <c r="E111" s="53"/>
      <c r="F111" s="53"/>
      <c r="G111" s="39"/>
      <c r="H111" s="22"/>
      <c r="I111" s="136" t="e">
        <f t="shared" si="3"/>
        <v>#DIV/0!</v>
      </c>
      <c r="J111" s="137">
        <f t="shared" si="4"/>
        <v>0</v>
      </c>
      <c r="K111" s="22"/>
      <c r="L111" s="17"/>
      <c r="M111" s="74">
        <f t="shared" si="5"/>
        <v>0</v>
      </c>
      <c r="N111" s="17"/>
      <c r="O111" s="17"/>
      <c r="P111" s="108"/>
      <c r="Q111" s="39"/>
      <c r="R111" s="39"/>
      <c r="S111" s="39"/>
      <c r="T111" s="39"/>
      <c r="U111" s="39"/>
      <c r="V111" s="39"/>
    </row>
    <row r="112" spans="1:22">
      <c r="A112" s="36"/>
      <c r="B112" s="24"/>
      <c r="C112" s="22"/>
      <c r="D112" s="22"/>
      <c r="E112" s="53"/>
      <c r="F112" s="53"/>
      <c r="G112" s="39"/>
      <c r="H112" s="22"/>
      <c r="I112" s="136" t="e">
        <f t="shared" si="3"/>
        <v>#DIV/0!</v>
      </c>
      <c r="J112" s="137">
        <f t="shared" si="4"/>
        <v>0</v>
      </c>
      <c r="K112" s="22"/>
      <c r="L112" s="17"/>
      <c r="M112" s="74">
        <f t="shared" si="5"/>
        <v>0</v>
      </c>
      <c r="N112" s="17"/>
      <c r="O112" s="17"/>
      <c r="P112" s="108"/>
      <c r="Q112" s="39"/>
      <c r="R112" s="39"/>
      <c r="S112" s="39"/>
      <c r="T112" s="39"/>
      <c r="U112" s="39"/>
      <c r="V112" s="39"/>
    </row>
    <row r="113" spans="1:22">
      <c r="A113" s="36"/>
      <c r="B113" s="24"/>
      <c r="C113" s="22"/>
      <c r="D113" s="22"/>
      <c r="E113" s="53"/>
      <c r="F113" s="53"/>
      <c r="G113" s="39"/>
      <c r="H113" s="22"/>
      <c r="I113" s="136" t="e">
        <f t="shared" si="3"/>
        <v>#DIV/0!</v>
      </c>
      <c r="J113" s="137">
        <f t="shared" si="4"/>
        <v>0</v>
      </c>
      <c r="K113" s="22"/>
      <c r="L113" s="17"/>
      <c r="M113" s="74">
        <f t="shared" si="5"/>
        <v>0</v>
      </c>
      <c r="N113" s="17"/>
      <c r="O113" s="17"/>
      <c r="P113" s="108"/>
      <c r="Q113" s="39"/>
      <c r="R113" s="39"/>
      <c r="S113" s="39"/>
      <c r="T113" s="39"/>
      <c r="U113" s="39"/>
      <c r="V113" s="39"/>
    </row>
    <row r="114" spans="1:22">
      <c r="A114" s="36"/>
      <c r="B114" s="24"/>
      <c r="C114" s="22"/>
      <c r="D114" s="22"/>
      <c r="E114" s="53"/>
      <c r="F114" s="53"/>
      <c r="G114" s="39"/>
      <c r="H114" s="22"/>
      <c r="I114" s="136" t="e">
        <f t="shared" si="3"/>
        <v>#DIV/0!</v>
      </c>
      <c r="J114" s="137">
        <f t="shared" si="4"/>
        <v>0</v>
      </c>
      <c r="K114" s="22"/>
      <c r="L114" s="17"/>
      <c r="M114" s="74">
        <f t="shared" si="5"/>
        <v>0</v>
      </c>
      <c r="N114" s="17"/>
      <c r="O114" s="17"/>
      <c r="P114" s="108"/>
      <c r="Q114" s="39"/>
      <c r="R114" s="39"/>
      <c r="S114" s="39"/>
      <c r="T114" s="39"/>
      <c r="U114" s="39"/>
      <c r="V114" s="39"/>
    </row>
    <row r="115" spans="1:22">
      <c r="A115" s="36"/>
      <c r="B115" s="24"/>
      <c r="C115" s="22"/>
      <c r="D115" s="22"/>
      <c r="E115" s="53"/>
      <c r="F115" s="53"/>
      <c r="G115" s="39"/>
      <c r="H115" s="22"/>
      <c r="I115" s="136" t="e">
        <f t="shared" si="3"/>
        <v>#DIV/0!</v>
      </c>
      <c r="J115" s="137">
        <f t="shared" si="4"/>
        <v>0</v>
      </c>
      <c r="K115" s="22"/>
      <c r="L115" s="17"/>
      <c r="M115" s="74">
        <f t="shared" si="5"/>
        <v>0</v>
      </c>
      <c r="N115" s="17"/>
      <c r="O115" s="17"/>
      <c r="P115" s="108"/>
      <c r="Q115" s="39"/>
      <c r="R115" s="39"/>
      <c r="S115" s="39"/>
      <c r="T115" s="39"/>
      <c r="U115" s="39"/>
      <c r="V115" s="39"/>
    </row>
    <row r="116" spans="1:22">
      <c r="A116" s="36"/>
      <c r="B116" s="24"/>
      <c r="C116" s="22"/>
      <c r="D116" s="22"/>
      <c r="E116" s="53"/>
      <c r="F116" s="53"/>
      <c r="G116" s="39"/>
      <c r="H116" s="22"/>
      <c r="I116" s="136" t="e">
        <f t="shared" si="3"/>
        <v>#DIV/0!</v>
      </c>
      <c r="J116" s="137">
        <f t="shared" si="4"/>
        <v>0</v>
      </c>
      <c r="K116" s="22"/>
      <c r="L116" s="17"/>
      <c r="M116" s="74">
        <f t="shared" si="5"/>
        <v>0</v>
      </c>
      <c r="N116" s="17"/>
      <c r="O116" s="17"/>
      <c r="P116" s="22"/>
      <c r="Q116" s="39"/>
      <c r="R116" s="39"/>
      <c r="S116" s="39"/>
      <c r="T116" s="39"/>
      <c r="U116" s="39"/>
      <c r="V116" s="39"/>
    </row>
    <row r="117" spans="1:22" s="50" customFormat="1">
      <c r="A117" s="36"/>
      <c r="B117" s="109"/>
      <c r="C117" s="22"/>
      <c r="D117" s="22"/>
      <c r="E117" s="53"/>
      <c r="F117" s="53"/>
      <c r="G117" s="39"/>
      <c r="H117" s="22"/>
      <c r="I117" s="136" t="e">
        <f t="shared" si="3"/>
        <v>#DIV/0!</v>
      </c>
      <c r="J117" s="137">
        <f t="shared" si="4"/>
        <v>0</v>
      </c>
      <c r="K117" s="22"/>
      <c r="L117" s="17"/>
      <c r="M117" s="74">
        <f t="shared" si="5"/>
        <v>0</v>
      </c>
      <c r="N117" s="17"/>
      <c r="O117" s="17"/>
      <c r="P117" s="108"/>
      <c r="Q117" s="39"/>
      <c r="R117" s="39"/>
      <c r="S117" s="53"/>
      <c r="T117" s="39"/>
      <c r="U117" s="39"/>
      <c r="V117" s="39"/>
    </row>
    <row r="118" spans="1:22">
      <c r="A118" s="40"/>
      <c r="B118" s="24"/>
      <c r="C118" s="22"/>
      <c r="D118" s="22"/>
      <c r="E118" s="53"/>
      <c r="F118" s="53"/>
      <c r="G118" s="39"/>
      <c r="H118" s="22"/>
      <c r="I118" s="136" t="e">
        <f t="shared" si="3"/>
        <v>#DIV/0!</v>
      </c>
      <c r="J118" s="137">
        <f t="shared" si="4"/>
        <v>0</v>
      </c>
      <c r="K118" s="22"/>
      <c r="L118" s="17"/>
      <c r="M118" s="74">
        <f t="shared" si="5"/>
        <v>0</v>
      </c>
      <c r="N118" s="17"/>
      <c r="O118" s="17"/>
      <c r="P118" s="108"/>
      <c r="Q118" s="39"/>
      <c r="R118" s="39"/>
      <c r="S118" s="39"/>
      <c r="T118" s="39"/>
      <c r="U118" s="39"/>
      <c r="V118" s="39"/>
    </row>
    <row r="119" spans="1:22">
      <c r="A119" s="36"/>
      <c r="B119" s="24"/>
      <c r="C119" s="22"/>
      <c r="D119" s="22"/>
      <c r="E119" s="53"/>
      <c r="F119" s="53"/>
      <c r="G119" s="39"/>
      <c r="H119" s="22"/>
      <c r="I119" s="136" t="e">
        <f t="shared" si="3"/>
        <v>#DIV/0!</v>
      </c>
      <c r="J119" s="137">
        <f t="shared" si="4"/>
        <v>0</v>
      </c>
      <c r="K119" s="22"/>
      <c r="L119" s="17"/>
      <c r="M119" s="74">
        <f t="shared" si="5"/>
        <v>0</v>
      </c>
      <c r="N119" s="17"/>
      <c r="O119" s="17"/>
      <c r="P119" s="108"/>
      <c r="Q119" s="39"/>
      <c r="R119" s="39"/>
      <c r="S119" s="39"/>
      <c r="T119" s="39"/>
      <c r="U119" s="39"/>
      <c r="V119" s="39"/>
    </row>
    <row r="120" spans="1:22">
      <c r="A120" s="36"/>
      <c r="B120" s="24"/>
      <c r="C120" s="22"/>
      <c r="D120" s="22"/>
      <c r="E120" s="53"/>
      <c r="F120" s="53"/>
      <c r="G120" s="39"/>
      <c r="H120" s="22"/>
      <c r="I120" s="136" t="e">
        <f t="shared" si="3"/>
        <v>#DIV/0!</v>
      </c>
      <c r="J120" s="137">
        <f t="shared" si="4"/>
        <v>0</v>
      </c>
      <c r="K120" s="22"/>
      <c r="L120" s="17"/>
      <c r="M120" s="74">
        <f t="shared" si="5"/>
        <v>0</v>
      </c>
      <c r="N120" s="17"/>
      <c r="O120" s="17"/>
      <c r="P120" s="108"/>
      <c r="Q120" s="39"/>
      <c r="R120" s="39"/>
      <c r="S120" s="39"/>
      <c r="T120" s="39"/>
      <c r="U120" s="39"/>
      <c r="V120" s="39"/>
    </row>
    <row r="121" spans="1:22">
      <c r="A121" s="36"/>
      <c r="B121" s="24"/>
      <c r="C121" s="22"/>
      <c r="D121" s="22"/>
      <c r="E121" s="53"/>
      <c r="F121" s="53"/>
      <c r="G121" s="39"/>
      <c r="H121" s="22"/>
      <c r="I121" s="136" t="e">
        <f t="shared" si="3"/>
        <v>#DIV/0!</v>
      </c>
      <c r="J121" s="137">
        <f t="shared" si="4"/>
        <v>0</v>
      </c>
      <c r="K121" s="22"/>
      <c r="L121" s="17"/>
      <c r="M121" s="74">
        <f t="shared" si="5"/>
        <v>0</v>
      </c>
      <c r="N121" s="17"/>
      <c r="O121" s="17"/>
      <c r="P121" s="108"/>
      <c r="Q121" s="39"/>
      <c r="R121" s="39"/>
      <c r="S121" s="39"/>
      <c r="T121" s="39"/>
      <c r="U121" s="39"/>
      <c r="V121" s="39"/>
    </row>
    <row r="122" spans="1:22">
      <c r="A122" s="36"/>
      <c r="B122" s="24"/>
      <c r="C122" s="22"/>
      <c r="D122" s="22"/>
      <c r="E122" s="53"/>
      <c r="F122" s="53"/>
      <c r="G122" s="39"/>
      <c r="H122" s="22"/>
      <c r="I122" s="136" t="e">
        <f t="shared" si="3"/>
        <v>#DIV/0!</v>
      </c>
      <c r="J122" s="137">
        <f t="shared" si="4"/>
        <v>0</v>
      </c>
      <c r="K122" s="22"/>
      <c r="L122" s="17"/>
      <c r="M122" s="74">
        <f t="shared" si="5"/>
        <v>0</v>
      </c>
      <c r="N122" s="17"/>
      <c r="O122" s="17"/>
      <c r="P122" s="108"/>
      <c r="Q122" s="39"/>
      <c r="R122" s="39"/>
      <c r="S122" s="39"/>
      <c r="T122" s="39"/>
      <c r="U122" s="39"/>
      <c r="V122" s="39"/>
    </row>
    <row r="123" spans="1:22" s="50" customFormat="1">
      <c r="A123" s="55"/>
      <c r="B123" s="43"/>
      <c r="C123" s="47"/>
      <c r="D123" s="47"/>
      <c r="E123" s="52"/>
      <c r="F123" s="52"/>
      <c r="H123" s="47"/>
      <c r="I123" s="136" t="e">
        <f t="shared" si="3"/>
        <v>#DIV/0!</v>
      </c>
      <c r="J123" s="137">
        <f t="shared" si="4"/>
        <v>0</v>
      </c>
      <c r="K123" s="47"/>
      <c r="L123" s="49"/>
      <c r="M123" s="74">
        <f t="shared" si="5"/>
        <v>0</v>
      </c>
      <c r="N123" s="49"/>
      <c r="O123" s="49"/>
      <c r="P123" s="82"/>
      <c r="S123" s="52"/>
    </row>
    <row r="124" spans="1:22">
      <c r="A124" s="40"/>
      <c r="B124" s="24"/>
      <c r="C124" s="22"/>
      <c r="D124" s="22"/>
      <c r="E124" s="53"/>
      <c r="F124" s="53"/>
      <c r="G124" s="39"/>
      <c r="H124" s="22"/>
      <c r="I124" s="136" t="e">
        <f t="shared" si="3"/>
        <v>#DIV/0!</v>
      </c>
      <c r="J124" s="137">
        <f t="shared" si="4"/>
        <v>0</v>
      </c>
      <c r="K124" s="22"/>
      <c r="L124" s="17"/>
      <c r="M124" s="74">
        <f t="shared" si="5"/>
        <v>0</v>
      </c>
      <c r="N124" s="17"/>
      <c r="O124" s="17"/>
      <c r="P124" s="22"/>
      <c r="Q124" s="39"/>
      <c r="R124" s="39"/>
      <c r="S124" s="39"/>
      <c r="T124" s="39"/>
      <c r="U124" s="39"/>
      <c r="V124" s="39"/>
    </row>
    <row r="125" spans="1:22">
      <c r="A125" s="36"/>
      <c r="B125" s="24"/>
      <c r="C125" s="22"/>
      <c r="D125" s="22"/>
      <c r="E125" s="53"/>
      <c r="F125" s="53"/>
      <c r="G125" s="39"/>
      <c r="H125" s="22"/>
      <c r="I125" s="136" t="e">
        <f t="shared" si="3"/>
        <v>#DIV/0!</v>
      </c>
      <c r="J125" s="137">
        <f t="shared" si="4"/>
        <v>0</v>
      </c>
      <c r="K125" s="22"/>
      <c r="L125" s="17"/>
      <c r="M125" s="74">
        <f t="shared" si="5"/>
        <v>0</v>
      </c>
      <c r="N125" s="17"/>
      <c r="O125" s="17"/>
      <c r="P125" s="108"/>
      <c r="Q125" s="39"/>
      <c r="R125" s="39"/>
      <c r="S125" s="39"/>
      <c r="T125" s="39"/>
      <c r="U125" s="39"/>
      <c r="V125" s="39"/>
    </row>
    <row r="126" spans="1:22">
      <c r="A126" s="36"/>
      <c r="B126" s="24"/>
      <c r="C126" s="22"/>
      <c r="D126" s="22"/>
      <c r="E126" s="53"/>
      <c r="F126" s="53"/>
      <c r="G126" s="39"/>
      <c r="H126" s="22"/>
      <c r="I126" s="136" t="e">
        <f t="shared" si="3"/>
        <v>#DIV/0!</v>
      </c>
      <c r="J126" s="137">
        <f t="shared" si="4"/>
        <v>0</v>
      </c>
      <c r="K126" s="22"/>
      <c r="L126" s="17"/>
      <c r="M126" s="74">
        <f t="shared" si="5"/>
        <v>0</v>
      </c>
      <c r="N126" s="17"/>
      <c r="O126" s="17"/>
      <c r="P126" s="108"/>
      <c r="Q126" s="39"/>
      <c r="R126" s="39"/>
      <c r="S126" s="39"/>
      <c r="T126" s="39"/>
      <c r="U126" s="39"/>
      <c r="V126" s="39"/>
    </row>
    <row r="127" spans="1:22" s="50" customFormat="1">
      <c r="A127" s="36"/>
      <c r="B127" s="24"/>
      <c r="C127" s="22"/>
      <c r="D127" s="22"/>
      <c r="E127" s="53"/>
      <c r="F127" s="53"/>
      <c r="G127" s="39"/>
      <c r="H127" s="22"/>
      <c r="I127" s="136" t="e">
        <f t="shared" si="3"/>
        <v>#DIV/0!</v>
      </c>
      <c r="J127" s="137">
        <f t="shared" si="4"/>
        <v>0</v>
      </c>
      <c r="K127" s="22"/>
      <c r="L127" s="17"/>
      <c r="M127" s="74">
        <f t="shared" si="5"/>
        <v>0</v>
      </c>
      <c r="N127" s="17"/>
      <c r="O127" s="17"/>
      <c r="P127" s="108"/>
      <c r="Q127" s="39"/>
      <c r="R127" s="39"/>
      <c r="S127" s="39"/>
      <c r="T127" s="39"/>
      <c r="U127" s="39"/>
      <c r="V127" s="39"/>
    </row>
    <row r="128" spans="1:22">
      <c r="A128" s="40"/>
      <c r="B128" s="24"/>
      <c r="C128" s="22"/>
      <c r="D128" s="22"/>
      <c r="E128" s="53"/>
      <c r="F128" s="53"/>
      <c r="G128" s="39"/>
      <c r="H128" s="22"/>
      <c r="I128" s="136" t="e">
        <f t="shared" si="3"/>
        <v>#DIV/0!</v>
      </c>
      <c r="J128" s="137">
        <f t="shared" si="4"/>
        <v>0</v>
      </c>
      <c r="K128" s="22"/>
      <c r="L128" s="17"/>
      <c r="M128" s="74">
        <f t="shared" si="5"/>
        <v>0</v>
      </c>
      <c r="N128" s="17"/>
      <c r="O128" s="17"/>
      <c r="P128" s="108"/>
      <c r="Q128" s="39"/>
      <c r="R128" s="39"/>
      <c r="S128" s="39"/>
      <c r="T128" s="39"/>
      <c r="U128" s="39"/>
      <c r="V128" s="39"/>
    </row>
    <row r="129" spans="1:22">
      <c r="A129" s="36"/>
      <c r="B129" s="24"/>
      <c r="C129" s="22"/>
      <c r="D129" s="22"/>
      <c r="E129" s="53"/>
      <c r="F129" s="53"/>
      <c r="G129" s="39"/>
      <c r="H129" s="22"/>
      <c r="I129" s="136" t="e">
        <f t="shared" si="3"/>
        <v>#DIV/0!</v>
      </c>
      <c r="J129" s="137">
        <f t="shared" si="4"/>
        <v>0</v>
      </c>
      <c r="K129" s="22"/>
      <c r="L129" s="17"/>
      <c r="M129" s="74">
        <f t="shared" si="5"/>
        <v>0</v>
      </c>
      <c r="N129" s="17"/>
      <c r="O129" s="17"/>
      <c r="P129" s="108"/>
      <c r="Q129" s="39"/>
      <c r="R129" s="39"/>
      <c r="S129" s="39"/>
      <c r="T129" s="39"/>
      <c r="U129" s="39"/>
      <c r="V129" s="39"/>
    </row>
    <row r="130" spans="1:22">
      <c r="A130" s="36"/>
      <c r="B130" s="24"/>
      <c r="C130" s="22"/>
      <c r="D130" s="22"/>
      <c r="E130" s="53"/>
      <c r="F130" s="53"/>
      <c r="G130" s="39"/>
      <c r="H130" s="22"/>
      <c r="I130" s="136" t="e">
        <f t="shared" si="3"/>
        <v>#DIV/0!</v>
      </c>
      <c r="J130" s="137">
        <f t="shared" si="4"/>
        <v>0</v>
      </c>
      <c r="K130" s="22"/>
      <c r="L130" s="17"/>
      <c r="M130" s="74">
        <f t="shared" si="5"/>
        <v>0</v>
      </c>
      <c r="N130" s="17"/>
      <c r="O130" s="17"/>
      <c r="P130" s="108"/>
      <c r="Q130" s="39"/>
      <c r="R130" s="39"/>
      <c r="S130" s="39"/>
      <c r="T130" s="39"/>
      <c r="U130" s="39"/>
      <c r="V130" s="39"/>
    </row>
    <row r="131" spans="1:22">
      <c r="A131" s="36"/>
      <c r="B131" s="24"/>
      <c r="C131" s="22"/>
      <c r="D131" s="22"/>
      <c r="E131" s="53"/>
      <c r="F131" s="53"/>
      <c r="G131" s="39"/>
      <c r="H131" s="22"/>
      <c r="I131" s="136" t="e">
        <f t="shared" si="3"/>
        <v>#DIV/0!</v>
      </c>
      <c r="J131" s="137">
        <f t="shared" si="4"/>
        <v>0</v>
      </c>
      <c r="K131" s="22"/>
      <c r="L131" s="17"/>
      <c r="M131" s="74">
        <f t="shared" si="5"/>
        <v>0</v>
      </c>
      <c r="N131" s="17"/>
      <c r="O131" s="17"/>
      <c r="P131" s="108"/>
      <c r="Q131" s="39"/>
      <c r="R131" s="39"/>
      <c r="S131" s="39"/>
      <c r="T131" s="39"/>
      <c r="U131" s="39"/>
      <c r="V131" s="39"/>
    </row>
    <row r="132" spans="1:22">
      <c r="A132" s="36"/>
      <c r="B132" s="24"/>
      <c r="C132" s="22"/>
      <c r="D132" s="22"/>
      <c r="E132" s="53"/>
      <c r="F132" s="53"/>
      <c r="G132" s="39"/>
      <c r="H132" s="22"/>
      <c r="I132" s="136" t="e">
        <f t="shared" si="3"/>
        <v>#DIV/0!</v>
      </c>
      <c r="J132" s="137">
        <f t="shared" si="4"/>
        <v>0</v>
      </c>
      <c r="K132" s="22"/>
      <c r="L132" s="17"/>
      <c r="M132" s="74">
        <f t="shared" si="5"/>
        <v>0</v>
      </c>
      <c r="N132" s="17"/>
      <c r="O132" s="17"/>
      <c r="P132" s="108"/>
      <c r="Q132" s="39"/>
      <c r="R132" s="39"/>
      <c r="S132" s="39"/>
      <c r="T132" s="39"/>
      <c r="U132" s="39"/>
      <c r="V132" s="39"/>
    </row>
    <row r="133" spans="1:22">
      <c r="A133" s="36"/>
      <c r="B133" s="24"/>
      <c r="C133" s="22"/>
      <c r="D133" s="22"/>
      <c r="E133" s="53"/>
      <c r="F133" s="53"/>
      <c r="G133" s="39"/>
      <c r="H133" s="22"/>
      <c r="I133" s="136" t="e">
        <f t="shared" si="3"/>
        <v>#DIV/0!</v>
      </c>
      <c r="J133" s="137">
        <f t="shared" si="4"/>
        <v>0</v>
      </c>
      <c r="K133" s="22"/>
      <c r="L133" s="17"/>
      <c r="M133" s="74">
        <f t="shared" si="5"/>
        <v>0</v>
      </c>
      <c r="N133" s="17"/>
      <c r="O133" s="17"/>
      <c r="P133" s="108"/>
      <c r="Q133" s="39"/>
      <c r="R133" s="39"/>
      <c r="S133" s="39"/>
      <c r="T133" s="39"/>
      <c r="U133" s="39"/>
      <c r="V133" s="39"/>
    </row>
    <row r="134" spans="1:22">
      <c r="A134" s="36"/>
      <c r="B134" s="24"/>
      <c r="C134" s="22"/>
      <c r="D134" s="22"/>
      <c r="E134" s="53"/>
      <c r="F134" s="53"/>
      <c r="G134" s="39"/>
      <c r="H134" s="22"/>
      <c r="I134" s="136" t="e">
        <f t="shared" si="3"/>
        <v>#DIV/0!</v>
      </c>
      <c r="J134" s="137">
        <f t="shared" si="4"/>
        <v>0</v>
      </c>
      <c r="K134" s="22"/>
      <c r="L134" s="17"/>
      <c r="M134" s="74">
        <f t="shared" si="5"/>
        <v>0</v>
      </c>
      <c r="N134" s="17"/>
      <c r="O134" s="17"/>
      <c r="P134" s="108"/>
      <c r="Q134" s="39"/>
      <c r="R134" s="39"/>
      <c r="S134" s="39"/>
      <c r="T134" s="39"/>
      <c r="U134" s="39"/>
      <c r="V134" s="39"/>
    </row>
    <row r="135" spans="1:22">
      <c r="A135" s="36"/>
      <c r="B135" s="24"/>
      <c r="C135" s="22"/>
      <c r="D135" s="22"/>
      <c r="E135" s="53"/>
      <c r="F135" s="53"/>
      <c r="G135" s="39"/>
      <c r="H135" s="22"/>
      <c r="I135" s="136" t="e">
        <f t="shared" si="3"/>
        <v>#DIV/0!</v>
      </c>
      <c r="J135" s="137">
        <f t="shared" si="4"/>
        <v>0</v>
      </c>
      <c r="K135" s="22"/>
      <c r="L135" s="17"/>
      <c r="M135" s="74">
        <f t="shared" si="5"/>
        <v>0</v>
      </c>
      <c r="N135" s="17"/>
      <c r="O135" s="17"/>
      <c r="P135" s="108"/>
      <c r="Q135" s="39"/>
      <c r="R135" s="39"/>
      <c r="S135" s="39"/>
      <c r="T135" s="39"/>
      <c r="U135" s="39"/>
      <c r="V135" s="39"/>
    </row>
    <row r="136" spans="1:22">
      <c r="A136" s="36"/>
      <c r="B136" s="24"/>
      <c r="C136" s="22"/>
      <c r="D136" s="22"/>
      <c r="E136" s="53"/>
      <c r="F136" s="53"/>
      <c r="G136" s="39"/>
      <c r="H136" s="22"/>
      <c r="I136" s="136" t="e">
        <f t="shared" si="3"/>
        <v>#DIV/0!</v>
      </c>
      <c r="J136" s="137">
        <f t="shared" si="4"/>
        <v>0</v>
      </c>
      <c r="K136" s="22"/>
      <c r="L136" s="17"/>
      <c r="M136" s="74">
        <f t="shared" si="5"/>
        <v>0</v>
      </c>
      <c r="N136" s="17"/>
      <c r="O136" s="17"/>
      <c r="P136" s="108"/>
      <c r="Q136" s="39"/>
      <c r="R136" s="39"/>
      <c r="S136" s="39"/>
      <c r="T136" s="39"/>
      <c r="U136" s="39"/>
      <c r="V136" s="39"/>
    </row>
    <row r="137" spans="1:22" s="50" customFormat="1">
      <c r="A137" s="36"/>
      <c r="B137" s="24"/>
      <c r="C137" s="22"/>
      <c r="D137" s="22"/>
      <c r="E137" s="53"/>
      <c r="F137" s="53"/>
      <c r="G137" s="39"/>
      <c r="H137" s="22"/>
      <c r="I137" s="136" t="e">
        <f t="shared" si="3"/>
        <v>#DIV/0!</v>
      </c>
      <c r="J137" s="137">
        <f t="shared" si="4"/>
        <v>0</v>
      </c>
      <c r="K137" s="22"/>
      <c r="L137" s="17"/>
      <c r="M137" s="74">
        <f t="shared" si="5"/>
        <v>0</v>
      </c>
      <c r="N137" s="17"/>
      <c r="O137" s="17"/>
      <c r="P137" s="108"/>
      <c r="Q137" s="39"/>
      <c r="R137" s="53"/>
      <c r="S137" s="39"/>
      <c r="T137" s="39"/>
      <c r="U137" s="39"/>
      <c r="V137" s="39"/>
    </row>
    <row r="138" spans="1:22" s="50" customFormat="1">
      <c r="A138" s="42"/>
      <c r="B138" s="43"/>
      <c r="C138" s="47"/>
      <c r="D138" s="47"/>
      <c r="E138" s="52"/>
      <c r="F138" s="52"/>
      <c r="H138" s="47"/>
      <c r="I138" s="136" t="e">
        <f t="shared" si="3"/>
        <v>#DIV/0!</v>
      </c>
      <c r="J138" s="137">
        <f t="shared" si="4"/>
        <v>0</v>
      </c>
      <c r="K138" s="47"/>
      <c r="L138" s="49"/>
      <c r="M138" s="74">
        <f t="shared" si="5"/>
        <v>0</v>
      </c>
      <c r="N138" s="49"/>
      <c r="O138" s="49"/>
      <c r="P138" s="82"/>
      <c r="S138" s="52"/>
    </row>
    <row r="139" spans="1:22">
      <c r="A139" s="36"/>
      <c r="B139" s="24"/>
      <c r="C139" s="22"/>
      <c r="D139" s="22"/>
      <c r="E139" s="53"/>
      <c r="F139" s="53"/>
      <c r="G139" s="39"/>
      <c r="H139" s="22"/>
      <c r="I139" s="136" t="e">
        <f t="shared" si="3"/>
        <v>#DIV/0!</v>
      </c>
      <c r="J139" s="137">
        <f t="shared" si="4"/>
        <v>0</v>
      </c>
      <c r="K139" s="22"/>
      <c r="L139" s="17"/>
      <c r="M139" s="74">
        <f t="shared" si="5"/>
        <v>0</v>
      </c>
      <c r="N139" s="17"/>
      <c r="O139" s="17"/>
      <c r="P139" s="108"/>
      <c r="Q139" s="39"/>
      <c r="R139" s="39"/>
      <c r="S139" s="39"/>
      <c r="T139" s="39"/>
      <c r="U139" s="39"/>
      <c r="V139" s="39"/>
    </row>
    <row r="140" spans="1:22">
      <c r="A140" s="36"/>
      <c r="B140" s="24"/>
      <c r="C140" s="22"/>
      <c r="D140" s="22"/>
      <c r="E140" s="53"/>
      <c r="F140" s="53"/>
      <c r="G140" s="39"/>
      <c r="H140" s="22"/>
      <c r="I140" s="136" t="e">
        <f t="shared" si="3"/>
        <v>#DIV/0!</v>
      </c>
      <c r="J140" s="137">
        <f t="shared" si="4"/>
        <v>0</v>
      </c>
      <c r="K140" s="22"/>
      <c r="L140" s="17"/>
      <c r="M140" s="74">
        <f t="shared" si="5"/>
        <v>0</v>
      </c>
      <c r="N140" s="17"/>
      <c r="O140" s="17"/>
      <c r="P140" s="108"/>
      <c r="Q140" s="39"/>
      <c r="R140" s="39"/>
      <c r="S140" s="39"/>
      <c r="T140" s="39"/>
      <c r="U140" s="39"/>
      <c r="V140" s="39"/>
    </row>
    <row r="141" spans="1:22">
      <c r="A141" s="36"/>
      <c r="B141" s="24"/>
      <c r="C141" s="22"/>
      <c r="D141" s="22"/>
      <c r="E141" s="53"/>
      <c r="F141" s="53"/>
      <c r="G141" s="39"/>
      <c r="H141" s="22"/>
      <c r="I141" s="136" t="e">
        <f t="shared" si="3"/>
        <v>#DIV/0!</v>
      </c>
      <c r="J141" s="137">
        <f t="shared" si="4"/>
        <v>0</v>
      </c>
      <c r="K141" s="22"/>
      <c r="L141" s="17"/>
      <c r="M141" s="74">
        <f t="shared" si="5"/>
        <v>0</v>
      </c>
      <c r="N141" s="17"/>
      <c r="O141" s="17"/>
      <c r="P141" s="108"/>
      <c r="Q141" s="39"/>
      <c r="R141" s="39"/>
      <c r="S141" s="39"/>
      <c r="T141" s="39"/>
      <c r="U141" s="39"/>
      <c r="V141" s="39"/>
    </row>
    <row r="142" spans="1:22">
      <c r="A142" s="36"/>
      <c r="B142" s="24"/>
      <c r="C142" s="22"/>
      <c r="D142" s="22"/>
      <c r="E142" s="53"/>
      <c r="F142" s="53"/>
      <c r="G142" s="39"/>
      <c r="H142" s="22"/>
      <c r="I142" s="136" t="e">
        <f t="shared" si="3"/>
        <v>#DIV/0!</v>
      </c>
      <c r="J142" s="137">
        <f t="shared" si="4"/>
        <v>0</v>
      </c>
      <c r="K142" s="22"/>
      <c r="L142" s="17"/>
      <c r="M142" s="74">
        <f t="shared" si="5"/>
        <v>0</v>
      </c>
      <c r="N142" s="17"/>
      <c r="O142" s="17"/>
      <c r="P142" s="108"/>
      <c r="Q142" s="39"/>
      <c r="R142" s="39"/>
      <c r="S142" s="39"/>
      <c r="T142" s="39"/>
      <c r="U142" s="39"/>
      <c r="V142" s="39"/>
    </row>
    <row r="143" spans="1:22">
      <c r="A143" s="36"/>
      <c r="B143" s="24"/>
      <c r="C143" s="22"/>
      <c r="D143" s="22"/>
      <c r="E143" s="53"/>
      <c r="F143" s="53"/>
      <c r="G143" s="39"/>
      <c r="H143" s="22"/>
      <c r="I143" s="136" t="e">
        <f t="shared" si="3"/>
        <v>#DIV/0!</v>
      </c>
      <c r="J143" s="137">
        <f t="shared" si="4"/>
        <v>0</v>
      </c>
      <c r="K143" s="22"/>
      <c r="L143" s="17"/>
      <c r="M143" s="74">
        <f t="shared" si="5"/>
        <v>0</v>
      </c>
      <c r="N143" s="17"/>
      <c r="O143" s="17"/>
      <c r="P143" s="108"/>
      <c r="Q143" s="39"/>
      <c r="R143" s="39"/>
      <c r="S143" s="39"/>
      <c r="T143" s="39"/>
      <c r="U143" s="39"/>
      <c r="V143" s="39"/>
    </row>
    <row r="144" spans="1:22">
      <c r="A144" s="36"/>
      <c r="B144" s="24"/>
      <c r="C144" s="22"/>
      <c r="D144" s="22"/>
      <c r="E144" s="53"/>
      <c r="F144" s="53"/>
      <c r="G144" s="39"/>
      <c r="H144" s="22"/>
      <c r="I144" s="136" t="e">
        <f t="shared" si="3"/>
        <v>#DIV/0!</v>
      </c>
      <c r="J144" s="137">
        <f t="shared" si="4"/>
        <v>0</v>
      </c>
      <c r="K144" s="22"/>
      <c r="L144" s="17"/>
      <c r="M144" s="74">
        <f t="shared" si="5"/>
        <v>0</v>
      </c>
      <c r="N144" s="17"/>
      <c r="O144" s="17"/>
      <c r="P144" s="108"/>
      <c r="Q144" s="39"/>
      <c r="R144" s="39"/>
      <c r="S144" s="39"/>
      <c r="T144" s="39"/>
      <c r="U144" s="39"/>
      <c r="V144" s="39"/>
    </row>
    <row r="145" spans="1:22">
      <c r="A145" s="36"/>
      <c r="B145" s="102"/>
      <c r="C145" s="22"/>
      <c r="D145" s="22"/>
      <c r="E145" s="53"/>
      <c r="F145" s="53"/>
      <c r="G145" s="39"/>
      <c r="H145" s="22"/>
      <c r="I145" s="136" t="e">
        <f t="shared" si="3"/>
        <v>#DIV/0!</v>
      </c>
      <c r="J145" s="137">
        <f t="shared" si="4"/>
        <v>0</v>
      </c>
      <c r="K145" s="22"/>
      <c r="L145" s="17"/>
      <c r="M145" s="74">
        <f t="shared" si="5"/>
        <v>0</v>
      </c>
      <c r="N145" s="17"/>
      <c r="O145" s="17"/>
      <c r="P145" s="108"/>
      <c r="Q145" s="39"/>
      <c r="R145" s="39"/>
      <c r="S145" s="39"/>
      <c r="T145" s="39"/>
      <c r="U145" s="39"/>
      <c r="V145" s="39"/>
    </row>
    <row r="146" spans="1:22">
      <c r="A146" s="36"/>
      <c r="B146" s="24"/>
      <c r="C146" s="22"/>
      <c r="D146" s="22"/>
      <c r="E146" s="53"/>
      <c r="F146" s="53"/>
      <c r="G146" s="39"/>
      <c r="H146" s="22"/>
      <c r="I146" s="136" t="e">
        <f t="shared" si="3"/>
        <v>#DIV/0!</v>
      </c>
      <c r="J146" s="137">
        <f t="shared" si="4"/>
        <v>0</v>
      </c>
      <c r="K146" s="22"/>
      <c r="L146" s="17"/>
      <c r="M146" s="74">
        <f t="shared" si="5"/>
        <v>0</v>
      </c>
      <c r="N146" s="17"/>
      <c r="O146" s="17"/>
      <c r="P146" s="108"/>
      <c r="Q146" s="39"/>
      <c r="R146" s="39"/>
      <c r="S146" s="39"/>
      <c r="T146" s="39"/>
      <c r="U146" s="39"/>
      <c r="V146" s="39"/>
    </row>
    <row r="147" spans="1:22" s="50" customFormat="1">
      <c r="A147" s="36"/>
      <c r="B147" s="24"/>
      <c r="C147" s="22"/>
      <c r="D147" s="22"/>
      <c r="E147" s="53"/>
      <c r="F147" s="53"/>
      <c r="G147" s="39"/>
      <c r="H147" s="22"/>
      <c r="I147" s="136" t="e">
        <f t="shared" si="3"/>
        <v>#DIV/0!</v>
      </c>
      <c r="J147" s="137">
        <f t="shared" si="4"/>
        <v>0</v>
      </c>
      <c r="K147" s="22"/>
      <c r="L147" s="17"/>
      <c r="M147" s="74">
        <f t="shared" si="5"/>
        <v>0</v>
      </c>
      <c r="N147" s="17"/>
      <c r="O147" s="17"/>
      <c r="P147" s="108"/>
      <c r="Q147" s="39"/>
      <c r="R147" s="53"/>
      <c r="S147" s="39"/>
      <c r="T147" s="39"/>
      <c r="U147" s="39"/>
      <c r="V147" s="39"/>
    </row>
    <row r="148" spans="1:22">
      <c r="A148" s="40"/>
      <c r="B148" s="24"/>
      <c r="C148" s="22"/>
      <c r="D148" s="22"/>
      <c r="E148" s="53"/>
      <c r="F148" s="53"/>
      <c r="G148" s="39"/>
      <c r="H148" s="22"/>
      <c r="I148" s="136" t="e">
        <f t="shared" si="3"/>
        <v>#DIV/0!</v>
      </c>
      <c r="J148" s="137">
        <f t="shared" si="4"/>
        <v>0</v>
      </c>
      <c r="K148" s="22"/>
      <c r="L148" s="17"/>
      <c r="M148" s="74">
        <f t="shared" si="5"/>
        <v>0</v>
      </c>
      <c r="N148" s="17"/>
      <c r="O148" s="17"/>
      <c r="P148" s="108"/>
      <c r="Q148" s="39"/>
      <c r="R148" s="39"/>
      <c r="S148" s="39"/>
      <c r="T148" s="39"/>
      <c r="U148" s="39"/>
      <c r="V148" s="39"/>
    </row>
    <row r="149" spans="1:22">
      <c r="A149" s="36"/>
      <c r="B149" s="24"/>
      <c r="C149" s="22"/>
      <c r="D149" s="22"/>
      <c r="E149" s="53"/>
      <c r="F149" s="53"/>
      <c r="G149" s="39"/>
      <c r="H149" s="22"/>
      <c r="I149" s="136" t="e">
        <f t="shared" si="3"/>
        <v>#DIV/0!</v>
      </c>
      <c r="J149" s="137">
        <f t="shared" si="4"/>
        <v>0</v>
      </c>
      <c r="K149" s="22"/>
      <c r="L149" s="17"/>
      <c r="M149" s="74">
        <f t="shared" si="5"/>
        <v>0</v>
      </c>
      <c r="N149" s="17"/>
      <c r="O149" s="17"/>
      <c r="P149" s="108"/>
      <c r="Q149" s="39"/>
      <c r="R149" s="39"/>
      <c r="S149" s="39"/>
      <c r="T149" s="39"/>
      <c r="U149" s="39"/>
      <c r="V149" s="39"/>
    </row>
    <row r="150" spans="1:22">
      <c r="A150" s="36"/>
      <c r="B150" s="24"/>
      <c r="C150" s="22"/>
      <c r="D150" s="22"/>
      <c r="E150" s="53"/>
      <c r="F150" s="53"/>
      <c r="G150" s="39"/>
      <c r="H150" s="22"/>
      <c r="I150" s="136" t="e">
        <f t="shared" si="3"/>
        <v>#DIV/0!</v>
      </c>
      <c r="J150" s="137">
        <f t="shared" si="4"/>
        <v>0</v>
      </c>
      <c r="K150" s="22"/>
      <c r="L150" s="17"/>
      <c r="M150" s="74">
        <f t="shared" si="5"/>
        <v>0</v>
      </c>
      <c r="N150" s="17"/>
      <c r="O150" s="17"/>
      <c r="P150" s="108"/>
      <c r="Q150" s="39"/>
      <c r="R150" s="39"/>
      <c r="S150" s="39"/>
      <c r="T150" s="39"/>
      <c r="U150" s="39"/>
      <c r="V150" s="39"/>
    </row>
    <row r="151" spans="1:22">
      <c r="A151" s="36"/>
      <c r="B151" s="24"/>
      <c r="C151" s="22"/>
      <c r="D151" s="22"/>
      <c r="E151" s="53"/>
      <c r="F151" s="53"/>
      <c r="G151" s="39"/>
      <c r="H151" s="22"/>
      <c r="I151" s="136" t="e">
        <f t="shared" si="3"/>
        <v>#DIV/0!</v>
      </c>
      <c r="J151" s="137">
        <f t="shared" si="4"/>
        <v>0</v>
      </c>
      <c r="K151" s="22"/>
      <c r="L151" s="17"/>
      <c r="M151" s="74">
        <f t="shared" si="5"/>
        <v>0</v>
      </c>
      <c r="N151" s="17"/>
      <c r="O151" s="54"/>
      <c r="P151" s="108"/>
      <c r="Q151" s="39"/>
      <c r="R151" s="39"/>
      <c r="S151" s="39"/>
      <c r="T151" s="39"/>
      <c r="U151" s="39"/>
      <c r="V151" s="39"/>
    </row>
    <row r="152" spans="1:22">
      <c r="A152" s="36"/>
      <c r="B152" s="24"/>
      <c r="C152" s="22"/>
      <c r="D152" s="22"/>
      <c r="E152" s="53"/>
      <c r="F152" s="53"/>
      <c r="G152" s="39"/>
      <c r="H152" s="22"/>
      <c r="I152" s="136" t="e">
        <f t="shared" si="3"/>
        <v>#DIV/0!</v>
      </c>
      <c r="J152" s="137">
        <f t="shared" si="4"/>
        <v>0</v>
      </c>
      <c r="K152" s="22"/>
      <c r="L152" s="17"/>
      <c r="M152" s="74">
        <f t="shared" si="5"/>
        <v>0</v>
      </c>
      <c r="N152" s="17"/>
      <c r="O152" s="17"/>
      <c r="P152" s="108"/>
      <c r="Q152" s="39"/>
      <c r="R152" s="39"/>
      <c r="S152" s="39"/>
      <c r="T152" s="39"/>
      <c r="U152" s="39"/>
      <c r="V152" s="39"/>
    </row>
    <row r="153" spans="1:22" s="50" customFormat="1">
      <c r="A153" s="55"/>
      <c r="B153" s="43"/>
      <c r="C153" s="47"/>
      <c r="D153" s="47"/>
      <c r="E153" s="52"/>
      <c r="F153" s="52"/>
      <c r="H153" s="47"/>
      <c r="I153" s="136" t="e">
        <f t="shared" si="3"/>
        <v>#DIV/0!</v>
      </c>
      <c r="J153" s="137">
        <f t="shared" si="4"/>
        <v>0</v>
      </c>
      <c r="K153" s="47"/>
      <c r="L153" s="49"/>
      <c r="M153" s="74">
        <f t="shared" si="5"/>
        <v>0</v>
      </c>
      <c r="N153" s="49"/>
      <c r="O153" s="49"/>
      <c r="P153" s="82"/>
      <c r="S153" s="52"/>
    </row>
    <row r="154" spans="1:22">
      <c r="A154" s="36"/>
      <c r="B154" s="24"/>
      <c r="C154" s="22"/>
      <c r="D154" s="22"/>
      <c r="E154" s="53"/>
      <c r="F154" s="53"/>
      <c r="G154" s="39"/>
      <c r="H154" s="22"/>
      <c r="I154" s="136" t="e">
        <f t="shared" si="3"/>
        <v>#DIV/0!</v>
      </c>
      <c r="J154" s="137">
        <f t="shared" si="4"/>
        <v>0</v>
      </c>
      <c r="K154" s="22"/>
      <c r="L154" s="17"/>
      <c r="M154" s="74">
        <f t="shared" si="5"/>
        <v>0</v>
      </c>
      <c r="N154" s="17"/>
      <c r="O154" s="17"/>
      <c r="P154" s="108"/>
      <c r="Q154" s="39"/>
      <c r="R154" s="39"/>
      <c r="S154" s="39"/>
      <c r="T154" s="39"/>
      <c r="U154" s="39"/>
      <c r="V154" s="39"/>
    </row>
    <row r="155" spans="1:22">
      <c r="A155" s="36"/>
      <c r="B155" s="24"/>
      <c r="C155" s="22"/>
      <c r="D155" s="22"/>
      <c r="E155" s="53"/>
      <c r="F155" s="53"/>
      <c r="G155" s="39"/>
      <c r="H155" s="22"/>
      <c r="I155" s="136" t="e">
        <f t="shared" ref="I155:I171" si="6">J155/O155</f>
        <v>#DIV/0!</v>
      </c>
      <c r="J155" s="137">
        <f t="shared" ref="J155:J171" si="7">L155-N155-O155-M155</f>
        <v>0</v>
      </c>
      <c r="K155" s="22"/>
      <c r="L155" s="17"/>
      <c r="M155" s="74">
        <f t="shared" ref="M155:M171" si="8">L155*15%</f>
        <v>0</v>
      </c>
      <c r="N155" s="17"/>
      <c r="O155" s="17"/>
      <c r="P155" s="108"/>
      <c r="Q155" s="39"/>
      <c r="R155" s="39"/>
      <c r="S155" s="39"/>
      <c r="T155" s="39"/>
      <c r="U155" s="39"/>
      <c r="V155" s="39"/>
    </row>
    <row r="156" spans="1:22">
      <c r="A156" s="36"/>
      <c r="B156" s="24"/>
      <c r="C156" s="22"/>
      <c r="D156" s="22"/>
      <c r="E156" s="53"/>
      <c r="F156" s="53"/>
      <c r="G156" s="39"/>
      <c r="H156" s="22"/>
      <c r="I156" s="136" t="e">
        <f t="shared" si="6"/>
        <v>#DIV/0!</v>
      </c>
      <c r="J156" s="137">
        <f t="shared" si="7"/>
        <v>0</v>
      </c>
      <c r="K156" s="22"/>
      <c r="L156" s="17"/>
      <c r="M156" s="74">
        <f t="shared" si="8"/>
        <v>0</v>
      </c>
      <c r="N156" s="17"/>
      <c r="O156" s="17"/>
      <c r="P156" s="108"/>
      <c r="Q156" s="39"/>
      <c r="R156" s="39"/>
      <c r="S156" s="39"/>
      <c r="T156" s="39"/>
      <c r="U156" s="39"/>
      <c r="V156" s="39"/>
    </row>
    <row r="157" spans="1:22" s="50" customFormat="1">
      <c r="A157" s="36"/>
      <c r="B157" s="106"/>
      <c r="C157" s="22"/>
      <c r="D157" s="22"/>
      <c r="E157" s="53"/>
      <c r="F157" s="53"/>
      <c r="G157" s="39"/>
      <c r="H157" s="22"/>
      <c r="I157" s="136" t="e">
        <f t="shared" si="6"/>
        <v>#DIV/0!</v>
      </c>
      <c r="J157" s="137">
        <f t="shared" si="7"/>
        <v>0</v>
      </c>
      <c r="K157" s="22"/>
      <c r="L157" s="17"/>
      <c r="M157" s="74">
        <f t="shared" si="8"/>
        <v>0</v>
      </c>
      <c r="N157" s="17"/>
      <c r="O157" s="17"/>
      <c r="P157" s="108"/>
      <c r="Q157" s="39"/>
      <c r="R157" s="53"/>
      <c r="S157" s="39"/>
      <c r="T157" s="39"/>
      <c r="U157" s="39"/>
      <c r="V157" s="39"/>
    </row>
    <row r="158" spans="1:22">
      <c r="A158" s="36"/>
      <c r="B158" s="106"/>
      <c r="C158" s="22"/>
      <c r="D158" s="22"/>
      <c r="E158" s="39"/>
      <c r="F158" s="39"/>
      <c r="G158" s="39"/>
      <c r="H158" s="22"/>
      <c r="I158" s="136" t="e">
        <f t="shared" si="6"/>
        <v>#DIV/0!</v>
      </c>
      <c r="J158" s="137">
        <f t="shared" si="7"/>
        <v>0</v>
      </c>
      <c r="K158" s="22"/>
      <c r="L158" s="17"/>
      <c r="M158" s="74">
        <f t="shared" si="8"/>
        <v>0</v>
      </c>
      <c r="N158" s="17"/>
      <c r="O158" s="17"/>
      <c r="P158" s="22"/>
      <c r="Q158" s="39"/>
      <c r="R158" s="39"/>
      <c r="S158" s="39"/>
      <c r="T158" s="39"/>
      <c r="U158" s="39"/>
      <c r="V158" s="39"/>
    </row>
    <row r="159" spans="1:22">
      <c r="I159" s="136" t="e">
        <f t="shared" si="6"/>
        <v>#DIV/0!</v>
      </c>
      <c r="J159" s="137">
        <f t="shared" si="7"/>
        <v>0</v>
      </c>
      <c r="M159" s="74">
        <f t="shared" si="8"/>
        <v>0</v>
      </c>
    </row>
    <row r="160" spans="1:22">
      <c r="I160" s="136" t="e">
        <f t="shared" si="6"/>
        <v>#DIV/0!</v>
      </c>
      <c r="J160" s="137">
        <f t="shared" si="7"/>
        <v>0</v>
      </c>
      <c r="M160" s="74">
        <f t="shared" si="8"/>
        <v>0</v>
      </c>
    </row>
    <row r="161" spans="1:24">
      <c r="I161" s="136" t="e">
        <f t="shared" si="6"/>
        <v>#DIV/0!</v>
      </c>
      <c r="J161" s="16">
        <f t="shared" si="7"/>
        <v>0</v>
      </c>
      <c r="M161" s="74">
        <f t="shared" si="8"/>
        <v>0</v>
      </c>
    </row>
    <row r="162" spans="1:24">
      <c r="I162" s="15" t="e">
        <f t="shared" si="6"/>
        <v>#DIV/0!</v>
      </c>
      <c r="J162" s="16">
        <f t="shared" si="7"/>
        <v>0</v>
      </c>
      <c r="M162" s="74">
        <f t="shared" si="8"/>
        <v>0</v>
      </c>
    </row>
    <row r="163" spans="1:24">
      <c r="I163" s="15" t="e">
        <f t="shared" si="6"/>
        <v>#DIV/0!</v>
      </c>
      <c r="J163" s="16">
        <f t="shared" si="7"/>
        <v>0</v>
      </c>
      <c r="M163" s="74">
        <f t="shared" si="8"/>
        <v>0</v>
      </c>
    </row>
    <row r="164" spans="1:24">
      <c r="I164" s="15" t="e">
        <f t="shared" si="6"/>
        <v>#DIV/0!</v>
      </c>
      <c r="J164" s="16">
        <f t="shared" si="7"/>
        <v>0</v>
      </c>
      <c r="M164" s="74">
        <f t="shared" si="8"/>
        <v>0</v>
      </c>
    </row>
    <row r="165" spans="1:24">
      <c r="I165" s="15" t="e">
        <f t="shared" si="6"/>
        <v>#DIV/0!</v>
      </c>
      <c r="J165" s="16">
        <f t="shared" si="7"/>
        <v>0</v>
      </c>
      <c r="M165" s="74">
        <f t="shared" si="8"/>
        <v>0</v>
      </c>
    </row>
    <row r="166" spans="1:24">
      <c r="I166" s="15" t="e">
        <f t="shared" si="6"/>
        <v>#DIV/0!</v>
      </c>
      <c r="J166" s="16">
        <f t="shared" si="7"/>
        <v>0</v>
      </c>
      <c r="M166" s="74">
        <f t="shared" si="8"/>
        <v>0</v>
      </c>
    </row>
    <row r="167" spans="1:24">
      <c r="I167" s="15" t="e">
        <f t="shared" si="6"/>
        <v>#DIV/0!</v>
      </c>
      <c r="J167" s="16">
        <f t="shared" si="7"/>
        <v>0</v>
      </c>
      <c r="M167" s="74">
        <f t="shared" si="8"/>
        <v>0</v>
      </c>
    </row>
    <row r="168" spans="1:24">
      <c r="I168" s="15" t="e">
        <f t="shared" si="6"/>
        <v>#DIV/0!</v>
      </c>
      <c r="J168" s="16">
        <f t="shared" si="7"/>
        <v>0</v>
      </c>
      <c r="M168" s="74">
        <f t="shared" si="8"/>
        <v>0</v>
      </c>
    </row>
    <row r="169" spans="1:24">
      <c r="I169" s="15" t="e">
        <f t="shared" si="6"/>
        <v>#DIV/0!</v>
      </c>
      <c r="J169" s="16">
        <f t="shared" si="7"/>
        <v>0</v>
      </c>
      <c r="M169" s="74">
        <f t="shared" si="8"/>
        <v>0</v>
      </c>
    </row>
    <row r="170" spans="1:24" s="1" customFormat="1">
      <c r="A170" s="12"/>
      <c r="B170" s="28"/>
      <c r="C170" s="6"/>
      <c r="D170" s="6"/>
      <c r="E170"/>
      <c r="F170"/>
      <c r="G170"/>
      <c r="H170" s="6"/>
      <c r="I170" s="15" t="e">
        <f t="shared" si="6"/>
        <v>#DIV/0!</v>
      </c>
      <c r="J170" s="16">
        <f t="shared" si="7"/>
        <v>0</v>
      </c>
      <c r="K170" s="6"/>
      <c r="M170" s="74">
        <f t="shared" si="8"/>
        <v>0</v>
      </c>
      <c r="P170" s="6"/>
      <c r="Q170"/>
      <c r="R170"/>
      <c r="S170"/>
      <c r="T170"/>
      <c r="U170"/>
      <c r="V170"/>
      <c r="W170"/>
      <c r="X170"/>
    </row>
    <row r="171" spans="1:24" s="1" customFormat="1">
      <c r="A171" s="12"/>
      <c r="B171" s="28"/>
      <c r="C171" s="6"/>
      <c r="D171" s="6"/>
      <c r="E171"/>
      <c r="F171"/>
      <c r="G171"/>
      <c r="H171" s="6"/>
      <c r="I171" s="15" t="e">
        <f t="shared" si="6"/>
        <v>#DIV/0!</v>
      </c>
      <c r="J171" s="16">
        <f t="shared" si="7"/>
        <v>0</v>
      </c>
      <c r="K171" s="6"/>
      <c r="M171" s="74">
        <f t="shared" si="8"/>
        <v>0</v>
      </c>
      <c r="P171" s="6"/>
      <c r="Q171"/>
      <c r="R171"/>
      <c r="S171"/>
      <c r="T171"/>
      <c r="U171"/>
      <c r="V171"/>
      <c r="W171"/>
      <c r="X171"/>
    </row>
  </sheetData>
  <conditionalFormatting sqref="K145:K1048576 K1:K138">
    <cfRule type="cellIs" dxfId="441" priority="42" operator="equal">
      <formula>"Yes"</formula>
    </cfRule>
  </conditionalFormatting>
  <conditionalFormatting sqref="H145:H1048576 H1:H138">
    <cfRule type="cellIs" dxfId="440" priority="41" operator="equal">
      <formula>"None"</formula>
    </cfRule>
  </conditionalFormatting>
  <conditionalFormatting sqref="P145:P1048576 P1:P138">
    <cfRule type="cellIs" dxfId="439" priority="40" operator="lessThan">
      <formula>10000</formula>
    </cfRule>
  </conditionalFormatting>
  <conditionalFormatting sqref="I1:I1048576">
    <cfRule type="cellIs" dxfId="438" priority="39" operator="greaterThan">
      <formula>0.25</formula>
    </cfRule>
  </conditionalFormatting>
  <conditionalFormatting sqref="I2:I171">
    <cfRule type="cellIs" dxfId="437" priority="38" operator="greaterThan">
      <formula>0.15</formula>
    </cfRule>
  </conditionalFormatting>
  <conditionalFormatting sqref="J1:J1048576">
    <cfRule type="cellIs" dxfId="436" priority="37" operator="lessThan">
      <formula>4.99</formula>
    </cfRule>
  </conditionalFormatting>
  <conditionalFormatting sqref="K139">
    <cfRule type="cellIs" dxfId="435" priority="36" operator="equal">
      <formula>"Yes"</formula>
    </cfRule>
  </conditionalFormatting>
  <conditionalFormatting sqref="H139">
    <cfRule type="cellIs" dxfId="434" priority="35" operator="equal">
      <formula>"None"</formula>
    </cfRule>
  </conditionalFormatting>
  <conditionalFormatting sqref="P139">
    <cfRule type="cellIs" dxfId="433" priority="34" operator="lessThan">
      <formula>10000</formula>
    </cfRule>
  </conditionalFormatting>
  <conditionalFormatting sqref="I139">
    <cfRule type="cellIs" dxfId="432" priority="33" operator="greaterThan">
      <formula>0.25</formula>
    </cfRule>
  </conditionalFormatting>
  <conditionalFormatting sqref="I139">
    <cfRule type="cellIs" dxfId="431" priority="32" operator="greaterThan">
      <formula>0.15</formula>
    </cfRule>
  </conditionalFormatting>
  <conditionalFormatting sqref="J139">
    <cfRule type="cellIs" dxfId="430" priority="31" operator="lessThan">
      <formula>4.99</formula>
    </cfRule>
  </conditionalFormatting>
  <conditionalFormatting sqref="K140">
    <cfRule type="cellIs" dxfId="429" priority="30" operator="equal">
      <formula>"Yes"</formula>
    </cfRule>
  </conditionalFormatting>
  <conditionalFormatting sqref="H140">
    <cfRule type="cellIs" dxfId="428" priority="29" operator="equal">
      <formula>"None"</formula>
    </cfRule>
  </conditionalFormatting>
  <conditionalFormatting sqref="P140">
    <cfRule type="cellIs" dxfId="427" priority="28" operator="lessThan">
      <formula>10000</formula>
    </cfRule>
  </conditionalFormatting>
  <conditionalFormatting sqref="I140">
    <cfRule type="cellIs" dxfId="426" priority="27" operator="greaterThan">
      <formula>0.25</formula>
    </cfRule>
  </conditionalFormatting>
  <conditionalFormatting sqref="I140">
    <cfRule type="cellIs" dxfId="425" priority="26" operator="greaterThan">
      <formula>0.15</formula>
    </cfRule>
  </conditionalFormatting>
  <conditionalFormatting sqref="J140">
    <cfRule type="cellIs" dxfId="424" priority="25" operator="lessThan">
      <formula>4.99</formula>
    </cfRule>
  </conditionalFormatting>
  <conditionalFormatting sqref="K141">
    <cfRule type="cellIs" dxfId="423" priority="24" operator="equal">
      <formula>"Yes"</formula>
    </cfRule>
  </conditionalFormatting>
  <conditionalFormatting sqref="H141">
    <cfRule type="cellIs" dxfId="422" priority="23" operator="equal">
      <formula>"None"</formula>
    </cfRule>
  </conditionalFormatting>
  <conditionalFormatting sqref="P141">
    <cfRule type="cellIs" dxfId="421" priority="22" operator="lessThan">
      <formula>10000</formula>
    </cfRule>
  </conditionalFormatting>
  <conditionalFormatting sqref="I141">
    <cfRule type="cellIs" dxfId="420" priority="21" operator="greaterThan">
      <formula>0.25</formula>
    </cfRule>
  </conditionalFormatting>
  <conditionalFormatting sqref="I141">
    <cfRule type="cellIs" dxfId="419" priority="20" operator="greaterThan">
      <formula>0.15</formula>
    </cfRule>
  </conditionalFormatting>
  <conditionalFormatting sqref="J141">
    <cfRule type="cellIs" dxfId="418" priority="19" operator="lessThan">
      <formula>4.99</formula>
    </cfRule>
  </conditionalFormatting>
  <conditionalFormatting sqref="K142">
    <cfRule type="cellIs" dxfId="417" priority="18" operator="equal">
      <formula>"Yes"</formula>
    </cfRule>
  </conditionalFormatting>
  <conditionalFormatting sqref="H142">
    <cfRule type="cellIs" dxfId="416" priority="17" operator="equal">
      <formula>"None"</formula>
    </cfRule>
  </conditionalFormatting>
  <conditionalFormatting sqref="P142">
    <cfRule type="cellIs" dxfId="415" priority="16" operator="lessThan">
      <formula>10000</formula>
    </cfRule>
  </conditionalFormatting>
  <conditionalFormatting sqref="I142">
    <cfRule type="cellIs" dxfId="414" priority="15" operator="greaterThan">
      <formula>0.25</formula>
    </cfRule>
  </conditionalFormatting>
  <conditionalFormatting sqref="I142">
    <cfRule type="cellIs" dxfId="413" priority="14" operator="greaterThan">
      <formula>0.15</formula>
    </cfRule>
  </conditionalFormatting>
  <conditionalFormatting sqref="J142">
    <cfRule type="cellIs" dxfId="412" priority="13" operator="lessThan">
      <formula>4.99</formula>
    </cfRule>
  </conditionalFormatting>
  <conditionalFormatting sqref="K143">
    <cfRule type="cellIs" dxfId="411" priority="12" operator="equal">
      <formula>"Yes"</formula>
    </cfRule>
  </conditionalFormatting>
  <conditionalFormatting sqref="H143">
    <cfRule type="cellIs" dxfId="410" priority="11" operator="equal">
      <formula>"None"</formula>
    </cfRule>
  </conditionalFormatting>
  <conditionalFormatting sqref="P143">
    <cfRule type="cellIs" dxfId="409" priority="10" operator="lessThan">
      <formula>10000</formula>
    </cfRule>
  </conditionalFormatting>
  <conditionalFormatting sqref="I143:I158">
    <cfRule type="cellIs" dxfId="408" priority="9" operator="greaterThan">
      <formula>0.25</formula>
    </cfRule>
  </conditionalFormatting>
  <conditionalFormatting sqref="I143:I158">
    <cfRule type="cellIs" dxfId="407" priority="8" operator="greaterThan">
      <formula>0.15</formula>
    </cfRule>
  </conditionalFormatting>
  <conditionalFormatting sqref="J143:J154">
    <cfRule type="cellIs" dxfId="406" priority="7" operator="lessThan">
      <formula>4.99</formula>
    </cfRule>
  </conditionalFormatting>
  <conditionalFormatting sqref="K144">
    <cfRule type="cellIs" dxfId="405" priority="6" operator="equal">
      <formula>"Yes"</formula>
    </cfRule>
  </conditionalFormatting>
  <conditionalFormatting sqref="H144">
    <cfRule type="cellIs" dxfId="404" priority="5" operator="equal">
      <formula>"None"</formula>
    </cfRule>
  </conditionalFormatting>
  <conditionalFormatting sqref="P144">
    <cfRule type="cellIs" dxfId="403" priority="4" operator="lessThan">
      <formula>10000</formula>
    </cfRule>
  </conditionalFormatting>
  <conditionalFormatting sqref="I144">
    <cfRule type="cellIs" dxfId="402" priority="3" operator="greaterThan">
      <formula>0.25</formula>
    </cfRule>
  </conditionalFormatting>
  <conditionalFormatting sqref="I144">
    <cfRule type="cellIs" dxfId="401" priority="2" operator="greaterThan">
      <formula>0.15</formula>
    </cfRule>
  </conditionalFormatting>
  <conditionalFormatting sqref="J144">
    <cfRule type="cellIs" dxfId="400" priority="1" operator="lessThan">
      <formula>4.99</formula>
    </cfRule>
  </conditionalFormatting>
  <hyperlinks>
    <hyperlink ref="E2" r:id="rId1"/>
    <hyperlink ref="F2" r:id="rId2"/>
    <hyperlink ref="E3" r:id="rId3"/>
    <hyperlink ref="F3" r:id="rId4"/>
    <hyperlink ref="E4" r:id="rId5"/>
    <hyperlink ref="F4" r:id="rId6"/>
    <hyperlink ref="E5" r:id="rId7"/>
    <hyperlink ref="F5" r:id="rId8"/>
    <hyperlink ref="F6" r:id="rId9"/>
    <hyperlink ref="E6" r:id="rId10"/>
  </hyperlinks>
  <pageMargins left="0.7" right="0.7" top="0.75" bottom="0.75" header="0.3" footer="0.3"/>
  <pageSetup orientation="portrait" r:id="rId11"/>
</worksheet>
</file>

<file path=xl/worksheets/sheet4.xml><?xml version="1.0" encoding="utf-8"?>
<worksheet xmlns="http://schemas.openxmlformats.org/spreadsheetml/2006/main" xmlns:r="http://schemas.openxmlformats.org/officeDocument/2006/relationships">
  <dimension ref="A1:X171"/>
  <sheetViews>
    <sheetView workbookViewId="0">
      <pane ySplit="1" topLeftCell="A2" activePane="bottomLeft" state="frozen"/>
      <selection pane="bottomLeft" activeCell="O2" sqref="O2"/>
    </sheetView>
  </sheetViews>
  <sheetFormatPr defaultRowHeight="15"/>
  <cols>
    <col min="1" max="1" width="10.42578125" style="12" customWidth="1"/>
    <col min="2" max="2" width="21.42578125" style="28" customWidth="1"/>
    <col min="3" max="3" width="14.42578125" style="6" customWidth="1"/>
    <col min="4" max="4" width="14.42578125" style="6" hidden="1" customWidth="1"/>
    <col min="5" max="5" width="10.85546875" customWidth="1"/>
    <col min="6" max="6" width="11.140625" customWidth="1"/>
    <col min="7" max="7" width="11.140625" hidden="1" customWidth="1"/>
    <col min="8" max="8" width="13.42578125" style="6" hidden="1" customWidth="1"/>
    <col min="9" max="9" width="7.42578125" style="4" customWidth="1"/>
    <col min="10" max="10" width="8.85546875" style="8" customWidth="1"/>
    <col min="11" max="11" width="7" style="6" customWidth="1"/>
    <col min="12" max="13" width="10" style="1" customWidth="1"/>
    <col min="14" max="14" width="8.42578125" style="1" customWidth="1"/>
    <col min="15" max="15" width="10.85546875" style="1" customWidth="1"/>
    <col min="16" max="16" width="10.85546875" style="6" customWidth="1"/>
    <col min="18" max="18" width="10.140625" customWidth="1"/>
  </cols>
  <sheetData>
    <row r="1" spans="1:19" s="18" customFormat="1" ht="28.5" customHeight="1" thickBot="1">
      <c r="A1" s="57" t="s">
        <v>23</v>
      </c>
      <c r="B1" s="25" t="s">
        <v>7</v>
      </c>
      <c r="C1" s="18" t="s">
        <v>19</v>
      </c>
      <c r="D1" s="18" t="s">
        <v>1959</v>
      </c>
      <c r="E1" s="18" t="s">
        <v>14</v>
      </c>
      <c r="F1" s="18" t="s">
        <v>1</v>
      </c>
      <c r="G1" s="18" t="s">
        <v>40</v>
      </c>
      <c r="H1" s="18" t="s">
        <v>8</v>
      </c>
      <c r="I1" s="19" t="s">
        <v>9</v>
      </c>
      <c r="J1" s="20" t="s">
        <v>10</v>
      </c>
      <c r="K1" s="18" t="s">
        <v>4</v>
      </c>
      <c r="L1" s="21" t="s">
        <v>3</v>
      </c>
      <c r="M1" s="21" t="s">
        <v>11</v>
      </c>
      <c r="N1" s="21" t="s">
        <v>24</v>
      </c>
      <c r="O1" s="21" t="s">
        <v>0</v>
      </c>
      <c r="P1" s="18" t="s">
        <v>2</v>
      </c>
    </row>
    <row r="2" spans="1:19" s="39" customFormat="1">
      <c r="A2" s="107">
        <v>44709</v>
      </c>
      <c r="B2" s="24" t="s">
        <v>5862</v>
      </c>
      <c r="C2" s="105" t="s">
        <v>5864</v>
      </c>
      <c r="D2" s="105"/>
      <c r="E2" s="115" t="s">
        <v>5863</v>
      </c>
      <c r="F2" s="115" t="s">
        <v>5865</v>
      </c>
      <c r="G2" s="106"/>
      <c r="H2" s="105"/>
      <c r="I2" s="136">
        <f t="shared" ref="I2:I10" si="0">J2/O2</f>
        <v>-0.28445837351333964</v>
      </c>
      <c r="J2" s="137">
        <f t="shared" ref="J2:J10" si="1">L2-N2-O2-M2</f>
        <v>-79.64549999999997</v>
      </c>
      <c r="K2" s="105" t="s">
        <v>429</v>
      </c>
      <c r="L2" s="74">
        <v>279.97000000000003</v>
      </c>
      <c r="M2" s="74">
        <f t="shared" ref="M2:M10" si="2">L2*15%</f>
        <v>41.9955</v>
      </c>
      <c r="N2" s="74">
        <v>37.630000000000003</v>
      </c>
      <c r="O2" s="74">
        <v>279.99</v>
      </c>
      <c r="P2" s="110">
        <v>3134</v>
      </c>
    </row>
    <row r="3" spans="1:19" s="39" customFormat="1">
      <c r="A3" s="107"/>
      <c r="B3" s="24"/>
      <c r="C3" s="105"/>
      <c r="D3" s="105"/>
      <c r="E3" s="115"/>
      <c r="F3" s="115"/>
      <c r="G3" s="106"/>
      <c r="H3" s="105"/>
      <c r="I3" s="136" t="e">
        <f t="shared" si="0"/>
        <v>#DIV/0!</v>
      </c>
      <c r="J3" s="137">
        <f t="shared" si="1"/>
        <v>0</v>
      </c>
      <c r="K3" s="105"/>
      <c r="L3" s="74"/>
      <c r="M3" s="74">
        <f t="shared" si="2"/>
        <v>0</v>
      </c>
      <c r="N3" s="74"/>
      <c r="O3" s="74"/>
      <c r="P3" s="110"/>
    </row>
    <row r="4" spans="1:19" s="39" customFormat="1">
      <c r="A4" s="104"/>
      <c r="B4" s="24"/>
      <c r="C4" s="105"/>
      <c r="D4" s="105"/>
      <c r="E4" s="115"/>
      <c r="F4" s="115"/>
      <c r="G4" s="106"/>
      <c r="H4" s="105"/>
      <c r="I4" s="136" t="e">
        <f t="shared" si="0"/>
        <v>#DIV/0!</v>
      </c>
      <c r="J4" s="137">
        <f t="shared" si="1"/>
        <v>0</v>
      </c>
      <c r="K4" s="105"/>
      <c r="L4" s="74"/>
      <c r="M4" s="74">
        <f t="shared" si="2"/>
        <v>0</v>
      </c>
      <c r="N4" s="116"/>
      <c r="O4" s="74"/>
      <c r="P4" s="110"/>
    </row>
    <row r="5" spans="1:19" s="39" customFormat="1">
      <c r="A5" s="104"/>
      <c r="B5" s="24"/>
      <c r="C5" s="105"/>
      <c r="D5" s="105"/>
      <c r="E5" s="115"/>
      <c r="F5" s="115"/>
      <c r="G5" s="106"/>
      <c r="H5" s="105"/>
      <c r="I5" s="136" t="e">
        <f t="shared" si="0"/>
        <v>#DIV/0!</v>
      </c>
      <c r="J5" s="137">
        <f t="shared" si="1"/>
        <v>0</v>
      </c>
      <c r="K5" s="105"/>
      <c r="L5" s="74"/>
      <c r="M5" s="74">
        <f t="shared" si="2"/>
        <v>0</v>
      </c>
      <c r="N5" s="116"/>
      <c r="O5" s="74"/>
      <c r="P5" s="110"/>
    </row>
    <row r="6" spans="1:19" s="39" customFormat="1">
      <c r="A6" s="104"/>
      <c r="B6" s="24"/>
      <c r="C6" s="105"/>
      <c r="D6" s="105"/>
      <c r="E6" s="115"/>
      <c r="F6" s="115"/>
      <c r="G6" s="106"/>
      <c r="H6" s="105"/>
      <c r="I6" s="136" t="e">
        <f t="shared" si="0"/>
        <v>#DIV/0!</v>
      </c>
      <c r="J6" s="137">
        <f t="shared" si="1"/>
        <v>0</v>
      </c>
      <c r="K6" s="105"/>
      <c r="L6" s="74"/>
      <c r="M6" s="74">
        <f t="shared" si="2"/>
        <v>0</v>
      </c>
      <c r="N6" s="74"/>
      <c r="O6" s="74"/>
      <c r="P6" s="110"/>
    </row>
    <row r="7" spans="1:19" s="50" customFormat="1">
      <c r="A7" s="104"/>
      <c r="B7" s="24"/>
      <c r="C7" s="105"/>
      <c r="D7" s="105"/>
      <c r="E7" s="115"/>
      <c r="F7" s="115"/>
      <c r="G7" s="106"/>
      <c r="H7" s="105"/>
      <c r="I7" s="136" t="e">
        <f t="shared" si="0"/>
        <v>#DIV/0!</v>
      </c>
      <c r="J7" s="137">
        <f t="shared" si="1"/>
        <v>0</v>
      </c>
      <c r="K7" s="105"/>
      <c r="L7" s="74"/>
      <c r="M7" s="74">
        <f t="shared" si="2"/>
        <v>0</v>
      </c>
      <c r="N7" s="74"/>
      <c r="O7" s="74"/>
      <c r="P7" s="110"/>
      <c r="Q7" s="39"/>
      <c r="R7" s="52"/>
    </row>
    <row r="8" spans="1:19" s="39" customFormat="1">
      <c r="A8" s="107"/>
      <c r="B8" s="24"/>
      <c r="C8" s="105"/>
      <c r="D8" s="105"/>
      <c r="E8" s="115"/>
      <c r="F8" s="115"/>
      <c r="G8" s="106"/>
      <c r="H8" s="105"/>
      <c r="I8" s="136" t="e">
        <f t="shared" si="0"/>
        <v>#DIV/0!</v>
      </c>
      <c r="J8" s="137">
        <f t="shared" si="1"/>
        <v>0</v>
      </c>
      <c r="K8" s="105"/>
      <c r="L8" s="74"/>
      <c r="M8" s="74">
        <f t="shared" si="2"/>
        <v>0</v>
      </c>
      <c r="N8" s="74"/>
      <c r="O8" s="74"/>
      <c r="P8" s="110"/>
    </row>
    <row r="9" spans="1:19" s="39" customFormat="1">
      <c r="A9" s="104"/>
      <c r="B9" s="24"/>
      <c r="C9" s="105"/>
      <c r="D9" s="105"/>
      <c r="E9" s="115"/>
      <c r="F9" s="115"/>
      <c r="G9" s="106"/>
      <c r="H9" s="105"/>
      <c r="I9" s="136" t="e">
        <f t="shared" si="0"/>
        <v>#DIV/0!</v>
      </c>
      <c r="J9" s="137">
        <f t="shared" si="1"/>
        <v>0</v>
      </c>
      <c r="K9" s="105"/>
      <c r="L9" s="74"/>
      <c r="M9" s="74">
        <f t="shared" si="2"/>
        <v>0</v>
      </c>
      <c r="N9" s="74"/>
      <c r="O9" s="74"/>
      <c r="P9" s="110"/>
      <c r="R9" s="53"/>
    </row>
    <row r="10" spans="1:19" s="39" customFormat="1">
      <c r="A10" s="104"/>
      <c r="B10" s="24"/>
      <c r="C10" s="105"/>
      <c r="D10" s="105"/>
      <c r="E10" s="115"/>
      <c r="F10" s="115"/>
      <c r="G10" s="106"/>
      <c r="H10" s="105"/>
      <c r="I10" s="136" t="e">
        <f t="shared" si="0"/>
        <v>#DIV/0!</v>
      </c>
      <c r="J10" s="137">
        <f t="shared" si="1"/>
        <v>0</v>
      </c>
      <c r="K10" s="105"/>
      <c r="L10" s="74"/>
      <c r="M10" s="74">
        <f t="shared" si="2"/>
        <v>0</v>
      </c>
      <c r="N10" s="74"/>
      <c r="O10" s="74"/>
      <c r="P10" s="110"/>
    </row>
    <row r="11" spans="1:19" s="39" customFormat="1">
      <c r="A11" s="107"/>
      <c r="B11" s="24"/>
      <c r="C11" s="105"/>
      <c r="D11" s="105"/>
      <c r="E11" s="115"/>
      <c r="F11" s="115"/>
      <c r="G11" s="106"/>
      <c r="H11" s="105"/>
      <c r="I11" s="136" t="e">
        <f t="shared" ref="I11:I41" si="3">J11/O11</f>
        <v>#DIV/0!</v>
      </c>
      <c r="J11" s="137">
        <f t="shared" ref="J11:J41" si="4">L11-N11-O11-M11</f>
        <v>0</v>
      </c>
      <c r="K11" s="105"/>
      <c r="L11" s="74"/>
      <c r="M11" s="74">
        <f t="shared" ref="M11:M41" si="5">L11*15%</f>
        <v>0</v>
      </c>
      <c r="N11" s="74"/>
      <c r="O11" s="74"/>
      <c r="P11" s="110"/>
    </row>
    <row r="12" spans="1:19" s="39" customFormat="1">
      <c r="A12" s="104"/>
      <c r="B12" s="24"/>
      <c r="C12" s="105"/>
      <c r="D12" s="105"/>
      <c r="E12" s="115"/>
      <c r="F12" s="115"/>
      <c r="G12" s="106"/>
      <c r="H12" s="105"/>
      <c r="I12" s="136" t="e">
        <f t="shared" si="3"/>
        <v>#DIV/0!</v>
      </c>
      <c r="J12" s="137">
        <f t="shared" si="4"/>
        <v>0</v>
      </c>
      <c r="K12" s="105"/>
      <c r="L12" s="74"/>
      <c r="M12" s="74">
        <f t="shared" si="5"/>
        <v>0</v>
      </c>
      <c r="N12" s="74"/>
      <c r="O12" s="74"/>
      <c r="P12" s="110"/>
    </row>
    <row r="13" spans="1:19" s="39" customFormat="1">
      <c r="A13" s="104"/>
      <c r="B13" s="24"/>
      <c r="C13" s="105"/>
      <c r="D13" s="105"/>
      <c r="E13" s="115"/>
      <c r="F13" s="115"/>
      <c r="G13" s="106"/>
      <c r="H13" s="105"/>
      <c r="I13" s="136" t="e">
        <f t="shared" si="3"/>
        <v>#DIV/0!</v>
      </c>
      <c r="J13" s="137">
        <f t="shared" si="4"/>
        <v>0</v>
      </c>
      <c r="K13" s="105"/>
      <c r="L13" s="74"/>
      <c r="M13" s="74">
        <f t="shared" si="5"/>
        <v>0</v>
      </c>
      <c r="N13" s="74"/>
      <c r="O13" s="74"/>
      <c r="P13" s="110"/>
    </row>
    <row r="14" spans="1:19" s="39" customFormat="1">
      <c r="A14" s="104"/>
      <c r="B14" s="58"/>
      <c r="C14" s="105"/>
      <c r="D14" s="105"/>
      <c r="E14" s="115"/>
      <c r="F14" s="115"/>
      <c r="G14" s="106"/>
      <c r="H14" s="105"/>
      <c r="I14" s="136" t="e">
        <f t="shared" si="3"/>
        <v>#DIV/0!</v>
      </c>
      <c r="J14" s="137">
        <f t="shared" si="4"/>
        <v>0</v>
      </c>
      <c r="K14" s="105"/>
      <c r="L14" s="74"/>
      <c r="M14" s="74">
        <f t="shared" si="5"/>
        <v>0</v>
      </c>
      <c r="N14" s="74"/>
      <c r="O14" s="74"/>
      <c r="P14" s="110"/>
      <c r="S14" s="53"/>
    </row>
    <row r="15" spans="1:19" s="39" customFormat="1">
      <c r="A15" s="104"/>
      <c r="B15" s="24"/>
      <c r="C15" s="105"/>
      <c r="D15" s="105"/>
      <c r="E15" s="115"/>
      <c r="F15" s="115"/>
      <c r="G15" s="106"/>
      <c r="H15" s="105"/>
      <c r="I15" s="136" t="e">
        <f t="shared" si="3"/>
        <v>#DIV/0!</v>
      </c>
      <c r="J15" s="137">
        <f t="shared" si="4"/>
        <v>0</v>
      </c>
      <c r="K15" s="105"/>
      <c r="L15" s="74"/>
      <c r="M15" s="74">
        <f t="shared" si="5"/>
        <v>0</v>
      </c>
      <c r="N15" s="74"/>
      <c r="O15" s="74"/>
      <c r="P15" s="110"/>
    </row>
    <row r="16" spans="1:19" s="39" customFormat="1">
      <c r="A16" s="104"/>
      <c r="B16" s="58"/>
      <c r="C16" s="105"/>
      <c r="D16" s="105"/>
      <c r="E16" s="115"/>
      <c r="F16" s="115"/>
      <c r="G16" s="106"/>
      <c r="H16" s="105"/>
      <c r="I16" s="136" t="e">
        <f t="shared" si="3"/>
        <v>#DIV/0!</v>
      </c>
      <c r="J16" s="137">
        <f t="shared" si="4"/>
        <v>0</v>
      </c>
      <c r="K16" s="105"/>
      <c r="L16" s="74"/>
      <c r="M16" s="74">
        <f t="shared" si="5"/>
        <v>0</v>
      </c>
      <c r="N16" s="74"/>
      <c r="O16" s="74"/>
      <c r="P16" s="110"/>
    </row>
    <row r="17" spans="1:22" s="50" customFormat="1">
      <c r="A17" s="104"/>
      <c r="B17" s="24"/>
      <c r="C17" s="105"/>
      <c r="D17" s="105"/>
      <c r="E17" s="115"/>
      <c r="F17" s="115"/>
      <c r="G17" s="106"/>
      <c r="H17" s="105"/>
      <c r="I17" s="136" t="e">
        <f t="shared" si="3"/>
        <v>#DIV/0!</v>
      </c>
      <c r="J17" s="137">
        <f t="shared" si="4"/>
        <v>0</v>
      </c>
      <c r="K17" s="105"/>
      <c r="L17" s="74"/>
      <c r="M17" s="74">
        <f t="shared" si="5"/>
        <v>0</v>
      </c>
      <c r="N17" s="74"/>
      <c r="O17" s="74"/>
      <c r="P17" s="110"/>
      <c r="Q17" s="39"/>
      <c r="R17" s="39"/>
      <c r="S17" s="39"/>
      <c r="T17" s="39"/>
      <c r="U17" s="39"/>
      <c r="V17" s="39"/>
    </row>
    <row r="18" spans="1:22" s="39" customFormat="1">
      <c r="A18" s="107"/>
      <c r="B18" s="24"/>
      <c r="C18" s="105"/>
      <c r="D18" s="105"/>
      <c r="E18" s="115"/>
      <c r="F18" s="115"/>
      <c r="G18" s="106"/>
      <c r="H18" s="105"/>
      <c r="I18" s="136" t="e">
        <f t="shared" si="3"/>
        <v>#DIV/0!</v>
      </c>
      <c r="J18" s="137">
        <f t="shared" si="4"/>
        <v>0</v>
      </c>
      <c r="K18" s="105"/>
      <c r="L18" s="74"/>
      <c r="M18" s="74">
        <f t="shared" si="5"/>
        <v>0</v>
      </c>
      <c r="N18" s="74"/>
      <c r="O18" s="116"/>
      <c r="P18" s="110"/>
      <c r="R18" s="53"/>
    </row>
    <row r="19" spans="1:22" s="39" customFormat="1">
      <c r="A19" s="107"/>
      <c r="B19" s="24"/>
      <c r="C19" s="105"/>
      <c r="D19" s="105"/>
      <c r="E19" s="115"/>
      <c r="F19" s="115"/>
      <c r="G19" s="106"/>
      <c r="H19" s="105"/>
      <c r="I19" s="136" t="e">
        <f t="shared" si="3"/>
        <v>#DIV/0!</v>
      </c>
      <c r="J19" s="137">
        <f t="shared" si="4"/>
        <v>0</v>
      </c>
      <c r="K19" s="105"/>
      <c r="L19" s="74"/>
      <c r="M19" s="74">
        <f t="shared" si="5"/>
        <v>0</v>
      </c>
      <c r="N19" s="74"/>
      <c r="O19" s="74"/>
      <c r="P19" s="110"/>
    </row>
    <row r="20" spans="1:22" s="39" customFormat="1">
      <c r="A20" s="36"/>
      <c r="B20" s="24"/>
      <c r="C20" s="105"/>
      <c r="D20" s="105"/>
      <c r="E20" s="115"/>
      <c r="F20" s="115"/>
      <c r="G20" s="106"/>
      <c r="H20" s="105"/>
      <c r="I20" s="136" t="e">
        <f t="shared" si="3"/>
        <v>#DIV/0!</v>
      </c>
      <c r="J20" s="137">
        <f t="shared" si="4"/>
        <v>0</v>
      </c>
      <c r="K20" s="105"/>
      <c r="L20" s="74"/>
      <c r="M20" s="74">
        <f t="shared" si="5"/>
        <v>0</v>
      </c>
      <c r="N20" s="74"/>
      <c r="O20" s="74"/>
      <c r="P20" s="110"/>
    </row>
    <row r="21" spans="1:22">
      <c r="A21" s="36"/>
      <c r="B21" s="24"/>
      <c r="C21" s="105"/>
      <c r="D21" s="105"/>
      <c r="E21" s="115"/>
      <c r="F21" s="115"/>
      <c r="G21" s="106"/>
      <c r="H21" s="105"/>
      <c r="I21" s="136" t="e">
        <f t="shared" si="3"/>
        <v>#DIV/0!</v>
      </c>
      <c r="J21" s="137">
        <f t="shared" si="4"/>
        <v>0</v>
      </c>
      <c r="K21" s="105"/>
      <c r="L21" s="74"/>
      <c r="M21" s="74">
        <f t="shared" si="5"/>
        <v>0</v>
      </c>
      <c r="N21" s="74"/>
      <c r="O21" s="74"/>
      <c r="P21" s="110"/>
      <c r="Q21" s="39"/>
      <c r="R21" s="39"/>
      <c r="S21" s="39"/>
      <c r="T21" s="39"/>
      <c r="U21" s="39"/>
      <c r="V21" s="39"/>
    </row>
    <row r="22" spans="1:22" s="50" customFormat="1">
      <c r="A22" s="36"/>
      <c r="B22" s="24"/>
      <c r="C22" s="105"/>
      <c r="D22" s="105"/>
      <c r="E22" s="115"/>
      <c r="F22" s="115"/>
      <c r="G22" s="106"/>
      <c r="H22" s="105"/>
      <c r="I22" s="136" t="e">
        <f t="shared" si="3"/>
        <v>#DIV/0!</v>
      </c>
      <c r="J22" s="137">
        <f t="shared" si="4"/>
        <v>0</v>
      </c>
      <c r="K22" s="105"/>
      <c r="L22" s="74"/>
      <c r="M22" s="74">
        <f t="shared" si="5"/>
        <v>0</v>
      </c>
      <c r="N22" s="74"/>
      <c r="O22" s="74"/>
      <c r="P22" s="110"/>
      <c r="Q22" s="39"/>
    </row>
    <row r="23" spans="1:22">
      <c r="A23" s="40"/>
      <c r="B23" s="24"/>
      <c r="C23" s="105"/>
      <c r="D23" s="105"/>
      <c r="E23" s="115"/>
      <c r="F23" s="115"/>
      <c r="G23" s="106"/>
      <c r="H23" s="105"/>
      <c r="I23" s="136" t="e">
        <f t="shared" si="3"/>
        <v>#DIV/0!</v>
      </c>
      <c r="J23" s="137">
        <f t="shared" si="4"/>
        <v>0</v>
      </c>
      <c r="K23" s="105"/>
      <c r="L23" s="74"/>
      <c r="M23" s="74">
        <f t="shared" si="5"/>
        <v>0</v>
      </c>
      <c r="N23" s="74"/>
      <c r="O23" s="74"/>
      <c r="P23" s="110"/>
      <c r="Q23" s="39"/>
      <c r="R23" s="52"/>
      <c r="S23" s="39"/>
      <c r="T23" s="39"/>
      <c r="U23" s="39"/>
      <c r="V23" s="39"/>
    </row>
    <row r="24" spans="1:22">
      <c r="A24" s="36"/>
      <c r="B24" s="24"/>
      <c r="C24" s="105"/>
      <c r="D24" s="105"/>
      <c r="E24" s="115"/>
      <c r="F24" s="115"/>
      <c r="G24" s="106"/>
      <c r="H24" s="105"/>
      <c r="I24" s="136" t="e">
        <f t="shared" si="3"/>
        <v>#DIV/0!</v>
      </c>
      <c r="J24" s="137">
        <f t="shared" si="4"/>
        <v>0</v>
      </c>
      <c r="K24" s="105"/>
      <c r="L24" s="74"/>
      <c r="M24" s="74">
        <f t="shared" si="5"/>
        <v>0</v>
      </c>
      <c r="N24" s="74"/>
      <c r="O24" s="74"/>
      <c r="P24" s="110"/>
      <c r="Q24" s="39"/>
      <c r="R24" s="39"/>
      <c r="S24" s="39"/>
      <c r="T24" s="39"/>
      <c r="U24" s="39"/>
      <c r="V24" s="39"/>
    </row>
    <row r="25" spans="1:22" s="39" customFormat="1">
      <c r="A25" s="36"/>
      <c r="B25" s="24"/>
      <c r="C25" s="105"/>
      <c r="D25" s="105"/>
      <c r="E25" s="115"/>
      <c r="F25" s="115"/>
      <c r="G25" s="106"/>
      <c r="H25" s="105"/>
      <c r="I25" s="136" t="e">
        <f t="shared" si="3"/>
        <v>#DIV/0!</v>
      </c>
      <c r="J25" s="137">
        <f t="shared" si="4"/>
        <v>0</v>
      </c>
      <c r="K25" s="105"/>
      <c r="L25" s="74"/>
      <c r="M25" s="74">
        <f t="shared" si="5"/>
        <v>0</v>
      </c>
      <c r="N25" s="74"/>
      <c r="O25" s="74"/>
      <c r="P25" s="110"/>
    </row>
    <row r="26" spans="1:22">
      <c r="A26" s="36"/>
      <c r="B26" s="24"/>
      <c r="C26" s="22"/>
      <c r="D26" s="22"/>
      <c r="E26" s="53"/>
      <c r="F26" s="53"/>
      <c r="G26" s="39"/>
      <c r="H26" s="22"/>
      <c r="I26" s="136" t="e">
        <f t="shared" si="3"/>
        <v>#DIV/0!</v>
      </c>
      <c r="J26" s="137">
        <f t="shared" si="4"/>
        <v>0</v>
      </c>
      <c r="K26" s="22"/>
      <c r="L26" s="17"/>
      <c r="M26" s="74">
        <f t="shared" si="5"/>
        <v>0</v>
      </c>
      <c r="N26" s="17"/>
      <c r="O26" s="17"/>
      <c r="P26" s="108"/>
      <c r="Q26" s="39"/>
      <c r="R26" s="39"/>
      <c r="S26" s="39"/>
      <c r="T26" s="39"/>
      <c r="U26" s="39"/>
      <c r="V26" s="39"/>
    </row>
    <row r="27" spans="1:22" s="50" customFormat="1">
      <c r="A27" s="36"/>
      <c r="B27" s="24"/>
      <c r="C27" s="22"/>
      <c r="D27" s="22"/>
      <c r="E27" s="53"/>
      <c r="F27" s="53"/>
      <c r="G27" s="39"/>
      <c r="H27" s="22"/>
      <c r="I27" s="136" t="e">
        <f t="shared" si="3"/>
        <v>#DIV/0!</v>
      </c>
      <c r="J27" s="137">
        <f t="shared" si="4"/>
        <v>0</v>
      </c>
      <c r="K27" s="22"/>
      <c r="L27" s="17"/>
      <c r="M27" s="74">
        <f t="shared" si="5"/>
        <v>0</v>
      </c>
      <c r="N27" s="17"/>
      <c r="O27" s="17"/>
      <c r="P27" s="22"/>
      <c r="Q27" s="39"/>
      <c r="R27" s="39"/>
      <c r="S27" s="53"/>
      <c r="T27" s="39"/>
      <c r="U27" s="39"/>
      <c r="V27" s="39"/>
    </row>
    <row r="28" spans="1:22">
      <c r="A28" s="40"/>
      <c r="B28" s="24"/>
      <c r="C28" s="22"/>
      <c r="D28" s="22"/>
      <c r="E28" s="53"/>
      <c r="F28" s="53"/>
      <c r="G28" s="39"/>
      <c r="H28" s="22"/>
      <c r="I28" s="136" t="e">
        <f t="shared" si="3"/>
        <v>#DIV/0!</v>
      </c>
      <c r="J28" s="137">
        <f t="shared" si="4"/>
        <v>0</v>
      </c>
      <c r="K28" s="22"/>
      <c r="L28" s="17"/>
      <c r="M28" s="74">
        <f t="shared" si="5"/>
        <v>0</v>
      </c>
      <c r="N28" s="17"/>
      <c r="O28" s="17"/>
      <c r="P28" s="108"/>
      <c r="Q28" s="39"/>
      <c r="R28" s="39"/>
      <c r="S28" s="39"/>
      <c r="T28" s="39"/>
      <c r="U28" s="39"/>
      <c r="V28" s="39"/>
    </row>
    <row r="29" spans="1:22">
      <c r="A29" s="36"/>
      <c r="B29" s="24"/>
      <c r="C29" s="22"/>
      <c r="D29" s="22"/>
      <c r="E29" s="53"/>
      <c r="F29" s="53"/>
      <c r="G29" s="39"/>
      <c r="H29" s="22"/>
      <c r="I29" s="136" t="e">
        <f t="shared" si="3"/>
        <v>#DIV/0!</v>
      </c>
      <c r="J29" s="137">
        <f t="shared" si="4"/>
        <v>0</v>
      </c>
      <c r="K29" s="22"/>
      <c r="L29" s="54"/>
      <c r="M29" s="74">
        <f t="shared" si="5"/>
        <v>0</v>
      </c>
      <c r="N29" s="17"/>
      <c r="O29" s="17"/>
      <c r="P29" s="108"/>
      <c r="Q29" s="39"/>
      <c r="R29" s="39"/>
      <c r="S29" s="39"/>
      <c r="T29" s="39"/>
      <c r="U29" s="39"/>
      <c r="V29" s="39"/>
    </row>
    <row r="30" spans="1:22">
      <c r="A30" s="36"/>
      <c r="B30" s="24"/>
      <c r="C30" s="22"/>
      <c r="D30" s="22"/>
      <c r="E30" s="53"/>
      <c r="F30" s="53"/>
      <c r="G30" s="39"/>
      <c r="H30" s="22"/>
      <c r="I30" s="136" t="e">
        <f t="shared" si="3"/>
        <v>#DIV/0!</v>
      </c>
      <c r="J30" s="137">
        <f t="shared" si="4"/>
        <v>0</v>
      </c>
      <c r="K30" s="22"/>
      <c r="L30" s="17"/>
      <c r="M30" s="74">
        <f t="shared" si="5"/>
        <v>0</v>
      </c>
      <c r="N30" s="17"/>
      <c r="O30" s="17"/>
      <c r="P30" s="108"/>
      <c r="Q30" s="39"/>
      <c r="R30" s="39"/>
      <c r="S30" s="39"/>
      <c r="T30" s="39"/>
      <c r="U30" s="39"/>
      <c r="V30" s="39"/>
    </row>
    <row r="31" spans="1:22">
      <c r="A31" s="36"/>
      <c r="B31" s="24"/>
      <c r="C31" s="22"/>
      <c r="D31" s="22"/>
      <c r="E31" s="53"/>
      <c r="F31" s="53"/>
      <c r="G31" s="39"/>
      <c r="H31" s="22"/>
      <c r="I31" s="136" t="e">
        <f t="shared" si="3"/>
        <v>#DIV/0!</v>
      </c>
      <c r="J31" s="137">
        <f t="shared" si="4"/>
        <v>0</v>
      </c>
      <c r="K31" s="22"/>
      <c r="L31" s="17"/>
      <c r="M31" s="74">
        <f t="shared" si="5"/>
        <v>0</v>
      </c>
      <c r="N31" s="17"/>
      <c r="O31" s="17"/>
      <c r="P31" s="108"/>
      <c r="Q31" s="39"/>
      <c r="R31" s="39"/>
      <c r="S31" s="39"/>
      <c r="T31" s="39"/>
      <c r="U31" s="39"/>
      <c r="V31" s="39"/>
    </row>
    <row r="32" spans="1:22">
      <c r="A32" s="36"/>
      <c r="B32" s="24"/>
      <c r="C32" s="22"/>
      <c r="D32" s="22"/>
      <c r="E32" s="53"/>
      <c r="F32" s="53"/>
      <c r="G32" s="39"/>
      <c r="H32" s="22"/>
      <c r="I32" s="136" t="e">
        <f t="shared" si="3"/>
        <v>#DIV/0!</v>
      </c>
      <c r="J32" s="137">
        <f t="shared" si="4"/>
        <v>0</v>
      </c>
      <c r="K32" s="22"/>
      <c r="L32" s="17"/>
      <c r="M32" s="74">
        <f t="shared" si="5"/>
        <v>0</v>
      </c>
      <c r="N32" s="17"/>
      <c r="O32" s="17"/>
      <c r="P32" s="108"/>
      <c r="Q32" s="39"/>
      <c r="R32" s="39"/>
      <c r="S32" s="39"/>
      <c r="T32" s="39"/>
      <c r="U32" s="39"/>
      <c r="V32" s="39"/>
    </row>
    <row r="33" spans="1:22">
      <c r="A33" s="36"/>
      <c r="B33" s="24"/>
      <c r="C33" s="22"/>
      <c r="D33" s="22"/>
      <c r="E33" s="53"/>
      <c r="F33" s="53"/>
      <c r="G33" s="39"/>
      <c r="H33" s="22"/>
      <c r="I33" s="136" t="e">
        <f t="shared" si="3"/>
        <v>#DIV/0!</v>
      </c>
      <c r="J33" s="137">
        <f t="shared" si="4"/>
        <v>0</v>
      </c>
      <c r="K33" s="22"/>
      <c r="L33" s="17"/>
      <c r="M33" s="74">
        <f t="shared" si="5"/>
        <v>0</v>
      </c>
      <c r="N33" s="17"/>
      <c r="O33" s="54"/>
      <c r="P33" s="108"/>
      <c r="Q33" s="39"/>
      <c r="R33" s="39"/>
      <c r="S33" s="39"/>
      <c r="T33" s="39"/>
      <c r="U33" s="39"/>
      <c r="V33" s="39"/>
    </row>
    <row r="34" spans="1:22" s="50" customFormat="1">
      <c r="A34" s="36"/>
      <c r="B34" s="24"/>
      <c r="C34" s="22"/>
      <c r="D34" s="22"/>
      <c r="E34" s="53"/>
      <c r="F34" s="53"/>
      <c r="G34" s="39"/>
      <c r="H34" s="22"/>
      <c r="I34" s="136" t="e">
        <f t="shared" si="3"/>
        <v>#DIV/0!</v>
      </c>
      <c r="J34" s="137">
        <f t="shared" si="4"/>
        <v>0</v>
      </c>
      <c r="K34" s="22"/>
      <c r="L34" s="17"/>
      <c r="M34" s="74">
        <f t="shared" si="5"/>
        <v>0</v>
      </c>
      <c r="N34" s="17"/>
      <c r="O34" s="17"/>
      <c r="P34" s="108"/>
      <c r="Q34" s="39"/>
      <c r="R34" s="52"/>
    </row>
    <row r="35" spans="1:22">
      <c r="A35" s="36"/>
      <c r="B35" s="24"/>
      <c r="C35" s="22"/>
      <c r="D35" s="22"/>
      <c r="E35" s="53"/>
      <c r="F35" s="53"/>
      <c r="G35" s="39"/>
      <c r="H35" s="22"/>
      <c r="I35" s="136" t="e">
        <f t="shared" si="3"/>
        <v>#DIV/0!</v>
      </c>
      <c r="J35" s="137">
        <f t="shared" si="4"/>
        <v>0</v>
      </c>
      <c r="K35" s="22"/>
      <c r="L35" s="17"/>
      <c r="M35" s="74">
        <f t="shared" si="5"/>
        <v>0</v>
      </c>
      <c r="N35" s="17"/>
      <c r="O35" s="17"/>
      <c r="P35" s="108"/>
      <c r="Q35" s="39"/>
      <c r="R35" s="39"/>
      <c r="S35" s="39"/>
      <c r="T35" s="39"/>
      <c r="U35" s="39"/>
      <c r="V35" s="39"/>
    </row>
    <row r="36" spans="1:22">
      <c r="A36" s="36"/>
      <c r="B36" s="24"/>
      <c r="C36" s="22"/>
      <c r="D36" s="22"/>
      <c r="E36" s="53"/>
      <c r="F36" s="53"/>
      <c r="G36" s="39"/>
      <c r="H36" s="22"/>
      <c r="I36" s="136" t="e">
        <f t="shared" si="3"/>
        <v>#DIV/0!</v>
      </c>
      <c r="J36" s="137">
        <f t="shared" si="4"/>
        <v>0</v>
      </c>
      <c r="K36" s="22"/>
      <c r="L36" s="17"/>
      <c r="M36" s="74">
        <f t="shared" si="5"/>
        <v>0</v>
      </c>
      <c r="N36" s="17"/>
      <c r="O36" s="17"/>
      <c r="P36" s="108"/>
      <c r="Q36" s="39"/>
      <c r="R36" s="39"/>
      <c r="S36" s="39"/>
      <c r="T36" s="39"/>
      <c r="U36" s="39"/>
      <c r="V36" s="39"/>
    </row>
    <row r="37" spans="1:22" s="50" customFormat="1">
      <c r="A37" s="36"/>
      <c r="B37" s="24"/>
      <c r="C37" s="22"/>
      <c r="D37" s="22"/>
      <c r="E37" s="53"/>
      <c r="F37" s="53"/>
      <c r="G37" s="39"/>
      <c r="H37" s="22"/>
      <c r="I37" s="136" t="e">
        <f t="shared" si="3"/>
        <v>#DIV/0!</v>
      </c>
      <c r="J37" s="137">
        <f t="shared" si="4"/>
        <v>0</v>
      </c>
      <c r="K37" s="22"/>
      <c r="L37" s="17"/>
      <c r="M37" s="74">
        <f t="shared" si="5"/>
        <v>0</v>
      </c>
      <c r="N37" s="17"/>
      <c r="O37" s="17"/>
      <c r="P37" s="108"/>
      <c r="Q37" s="39"/>
      <c r="R37" s="39"/>
      <c r="S37" s="53"/>
      <c r="T37" s="39"/>
      <c r="U37" s="39"/>
      <c r="V37" s="39"/>
    </row>
    <row r="38" spans="1:22">
      <c r="A38" s="40"/>
      <c r="B38" s="24"/>
      <c r="C38" s="22"/>
      <c r="D38" s="22"/>
      <c r="E38" s="53"/>
      <c r="F38" s="53"/>
      <c r="G38" s="39"/>
      <c r="H38" s="22"/>
      <c r="I38" s="136" t="e">
        <f t="shared" si="3"/>
        <v>#DIV/0!</v>
      </c>
      <c r="J38" s="137">
        <f t="shared" si="4"/>
        <v>0</v>
      </c>
      <c r="K38" s="22"/>
      <c r="L38" s="17"/>
      <c r="M38" s="74">
        <f t="shared" si="5"/>
        <v>0</v>
      </c>
      <c r="N38" s="17"/>
      <c r="O38" s="17"/>
      <c r="P38" s="108"/>
      <c r="Q38" s="39"/>
      <c r="R38" s="39"/>
      <c r="S38" s="39"/>
      <c r="T38" s="39"/>
      <c r="U38" s="39"/>
      <c r="V38" s="39"/>
    </row>
    <row r="39" spans="1:22">
      <c r="A39" s="36"/>
      <c r="B39" s="24"/>
      <c r="C39" s="22"/>
      <c r="D39" s="22"/>
      <c r="E39" s="53"/>
      <c r="F39" s="53"/>
      <c r="G39" s="39"/>
      <c r="H39" s="22"/>
      <c r="I39" s="136" t="e">
        <f t="shared" si="3"/>
        <v>#DIV/0!</v>
      </c>
      <c r="J39" s="137">
        <f t="shared" si="4"/>
        <v>0</v>
      </c>
      <c r="K39" s="22"/>
      <c r="L39" s="17"/>
      <c r="M39" s="74">
        <f t="shared" si="5"/>
        <v>0</v>
      </c>
      <c r="N39" s="17"/>
      <c r="O39" s="17"/>
      <c r="P39" s="108"/>
      <c r="Q39" s="39"/>
      <c r="R39" s="39"/>
      <c r="S39" s="39"/>
      <c r="T39" s="39"/>
      <c r="U39" s="39"/>
      <c r="V39" s="39"/>
    </row>
    <row r="40" spans="1:22">
      <c r="A40" s="36"/>
      <c r="B40" s="24"/>
      <c r="C40" s="22"/>
      <c r="D40" s="22"/>
      <c r="E40" s="53"/>
      <c r="F40" s="53"/>
      <c r="G40" s="39"/>
      <c r="H40" s="22"/>
      <c r="I40" s="136" t="e">
        <f t="shared" si="3"/>
        <v>#DIV/0!</v>
      </c>
      <c r="J40" s="137">
        <f t="shared" si="4"/>
        <v>0</v>
      </c>
      <c r="K40" s="22"/>
      <c r="L40" s="17"/>
      <c r="M40" s="74">
        <f t="shared" si="5"/>
        <v>0</v>
      </c>
      <c r="N40" s="17"/>
      <c r="O40" s="17"/>
      <c r="P40" s="108"/>
      <c r="Q40" s="39"/>
      <c r="R40" s="39"/>
      <c r="S40" s="39"/>
      <c r="T40" s="39"/>
      <c r="U40" s="39"/>
      <c r="V40" s="39"/>
    </row>
    <row r="41" spans="1:22">
      <c r="A41" s="36"/>
      <c r="B41" s="24"/>
      <c r="C41" s="22"/>
      <c r="D41" s="22"/>
      <c r="E41" s="53"/>
      <c r="F41" s="53"/>
      <c r="G41" s="39"/>
      <c r="H41" s="22"/>
      <c r="I41" s="136" t="e">
        <f t="shared" si="3"/>
        <v>#DIV/0!</v>
      </c>
      <c r="J41" s="137">
        <f t="shared" si="4"/>
        <v>0</v>
      </c>
      <c r="K41" s="22"/>
      <c r="L41" s="17"/>
      <c r="M41" s="74">
        <f t="shared" si="5"/>
        <v>0</v>
      </c>
      <c r="N41" s="17"/>
      <c r="O41" s="17"/>
      <c r="P41" s="108"/>
      <c r="Q41" s="39"/>
      <c r="R41" s="39"/>
      <c r="S41" s="39"/>
      <c r="T41" s="39"/>
      <c r="U41" s="39"/>
      <c r="V41" s="39"/>
    </row>
    <row r="42" spans="1:22">
      <c r="A42" s="36"/>
      <c r="B42" s="24"/>
      <c r="C42" s="22"/>
      <c r="D42" s="22"/>
      <c r="E42" s="53"/>
      <c r="F42" s="53"/>
      <c r="G42" s="39"/>
      <c r="H42" s="22"/>
      <c r="I42" s="136"/>
      <c r="J42" s="137"/>
      <c r="K42" s="22"/>
      <c r="L42" s="17"/>
      <c r="M42" s="74"/>
      <c r="N42" s="17"/>
      <c r="O42" s="17"/>
      <c r="P42" s="108"/>
      <c r="Q42" s="39"/>
      <c r="R42" s="53"/>
      <c r="S42" s="39"/>
      <c r="T42" s="39"/>
      <c r="U42" s="39"/>
      <c r="V42" s="39"/>
    </row>
    <row r="43" spans="1:22">
      <c r="A43" s="36"/>
      <c r="B43" s="24"/>
      <c r="C43" s="22"/>
      <c r="D43" s="22"/>
      <c r="E43" s="53"/>
      <c r="F43" s="53"/>
      <c r="G43" s="39"/>
      <c r="H43" s="22"/>
      <c r="I43" s="136"/>
      <c r="J43" s="137"/>
      <c r="K43" s="22"/>
      <c r="L43" s="17"/>
      <c r="M43" s="74"/>
      <c r="N43" s="17"/>
      <c r="O43" s="17"/>
      <c r="P43" s="108"/>
      <c r="Q43" s="39"/>
      <c r="R43" s="39"/>
      <c r="S43" s="39"/>
      <c r="T43" s="39"/>
      <c r="U43" s="39"/>
      <c r="V43" s="39"/>
    </row>
    <row r="44" spans="1:22">
      <c r="A44" s="36"/>
      <c r="B44" s="24"/>
      <c r="C44" s="22"/>
      <c r="D44" s="22"/>
      <c r="E44" s="53"/>
      <c r="F44" s="53"/>
      <c r="G44" s="39"/>
      <c r="H44" s="22"/>
      <c r="I44" s="136"/>
      <c r="J44" s="137"/>
      <c r="K44" s="22"/>
      <c r="L44" s="17"/>
      <c r="M44" s="74"/>
      <c r="N44" s="17"/>
      <c r="O44" s="17"/>
      <c r="P44" s="22"/>
      <c r="Q44" s="39"/>
      <c r="R44" s="39"/>
      <c r="S44" s="39"/>
      <c r="T44" s="39"/>
      <c r="U44" s="39"/>
      <c r="V44" s="39"/>
    </row>
    <row r="45" spans="1:22">
      <c r="A45" s="36"/>
      <c r="B45" s="24"/>
      <c r="C45" s="22"/>
      <c r="D45" s="22"/>
      <c r="E45" s="53"/>
      <c r="F45" s="53"/>
      <c r="G45" s="39"/>
      <c r="H45" s="22"/>
      <c r="I45" s="136"/>
      <c r="J45" s="137"/>
      <c r="K45" s="22"/>
      <c r="L45" s="17"/>
      <c r="M45" s="74"/>
      <c r="N45" s="17"/>
      <c r="O45" s="17"/>
      <c r="P45" s="22"/>
      <c r="Q45" s="39"/>
      <c r="R45" s="39"/>
      <c r="S45" s="39"/>
      <c r="T45" s="39"/>
      <c r="U45" s="39"/>
      <c r="V45" s="39"/>
    </row>
    <row r="46" spans="1:22">
      <c r="A46" s="36"/>
      <c r="B46" s="24"/>
      <c r="C46" s="22"/>
      <c r="D46" s="22"/>
      <c r="E46" s="53"/>
      <c r="F46" s="53"/>
      <c r="G46" s="39"/>
      <c r="H46" s="22"/>
      <c r="I46" s="136"/>
      <c r="J46" s="137"/>
      <c r="K46" s="22"/>
      <c r="L46" s="17"/>
      <c r="M46" s="74"/>
      <c r="N46" s="17"/>
      <c r="O46" s="17"/>
      <c r="P46" s="22"/>
      <c r="Q46" s="39"/>
      <c r="R46" s="39"/>
      <c r="S46" s="39"/>
      <c r="T46" s="39"/>
      <c r="U46" s="39"/>
      <c r="V46" s="39"/>
    </row>
    <row r="47" spans="1:22" s="50" customFormat="1">
      <c r="A47" s="36"/>
      <c r="B47" s="24"/>
      <c r="C47" s="22"/>
      <c r="D47" s="22"/>
      <c r="E47" s="53"/>
      <c r="F47" s="53"/>
      <c r="G47" s="39"/>
      <c r="H47" s="22"/>
      <c r="I47" s="136"/>
      <c r="J47" s="137"/>
      <c r="K47" s="22"/>
      <c r="L47" s="17"/>
      <c r="M47" s="74"/>
      <c r="N47" s="17"/>
      <c r="O47" s="17"/>
      <c r="P47" s="108"/>
      <c r="Q47" s="39"/>
      <c r="R47" s="39"/>
      <c r="S47" s="53"/>
      <c r="T47" s="39"/>
      <c r="U47" s="39"/>
      <c r="V47" s="39"/>
    </row>
    <row r="48" spans="1:22">
      <c r="A48" s="40"/>
      <c r="B48" s="24"/>
      <c r="C48" s="22"/>
      <c r="D48" s="22"/>
      <c r="E48" s="53"/>
      <c r="F48" s="53"/>
      <c r="G48" s="39"/>
      <c r="H48" s="22"/>
      <c r="I48" s="136"/>
      <c r="J48" s="137"/>
      <c r="K48" s="22"/>
      <c r="L48" s="17"/>
      <c r="M48" s="74"/>
      <c r="N48" s="17"/>
      <c r="O48" s="17"/>
      <c r="P48" s="108"/>
      <c r="Q48" s="39"/>
      <c r="R48" s="39"/>
      <c r="S48" s="39"/>
      <c r="T48" s="39"/>
      <c r="U48" s="39"/>
      <c r="V48" s="39"/>
    </row>
    <row r="49" spans="1:22">
      <c r="A49" s="36"/>
      <c r="B49" s="24"/>
      <c r="C49" s="22"/>
      <c r="D49" s="22"/>
      <c r="E49" s="53"/>
      <c r="F49" s="53"/>
      <c r="G49" s="39"/>
      <c r="H49" s="22"/>
      <c r="I49" s="136"/>
      <c r="J49" s="137"/>
      <c r="K49" s="22"/>
      <c r="L49" s="17"/>
      <c r="M49" s="74"/>
      <c r="N49" s="17"/>
      <c r="O49" s="17"/>
      <c r="P49" s="108"/>
      <c r="Q49" s="39"/>
      <c r="R49" s="39"/>
      <c r="S49" s="39"/>
      <c r="T49" s="39"/>
      <c r="U49" s="39"/>
      <c r="V49" s="39"/>
    </row>
    <row r="50" spans="1:22">
      <c r="A50" s="36"/>
      <c r="B50" s="24"/>
      <c r="C50" s="22"/>
      <c r="D50" s="22"/>
      <c r="E50" s="53"/>
      <c r="F50" s="53"/>
      <c r="G50" s="39"/>
      <c r="H50" s="22"/>
      <c r="I50" s="136"/>
      <c r="J50" s="137"/>
      <c r="K50" s="22"/>
      <c r="L50" s="17"/>
      <c r="M50" s="74"/>
      <c r="N50" s="17"/>
      <c r="O50" s="17"/>
      <c r="P50" s="22"/>
      <c r="Q50" s="39"/>
      <c r="R50" s="39"/>
      <c r="S50" s="39"/>
      <c r="T50" s="39"/>
      <c r="U50" s="39"/>
      <c r="V50" s="39"/>
    </row>
    <row r="51" spans="1:22">
      <c r="A51" s="36"/>
      <c r="B51" s="24"/>
      <c r="C51" s="22"/>
      <c r="D51" s="22"/>
      <c r="E51" s="53"/>
      <c r="F51" s="53"/>
      <c r="G51" s="39"/>
      <c r="H51" s="22"/>
      <c r="I51" s="136"/>
      <c r="J51" s="137"/>
      <c r="K51" s="22"/>
      <c r="L51" s="17"/>
      <c r="M51" s="74"/>
      <c r="N51" s="17"/>
      <c r="O51" s="17"/>
      <c r="P51" s="108"/>
      <c r="Q51" s="39"/>
      <c r="R51" s="39"/>
      <c r="S51" s="39"/>
      <c r="T51" s="39"/>
      <c r="U51" s="39"/>
      <c r="V51" s="39"/>
    </row>
    <row r="52" spans="1:22" s="50" customFormat="1">
      <c r="A52" s="36"/>
      <c r="B52" s="24"/>
      <c r="C52" s="22"/>
      <c r="D52" s="22"/>
      <c r="E52" s="53"/>
      <c r="F52" s="53"/>
      <c r="G52" s="39"/>
      <c r="H52" s="22"/>
      <c r="I52" s="136"/>
      <c r="J52" s="137"/>
      <c r="K52" s="22"/>
      <c r="L52" s="17"/>
      <c r="M52" s="74"/>
      <c r="N52" s="17"/>
      <c r="O52" s="17"/>
      <c r="P52" s="108"/>
      <c r="Q52" s="39"/>
      <c r="R52" s="52"/>
    </row>
    <row r="53" spans="1:22">
      <c r="A53" s="40"/>
      <c r="B53" s="24"/>
      <c r="C53" s="22"/>
      <c r="D53" s="22"/>
      <c r="E53" s="53"/>
      <c r="F53" s="53"/>
      <c r="G53" s="39"/>
      <c r="H53" s="22"/>
      <c r="I53" s="136"/>
      <c r="J53" s="137"/>
      <c r="K53" s="22"/>
      <c r="L53" s="17"/>
      <c r="M53" s="74"/>
      <c r="N53" s="17"/>
      <c r="O53" s="17"/>
      <c r="P53" s="108"/>
      <c r="Q53" s="39"/>
      <c r="R53" s="39"/>
      <c r="S53" s="39"/>
      <c r="T53" s="39"/>
      <c r="U53" s="39"/>
      <c r="V53" s="39"/>
    </row>
    <row r="54" spans="1:22">
      <c r="A54" s="36"/>
      <c r="B54" s="24"/>
      <c r="C54" s="22"/>
      <c r="D54" s="22"/>
      <c r="E54" s="53"/>
      <c r="F54" s="53"/>
      <c r="G54" s="39"/>
      <c r="H54" s="22"/>
      <c r="I54" s="136"/>
      <c r="J54" s="137"/>
      <c r="K54" s="22"/>
      <c r="L54" s="17"/>
      <c r="M54" s="74"/>
      <c r="N54" s="17"/>
      <c r="O54" s="17"/>
      <c r="P54" s="108"/>
      <c r="Q54" s="39"/>
      <c r="R54" s="39"/>
      <c r="S54" s="39"/>
      <c r="T54" s="39"/>
      <c r="U54" s="39"/>
      <c r="V54" s="39"/>
    </row>
    <row r="55" spans="1:22">
      <c r="A55" s="36"/>
      <c r="B55" s="24"/>
      <c r="C55" s="22"/>
      <c r="D55" s="22"/>
      <c r="E55" s="53"/>
      <c r="F55" s="53"/>
      <c r="G55" s="39"/>
      <c r="H55" s="22"/>
      <c r="I55" s="136"/>
      <c r="J55" s="137"/>
      <c r="K55" s="22"/>
      <c r="L55" s="17"/>
      <c r="M55" s="74"/>
      <c r="N55" s="17"/>
      <c r="O55" s="17"/>
      <c r="P55" s="108"/>
      <c r="Q55" s="39"/>
      <c r="R55" s="39"/>
      <c r="S55" s="39"/>
      <c r="T55" s="39"/>
      <c r="U55" s="39"/>
      <c r="V55" s="39"/>
    </row>
    <row r="56" spans="1:22">
      <c r="A56" s="36"/>
      <c r="B56" s="24"/>
      <c r="C56" s="22"/>
      <c r="D56" s="22"/>
      <c r="E56" s="53"/>
      <c r="F56" s="53"/>
      <c r="G56" s="39"/>
      <c r="H56" s="22"/>
      <c r="I56" s="136"/>
      <c r="J56" s="137"/>
      <c r="K56" s="22"/>
      <c r="L56" s="17"/>
      <c r="M56" s="74"/>
      <c r="N56" s="17"/>
      <c r="O56" s="17"/>
      <c r="P56" s="108"/>
      <c r="Q56" s="39"/>
      <c r="R56" s="39"/>
      <c r="S56" s="39"/>
      <c r="T56" s="39"/>
      <c r="U56" s="39"/>
      <c r="V56" s="39"/>
    </row>
    <row r="57" spans="1:22" s="50" customFormat="1">
      <c r="A57" s="36"/>
      <c r="B57" s="24"/>
      <c r="C57" s="22"/>
      <c r="D57" s="22"/>
      <c r="E57" s="53"/>
      <c r="F57" s="53"/>
      <c r="G57" s="39"/>
      <c r="H57" s="22"/>
      <c r="I57" s="136"/>
      <c r="J57" s="137"/>
      <c r="K57" s="22"/>
      <c r="L57" s="17"/>
      <c r="M57" s="74"/>
      <c r="N57" s="17"/>
      <c r="O57" s="17"/>
      <c r="P57" s="108"/>
      <c r="Q57" s="39"/>
      <c r="R57" s="39"/>
      <c r="S57" s="39"/>
      <c r="T57" s="39"/>
      <c r="U57" s="39"/>
      <c r="V57" s="39"/>
    </row>
    <row r="58" spans="1:22">
      <c r="A58" s="40"/>
      <c r="B58" s="24"/>
      <c r="C58" s="22"/>
      <c r="D58" s="22"/>
      <c r="E58" s="53"/>
      <c r="F58" s="53"/>
      <c r="G58" s="39"/>
      <c r="H58" s="22"/>
      <c r="I58" s="136"/>
      <c r="J58" s="137"/>
      <c r="K58" s="22"/>
      <c r="L58" s="17"/>
      <c r="M58" s="74"/>
      <c r="N58" s="17"/>
      <c r="O58" s="17"/>
      <c r="P58" s="108"/>
      <c r="Q58" s="39"/>
      <c r="R58" s="39"/>
      <c r="S58" s="39"/>
      <c r="T58" s="39"/>
      <c r="U58" s="39"/>
      <c r="V58" s="39"/>
    </row>
    <row r="59" spans="1:22">
      <c r="A59" s="36"/>
      <c r="B59" s="24"/>
      <c r="C59" s="22"/>
      <c r="D59" s="22"/>
      <c r="E59" s="53"/>
      <c r="F59" s="53"/>
      <c r="G59" s="39"/>
      <c r="H59" s="22"/>
      <c r="I59" s="136"/>
      <c r="J59" s="137"/>
      <c r="K59" s="22"/>
      <c r="L59" s="17"/>
      <c r="M59" s="74"/>
      <c r="N59" s="17"/>
      <c r="O59" s="17"/>
      <c r="P59" s="108"/>
      <c r="Q59" s="39"/>
      <c r="R59" s="39"/>
      <c r="S59" s="39"/>
      <c r="T59" s="39"/>
      <c r="U59" s="39"/>
      <c r="V59" s="39"/>
    </row>
    <row r="60" spans="1:22">
      <c r="A60" s="36"/>
      <c r="B60" s="24"/>
      <c r="C60" s="22"/>
      <c r="D60" s="22"/>
      <c r="E60" s="53"/>
      <c r="F60" s="53"/>
      <c r="G60" s="39"/>
      <c r="H60" s="22"/>
      <c r="I60" s="136"/>
      <c r="J60" s="137"/>
      <c r="K60" s="22"/>
      <c r="L60" s="17"/>
      <c r="M60" s="74"/>
      <c r="N60" s="17"/>
      <c r="O60" s="17"/>
      <c r="P60" s="108"/>
      <c r="Q60" s="39"/>
      <c r="R60" s="39"/>
      <c r="S60" s="39"/>
      <c r="T60" s="39"/>
      <c r="U60" s="39"/>
      <c r="V60" s="39"/>
    </row>
    <row r="61" spans="1:22">
      <c r="A61" s="36"/>
      <c r="B61" s="24"/>
      <c r="C61" s="22"/>
      <c r="D61" s="22"/>
      <c r="E61" s="53"/>
      <c r="F61" s="53"/>
      <c r="G61" s="39"/>
      <c r="H61" s="22"/>
      <c r="I61" s="136"/>
      <c r="J61" s="137"/>
      <c r="K61" s="22"/>
      <c r="L61" s="17"/>
      <c r="M61" s="74"/>
      <c r="N61" s="17"/>
      <c r="O61" s="17"/>
      <c r="P61" s="108"/>
      <c r="Q61" s="39"/>
      <c r="R61" s="39"/>
      <c r="S61" s="39"/>
      <c r="T61" s="39"/>
      <c r="U61" s="39"/>
      <c r="V61" s="39"/>
    </row>
    <row r="62" spans="1:22">
      <c r="A62" s="36"/>
      <c r="B62" s="24"/>
      <c r="C62" s="22"/>
      <c r="D62" s="22"/>
      <c r="E62" s="53"/>
      <c r="F62" s="53"/>
      <c r="G62" s="39"/>
      <c r="H62" s="22"/>
      <c r="I62" s="136"/>
      <c r="J62" s="137"/>
      <c r="K62" s="22"/>
      <c r="L62" s="17"/>
      <c r="M62" s="74"/>
      <c r="N62" s="17"/>
      <c r="O62" s="17"/>
      <c r="P62" s="108"/>
      <c r="Q62" s="39"/>
      <c r="R62" s="39"/>
      <c r="S62" s="39"/>
      <c r="T62" s="39"/>
      <c r="U62" s="39"/>
      <c r="V62" s="39"/>
    </row>
    <row r="63" spans="1:22">
      <c r="A63" s="36"/>
      <c r="B63" s="24"/>
      <c r="C63" s="22"/>
      <c r="D63" s="22"/>
      <c r="E63" s="53"/>
      <c r="F63" s="53"/>
      <c r="G63" s="39"/>
      <c r="H63" s="22"/>
      <c r="I63" s="136"/>
      <c r="J63" s="137"/>
      <c r="K63" s="22"/>
      <c r="L63" s="17"/>
      <c r="M63" s="74"/>
      <c r="N63" s="17"/>
      <c r="O63" s="17"/>
      <c r="P63" s="108"/>
      <c r="Q63" s="39"/>
      <c r="R63" s="39"/>
      <c r="S63" s="39"/>
      <c r="T63" s="39"/>
      <c r="U63" s="39"/>
      <c r="V63" s="39"/>
    </row>
    <row r="64" spans="1:22">
      <c r="A64" s="36"/>
      <c r="B64" s="24"/>
      <c r="C64" s="22"/>
      <c r="D64" s="22"/>
      <c r="E64" s="53"/>
      <c r="F64" s="53"/>
      <c r="G64" s="39"/>
      <c r="H64" s="22"/>
      <c r="I64" s="136"/>
      <c r="J64" s="137"/>
      <c r="K64" s="22"/>
      <c r="L64" s="17"/>
      <c r="M64" s="74"/>
      <c r="N64" s="17"/>
      <c r="O64" s="17"/>
      <c r="P64" s="108"/>
      <c r="Q64" s="39"/>
      <c r="R64" s="39"/>
      <c r="S64" s="39"/>
      <c r="T64" s="39"/>
      <c r="U64" s="39"/>
      <c r="V64" s="39"/>
    </row>
    <row r="65" spans="1:22">
      <c r="A65" s="36"/>
      <c r="B65" s="24"/>
      <c r="C65" s="22"/>
      <c r="D65" s="22"/>
      <c r="E65" s="53"/>
      <c r="F65" s="53"/>
      <c r="G65" s="39"/>
      <c r="H65" s="22"/>
      <c r="I65" s="136"/>
      <c r="J65" s="137"/>
      <c r="K65" s="22"/>
      <c r="L65" s="17"/>
      <c r="M65" s="74"/>
      <c r="N65" s="17"/>
      <c r="O65" s="17"/>
      <c r="P65" s="108"/>
      <c r="Q65" s="39"/>
      <c r="R65" s="39"/>
      <c r="S65" s="39"/>
      <c r="T65" s="39"/>
      <c r="U65" s="39"/>
      <c r="V65" s="39"/>
    </row>
    <row r="66" spans="1:22">
      <c r="A66" s="36"/>
      <c r="B66" s="24"/>
      <c r="C66" s="22"/>
      <c r="D66" s="22"/>
      <c r="E66" s="53"/>
      <c r="F66" s="53"/>
      <c r="G66" s="39"/>
      <c r="H66" s="22"/>
      <c r="I66" s="136"/>
      <c r="J66" s="137"/>
      <c r="K66" s="22"/>
      <c r="L66" s="17"/>
      <c r="M66" s="74"/>
      <c r="N66" s="17"/>
      <c r="O66" s="17"/>
      <c r="P66" s="108"/>
      <c r="Q66" s="39"/>
      <c r="R66" s="39"/>
      <c r="S66" s="39"/>
      <c r="T66" s="39"/>
      <c r="U66" s="39"/>
      <c r="V66" s="39"/>
    </row>
    <row r="67" spans="1:22" s="50" customFormat="1">
      <c r="A67" s="36"/>
      <c r="B67" s="106"/>
      <c r="C67" s="22"/>
      <c r="D67" s="22"/>
      <c r="E67" s="53"/>
      <c r="F67" s="53"/>
      <c r="G67" s="39"/>
      <c r="H67" s="22"/>
      <c r="I67" s="136"/>
      <c r="J67" s="137"/>
      <c r="K67" s="22"/>
      <c r="L67" s="17"/>
      <c r="M67" s="74"/>
      <c r="N67" s="17"/>
      <c r="O67" s="17"/>
      <c r="P67" s="108"/>
      <c r="Q67" s="39"/>
      <c r="S67" s="52"/>
    </row>
    <row r="68" spans="1:22">
      <c r="A68" s="40"/>
      <c r="B68" s="24"/>
      <c r="C68" s="22"/>
      <c r="D68" s="22"/>
      <c r="E68" s="53"/>
      <c r="F68" s="53"/>
      <c r="G68" s="39"/>
      <c r="H68" s="22"/>
      <c r="I68" s="136"/>
      <c r="J68" s="137"/>
      <c r="K68" s="22"/>
      <c r="L68" s="17"/>
      <c r="M68" s="74"/>
      <c r="N68" s="17"/>
      <c r="O68" s="17"/>
      <c r="P68" s="108"/>
      <c r="Q68" s="39"/>
      <c r="R68" s="39"/>
      <c r="S68" s="39"/>
      <c r="T68" s="39"/>
      <c r="U68" s="39"/>
      <c r="V68" s="39"/>
    </row>
    <row r="69" spans="1:22">
      <c r="A69" s="36"/>
      <c r="B69" s="24"/>
      <c r="C69" s="22"/>
      <c r="D69" s="22"/>
      <c r="E69" s="53"/>
      <c r="F69" s="53"/>
      <c r="G69" s="39"/>
      <c r="H69" s="22"/>
      <c r="I69" s="136"/>
      <c r="J69" s="137"/>
      <c r="K69" s="22"/>
      <c r="L69" s="17"/>
      <c r="M69" s="74"/>
      <c r="N69" s="17"/>
      <c r="O69" s="17"/>
      <c r="P69" s="108"/>
      <c r="Q69" s="39"/>
      <c r="R69" s="53"/>
      <c r="S69" s="39"/>
      <c r="T69" s="39"/>
      <c r="U69" s="39"/>
      <c r="V69" s="39"/>
    </row>
    <row r="70" spans="1:22">
      <c r="A70" s="36"/>
      <c r="B70" s="24"/>
      <c r="C70" s="22"/>
      <c r="D70" s="22"/>
      <c r="E70" s="53"/>
      <c r="F70" s="53"/>
      <c r="G70" s="39"/>
      <c r="H70" s="22"/>
      <c r="I70" s="136"/>
      <c r="J70" s="137"/>
      <c r="K70" s="22"/>
      <c r="L70" s="17"/>
      <c r="M70" s="74"/>
      <c r="N70" s="17"/>
      <c r="O70" s="17"/>
      <c r="P70" s="108"/>
      <c r="Q70" s="39"/>
      <c r="R70" s="39"/>
      <c r="S70" s="39"/>
      <c r="T70" s="39"/>
      <c r="U70" s="39"/>
      <c r="V70" s="39"/>
    </row>
    <row r="71" spans="1:22">
      <c r="A71" s="36"/>
      <c r="B71" s="24"/>
      <c r="C71" s="22"/>
      <c r="D71" s="22"/>
      <c r="E71" s="53"/>
      <c r="F71" s="53"/>
      <c r="G71" s="39"/>
      <c r="H71" s="22"/>
      <c r="I71" s="136"/>
      <c r="J71" s="137"/>
      <c r="K71" s="22"/>
      <c r="L71" s="17"/>
      <c r="M71" s="74"/>
      <c r="N71" s="17"/>
      <c r="O71" s="17"/>
      <c r="P71" s="108"/>
      <c r="Q71" s="39"/>
      <c r="R71" s="39"/>
      <c r="S71" s="39"/>
      <c r="T71" s="39"/>
      <c r="U71" s="39"/>
      <c r="V71" s="39"/>
    </row>
    <row r="72" spans="1:22">
      <c r="A72" s="36"/>
      <c r="B72" s="24"/>
      <c r="C72" s="22"/>
      <c r="D72" s="22"/>
      <c r="E72" s="53"/>
      <c r="F72" s="53"/>
      <c r="G72" s="39"/>
      <c r="H72" s="22"/>
      <c r="I72" s="136"/>
      <c r="J72" s="137"/>
      <c r="K72" s="22"/>
      <c r="L72" s="17"/>
      <c r="M72" s="74"/>
      <c r="N72" s="17"/>
      <c r="O72" s="17"/>
      <c r="P72" s="108"/>
      <c r="Q72" s="39"/>
      <c r="R72" s="39"/>
      <c r="S72" s="39"/>
      <c r="T72" s="39"/>
      <c r="U72" s="39"/>
      <c r="V72" s="39"/>
    </row>
    <row r="73" spans="1:22">
      <c r="A73" s="36"/>
      <c r="B73" s="24"/>
      <c r="C73" s="22"/>
      <c r="D73" s="22"/>
      <c r="E73" s="53"/>
      <c r="F73" s="53"/>
      <c r="G73" s="39"/>
      <c r="H73" s="22"/>
      <c r="I73" s="136"/>
      <c r="J73" s="137"/>
      <c r="K73" s="22"/>
      <c r="L73" s="17"/>
      <c r="M73" s="74"/>
      <c r="N73" s="17"/>
      <c r="O73" s="17"/>
      <c r="P73" s="108"/>
      <c r="Q73" s="39"/>
      <c r="R73" s="39"/>
      <c r="S73" s="39"/>
      <c r="T73" s="39"/>
      <c r="U73" s="39"/>
      <c r="V73" s="39"/>
    </row>
    <row r="74" spans="1:22">
      <c r="A74" s="36"/>
      <c r="B74" s="24"/>
      <c r="C74" s="22"/>
      <c r="D74" s="22"/>
      <c r="E74" s="53"/>
      <c r="F74" s="53"/>
      <c r="G74" s="39"/>
      <c r="H74" s="22"/>
      <c r="I74" s="136"/>
      <c r="J74" s="137"/>
      <c r="K74" s="22"/>
      <c r="L74" s="17"/>
      <c r="M74" s="74"/>
      <c r="N74" s="17"/>
      <c r="O74" s="17"/>
      <c r="P74" s="108"/>
      <c r="Q74" s="39"/>
      <c r="R74" s="39"/>
      <c r="S74" s="39"/>
      <c r="T74" s="39"/>
      <c r="U74" s="39"/>
      <c r="V74" s="39"/>
    </row>
    <row r="75" spans="1:22">
      <c r="A75" s="36"/>
      <c r="B75" s="24"/>
      <c r="C75" s="22"/>
      <c r="D75" s="22"/>
      <c r="E75" s="53"/>
      <c r="F75" s="53"/>
      <c r="G75" s="39"/>
      <c r="H75" s="22"/>
      <c r="I75" s="136"/>
      <c r="J75" s="137"/>
      <c r="K75" s="22"/>
      <c r="L75" s="17"/>
      <c r="M75" s="74"/>
      <c r="N75" s="17"/>
      <c r="O75" s="17"/>
      <c r="P75" s="108"/>
      <c r="Q75" s="39"/>
      <c r="R75" s="39"/>
      <c r="S75" s="39"/>
      <c r="T75" s="39"/>
      <c r="U75" s="39"/>
      <c r="V75" s="39"/>
    </row>
    <row r="76" spans="1:22">
      <c r="A76" s="36"/>
      <c r="B76" s="24"/>
      <c r="C76" s="22"/>
      <c r="D76" s="22"/>
      <c r="E76" s="53"/>
      <c r="F76" s="53"/>
      <c r="G76" s="39"/>
      <c r="H76" s="22"/>
      <c r="I76" s="136"/>
      <c r="J76" s="137"/>
      <c r="K76" s="22"/>
      <c r="L76" s="17"/>
      <c r="M76" s="74"/>
      <c r="N76" s="17"/>
      <c r="O76" s="17"/>
      <c r="P76" s="108"/>
      <c r="Q76" s="39"/>
      <c r="R76" s="39"/>
      <c r="S76" s="39"/>
      <c r="T76" s="39"/>
      <c r="U76" s="39"/>
      <c r="V76" s="39"/>
    </row>
    <row r="77" spans="1:22" s="50" customFormat="1">
      <c r="A77" s="36"/>
      <c r="B77" s="24"/>
      <c r="C77" s="22"/>
      <c r="D77" s="22"/>
      <c r="E77" s="53"/>
      <c r="F77" s="53"/>
      <c r="G77" s="39"/>
      <c r="H77" s="22"/>
      <c r="I77" s="136"/>
      <c r="J77" s="137"/>
      <c r="K77" s="22"/>
      <c r="L77" s="17"/>
      <c r="M77" s="74"/>
      <c r="N77" s="17"/>
      <c r="O77" s="17"/>
      <c r="P77" s="108"/>
      <c r="Q77" s="39"/>
      <c r="R77" s="39"/>
      <c r="S77" s="39"/>
      <c r="T77" s="39"/>
      <c r="U77" s="39"/>
      <c r="V77" s="39"/>
    </row>
    <row r="78" spans="1:22">
      <c r="A78" s="40"/>
      <c r="B78" s="24"/>
      <c r="C78" s="22"/>
      <c r="D78" s="22"/>
      <c r="E78" s="53"/>
      <c r="F78" s="53"/>
      <c r="G78" s="39"/>
      <c r="H78" s="22"/>
      <c r="I78" s="136"/>
      <c r="J78" s="137"/>
      <c r="K78" s="22"/>
      <c r="L78" s="17"/>
      <c r="M78" s="74"/>
      <c r="N78" s="17"/>
      <c r="O78" s="17"/>
      <c r="P78" s="108"/>
      <c r="Q78" s="39"/>
      <c r="R78" s="39"/>
      <c r="S78" s="39"/>
      <c r="T78" s="39"/>
      <c r="U78" s="39"/>
      <c r="V78" s="39"/>
    </row>
    <row r="79" spans="1:22">
      <c r="A79" s="36"/>
      <c r="B79" s="24"/>
      <c r="C79" s="22"/>
      <c r="D79" s="22"/>
      <c r="E79" s="53"/>
      <c r="F79" s="53"/>
      <c r="G79" s="39"/>
      <c r="H79" s="22"/>
      <c r="I79" s="136"/>
      <c r="J79" s="137"/>
      <c r="K79" s="22"/>
      <c r="L79" s="17"/>
      <c r="M79" s="74"/>
      <c r="N79" s="17"/>
      <c r="O79" s="17"/>
      <c r="P79" s="108"/>
      <c r="Q79" s="39"/>
      <c r="R79" s="39"/>
      <c r="S79" s="39"/>
      <c r="T79" s="39"/>
      <c r="U79" s="39"/>
      <c r="V79" s="39"/>
    </row>
    <row r="80" spans="1:22">
      <c r="A80" s="36"/>
      <c r="B80" s="24"/>
      <c r="C80" s="22"/>
      <c r="D80" s="22"/>
      <c r="E80" s="53"/>
      <c r="F80" s="53"/>
      <c r="G80" s="39"/>
      <c r="H80" s="22"/>
      <c r="I80" s="136"/>
      <c r="J80" s="137"/>
      <c r="K80" s="22"/>
      <c r="L80" s="17"/>
      <c r="M80" s="74"/>
      <c r="N80" s="17"/>
      <c r="O80" s="17"/>
      <c r="P80" s="108"/>
      <c r="Q80" s="39"/>
      <c r="R80" s="39"/>
      <c r="S80" s="39"/>
      <c r="T80" s="39"/>
      <c r="U80" s="39"/>
      <c r="V80" s="39"/>
    </row>
    <row r="81" spans="1:22">
      <c r="A81" s="36"/>
      <c r="B81" s="24"/>
      <c r="C81" s="22"/>
      <c r="D81" s="22"/>
      <c r="E81" s="53"/>
      <c r="F81" s="53"/>
      <c r="G81" s="39"/>
      <c r="H81" s="22"/>
      <c r="I81" s="136"/>
      <c r="J81" s="137"/>
      <c r="K81" s="22"/>
      <c r="L81" s="17"/>
      <c r="M81" s="74"/>
      <c r="N81" s="17"/>
      <c r="O81" s="17"/>
      <c r="P81" s="108"/>
      <c r="Q81" s="39"/>
      <c r="R81" s="39"/>
      <c r="S81" s="39"/>
      <c r="T81" s="39"/>
      <c r="U81" s="39"/>
      <c r="V81" s="39"/>
    </row>
    <row r="82" spans="1:22" s="50" customFormat="1">
      <c r="A82" s="36"/>
      <c r="B82" s="24"/>
      <c r="C82" s="22"/>
      <c r="D82" s="22"/>
      <c r="E82" s="53"/>
      <c r="F82" s="53"/>
      <c r="G82" s="39"/>
      <c r="H82" s="22"/>
      <c r="I82" s="136"/>
      <c r="J82" s="137"/>
      <c r="K82" s="22"/>
      <c r="L82" s="17"/>
      <c r="M82" s="74"/>
      <c r="N82" s="17"/>
      <c r="O82" s="17"/>
      <c r="P82" s="108"/>
      <c r="Q82" s="39"/>
    </row>
    <row r="83" spans="1:22">
      <c r="A83" s="40"/>
      <c r="B83" s="24"/>
      <c r="C83" s="22"/>
      <c r="D83" s="22"/>
      <c r="E83" s="53"/>
      <c r="F83" s="53"/>
      <c r="G83" s="39"/>
      <c r="H83" s="22"/>
      <c r="I83" s="136"/>
      <c r="J83" s="137"/>
      <c r="K83" s="22"/>
      <c r="L83" s="17"/>
      <c r="M83" s="74"/>
      <c r="N83" s="17"/>
      <c r="O83" s="17"/>
      <c r="P83" s="108"/>
      <c r="Q83" s="39"/>
      <c r="R83" s="39"/>
      <c r="S83" s="39"/>
      <c r="T83" s="39"/>
      <c r="U83" s="39"/>
      <c r="V83" s="39"/>
    </row>
    <row r="84" spans="1:22">
      <c r="A84" s="36"/>
      <c r="B84" s="24"/>
      <c r="C84" s="22"/>
      <c r="D84" s="22"/>
      <c r="E84" s="53"/>
      <c r="F84" s="53"/>
      <c r="G84" s="39"/>
      <c r="H84" s="22"/>
      <c r="I84" s="136"/>
      <c r="J84" s="137"/>
      <c r="K84" s="22"/>
      <c r="L84" s="17"/>
      <c r="M84" s="74"/>
      <c r="N84" s="17"/>
      <c r="O84" s="17"/>
      <c r="P84" s="22"/>
      <c r="Q84" s="39"/>
      <c r="R84" s="39"/>
      <c r="S84" s="39"/>
      <c r="T84" s="39"/>
      <c r="U84" s="39"/>
      <c r="V84" s="39"/>
    </row>
    <row r="85" spans="1:22">
      <c r="A85" s="36"/>
      <c r="B85" s="24"/>
      <c r="C85" s="22"/>
      <c r="D85" s="22"/>
      <c r="E85" s="53"/>
      <c r="F85" s="53"/>
      <c r="G85" s="39"/>
      <c r="H85" s="22"/>
      <c r="I85" s="136"/>
      <c r="J85" s="137"/>
      <c r="K85" s="22"/>
      <c r="L85" s="17"/>
      <c r="M85" s="74"/>
      <c r="N85" s="17"/>
      <c r="O85" s="17"/>
      <c r="P85" s="108"/>
      <c r="Q85" s="39"/>
      <c r="R85" s="39"/>
      <c r="S85" s="39"/>
      <c r="T85" s="39"/>
      <c r="U85" s="39"/>
      <c r="V85" s="39"/>
    </row>
    <row r="86" spans="1:22">
      <c r="A86" s="36"/>
      <c r="B86" s="24"/>
      <c r="C86" s="22"/>
      <c r="D86" s="22"/>
      <c r="E86" s="53"/>
      <c r="F86" s="53"/>
      <c r="G86" s="39"/>
      <c r="H86" s="22"/>
      <c r="I86" s="136"/>
      <c r="J86" s="137"/>
      <c r="K86" s="22"/>
      <c r="L86" s="17"/>
      <c r="M86" s="74"/>
      <c r="N86" s="17"/>
      <c r="O86" s="17"/>
      <c r="P86" s="108"/>
      <c r="Q86" s="39"/>
      <c r="R86" s="53"/>
      <c r="S86" s="39"/>
      <c r="T86" s="39"/>
      <c r="U86" s="39"/>
      <c r="V86" s="39"/>
    </row>
    <row r="87" spans="1:22" s="50" customFormat="1">
      <c r="A87" s="36"/>
      <c r="B87" s="24"/>
      <c r="C87" s="22"/>
      <c r="D87" s="22"/>
      <c r="E87" s="53"/>
      <c r="F87" s="53"/>
      <c r="G87" s="39"/>
      <c r="H87" s="22"/>
      <c r="I87" s="136"/>
      <c r="J87" s="137"/>
      <c r="K87" s="22"/>
      <c r="L87" s="17"/>
      <c r="M87" s="74"/>
      <c r="N87" s="17"/>
      <c r="O87" s="17"/>
      <c r="P87" s="108"/>
      <c r="Q87" s="39"/>
      <c r="R87" s="39"/>
      <c r="S87" s="53"/>
      <c r="T87" s="39"/>
      <c r="U87" s="39"/>
      <c r="V87" s="39"/>
    </row>
    <row r="88" spans="1:22">
      <c r="A88" s="40"/>
      <c r="B88" s="24"/>
      <c r="C88" s="22"/>
      <c r="D88" s="22"/>
      <c r="E88" s="53"/>
      <c r="F88" s="53"/>
      <c r="G88" s="39"/>
      <c r="H88" s="22"/>
      <c r="I88" s="136"/>
      <c r="J88" s="137"/>
      <c r="K88" s="22"/>
      <c r="L88" s="17"/>
      <c r="M88" s="74"/>
      <c r="N88" s="17"/>
      <c r="O88" s="17"/>
      <c r="P88" s="108"/>
      <c r="Q88" s="39"/>
      <c r="R88" s="39"/>
      <c r="S88" s="39"/>
      <c r="T88" s="39"/>
      <c r="U88" s="39"/>
      <c r="V88" s="39"/>
    </row>
    <row r="89" spans="1:22">
      <c r="A89" s="36"/>
      <c r="B89" s="109"/>
      <c r="C89" s="22"/>
      <c r="D89" s="22"/>
      <c r="E89" s="53"/>
      <c r="F89" s="53"/>
      <c r="G89" s="39"/>
      <c r="H89" s="22"/>
      <c r="I89" s="136"/>
      <c r="J89" s="137"/>
      <c r="K89" s="22"/>
      <c r="L89" s="17"/>
      <c r="M89" s="74"/>
      <c r="N89" s="17"/>
      <c r="O89" s="17"/>
      <c r="P89" s="108"/>
      <c r="Q89" s="39"/>
      <c r="R89" s="39"/>
      <c r="S89" s="39"/>
      <c r="T89" s="39"/>
      <c r="U89" s="39"/>
      <c r="V89" s="39"/>
    </row>
    <row r="90" spans="1:22">
      <c r="A90" s="36"/>
      <c r="B90" s="24"/>
      <c r="C90" s="22"/>
      <c r="D90" s="22"/>
      <c r="E90" s="53"/>
      <c r="F90" s="53"/>
      <c r="G90" s="39"/>
      <c r="H90" s="22"/>
      <c r="I90" s="136"/>
      <c r="J90" s="137"/>
      <c r="K90" s="22"/>
      <c r="L90" s="17"/>
      <c r="M90" s="74"/>
      <c r="N90" s="17"/>
      <c r="O90" s="17"/>
      <c r="P90" s="108"/>
      <c r="Q90" s="39"/>
      <c r="R90" s="39"/>
      <c r="S90" s="39"/>
      <c r="T90" s="39"/>
      <c r="U90" s="39"/>
      <c r="V90" s="39"/>
    </row>
    <row r="91" spans="1:22">
      <c r="A91" s="36"/>
      <c r="B91" s="24"/>
      <c r="C91" s="22"/>
      <c r="D91" s="22"/>
      <c r="E91" s="53"/>
      <c r="F91" s="53"/>
      <c r="G91" s="39"/>
      <c r="H91" s="22"/>
      <c r="I91" s="136" t="e">
        <f t="shared" ref="I91:I154" si="6">J91/O91</f>
        <v>#DIV/0!</v>
      </c>
      <c r="J91" s="137">
        <f t="shared" ref="J91:J154" si="7">L91-N91-O91-M91</f>
        <v>0</v>
      </c>
      <c r="K91" s="22"/>
      <c r="L91" s="17"/>
      <c r="M91" s="74">
        <f t="shared" ref="M91:M154" si="8">L91*15%</f>
        <v>0</v>
      </c>
      <c r="N91" s="17"/>
      <c r="O91" s="17"/>
      <c r="P91" s="108"/>
      <c r="Q91" s="39"/>
      <c r="R91" s="39"/>
      <c r="S91" s="39"/>
      <c r="T91" s="39"/>
      <c r="U91" s="39"/>
      <c r="V91" s="39"/>
    </row>
    <row r="92" spans="1:22">
      <c r="A92" s="36"/>
      <c r="B92" s="24"/>
      <c r="C92" s="22"/>
      <c r="D92" s="22"/>
      <c r="E92" s="53"/>
      <c r="F92" s="53"/>
      <c r="G92" s="39"/>
      <c r="H92" s="22"/>
      <c r="I92" s="136" t="e">
        <f t="shared" si="6"/>
        <v>#DIV/0!</v>
      </c>
      <c r="J92" s="137">
        <f t="shared" si="7"/>
        <v>0</v>
      </c>
      <c r="K92" s="22"/>
      <c r="L92" s="17"/>
      <c r="M92" s="74">
        <f t="shared" si="8"/>
        <v>0</v>
      </c>
      <c r="N92" s="17"/>
      <c r="O92" s="17"/>
      <c r="P92" s="108"/>
      <c r="Q92" s="39"/>
      <c r="R92" s="39"/>
      <c r="S92" s="39"/>
      <c r="T92" s="39"/>
      <c r="U92" s="39"/>
      <c r="V92" s="39"/>
    </row>
    <row r="93" spans="1:22" s="50" customFormat="1">
      <c r="A93" s="55"/>
      <c r="B93" s="43"/>
      <c r="C93" s="47"/>
      <c r="D93" s="47"/>
      <c r="E93" s="52"/>
      <c r="F93" s="52"/>
      <c r="H93" s="47"/>
      <c r="I93" s="136" t="e">
        <f t="shared" si="6"/>
        <v>#DIV/0!</v>
      </c>
      <c r="J93" s="137">
        <f t="shared" si="7"/>
        <v>0</v>
      </c>
      <c r="K93" s="47"/>
      <c r="L93" s="49"/>
      <c r="M93" s="74">
        <f t="shared" si="8"/>
        <v>0</v>
      </c>
      <c r="N93" s="49"/>
      <c r="O93" s="49"/>
      <c r="P93" s="82"/>
      <c r="R93" s="52"/>
    </row>
    <row r="94" spans="1:22">
      <c r="A94" s="40"/>
      <c r="B94" s="24"/>
      <c r="C94" s="22"/>
      <c r="D94" s="22"/>
      <c r="E94" s="53"/>
      <c r="F94" s="53"/>
      <c r="G94" s="39"/>
      <c r="H94" s="22"/>
      <c r="I94" s="136" t="e">
        <f t="shared" si="6"/>
        <v>#DIV/0!</v>
      </c>
      <c r="J94" s="137">
        <f t="shared" si="7"/>
        <v>0</v>
      </c>
      <c r="K94" s="22"/>
      <c r="L94" s="17"/>
      <c r="M94" s="74">
        <f t="shared" si="8"/>
        <v>0</v>
      </c>
      <c r="N94" s="17"/>
      <c r="O94" s="17"/>
      <c r="P94" s="108"/>
      <c r="Q94" s="39"/>
      <c r="R94" s="39"/>
      <c r="S94" s="39"/>
      <c r="T94" s="39"/>
      <c r="U94" s="39"/>
      <c r="V94" s="39"/>
    </row>
    <row r="95" spans="1:22">
      <c r="A95" s="36"/>
      <c r="B95" s="24"/>
      <c r="C95" s="22"/>
      <c r="D95" s="22"/>
      <c r="E95" s="53"/>
      <c r="F95" s="53"/>
      <c r="G95" s="39"/>
      <c r="H95" s="22"/>
      <c r="I95" s="136" t="e">
        <f t="shared" si="6"/>
        <v>#DIV/0!</v>
      </c>
      <c r="J95" s="137">
        <f t="shared" si="7"/>
        <v>0</v>
      </c>
      <c r="K95" s="22"/>
      <c r="L95" s="17"/>
      <c r="M95" s="74">
        <f t="shared" si="8"/>
        <v>0</v>
      </c>
      <c r="N95" s="17"/>
      <c r="O95" s="17"/>
      <c r="P95" s="108"/>
      <c r="Q95" s="39"/>
      <c r="R95" s="39"/>
      <c r="S95" s="39"/>
      <c r="T95" s="39"/>
      <c r="U95" s="39"/>
      <c r="V95" s="39"/>
    </row>
    <row r="96" spans="1:22">
      <c r="A96" s="36"/>
      <c r="B96" s="24"/>
      <c r="C96" s="22"/>
      <c r="D96" s="22"/>
      <c r="E96" s="53"/>
      <c r="F96" s="53"/>
      <c r="G96" s="39"/>
      <c r="H96" s="22"/>
      <c r="I96" s="136" t="e">
        <f t="shared" si="6"/>
        <v>#DIV/0!</v>
      </c>
      <c r="J96" s="137">
        <f t="shared" si="7"/>
        <v>0</v>
      </c>
      <c r="K96" s="22"/>
      <c r="L96" s="17"/>
      <c r="M96" s="74">
        <f t="shared" si="8"/>
        <v>0</v>
      </c>
      <c r="N96" s="17"/>
      <c r="O96" s="17"/>
      <c r="P96" s="108"/>
      <c r="Q96" s="39"/>
      <c r="R96" s="39"/>
      <c r="S96" s="39"/>
      <c r="T96" s="39"/>
      <c r="U96" s="39"/>
      <c r="V96" s="39"/>
    </row>
    <row r="97" spans="1:22" s="50" customFormat="1">
      <c r="A97" s="36"/>
      <c r="B97" s="24"/>
      <c r="C97" s="22"/>
      <c r="D97" s="22"/>
      <c r="E97" s="53"/>
      <c r="F97" s="53"/>
      <c r="G97" s="39"/>
      <c r="H97" s="22"/>
      <c r="I97" s="136" t="e">
        <f t="shared" si="6"/>
        <v>#DIV/0!</v>
      </c>
      <c r="J97" s="137">
        <f t="shared" si="7"/>
        <v>0</v>
      </c>
      <c r="K97" s="22"/>
      <c r="L97" s="17"/>
      <c r="M97" s="74">
        <f t="shared" si="8"/>
        <v>0</v>
      </c>
      <c r="N97" s="17"/>
      <c r="O97" s="17"/>
      <c r="P97" s="108"/>
      <c r="Q97" s="39"/>
      <c r="R97" s="39"/>
      <c r="S97" s="53"/>
      <c r="T97" s="39"/>
      <c r="U97" s="39"/>
      <c r="V97" s="39"/>
    </row>
    <row r="98" spans="1:22">
      <c r="A98" s="40"/>
      <c r="B98" s="24"/>
      <c r="C98" s="22"/>
      <c r="D98" s="22"/>
      <c r="E98" s="53"/>
      <c r="F98" s="53"/>
      <c r="G98" s="39"/>
      <c r="H98" s="22"/>
      <c r="I98" s="136" t="e">
        <f t="shared" si="6"/>
        <v>#DIV/0!</v>
      </c>
      <c r="J98" s="137">
        <f t="shared" si="7"/>
        <v>0</v>
      </c>
      <c r="K98" s="22"/>
      <c r="L98" s="17"/>
      <c r="M98" s="74">
        <f t="shared" si="8"/>
        <v>0</v>
      </c>
      <c r="N98" s="17"/>
      <c r="O98" s="17"/>
      <c r="P98" s="108"/>
      <c r="Q98" s="39"/>
      <c r="R98" s="39"/>
      <c r="S98" s="39"/>
      <c r="T98" s="39"/>
      <c r="U98" s="39"/>
      <c r="V98" s="39"/>
    </row>
    <row r="99" spans="1:22">
      <c r="A99" s="36"/>
      <c r="B99" s="24"/>
      <c r="C99" s="22"/>
      <c r="D99" s="22"/>
      <c r="E99" s="53"/>
      <c r="F99" s="53"/>
      <c r="G99" s="39"/>
      <c r="H99" s="22"/>
      <c r="I99" s="136" t="e">
        <f t="shared" si="6"/>
        <v>#DIV/0!</v>
      </c>
      <c r="J99" s="137">
        <f t="shared" si="7"/>
        <v>0</v>
      </c>
      <c r="K99" s="22"/>
      <c r="L99" s="17"/>
      <c r="M99" s="74">
        <f t="shared" si="8"/>
        <v>0</v>
      </c>
      <c r="N99" s="17"/>
      <c r="O99" s="17"/>
      <c r="P99" s="22"/>
      <c r="Q99" s="39"/>
      <c r="R99" s="39"/>
      <c r="S99" s="39"/>
      <c r="T99" s="39"/>
      <c r="U99" s="39"/>
      <c r="V99" s="39"/>
    </row>
    <row r="100" spans="1:22">
      <c r="A100" s="36"/>
      <c r="B100" s="24"/>
      <c r="C100" s="22"/>
      <c r="D100" s="22"/>
      <c r="E100" s="53"/>
      <c r="F100" s="53"/>
      <c r="G100" s="39"/>
      <c r="H100" s="22"/>
      <c r="I100" s="136" t="e">
        <f t="shared" si="6"/>
        <v>#DIV/0!</v>
      </c>
      <c r="J100" s="137">
        <f t="shared" si="7"/>
        <v>0</v>
      </c>
      <c r="K100" s="22"/>
      <c r="L100" s="17"/>
      <c r="M100" s="74">
        <f t="shared" si="8"/>
        <v>0</v>
      </c>
      <c r="N100" s="17"/>
      <c r="O100" s="17"/>
      <c r="P100" s="22"/>
      <c r="Q100" s="39"/>
      <c r="R100" s="39"/>
      <c r="S100" s="39"/>
      <c r="T100" s="39"/>
      <c r="U100" s="39"/>
      <c r="V100" s="39"/>
    </row>
    <row r="101" spans="1:22">
      <c r="A101" s="36"/>
      <c r="B101" s="24"/>
      <c r="C101" s="22"/>
      <c r="D101" s="22"/>
      <c r="E101" s="53"/>
      <c r="F101" s="53"/>
      <c r="G101" s="39"/>
      <c r="H101" s="22"/>
      <c r="I101" s="136" t="e">
        <f t="shared" si="6"/>
        <v>#DIV/0!</v>
      </c>
      <c r="J101" s="137">
        <f t="shared" si="7"/>
        <v>0</v>
      </c>
      <c r="K101" s="22"/>
      <c r="L101" s="17"/>
      <c r="M101" s="74">
        <f t="shared" si="8"/>
        <v>0</v>
      </c>
      <c r="N101" s="17"/>
      <c r="O101" s="17"/>
      <c r="P101" s="108"/>
      <c r="Q101" s="39"/>
      <c r="R101" s="39"/>
      <c r="S101" s="39"/>
      <c r="T101" s="39"/>
      <c r="U101" s="39"/>
      <c r="V101" s="39"/>
    </row>
    <row r="102" spans="1:22">
      <c r="A102" s="36"/>
      <c r="B102" s="24"/>
      <c r="C102" s="22"/>
      <c r="D102" s="22"/>
      <c r="E102" s="53"/>
      <c r="F102" s="53"/>
      <c r="G102" s="39"/>
      <c r="H102" s="22"/>
      <c r="I102" s="136" t="e">
        <f t="shared" si="6"/>
        <v>#DIV/0!</v>
      </c>
      <c r="J102" s="137">
        <f t="shared" si="7"/>
        <v>0</v>
      </c>
      <c r="K102" s="22"/>
      <c r="L102" s="17"/>
      <c r="M102" s="74">
        <f t="shared" si="8"/>
        <v>0</v>
      </c>
      <c r="N102" s="17"/>
      <c r="O102" s="17"/>
      <c r="P102" s="22"/>
      <c r="Q102" s="39"/>
      <c r="R102" s="39"/>
      <c r="S102" s="39"/>
      <c r="T102" s="39"/>
      <c r="U102" s="39"/>
      <c r="V102" s="39"/>
    </row>
    <row r="103" spans="1:22">
      <c r="A103" s="36"/>
      <c r="B103" s="24"/>
      <c r="C103" s="22"/>
      <c r="D103" s="22"/>
      <c r="E103" s="53"/>
      <c r="F103" s="53"/>
      <c r="G103" s="39"/>
      <c r="H103" s="22"/>
      <c r="I103" s="136" t="e">
        <f t="shared" si="6"/>
        <v>#DIV/0!</v>
      </c>
      <c r="J103" s="137">
        <f t="shared" si="7"/>
        <v>0</v>
      </c>
      <c r="K103" s="22"/>
      <c r="L103" s="17"/>
      <c r="M103" s="74">
        <f t="shared" si="8"/>
        <v>0</v>
      </c>
      <c r="N103" s="17"/>
      <c r="O103" s="17"/>
      <c r="P103" s="108"/>
      <c r="Q103" s="39"/>
      <c r="R103" s="39"/>
      <c r="S103" s="39"/>
      <c r="T103" s="39"/>
      <c r="U103" s="39"/>
      <c r="V103" s="39"/>
    </row>
    <row r="104" spans="1:22">
      <c r="A104" s="36"/>
      <c r="B104" s="24"/>
      <c r="C104" s="22"/>
      <c r="D104" s="22"/>
      <c r="E104" s="53"/>
      <c r="F104" s="53"/>
      <c r="G104" s="39"/>
      <c r="H104" s="22"/>
      <c r="I104" s="136" t="e">
        <f t="shared" si="6"/>
        <v>#DIV/0!</v>
      </c>
      <c r="J104" s="137">
        <f t="shared" si="7"/>
        <v>0</v>
      </c>
      <c r="K104" s="22"/>
      <c r="L104" s="17"/>
      <c r="M104" s="74">
        <f t="shared" si="8"/>
        <v>0</v>
      </c>
      <c r="N104" s="17"/>
      <c r="O104" s="17"/>
      <c r="P104" s="108"/>
      <c r="Q104" s="39"/>
      <c r="R104" s="39"/>
      <c r="S104" s="39"/>
      <c r="T104" s="39"/>
      <c r="U104" s="39"/>
      <c r="V104" s="39"/>
    </row>
    <row r="105" spans="1:22">
      <c r="A105" s="36"/>
      <c r="B105" s="24"/>
      <c r="C105" s="22"/>
      <c r="D105" s="22"/>
      <c r="E105" s="53"/>
      <c r="F105" s="53"/>
      <c r="G105" s="39"/>
      <c r="H105" s="22"/>
      <c r="I105" s="136" t="e">
        <f t="shared" si="6"/>
        <v>#DIV/0!</v>
      </c>
      <c r="J105" s="137">
        <f t="shared" si="7"/>
        <v>0</v>
      </c>
      <c r="K105" s="22"/>
      <c r="L105" s="17"/>
      <c r="M105" s="74">
        <f t="shared" si="8"/>
        <v>0</v>
      </c>
      <c r="N105" s="17"/>
      <c r="O105" s="17"/>
      <c r="P105" s="108"/>
      <c r="Q105" s="39"/>
      <c r="R105" s="39"/>
      <c r="S105" s="39"/>
      <c r="T105" s="39"/>
      <c r="U105" s="39"/>
      <c r="V105" s="39"/>
    </row>
    <row r="106" spans="1:22">
      <c r="A106" s="36"/>
      <c r="B106" s="24"/>
      <c r="C106" s="22"/>
      <c r="D106" s="22"/>
      <c r="E106" s="53"/>
      <c r="F106" s="53"/>
      <c r="G106" s="39"/>
      <c r="H106" s="22"/>
      <c r="I106" s="136" t="e">
        <f t="shared" si="6"/>
        <v>#DIV/0!</v>
      </c>
      <c r="J106" s="137">
        <f t="shared" si="7"/>
        <v>0</v>
      </c>
      <c r="K106" s="22"/>
      <c r="L106" s="17"/>
      <c r="M106" s="74">
        <f t="shared" si="8"/>
        <v>0</v>
      </c>
      <c r="N106" s="17"/>
      <c r="O106" s="17"/>
      <c r="P106" s="108"/>
      <c r="Q106" s="39"/>
      <c r="R106" s="39"/>
      <c r="S106" s="39"/>
      <c r="T106" s="39"/>
      <c r="U106" s="39"/>
      <c r="V106" s="39"/>
    </row>
    <row r="107" spans="1:22" s="50" customFormat="1">
      <c r="A107" s="36"/>
      <c r="B107" s="24"/>
      <c r="C107" s="22"/>
      <c r="D107" s="22"/>
      <c r="E107" s="53"/>
      <c r="F107" s="53"/>
      <c r="G107" s="39"/>
      <c r="H107" s="22"/>
      <c r="I107" s="136" t="e">
        <f t="shared" si="6"/>
        <v>#DIV/0!</v>
      </c>
      <c r="J107" s="137">
        <f t="shared" si="7"/>
        <v>0</v>
      </c>
      <c r="K107" s="22"/>
      <c r="L107" s="17"/>
      <c r="M107" s="74">
        <f t="shared" si="8"/>
        <v>0</v>
      </c>
      <c r="N107" s="17"/>
      <c r="O107" s="17"/>
      <c r="P107" s="108"/>
      <c r="Q107" s="39"/>
      <c r="R107" s="39"/>
      <c r="S107" s="53"/>
      <c r="T107" s="39"/>
      <c r="U107" s="39"/>
      <c r="V107" s="39"/>
    </row>
    <row r="108" spans="1:22" s="50" customFormat="1">
      <c r="A108" s="42"/>
      <c r="B108" s="43"/>
      <c r="C108" s="47"/>
      <c r="D108" s="47"/>
      <c r="E108" s="52"/>
      <c r="F108" s="52"/>
      <c r="H108" s="47"/>
      <c r="I108" s="136" t="e">
        <f t="shared" si="6"/>
        <v>#DIV/0!</v>
      </c>
      <c r="J108" s="137">
        <f t="shared" si="7"/>
        <v>0</v>
      </c>
      <c r="K108" s="47"/>
      <c r="L108" s="49"/>
      <c r="M108" s="74">
        <f t="shared" si="8"/>
        <v>0</v>
      </c>
      <c r="N108" s="17"/>
      <c r="O108" s="49"/>
      <c r="P108" s="82"/>
      <c r="S108" s="52"/>
    </row>
    <row r="109" spans="1:22">
      <c r="A109" s="36"/>
      <c r="B109" s="24"/>
      <c r="C109" s="22"/>
      <c r="D109" s="22"/>
      <c r="E109" s="53"/>
      <c r="F109" s="53"/>
      <c r="G109" s="39"/>
      <c r="H109" s="22"/>
      <c r="I109" s="136" t="e">
        <f t="shared" si="6"/>
        <v>#DIV/0!</v>
      </c>
      <c r="J109" s="137">
        <f t="shared" si="7"/>
        <v>0</v>
      </c>
      <c r="K109" s="22"/>
      <c r="L109" s="17"/>
      <c r="M109" s="74">
        <f t="shared" si="8"/>
        <v>0</v>
      </c>
      <c r="N109" s="17"/>
      <c r="O109" s="17"/>
      <c r="P109" s="108"/>
      <c r="Q109" s="39"/>
      <c r="R109" s="39"/>
      <c r="S109" s="39"/>
      <c r="T109" s="39"/>
      <c r="U109" s="39"/>
      <c r="V109" s="39"/>
    </row>
    <row r="110" spans="1:22">
      <c r="A110" s="36"/>
      <c r="B110" s="24"/>
      <c r="C110" s="22"/>
      <c r="D110" s="22"/>
      <c r="E110" s="53"/>
      <c r="F110" s="53"/>
      <c r="G110" s="39"/>
      <c r="H110" s="22"/>
      <c r="I110" s="136" t="e">
        <f t="shared" si="6"/>
        <v>#DIV/0!</v>
      </c>
      <c r="J110" s="137">
        <f t="shared" si="7"/>
        <v>0</v>
      </c>
      <c r="K110" s="22"/>
      <c r="L110" s="17"/>
      <c r="M110" s="74">
        <f t="shared" si="8"/>
        <v>0</v>
      </c>
      <c r="N110" s="17"/>
      <c r="O110" s="17"/>
      <c r="P110" s="108"/>
      <c r="Q110" s="39"/>
      <c r="R110" s="39"/>
      <c r="S110" s="39"/>
      <c r="T110" s="39"/>
      <c r="U110" s="39"/>
      <c r="V110" s="39"/>
    </row>
    <row r="111" spans="1:22">
      <c r="A111" s="36"/>
      <c r="B111" s="24"/>
      <c r="C111" s="22"/>
      <c r="D111" s="22"/>
      <c r="E111" s="53"/>
      <c r="F111" s="53"/>
      <c r="G111" s="39"/>
      <c r="H111" s="22"/>
      <c r="I111" s="136" t="e">
        <f t="shared" si="6"/>
        <v>#DIV/0!</v>
      </c>
      <c r="J111" s="137">
        <f t="shared" si="7"/>
        <v>0</v>
      </c>
      <c r="K111" s="22"/>
      <c r="L111" s="17"/>
      <c r="M111" s="74">
        <f t="shared" si="8"/>
        <v>0</v>
      </c>
      <c r="N111" s="17"/>
      <c r="O111" s="17"/>
      <c r="P111" s="108"/>
      <c r="Q111" s="39"/>
      <c r="R111" s="39"/>
      <c r="S111" s="39"/>
      <c r="T111" s="39"/>
      <c r="U111" s="39"/>
      <c r="V111" s="39"/>
    </row>
    <row r="112" spans="1:22">
      <c r="A112" s="36"/>
      <c r="B112" s="24"/>
      <c r="C112" s="22"/>
      <c r="D112" s="22"/>
      <c r="E112" s="53"/>
      <c r="F112" s="53"/>
      <c r="G112" s="39"/>
      <c r="H112" s="22"/>
      <c r="I112" s="136" t="e">
        <f t="shared" si="6"/>
        <v>#DIV/0!</v>
      </c>
      <c r="J112" s="137">
        <f t="shared" si="7"/>
        <v>0</v>
      </c>
      <c r="K112" s="22"/>
      <c r="L112" s="17"/>
      <c r="M112" s="74">
        <f t="shared" si="8"/>
        <v>0</v>
      </c>
      <c r="N112" s="17"/>
      <c r="O112" s="17"/>
      <c r="P112" s="108"/>
      <c r="Q112" s="39"/>
      <c r="R112" s="39"/>
      <c r="S112" s="39"/>
      <c r="T112" s="39"/>
      <c r="U112" s="39"/>
      <c r="V112" s="39"/>
    </row>
    <row r="113" spans="1:22">
      <c r="A113" s="36"/>
      <c r="B113" s="24"/>
      <c r="C113" s="22"/>
      <c r="D113" s="22"/>
      <c r="E113" s="53"/>
      <c r="F113" s="53"/>
      <c r="G113" s="39"/>
      <c r="H113" s="22"/>
      <c r="I113" s="136" t="e">
        <f t="shared" si="6"/>
        <v>#DIV/0!</v>
      </c>
      <c r="J113" s="137">
        <f t="shared" si="7"/>
        <v>0</v>
      </c>
      <c r="K113" s="22"/>
      <c r="L113" s="17"/>
      <c r="M113" s="74">
        <f t="shared" si="8"/>
        <v>0</v>
      </c>
      <c r="N113" s="17"/>
      <c r="O113" s="17"/>
      <c r="P113" s="108"/>
      <c r="Q113" s="39"/>
      <c r="R113" s="39"/>
      <c r="S113" s="39"/>
      <c r="T113" s="39"/>
      <c r="U113" s="39"/>
      <c r="V113" s="39"/>
    </row>
    <row r="114" spans="1:22">
      <c r="A114" s="36"/>
      <c r="B114" s="24"/>
      <c r="C114" s="22"/>
      <c r="D114" s="22"/>
      <c r="E114" s="53"/>
      <c r="F114" s="53"/>
      <c r="G114" s="39"/>
      <c r="H114" s="22"/>
      <c r="I114" s="136" t="e">
        <f t="shared" si="6"/>
        <v>#DIV/0!</v>
      </c>
      <c r="J114" s="137">
        <f t="shared" si="7"/>
        <v>0</v>
      </c>
      <c r="K114" s="22"/>
      <c r="L114" s="17"/>
      <c r="M114" s="74">
        <f t="shared" si="8"/>
        <v>0</v>
      </c>
      <c r="N114" s="17"/>
      <c r="O114" s="17"/>
      <c r="P114" s="108"/>
      <c r="Q114" s="39"/>
      <c r="R114" s="39"/>
      <c r="S114" s="39"/>
      <c r="T114" s="39"/>
      <c r="U114" s="39"/>
      <c r="V114" s="39"/>
    </row>
    <row r="115" spans="1:22">
      <c r="A115" s="36"/>
      <c r="B115" s="24"/>
      <c r="C115" s="22"/>
      <c r="D115" s="22"/>
      <c r="E115" s="53"/>
      <c r="F115" s="53"/>
      <c r="G115" s="39"/>
      <c r="H115" s="22"/>
      <c r="I115" s="136" t="e">
        <f t="shared" si="6"/>
        <v>#DIV/0!</v>
      </c>
      <c r="J115" s="137">
        <f t="shared" si="7"/>
        <v>0</v>
      </c>
      <c r="K115" s="22"/>
      <c r="L115" s="17"/>
      <c r="M115" s="74">
        <f t="shared" si="8"/>
        <v>0</v>
      </c>
      <c r="N115" s="17"/>
      <c r="O115" s="17"/>
      <c r="P115" s="108"/>
      <c r="Q115" s="39"/>
      <c r="R115" s="39"/>
      <c r="S115" s="39"/>
      <c r="T115" s="39"/>
      <c r="U115" s="39"/>
      <c r="V115" s="39"/>
    </row>
    <row r="116" spans="1:22">
      <c r="A116" s="36"/>
      <c r="B116" s="24"/>
      <c r="C116" s="22"/>
      <c r="D116" s="22"/>
      <c r="E116" s="53"/>
      <c r="F116" s="53"/>
      <c r="G116" s="39"/>
      <c r="H116" s="22"/>
      <c r="I116" s="136" t="e">
        <f t="shared" si="6"/>
        <v>#DIV/0!</v>
      </c>
      <c r="J116" s="137">
        <f t="shared" si="7"/>
        <v>0</v>
      </c>
      <c r="K116" s="22"/>
      <c r="L116" s="17"/>
      <c r="M116" s="74">
        <f t="shared" si="8"/>
        <v>0</v>
      </c>
      <c r="N116" s="17"/>
      <c r="O116" s="17"/>
      <c r="P116" s="22"/>
      <c r="Q116" s="39"/>
      <c r="R116" s="39"/>
      <c r="S116" s="39"/>
      <c r="T116" s="39"/>
      <c r="U116" s="39"/>
      <c r="V116" s="39"/>
    </row>
    <row r="117" spans="1:22" s="50" customFormat="1">
      <c r="A117" s="36"/>
      <c r="B117" s="109"/>
      <c r="C117" s="22"/>
      <c r="D117" s="22"/>
      <c r="E117" s="53"/>
      <c r="F117" s="53"/>
      <c r="G117" s="39"/>
      <c r="H117" s="22"/>
      <c r="I117" s="136" t="e">
        <f t="shared" si="6"/>
        <v>#DIV/0!</v>
      </c>
      <c r="J117" s="137">
        <f t="shared" si="7"/>
        <v>0</v>
      </c>
      <c r="K117" s="22"/>
      <c r="L117" s="17"/>
      <c r="M117" s="74">
        <f t="shared" si="8"/>
        <v>0</v>
      </c>
      <c r="N117" s="17"/>
      <c r="O117" s="17"/>
      <c r="P117" s="108"/>
      <c r="Q117" s="39"/>
      <c r="R117" s="39"/>
      <c r="S117" s="53"/>
      <c r="T117" s="39"/>
      <c r="U117" s="39"/>
      <c r="V117" s="39"/>
    </row>
    <row r="118" spans="1:22">
      <c r="A118" s="40"/>
      <c r="B118" s="24"/>
      <c r="C118" s="22"/>
      <c r="D118" s="22"/>
      <c r="E118" s="53"/>
      <c r="F118" s="53"/>
      <c r="G118" s="39"/>
      <c r="H118" s="22"/>
      <c r="I118" s="136" t="e">
        <f t="shared" si="6"/>
        <v>#DIV/0!</v>
      </c>
      <c r="J118" s="137">
        <f t="shared" si="7"/>
        <v>0</v>
      </c>
      <c r="K118" s="22"/>
      <c r="L118" s="17"/>
      <c r="M118" s="74">
        <f t="shared" si="8"/>
        <v>0</v>
      </c>
      <c r="N118" s="17"/>
      <c r="O118" s="17"/>
      <c r="P118" s="108"/>
      <c r="Q118" s="39"/>
      <c r="R118" s="39"/>
      <c r="S118" s="39"/>
      <c r="T118" s="39"/>
      <c r="U118" s="39"/>
      <c r="V118" s="39"/>
    </row>
    <row r="119" spans="1:22">
      <c r="A119" s="36"/>
      <c r="B119" s="24"/>
      <c r="C119" s="22"/>
      <c r="D119" s="22"/>
      <c r="E119" s="53"/>
      <c r="F119" s="53"/>
      <c r="G119" s="39"/>
      <c r="H119" s="22"/>
      <c r="I119" s="136" t="e">
        <f t="shared" si="6"/>
        <v>#DIV/0!</v>
      </c>
      <c r="J119" s="137">
        <f t="shared" si="7"/>
        <v>0</v>
      </c>
      <c r="K119" s="22"/>
      <c r="L119" s="17"/>
      <c r="M119" s="74">
        <f t="shared" si="8"/>
        <v>0</v>
      </c>
      <c r="N119" s="17"/>
      <c r="O119" s="17"/>
      <c r="P119" s="108"/>
      <c r="Q119" s="39"/>
      <c r="R119" s="39"/>
      <c r="S119" s="39"/>
      <c r="T119" s="39"/>
      <c r="U119" s="39"/>
      <c r="V119" s="39"/>
    </row>
    <row r="120" spans="1:22">
      <c r="A120" s="36"/>
      <c r="B120" s="24"/>
      <c r="C120" s="22"/>
      <c r="D120" s="22"/>
      <c r="E120" s="53"/>
      <c r="F120" s="53"/>
      <c r="G120" s="39"/>
      <c r="H120" s="22"/>
      <c r="I120" s="136" t="e">
        <f t="shared" si="6"/>
        <v>#DIV/0!</v>
      </c>
      <c r="J120" s="137">
        <f t="shared" si="7"/>
        <v>0</v>
      </c>
      <c r="K120" s="22"/>
      <c r="L120" s="17"/>
      <c r="M120" s="74">
        <f t="shared" si="8"/>
        <v>0</v>
      </c>
      <c r="N120" s="17"/>
      <c r="O120" s="17"/>
      <c r="P120" s="108"/>
      <c r="Q120" s="39"/>
      <c r="R120" s="39"/>
      <c r="S120" s="39"/>
      <c r="T120" s="39"/>
      <c r="U120" s="39"/>
      <c r="V120" s="39"/>
    </row>
    <row r="121" spans="1:22">
      <c r="A121" s="36"/>
      <c r="B121" s="24"/>
      <c r="C121" s="22"/>
      <c r="D121" s="22"/>
      <c r="E121" s="53"/>
      <c r="F121" s="53"/>
      <c r="G121" s="39"/>
      <c r="H121" s="22"/>
      <c r="I121" s="136" t="e">
        <f t="shared" si="6"/>
        <v>#DIV/0!</v>
      </c>
      <c r="J121" s="137">
        <f t="shared" si="7"/>
        <v>0</v>
      </c>
      <c r="K121" s="22"/>
      <c r="L121" s="17"/>
      <c r="M121" s="74">
        <f t="shared" si="8"/>
        <v>0</v>
      </c>
      <c r="N121" s="17"/>
      <c r="O121" s="17"/>
      <c r="P121" s="108"/>
      <c r="Q121" s="39"/>
      <c r="R121" s="39"/>
      <c r="S121" s="39"/>
      <c r="T121" s="39"/>
      <c r="U121" s="39"/>
      <c r="V121" s="39"/>
    </row>
    <row r="122" spans="1:22">
      <c r="A122" s="36"/>
      <c r="B122" s="24"/>
      <c r="C122" s="22"/>
      <c r="D122" s="22"/>
      <c r="E122" s="53"/>
      <c r="F122" s="53"/>
      <c r="G122" s="39"/>
      <c r="H122" s="22"/>
      <c r="I122" s="136" t="e">
        <f t="shared" si="6"/>
        <v>#DIV/0!</v>
      </c>
      <c r="J122" s="137">
        <f t="shared" si="7"/>
        <v>0</v>
      </c>
      <c r="K122" s="22"/>
      <c r="L122" s="17"/>
      <c r="M122" s="74">
        <f t="shared" si="8"/>
        <v>0</v>
      </c>
      <c r="N122" s="17"/>
      <c r="O122" s="17"/>
      <c r="P122" s="108"/>
      <c r="Q122" s="39"/>
      <c r="R122" s="39"/>
      <c r="S122" s="39"/>
      <c r="T122" s="39"/>
      <c r="U122" s="39"/>
      <c r="V122" s="39"/>
    </row>
    <row r="123" spans="1:22" s="50" customFormat="1">
      <c r="A123" s="55"/>
      <c r="B123" s="43"/>
      <c r="C123" s="47"/>
      <c r="D123" s="47"/>
      <c r="E123" s="52"/>
      <c r="F123" s="52"/>
      <c r="H123" s="47"/>
      <c r="I123" s="136" t="e">
        <f t="shared" si="6"/>
        <v>#DIV/0!</v>
      </c>
      <c r="J123" s="137">
        <f t="shared" si="7"/>
        <v>0</v>
      </c>
      <c r="K123" s="47"/>
      <c r="L123" s="49"/>
      <c r="M123" s="74">
        <f t="shared" si="8"/>
        <v>0</v>
      </c>
      <c r="N123" s="49"/>
      <c r="O123" s="49"/>
      <c r="P123" s="82"/>
      <c r="S123" s="52"/>
    </row>
    <row r="124" spans="1:22">
      <c r="A124" s="40"/>
      <c r="B124" s="24"/>
      <c r="C124" s="22"/>
      <c r="D124" s="22"/>
      <c r="E124" s="53"/>
      <c r="F124" s="53"/>
      <c r="G124" s="39"/>
      <c r="H124" s="22"/>
      <c r="I124" s="136" t="e">
        <f t="shared" si="6"/>
        <v>#DIV/0!</v>
      </c>
      <c r="J124" s="137">
        <f t="shared" si="7"/>
        <v>0</v>
      </c>
      <c r="K124" s="22"/>
      <c r="L124" s="17"/>
      <c r="M124" s="74">
        <f t="shared" si="8"/>
        <v>0</v>
      </c>
      <c r="N124" s="17"/>
      <c r="O124" s="17"/>
      <c r="P124" s="22"/>
      <c r="Q124" s="39"/>
      <c r="R124" s="39"/>
      <c r="S124" s="39"/>
      <c r="T124" s="39"/>
      <c r="U124" s="39"/>
      <c r="V124" s="39"/>
    </row>
    <row r="125" spans="1:22">
      <c r="A125" s="36"/>
      <c r="B125" s="24"/>
      <c r="C125" s="22"/>
      <c r="D125" s="22"/>
      <c r="E125" s="53"/>
      <c r="F125" s="53"/>
      <c r="G125" s="39"/>
      <c r="H125" s="22"/>
      <c r="I125" s="136" t="e">
        <f t="shared" si="6"/>
        <v>#DIV/0!</v>
      </c>
      <c r="J125" s="137">
        <f t="shared" si="7"/>
        <v>0</v>
      </c>
      <c r="K125" s="22"/>
      <c r="L125" s="17"/>
      <c r="M125" s="74">
        <f t="shared" si="8"/>
        <v>0</v>
      </c>
      <c r="N125" s="17"/>
      <c r="O125" s="17"/>
      <c r="P125" s="108"/>
      <c r="Q125" s="39"/>
      <c r="R125" s="39"/>
      <c r="S125" s="39"/>
      <c r="T125" s="39"/>
      <c r="U125" s="39"/>
      <c r="V125" s="39"/>
    </row>
    <row r="126" spans="1:22">
      <c r="A126" s="36"/>
      <c r="B126" s="24"/>
      <c r="C126" s="22"/>
      <c r="D126" s="22"/>
      <c r="E126" s="53"/>
      <c r="F126" s="53"/>
      <c r="G126" s="39"/>
      <c r="H126" s="22"/>
      <c r="I126" s="136" t="e">
        <f t="shared" si="6"/>
        <v>#DIV/0!</v>
      </c>
      <c r="J126" s="137">
        <f t="shared" si="7"/>
        <v>0</v>
      </c>
      <c r="K126" s="22"/>
      <c r="L126" s="17"/>
      <c r="M126" s="74">
        <f t="shared" si="8"/>
        <v>0</v>
      </c>
      <c r="N126" s="17"/>
      <c r="O126" s="17"/>
      <c r="P126" s="108"/>
      <c r="Q126" s="39"/>
      <c r="R126" s="39"/>
      <c r="S126" s="39"/>
      <c r="T126" s="39"/>
      <c r="U126" s="39"/>
      <c r="V126" s="39"/>
    </row>
    <row r="127" spans="1:22" s="50" customFormat="1">
      <c r="A127" s="36"/>
      <c r="B127" s="24"/>
      <c r="C127" s="22"/>
      <c r="D127" s="22"/>
      <c r="E127" s="53"/>
      <c r="F127" s="53"/>
      <c r="G127" s="39"/>
      <c r="H127" s="22"/>
      <c r="I127" s="136" t="e">
        <f t="shared" si="6"/>
        <v>#DIV/0!</v>
      </c>
      <c r="J127" s="137">
        <f t="shared" si="7"/>
        <v>0</v>
      </c>
      <c r="K127" s="22"/>
      <c r="L127" s="17"/>
      <c r="M127" s="74">
        <f t="shared" si="8"/>
        <v>0</v>
      </c>
      <c r="N127" s="17"/>
      <c r="O127" s="17"/>
      <c r="P127" s="108"/>
      <c r="Q127" s="39"/>
      <c r="R127" s="39"/>
      <c r="S127" s="39"/>
      <c r="T127" s="39"/>
      <c r="U127" s="39"/>
      <c r="V127" s="39"/>
    </row>
    <row r="128" spans="1:22">
      <c r="A128" s="40"/>
      <c r="B128" s="24"/>
      <c r="C128" s="22"/>
      <c r="D128" s="22"/>
      <c r="E128" s="53"/>
      <c r="F128" s="53"/>
      <c r="G128" s="39"/>
      <c r="H128" s="22"/>
      <c r="I128" s="136" t="e">
        <f t="shared" si="6"/>
        <v>#DIV/0!</v>
      </c>
      <c r="J128" s="137">
        <f t="shared" si="7"/>
        <v>0</v>
      </c>
      <c r="K128" s="22"/>
      <c r="L128" s="17"/>
      <c r="M128" s="74">
        <f t="shared" si="8"/>
        <v>0</v>
      </c>
      <c r="N128" s="17"/>
      <c r="O128" s="17"/>
      <c r="P128" s="108"/>
      <c r="Q128" s="39"/>
      <c r="R128" s="39"/>
      <c r="S128" s="39"/>
      <c r="T128" s="39"/>
      <c r="U128" s="39"/>
      <c r="V128" s="39"/>
    </row>
    <row r="129" spans="1:22">
      <c r="A129" s="36"/>
      <c r="B129" s="24"/>
      <c r="C129" s="22"/>
      <c r="D129" s="22"/>
      <c r="E129" s="53"/>
      <c r="F129" s="53"/>
      <c r="G129" s="39"/>
      <c r="H129" s="22"/>
      <c r="I129" s="136" t="e">
        <f t="shared" si="6"/>
        <v>#DIV/0!</v>
      </c>
      <c r="J129" s="137">
        <f t="shared" si="7"/>
        <v>0</v>
      </c>
      <c r="K129" s="22"/>
      <c r="L129" s="17"/>
      <c r="M129" s="74">
        <f t="shared" si="8"/>
        <v>0</v>
      </c>
      <c r="N129" s="17"/>
      <c r="O129" s="17"/>
      <c r="P129" s="108"/>
      <c r="Q129" s="39"/>
      <c r="R129" s="39"/>
      <c r="S129" s="39"/>
      <c r="T129" s="39"/>
      <c r="U129" s="39"/>
      <c r="V129" s="39"/>
    </row>
    <row r="130" spans="1:22">
      <c r="A130" s="36"/>
      <c r="B130" s="24"/>
      <c r="C130" s="22"/>
      <c r="D130" s="22"/>
      <c r="E130" s="53"/>
      <c r="F130" s="53"/>
      <c r="G130" s="39"/>
      <c r="H130" s="22"/>
      <c r="I130" s="136" t="e">
        <f t="shared" si="6"/>
        <v>#DIV/0!</v>
      </c>
      <c r="J130" s="137">
        <f t="shared" si="7"/>
        <v>0</v>
      </c>
      <c r="K130" s="22"/>
      <c r="L130" s="17"/>
      <c r="M130" s="74">
        <f t="shared" si="8"/>
        <v>0</v>
      </c>
      <c r="N130" s="17"/>
      <c r="O130" s="17"/>
      <c r="P130" s="108"/>
      <c r="Q130" s="39"/>
      <c r="R130" s="39"/>
      <c r="S130" s="39"/>
      <c r="T130" s="39"/>
      <c r="U130" s="39"/>
      <c r="V130" s="39"/>
    </row>
    <row r="131" spans="1:22">
      <c r="A131" s="36"/>
      <c r="B131" s="24"/>
      <c r="C131" s="22"/>
      <c r="D131" s="22"/>
      <c r="E131" s="53"/>
      <c r="F131" s="53"/>
      <c r="G131" s="39"/>
      <c r="H131" s="22"/>
      <c r="I131" s="136" t="e">
        <f t="shared" si="6"/>
        <v>#DIV/0!</v>
      </c>
      <c r="J131" s="137">
        <f t="shared" si="7"/>
        <v>0</v>
      </c>
      <c r="K131" s="22"/>
      <c r="L131" s="17"/>
      <c r="M131" s="74">
        <f t="shared" si="8"/>
        <v>0</v>
      </c>
      <c r="N131" s="17"/>
      <c r="O131" s="17"/>
      <c r="P131" s="108"/>
      <c r="Q131" s="39"/>
      <c r="R131" s="39"/>
      <c r="S131" s="39"/>
      <c r="T131" s="39"/>
      <c r="U131" s="39"/>
      <c r="V131" s="39"/>
    </row>
    <row r="132" spans="1:22">
      <c r="A132" s="36"/>
      <c r="B132" s="24"/>
      <c r="C132" s="22"/>
      <c r="D132" s="22"/>
      <c r="E132" s="53"/>
      <c r="F132" s="53"/>
      <c r="G132" s="39"/>
      <c r="H132" s="22"/>
      <c r="I132" s="136" t="e">
        <f t="shared" si="6"/>
        <v>#DIV/0!</v>
      </c>
      <c r="J132" s="137">
        <f t="shared" si="7"/>
        <v>0</v>
      </c>
      <c r="K132" s="22"/>
      <c r="L132" s="17"/>
      <c r="M132" s="74">
        <f t="shared" si="8"/>
        <v>0</v>
      </c>
      <c r="N132" s="17"/>
      <c r="O132" s="17"/>
      <c r="P132" s="108"/>
      <c r="Q132" s="39"/>
      <c r="R132" s="39"/>
      <c r="S132" s="39"/>
      <c r="T132" s="39"/>
      <c r="U132" s="39"/>
      <c r="V132" s="39"/>
    </row>
    <row r="133" spans="1:22">
      <c r="A133" s="36"/>
      <c r="B133" s="24"/>
      <c r="C133" s="22"/>
      <c r="D133" s="22"/>
      <c r="E133" s="53"/>
      <c r="F133" s="53"/>
      <c r="G133" s="39"/>
      <c r="H133" s="22"/>
      <c r="I133" s="136" t="e">
        <f t="shared" si="6"/>
        <v>#DIV/0!</v>
      </c>
      <c r="J133" s="137">
        <f t="shared" si="7"/>
        <v>0</v>
      </c>
      <c r="K133" s="22"/>
      <c r="L133" s="17"/>
      <c r="M133" s="74">
        <f t="shared" si="8"/>
        <v>0</v>
      </c>
      <c r="N133" s="17"/>
      <c r="O133" s="17"/>
      <c r="P133" s="108"/>
      <c r="Q133" s="39"/>
      <c r="R133" s="39"/>
      <c r="S133" s="39"/>
      <c r="T133" s="39"/>
      <c r="U133" s="39"/>
      <c r="V133" s="39"/>
    </row>
    <row r="134" spans="1:22">
      <c r="A134" s="36"/>
      <c r="B134" s="24"/>
      <c r="C134" s="22"/>
      <c r="D134" s="22"/>
      <c r="E134" s="53"/>
      <c r="F134" s="53"/>
      <c r="G134" s="39"/>
      <c r="H134" s="22"/>
      <c r="I134" s="136" t="e">
        <f t="shared" si="6"/>
        <v>#DIV/0!</v>
      </c>
      <c r="J134" s="137">
        <f t="shared" si="7"/>
        <v>0</v>
      </c>
      <c r="K134" s="22"/>
      <c r="L134" s="17"/>
      <c r="M134" s="74">
        <f t="shared" si="8"/>
        <v>0</v>
      </c>
      <c r="N134" s="17"/>
      <c r="O134" s="17"/>
      <c r="P134" s="108"/>
      <c r="Q134" s="39"/>
      <c r="R134" s="39"/>
      <c r="S134" s="39"/>
      <c r="T134" s="39"/>
      <c r="U134" s="39"/>
      <c r="V134" s="39"/>
    </row>
    <row r="135" spans="1:22">
      <c r="A135" s="36"/>
      <c r="B135" s="24"/>
      <c r="C135" s="22"/>
      <c r="D135" s="22"/>
      <c r="E135" s="53"/>
      <c r="F135" s="53"/>
      <c r="G135" s="39"/>
      <c r="H135" s="22"/>
      <c r="I135" s="136" t="e">
        <f t="shared" si="6"/>
        <v>#DIV/0!</v>
      </c>
      <c r="J135" s="137">
        <f t="shared" si="7"/>
        <v>0</v>
      </c>
      <c r="K135" s="22"/>
      <c r="L135" s="17"/>
      <c r="M135" s="74">
        <f t="shared" si="8"/>
        <v>0</v>
      </c>
      <c r="N135" s="17"/>
      <c r="O135" s="17"/>
      <c r="P135" s="108"/>
      <c r="Q135" s="39"/>
      <c r="R135" s="39"/>
      <c r="S135" s="39"/>
      <c r="T135" s="39"/>
      <c r="U135" s="39"/>
      <c r="V135" s="39"/>
    </row>
    <row r="136" spans="1:22">
      <c r="A136" s="36"/>
      <c r="B136" s="24"/>
      <c r="C136" s="22"/>
      <c r="D136" s="22"/>
      <c r="E136" s="53"/>
      <c r="F136" s="53"/>
      <c r="G136" s="39"/>
      <c r="H136" s="22"/>
      <c r="I136" s="136" t="e">
        <f t="shared" si="6"/>
        <v>#DIV/0!</v>
      </c>
      <c r="J136" s="137">
        <f t="shared" si="7"/>
        <v>0</v>
      </c>
      <c r="K136" s="22"/>
      <c r="L136" s="17"/>
      <c r="M136" s="74">
        <f t="shared" si="8"/>
        <v>0</v>
      </c>
      <c r="N136" s="17"/>
      <c r="O136" s="17"/>
      <c r="P136" s="108"/>
      <c r="Q136" s="39"/>
      <c r="R136" s="39"/>
      <c r="S136" s="39"/>
      <c r="T136" s="39"/>
      <c r="U136" s="39"/>
      <c r="V136" s="39"/>
    </row>
    <row r="137" spans="1:22" s="50" customFormat="1">
      <c r="A137" s="36"/>
      <c r="B137" s="24"/>
      <c r="C137" s="22"/>
      <c r="D137" s="22"/>
      <c r="E137" s="53"/>
      <c r="F137" s="53"/>
      <c r="G137" s="39"/>
      <c r="H137" s="22"/>
      <c r="I137" s="136" t="e">
        <f t="shared" si="6"/>
        <v>#DIV/0!</v>
      </c>
      <c r="J137" s="137">
        <f t="shared" si="7"/>
        <v>0</v>
      </c>
      <c r="K137" s="22"/>
      <c r="L137" s="17"/>
      <c r="M137" s="74">
        <f t="shared" si="8"/>
        <v>0</v>
      </c>
      <c r="N137" s="17"/>
      <c r="O137" s="17"/>
      <c r="P137" s="108"/>
      <c r="Q137" s="39"/>
      <c r="R137" s="53"/>
      <c r="S137" s="39"/>
      <c r="T137" s="39"/>
      <c r="U137" s="39"/>
      <c r="V137" s="39"/>
    </row>
    <row r="138" spans="1:22" s="50" customFormat="1">
      <c r="A138" s="42"/>
      <c r="B138" s="43"/>
      <c r="C138" s="47"/>
      <c r="D138" s="47"/>
      <c r="E138" s="52"/>
      <c r="F138" s="52"/>
      <c r="H138" s="47"/>
      <c r="I138" s="136" t="e">
        <f t="shared" si="6"/>
        <v>#DIV/0!</v>
      </c>
      <c r="J138" s="137">
        <f t="shared" si="7"/>
        <v>0</v>
      </c>
      <c r="K138" s="47"/>
      <c r="L138" s="49"/>
      <c r="M138" s="74">
        <f t="shared" si="8"/>
        <v>0</v>
      </c>
      <c r="N138" s="49"/>
      <c r="O138" s="49"/>
      <c r="P138" s="82"/>
      <c r="S138" s="52"/>
    </row>
    <row r="139" spans="1:22">
      <c r="A139" s="36"/>
      <c r="B139" s="24"/>
      <c r="C139" s="22"/>
      <c r="D139" s="22"/>
      <c r="E139" s="53"/>
      <c r="F139" s="53"/>
      <c r="G139" s="39"/>
      <c r="H139" s="22"/>
      <c r="I139" s="136" t="e">
        <f t="shared" si="6"/>
        <v>#DIV/0!</v>
      </c>
      <c r="J139" s="137">
        <f t="shared" si="7"/>
        <v>0</v>
      </c>
      <c r="K139" s="22"/>
      <c r="L139" s="17"/>
      <c r="M139" s="74">
        <f t="shared" si="8"/>
        <v>0</v>
      </c>
      <c r="N139" s="17"/>
      <c r="O139" s="17"/>
      <c r="P139" s="108"/>
      <c r="Q139" s="39"/>
      <c r="R139" s="39"/>
      <c r="S139" s="39"/>
      <c r="T139" s="39"/>
      <c r="U139" s="39"/>
      <c r="V139" s="39"/>
    </row>
    <row r="140" spans="1:22">
      <c r="A140" s="36"/>
      <c r="B140" s="24"/>
      <c r="C140" s="22"/>
      <c r="D140" s="22"/>
      <c r="E140" s="53"/>
      <c r="F140" s="53"/>
      <c r="G140" s="39"/>
      <c r="H140" s="22"/>
      <c r="I140" s="136" t="e">
        <f t="shared" si="6"/>
        <v>#DIV/0!</v>
      </c>
      <c r="J140" s="137">
        <f t="shared" si="7"/>
        <v>0</v>
      </c>
      <c r="K140" s="22"/>
      <c r="L140" s="17"/>
      <c r="M140" s="74">
        <f t="shared" si="8"/>
        <v>0</v>
      </c>
      <c r="N140" s="17"/>
      <c r="O140" s="17"/>
      <c r="P140" s="108"/>
      <c r="Q140" s="39"/>
      <c r="R140" s="39"/>
      <c r="S140" s="39"/>
      <c r="T140" s="39"/>
      <c r="U140" s="39"/>
      <c r="V140" s="39"/>
    </row>
    <row r="141" spans="1:22">
      <c r="A141" s="36"/>
      <c r="B141" s="24"/>
      <c r="C141" s="22"/>
      <c r="D141" s="22"/>
      <c r="E141" s="53"/>
      <c r="F141" s="53"/>
      <c r="G141" s="39"/>
      <c r="H141" s="22"/>
      <c r="I141" s="136" t="e">
        <f t="shared" si="6"/>
        <v>#DIV/0!</v>
      </c>
      <c r="J141" s="137">
        <f t="shared" si="7"/>
        <v>0</v>
      </c>
      <c r="K141" s="22"/>
      <c r="L141" s="17"/>
      <c r="M141" s="74">
        <f t="shared" si="8"/>
        <v>0</v>
      </c>
      <c r="N141" s="17"/>
      <c r="O141" s="17"/>
      <c r="P141" s="108"/>
      <c r="Q141" s="39"/>
      <c r="R141" s="39"/>
      <c r="S141" s="39"/>
      <c r="T141" s="39"/>
      <c r="U141" s="39"/>
      <c r="V141" s="39"/>
    </row>
    <row r="142" spans="1:22">
      <c r="A142" s="36"/>
      <c r="B142" s="24"/>
      <c r="C142" s="22"/>
      <c r="D142" s="22"/>
      <c r="E142" s="53"/>
      <c r="F142" s="53"/>
      <c r="G142" s="39"/>
      <c r="H142" s="22"/>
      <c r="I142" s="136" t="e">
        <f t="shared" si="6"/>
        <v>#DIV/0!</v>
      </c>
      <c r="J142" s="137">
        <f t="shared" si="7"/>
        <v>0</v>
      </c>
      <c r="K142" s="22"/>
      <c r="L142" s="17"/>
      <c r="M142" s="74">
        <f t="shared" si="8"/>
        <v>0</v>
      </c>
      <c r="N142" s="17"/>
      <c r="O142" s="17"/>
      <c r="P142" s="108"/>
      <c r="Q142" s="39"/>
      <c r="R142" s="39"/>
      <c r="S142" s="39"/>
      <c r="T142" s="39"/>
      <c r="U142" s="39"/>
      <c r="V142" s="39"/>
    </row>
    <row r="143" spans="1:22">
      <c r="A143" s="36"/>
      <c r="B143" s="24"/>
      <c r="C143" s="22"/>
      <c r="D143" s="22"/>
      <c r="E143" s="53"/>
      <c r="F143" s="53"/>
      <c r="G143" s="39"/>
      <c r="H143" s="22"/>
      <c r="I143" s="136" t="e">
        <f t="shared" si="6"/>
        <v>#DIV/0!</v>
      </c>
      <c r="J143" s="137">
        <f t="shared" si="7"/>
        <v>0</v>
      </c>
      <c r="K143" s="22"/>
      <c r="L143" s="17"/>
      <c r="M143" s="74">
        <f t="shared" si="8"/>
        <v>0</v>
      </c>
      <c r="N143" s="17"/>
      <c r="O143" s="17"/>
      <c r="P143" s="108"/>
      <c r="Q143" s="39"/>
      <c r="R143" s="39"/>
      <c r="S143" s="39"/>
      <c r="T143" s="39"/>
      <c r="U143" s="39"/>
      <c r="V143" s="39"/>
    </row>
    <row r="144" spans="1:22">
      <c r="A144" s="36"/>
      <c r="B144" s="24"/>
      <c r="C144" s="22"/>
      <c r="D144" s="22"/>
      <c r="E144" s="53"/>
      <c r="F144" s="53"/>
      <c r="G144" s="39"/>
      <c r="H144" s="22"/>
      <c r="I144" s="136" t="e">
        <f t="shared" si="6"/>
        <v>#DIV/0!</v>
      </c>
      <c r="J144" s="137">
        <f t="shared" si="7"/>
        <v>0</v>
      </c>
      <c r="K144" s="22"/>
      <c r="L144" s="17"/>
      <c r="M144" s="74">
        <f t="shared" si="8"/>
        <v>0</v>
      </c>
      <c r="N144" s="17"/>
      <c r="O144" s="17"/>
      <c r="P144" s="108"/>
      <c r="Q144" s="39"/>
      <c r="R144" s="39"/>
      <c r="S144" s="39"/>
      <c r="T144" s="39"/>
      <c r="U144" s="39"/>
      <c r="V144" s="39"/>
    </row>
    <row r="145" spans="1:22">
      <c r="A145" s="36"/>
      <c r="B145" s="102"/>
      <c r="C145" s="22"/>
      <c r="D145" s="22"/>
      <c r="E145" s="53"/>
      <c r="F145" s="53"/>
      <c r="G145" s="39"/>
      <c r="H145" s="22"/>
      <c r="I145" s="136" t="e">
        <f t="shared" si="6"/>
        <v>#DIV/0!</v>
      </c>
      <c r="J145" s="137">
        <f t="shared" si="7"/>
        <v>0</v>
      </c>
      <c r="K145" s="22"/>
      <c r="L145" s="17"/>
      <c r="M145" s="74">
        <f t="shared" si="8"/>
        <v>0</v>
      </c>
      <c r="N145" s="17"/>
      <c r="O145" s="17"/>
      <c r="P145" s="108"/>
      <c r="Q145" s="39"/>
      <c r="R145" s="39"/>
      <c r="S145" s="39"/>
      <c r="T145" s="39"/>
      <c r="U145" s="39"/>
      <c r="V145" s="39"/>
    </row>
    <row r="146" spans="1:22">
      <c r="A146" s="36"/>
      <c r="B146" s="24"/>
      <c r="C146" s="22"/>
      <c r="D146" s="22"/>
      <c r="E146" s="53"/>
      <c r="F146" s="53"/>
      <c r="G146" s="39"/>
      <c r="H146" s="22"/>
      <c r="I146" s="136" t="e">
        <f t="shared" si="6"/>
        <v>#DIV/0!</v>
      </c>
      <c r="J146" s="137">
        <f t="shared" si="7"/>
        <v>0</v>
      </c>
      <c r="K146" s="22"/>
      <c r="L146" s="17"/>
      <c r="M146" s="74">
        <f t="shared" si="8"/>
        <v>0</v>
      </c>
      <c r="N146" s="17"/>
      <c r="O146" s="17"/>
      <c r="P146" s="108"/>
      <c r="Q146" s="39"/>
      <c r="R146" s="39"/>
      <c r="S146" s="39"/>
      <c r="T146" s="39"/>
      <c r="U146" s="39"/>
      <c r="V146" s="39"/>
    </row>
    <row r="147" spans="1:22" s="50" customFormat="1">
      <c r="A147" s="36"/>
      <c r="B147" s="24"/>
      <c r="C147" s="22"/>
      <c r="D147" s="22"/>
      <c r="E147" s="53"/>
      <c r="F147" s="53"/>
      <c r="G147" s="39"/>
      <c r="H147" s="22"/>
      <c r="I147" s="136" t="e">
        <f t="shared" si="6"/>
        <v>#DIV/0!</v>
      </c>
      <c r="J147" s="137">
        <f t="shared" si="7"/>
        <v>0</v>
      </c>
      <c r="K147" s="22"/>
      <c r="L147" s="17"/>
      <c r="M147" s="74">
        <f t="shared" si="8"/>
        <v>0</v>
      </c>
      <c r="N147" s="17"/>
      <c r="O147" s="17"/>
      <c r="P147" s="108"/>
      <c r="Q147" s="39"/>
      <c r="R147" s="53"/>
      <c r="S147" s="39"/>
      <c r="T147" s="39"/>
      <c r="U147" s="39"/>
      <c r="V147" s="39"/>
    </row>
    <row r="148" spans="1:22">
      <c r="A148" s="40"/>
      <c r="B148" s="24"/>
      <c r="C148" s="22"/>
      <c r="D148" s="22"/>
      <c r="E148" s="53"/>
      <c r="F148" s="53"/>
      <c r="G148" s="39"/>
      <c r="H148" s="22"/>
      <c r="I148" s="136" t="e">
        <f t="shared" si="6"/>
        <v>#DIV/0!</v>
      </c>
      <c r="J148" s="137">
        <f t="shared" si="7"/>
        <v>0</v>
      </c>
      <c r="K148" s="22"/>
      <c r="L148" s="17"/>
      <c r="M148" s="74">
        <f t="shared" si="8"/>
        <v>0</v>
      </c>
      <c r="N148" s="17"/>
      <c r="O148" s="17"/>
      <c r="P148" s="108"/>
      <c r="Q148" s="39"/>
      <c r="R148" s="39"/>
      <c r="S148" s="39"/>
      <c r="T148" s="39"/>
      <c r="U148" s="39"/>
      <c r="V148" s="39"/>
    </row>
    <row r="149" spans="1:22">
      <c r="A149" s="36"/>
      <c r="B149" s="24"/>
      <c r="C149" s="22"/>
      <c r="D149" s="22"/>
      <c r="E149" s="53"/>
      <c r="F149" s="53"/>
      <c r="G149" s="39"/>
      <c r="H149" s="22"/>
      <c r="I149" s="136" t="e">
        <f t="shared" si="6"/>
        <v>#DIV/0!</v>
      </c>
      <c r="J149" s="137">
        <f t="shared" si="7"/>
        <v>0</v>
      </c>
      <c r="K149" s="22"/>
      <c r="L149" s="17"/>
      <c r="M149" s="74">
        <f t="shared" si="8"/>
        <v>0</v>
      </c>
      <c r="N149" s="17"/>
      <c r="O149" s="17"/>
      <c r="P149" s="108"/>
      <c r="Q149" s="39"/>
      <c r="R149" s="39"/>
      <c r="S149" s="39"/>
      <c r="T149" s="39"/>
      <c r="U149" s="39"/>
      <c r="V149" s="39"/>
    </row>
    <row r="150" spans="1:22">
      <c r="A150" s="36"/>
      <c r="B150" s="24"/>
      <c r="C150" s="22"/>
      <c r="D150" s="22"/>
      <c r="E150" s="53"/>
      <c r="F150" s="53"/>
      <c r="G150" s="39"/>
      <c r="H150" s="22"/>
      <c r="I150" s="136" t="e">
        <f t="shared" si="6"/>
        <v>#DIV/0!</v>
      </c>
      <c r="J150" s="137">
        <f t="shared" si="7"/>
        <v>0</v>
      </c>
      <c r="K150" s="22"/>
      <c r="L150" s="17"/>
      <c r="M150" s="74">
        <f t="shared" si="8"/>
        <v>0</v>
      </c>
      <c r="N150" s="17"/>
      <c r="O150" s="17"/>
      <c r="P150" s="108"/>
      <c r="Q150" s="39"/>
      <c r="R150" s="39"/>
      <c r="S150" s="39"/>
      <c r="T150" s="39"/>
      <c r="U150" s="39"/>
      <c r="V150" s="39"/>
    </row>
    <row r="151" spans="1:22">
      <c r="A151" s="36"/>
      <c r="B151" s="24"/>
      <c r="C151" s="22"/>
      <c r="D151" s="22"/>
      <c r="E151" s="53"/>
      <c r="F151" s="53"/>
      <c r="G151" s="39"/>
      <c r="H151" s="22"/>
      <c r="I151" s="136" t="e">
        <f t="shared" si="6"/>
        <v>#DIV/0!</v>
      </c>
      <c r="J151" s="137">
        <f t="shared" si="7"/>
        <v>0</v>
      </c>
      <c r="K151" s="22"/>
      <c r="L151" s="17"/>
      <c r="M151" s="74">
        <f t="shared" si="8"/>
        <v>0</v>
      </c>
      <c r="N151" s="17"/>
      <c r="O151" s="54"/>
      <c r="P151" s="108"/>
      <c r="Q151" s="39"/>
      <c r="R151" s="39"/>
      <c r="S151" s="39"/>
      <c r="T151" s="39"/>
      <c r="U151" s="39"/>
      <c r="V151" s="39"/>
    </row>
    <row r="152" spans="1:22">
      <c r="A152" s="36"/>
      <c r="B152" s="24"/>
      <c r="C152" s="22"/>
      <c r="D152" s="22"/>
      <c r="E152" s="53"/>
      <c r="F152" s="53"/>
      <c r="G152" s="39"/>
      <c r="H152" s="22"/>
      <c r="I152" s="136" t="e">
        <f t="shared" si="6"/>
        <v>#DIV/0!</v>
      </c>
      <c r="J152" s="137">
        <f t="shared" si="7"/>
        <v>0</v>
      </c>
      <c r="K152" s="22"/>
      <c r="L152" s="17"/>
      <c r="M152" s="74">
        <f t="shared" si="8"/>
        <v>0</v>
      </c>
      <c r="N152" s="17"/>
      <c r="O152" s="17"/>
      <c r="P152" s="108"/>
      <c r="Q152" s="39"/>
      <c r="R152" s="39"/>
      <c r="S152" s="39"/>
      <c r="T152" s="39"/>
      <c r="U152" s="39"/>
      <c r="V152" s="39"/>
    </row>
    <row r="153" spans="1:22" s="50" customFormat="1">
      <c r="A153" s="55"/>
      <c r="B153" s="43"/>
      <c r="C153" s="47"/>
      <c r="D153" s="47"/>
      <c r="E153" s="52"/>
      <c r="F153" s="52"/>
      <c r="H153" s="47"/>
      <c r="I153" s="136" t="e">
        <f t="shared" si="6"/>
        <v>#DIV/0!</v>
      </c>
      <c r="J153" s="137">
        <f t="shared" si="7"/>
        <v>0</v>
      </c>
      <c r="K153" s="47"/>
      <c r="L153" s="49"/>
      <c r="M153" s="74">
        <f t="shared" si="8"/>
        <v>0</v>
      </c>
      <c r="N153" s="49"/>
      <c r="O153" s="49"/>
      <c r="P153" s="82"/>
      <c r="S153" s="52"/>
    </row>
    <row r="154" spans="1:22">
      <c r="A154" s="36"/>
      <c r="B154" s="24"/>
      <c r="C154" s="22"/>
      <c r="D154" s="22"/>
      <c r="E154" s="53"/>
      <c r="F154" s="53"/>
      <c r="G154" s="39"/>
      <c r="H154" s="22"/>
      <c r="I154" s="136" t="e">
        <f t="shared" si="6"/>
        <v>#DIV/0!</v>
      </c>
      <c r="J154" s="137">
        <f t="shared" si="7"/>
        <v>0</v>
      </c>
      <c r="K154" s="22"/>
      <c r="L154" s="17"/>
      <c r="M154" s="74">
        <f t="shared" si="8"/>
        <v>0</v>
      </c>
      <c r="N154" s="17"/>
      <c r="O154" s="17"/>
      <c r="P154" s="108"/>
      <c r="Q154" s="39"/>
      <c r="R154" s="39"/>
      <c r="S154" s="39"/>
      <c r="T154" s="39"/>
      <c r="U154" s="39"/>
      <c r="V154" s="39"/>
    </row>
    <row r="155" spans="1:22">
      <c r="A155" s="36"/>
      <c r="B155" s="24"/>
      <c r="C155" s="22"/>
      <c r="D155" s="22"/>
      <c r="E155" s="53"/>
      <c r="F155" s="53"/>
      <c r="G155" s="39"/>
      <c r="H155" s="22"/>
      <c r="I155" s="136" t="e">
        <f t="shared" ref="I155:I171" si="9">J155/O155</f>
        <v>#DIV/0!</v>
      </c>
      <c r="J155" s="137">
        <f t="shared" ref="J155:J171" si="10">L155-N155-O155-M155</f>
        <v>0</v>
      </c>
      <c r="K155" s="22"/>
      <c r="L155" s="17"/>
      <c r="M155" s="74">
        <f t="shared" ref="M155:M171" si="11">L155*15%</f>
        <v>0</v>
      </c>
      <c r="N155" s="17"/>
      <c r="O155" s="17"/>
      <c r="P155" s="108"/>
      <c r="Q155" s="39"/>
      <c r="R155" s="39"/>
      <c r="S155" s="39"/>
      <c r="T155" s="39"/>
      <c r="U155" s="39"/>
      <c r="V155" s="39"/>
    </row>
    <row r="156" spans="1:22">
      <c r="A156" s="36"/>
      <c r="B156" s="24"/>
      <c r="C156" s="22"/>
      <c r="D156" s="22"/>
      <c r="E156" s="53"/>
      <c r="F156" s="53"/>
      <c r="G156" s="39"/>
      <c r="H156" s="22"/>
      <c r="I156" s="136" t="e">
        <f t="shared" si="9"/>
        <v>#DIV/0!</v>
      </c>
      <c r="J156" s="137">
        <f t="shared" si="10"/>
        <v>0</v>
      </c>
      <c r="K156" s="22"/>
      <c r="L156" s="17"/>
      <c r="M156" s="74">
        <f t="shared" si="11"/>
        <v>0</v>
      </c>
      <c r="N156" s="17"/>
      <c r="O156" s="17"/>
      <c r="P156" s="108"/>
      <c r="Q156" s="39"/>
      <c r="R156" s="39"/>
      <c r="S156" s="39"/>
      <c r="T156" s="39"/>
      <c r="U156" s="39"/>
      <c r="V156" s="39"/>
    </row>
    <row r="157" spans="1:22" s="50" customFormat="1">
      <c r="A157" s="36"/>
      <c r="B157" s="106"/>
      <c r="C157" s="22"/>
      <c r="D157" s="22"/>
      <c r="E157" s="53"/>
      <c r="F157" s="53"/>
      <c r="G157" s="39"/>
      <c r="H157" s="22"/>
      <c r="I157" s="136" t="e">
        <f t="shared" si="9"/>
        <v>#DIV/0!</v>
      </c>
      <c r="J157" s="137">
        <f t="shared" si="10"/>
        <v>0</v>
      </c>
      <c r="K157" s="22"/>
      <c r="L157" s="17"/>
      <c r="M157" s="74">
        <f t="shared" si="11"/>
        <v>0</v>
      </c>
      <c r="N157" s="17"/>
      <c r="O157" s="17"/>
      <c r="P157" s="108"/>
      <c r="Q157" s="39"/>
      <c r="R157" s="53"/>
      <c r="S157" s="39"/>
      <c r="T157" s="39"/>
      <c r="U157" s="39"/>
      <c r="V157" s="39"/>
    </row>
    <row r="158" spans="1:22">
      <c r="A158" s="36"/>
      <c r="B158" s="106"/>
      <c r="C158" s="22"/>
      <c r="D158" s="22"/>
      <c r="E158" s="39"/>
      <c r="F158" s="39"/>
      <c r="G158" s="39"/>
      <c r="H158" s="22"/>
      <c r="I158" s="136" t="e">
        <f t="shared" si="9"/>
        <v>#DIV/0!</v>
      </c>
      <c r="J158" s="137">
        <f t="shared" si="10"/>
        <v>0</v>
      </c>
      <c r="K158" s="22"/>
      <c r="L158" s="17"/>
      <c r="M158" s="74">
        <f t="shared" si="11"/>
        <v>0</v>
      </c>
      <c r="N158" s="17"/>
      <c r="O158" s="17"/>
      <c r="P158" s="22"/>
      <c r="Q158" s="39"/>
      <c r="R158" s="39"/>
      <c r="S158" s="39"/>
      <c r="T158" s="39"/>
      <c r="U158" s="39"/>
      <c r="V158" s="39"/>
    </row>
    <row r="159" spans="1:22">
      <c r="I159" s="136" t="e">
        <f t="shared" si="9"/>
        <v>#DIV/0!</v>
      </c>
      <c r="J159" s="137">
        <f t="shared" si="10"/>
        <v>0</v>
      </c>
      <c r="M159" s="74">
        <f t="shared" si="11"/>
        <v>0</v>
      </c>
    </row>
    <row r="160" spans="1:22">
      <c r="I160" s="136" t="e">
        <f t="shared" si="9"/>
        <v>#DIV/0!</v>
      </c>
      <c r="J160" s="137">
        <f t="shared" si="10"/>
        <v>0</v>
      </c>
      <c r="M160" s="74">
        <f t="shared" si="11"/>
        <v>0</v>
      </c>
    </row>
    <row r="161" spans="1:24">
      <c r="I161" s="136" t="e">
        <f t="shared" si="9"/>
        <v>#DIV/0!</v>
      </c>
      <c r="J161" s="16">
        <f t="shared" si="10"/>
        <v>0</v>
      </c>
      <c r="M161" s="74">
        <f t="shared" si="11"/>
        <v>0</v>
      </c>
    </row>
    <row r="162" spans="1:24">
      <c r="I162" s="15" t="e">
        <f t="shared" si="9"/>
        <v>#DIV/0!</v>
      </c>
      <c r="J162" s="16">
        <f t="shared" si="10"/>
        <v>0</v>
      </c>
      <c r="M162" s="74">
        <f t="shared" si="11"/>
        <v>0</v>
      </c>
    </row>
    <row r="163" spans="1:24">
      <c r="I163" s="15" t="e">
        <f t="shared" si="9"/>
        <v>#DIV/0!</v>
      </c>
      <c r="J163" s="16">
        <f t="shared" si="10"/>
        <v>0</v>
      </c>
      <c r="M163" s="74">
        <f t="shared" si="11"/>
        <v>0</v>
      </c>
    </row>
    <row r="164" spans="1:24">
      <c r="I164" s="15" t="e">
        <f t="shared" si="9"/>
        <v>#DIV/0!</v>
      </c>
      <c r="J164" s="16">
        <f t="shared" si="10"/>
        <v>0</v>
      </c>
      <c r="M164" s="74">
        <f t="shared" si="11"/>
        <v>0</v>
      </c>
    </row>
    <row r="165" spans="1:24">
      <c r="I165" s="15" t="e">
        <f t="shared" si="9"/>
        <v>#DIV/0!</v>
      </c>
      <c r="J165" s="16">
        <f t="shared" si="10"/>
        <v>0</v>
      </c>
      <c r="M165" s="74">
        <f t="shared" si="11"/>
        <v>0</v>
      </c>
    </row>
    <row r="166" spans="1:24">
      <c r="I166" s="15" t="e">
        <f t="shared" si="9"/>
        <v>#DIV/0!</v>
      </c>
      <c r="J166" s="16">
        <f t="shared" si="10"/>
        <v>0</v>
      </c>
      <c r="M166" s="74">
        <f t="shared" si="11"/>
        <v>0</v>
      </c>
    </row>
    <row r="167" spans="1:24">
      <c r="I167" s="15" t="e">
        <f t="shared" si="9"/>
        <v>#DIV/0!</v>
      </c>
      <c r="J167" s="16">
        <f t="shared" si="10"/>
        <v>0</v>
      </c>
      <c r="M167" s="74">
        <f t="shared" si="11"/>
        <v>0</v>
      </c>
    </row>
    <row r="168" spans="1:24">
      <c r="I168" s="15" t="e">
        <f t="shared" si="9"/>
        <v>#DIV/0!</v>
      </c>
      <c r="J168" s="16">
        <f t="shared" si="10"/>
        <v>0</v>
      </c>
      <c r="M168" s="74">
        <f t="shared" si="11"/>
        <v>0</v>
      </c>
    </row>
    <row r="169" spans="1:24">
      <c r="I169" s="15" t="e">
        <f t="shared" si="9"/>
        <v>#DIV/0!</v>
      </c>
      <c r="J169" s="16">
        <f t="shared" si="10"/>
        <v>0</v>
      </c>
      <c r="M169" s="74">
        <f t="shared" si="11"/>
        <v>0</v>
      </c>
    </row>
    <row r="170" spans="1:24" s="1" customFormat="1">
      <c r="A170" s="12"/>
      <c r="B170" s="28"/>
      <c r="C170" s="6"/>
      <c r="D170" s="6"/>
      <c r="E170"/>
      <c r="F170"/>
      <c r="G170"/>
      <c r="H170" s="6"/>
      <c r="I170" s="15" t="e">
        <f t="shared" si="9"/>
        <v>#DIV/0!</v>
      </c>
      <c r="J170" s="16">
        <f t="shared" si="10"/>
        <v>0</v>
      </c>
      <c r="K170" s="6"/>
      <c r="M170" s="74">
        <f t="shared" si="11"/>
        <v>0</v>
      </c>
      <c r="P170" s="6"/>
      <c r="Q170"/>
      <c r="R170"/>
      <c r="S170"/>
      <c r="T170"/>
      <c r="U170"/>
      <c r="V170"/>
      <c r="W170"/>
      <c r="X170"/>
    </row>
    <row r="171" spans="1:24" s="1" customFormat="1">
      <c r="A171" s="12"/>
      <c r="B171" s="28"/>
      <c r="C171" s="6"/>
      <c r="D171" s="6"/>
      <c r="E171"/>
      <c r="F171"/>
      <c r="G171"/>
      <c r="H171" s="6"/>
      <c r="I171" s="15" t="e">
        <f t="shared" si="9"/>
        <v>#DIV/0!</v>
      </c>
      <c r="J171" s="16">
        <f t="shared" si="10"/>
        <v>0</v>
      </c>
      <c r="K171" s="6"/>
      <c r="M171" s="74">
        <f t="shared" si="11"/>
        <v>0</v>
      </c>
      <c r="P171" s="6"/>
      <c r="Q171"/>
      <c r="R171"/>
      <c r="S171"/>
      <c r="T171"/>
      <c r="U171"/>
      <c r="V171"/>
      <c r="W171"/>
      <c r="X171"/>
    </row>
  </sheetData>
  <conditionalFormatting sqref="K145:K1048576 K1:K138">
    <cfRule type="cellIs" dxfId="399" priority="43" operator="equal">
      <formula>"Yes"</formula>
    </cfRule>
  </conditionalFormatting>
  <conditionalFormatting sqref="H145:H1048576 H1:H138">
    <cfRule type="cellIs" dxfId="398" priority="42" operator="equal">
      <formula>"None"</formula>
    </cfRule>
  </conditionalFormatting>
  <conditionalFormatting sqref="P145:P1048576 P1:P138">
    <cfRule type="cellIs" dxfId="397" priority="41" operator="lessThan">
      <formula>10000</formula>
    </cfRule>
  </conditionalFormatting>
  <conditionalFormatting sqref="I1:I1048576">
    <cfRule type="cellIs" dxfId="396" priority="40" operator="greaterThan">
      <formula>0.25</formula>
    </cfRule>
  </conditionalFormatting>
  <conditionalFormatting sqref="I2:I171">
    <cfRule type="cellIs" dxfId="395" priority="39" operator="greaterThan">
      <formula>0.15</formula>
    </cfRule>
  </conditionalFormatting>
  <conditionalFormatting sqref="J1:J1048576">
    <cfRule type="cellIs" dxfId="394" priority="38" operator="lessThan">
      <formula>4.99</formula>
    </cfRule>
  </conditionalFormatting>
  <conditionalFormatting sqref="K139">
    <cfRule type="cellIs" dxfId="393" priority="36" operator="equal">
      <formula>"Yes"</formula>
    </cfRule>
  </conditionalFormatting>
  <conditionalFormatting sqref="H139">
    <cfRule type="cellIs" dxfId="392" priority="35" operator="equal">
      <formula>"None"</formula>
    </cfRule>
  </conditionalFormatting>
  <conditionalFormatting sqref="P139">
    <cfRule type="cellIs" dxfId="391" priority="34" operator="lessThan">
      <formula>10000</formula>
    </cfRule>
  </conditionalFormatting>
  <conditionalFormatting sqref="I139">
    <cfRule type="cellIs" dxfId="390" priority="33" operator="greaterThan">
      <formula>0.25</formula>
    </cfRule>
  </conditionalFormatting>
  <conditionalFormatting sqref="I139">
    <cfRule type="cellIs" dxfId="389" priority="32" operator="greaterThan">
      <formula>0.15</formula>
    </cfRule>
  </conditionalFormatting>
  <conditionalFormatting sqref="J139">
    <cfRule type="cellIs" dxfId="388" priority="31" operator="lessThan">
      <formula>4.99</formula>
    </cfRule>
  </conditionalFormatting>
  <conditionalFormatting sqref="K140">
    <cfRule type="cellIs" dxfId="387" priority="30" operator="equal">
      <formula>"Yes"</formula>
    </cfRule>
  </conditionalFormatting>
  <conditionalFormatting sqref="H140">
    <cfRule type="cellIs" dxfId="386" priority="29" operator="equal">
      <formula>"None"</formula>
    </cfRule>
  </conditionalFormatting>
  <conditionalFormatting sqref="P140">
    <cfRule type="cellIs" dxfId="385" priority="28" operator="lessThan">
      <formula>10000</formula>
    </cfRule>
  </conditionalFormatting>
  <conditionalFormatting sqref="I140">
    <cfRule type="cellIs" dxfId="384" priority="27" operator="greaterThan">
      <formula>0.25</formula>
    </cfRule>
  </conditionalFormatting>
  <conditionalFormatting sqref="I140">
    <cfRule type="cellIs" dxfId="383" priority="26" operator="greaterThan">
      <formula>0.15</formula>
    </cfRule>
  </conditionalFormatting>
  <conditionalFormatting sqref="J140">
    <cfRule type="cellIs" dxfId="382" priority="25" operator="lessThan">
      <formula>4.99</formula>
    </cfRule>
  </conditionalFormatting>
  <conditionalFormatting sqref="K141">
    <cfRule type="cellIs" dxfId="381" priority="24" operator="equal">
      <formula>"Yes"</formula>
    </cfRule>
  </conditionalFormatting>
  <conditionalFormatting sqref="H141">
    <cfRule type="cellIs" dxfId="380" priority="23" operator="equal">
      <formula>"None"</formula>
    </cfRule>
  </conditionalFormatting>
  <conditionalFormatting sqref="P141">
    <cfRule type="cellIs" dxfId="379" priority="22" operator="lessThan">
      <formula>10000</formula>
    </cfRule>
  </conditionalFormatting>
  <conditionalFormatting sqref="I141">
    <cfRule type="cellIs" dxfId="378" priority="21" operator="greaterThan">
      <formula>0.25</formula>
    </cfRule>
  </conditionalFormatting>
  <conditionalFormatting sqref="I141">
    <cfRule type="cellIs" dxfId="377" priority="20" operator="greaterThan">
      <formula>0.15</formula>
    </cfRule>
  </conditionalFormatting>
  <conditionalFormatting sqref="J141">
    <cfRule type="cellIs" dxfId="376" priority="19" operator="lessThan">
      <formula>4.99</formula>
    </cfRule>
  </conditionalFormatting>
  <conditionalFormatting sqref="K142">
    <cfRule type="cellIs" dxfId="375" priority="18" operator="equal">
      <formula>"Yes"</formula>
    </cfRule>
  </conditionalFormatting>
  <conditionalFormatting sqref="H142">
    <cfRule type="cellIs" dxfId="374" priority="17" operator="equal">
      <formula>"None"</formula>
    </cfRule>
  </conditionalFormatting>
  <conditionalFormatting sqref="P142">
    <cfRule type="cellIs" dxfId="373" priority="16" operator="lessThan">
      <formula>10000</formula>
    </cfRule>
  </conditionalFormatting>
  <conditionalFormatting sqref="I142">
    <cfRule type="cellIs" dxfId="372" priority="15" operator="greaterThan">
      <formula>0.25</formula>
    </cfRule>
  </conditionalFormatting>
  <conditionalFormatting sqref="I142">
    <cfRule type="cellIs" dxfId="371" priority="14" operator="greaterThan">
      <formula>0.15</formula>
    </cfRule>
  </conditionalFormatting>
  <conditionalFormatting sqref="J142">
    <cfRule type="cellIs" dxfId="370" priority="13" operator="lessThan">
      <formula>4.99</formula>
    </cfRule>
  </conditionalFormatting>
  <conditionalFormatting sqref="K143">
    <cfRule type="cellIs" dxfId="369" priority="12" operator="equal">
      <formula>"Yes"</formula>
    </cfRule>
  </conditionalFormatting>
  <conditionalFormatting sqref="H143">
    <cfRule type="cellIs" dxfId="368" priority="11" operator="equal">
      <formula>"None"</formula>
    </cfRule>
  </conditionalFormatting>
  <conditionalFormatting sqref="P143">
    <cfRule type="cellIs" dxfId="367" priority="10" operator="lessThan">
      <formula>10000</formula>
    </cfRule>
  </conditionalFormatting>
  <conditionalFormatting sqref="I143:I158">
    <cfRule type="cellIs" dxfId="366" priority="9" operator="greaterThan">
      <formula>0.25</formula>
    </cfRule>
  </conditionalFormatting>
  <conditionalFormatting sqref="I143:I158">
    <cfRule type="cellIs" dxfId="365" priority="8" operator="greaterThan">
      <formula>0.15</formula>
    </cfRule>
  </conditionalFormatting>
  <conditionalFormatting sqref="J143:J154">
    <cfRule type="cellIs" dxfId="364" priority="7" operator="lessThan">
      <formula>4.99</formula>
    </cfRule>
  </conditionalFormatting>
  <conditionalFormatting sqref="K144">
    <cfRule type="cellIs" dxfId="363" priority="6" operator="equal">
      <formula>"Yes"</formula>
    </cfRule>
  </conditionalFormatting>
  <conditionalFormatting sqref="H144">
    <cfRule type="cellIs" dxfId="362" priority="5" operator="equal">
      <formula>"None"</formula>
    </cfRule>
  </conditionalFormatting>
  <conditionalFormatting sqref="P144">
    <cfRule type="cellIs" dxfId="361" priority="4" operator="lessThan">
      <formula>10000</formula>
    </cfRule>
  </conditionalFormatting>
  <conditionalFormatting sqref="I144">
    <cfRule type="cellIs" dxfId="360" priority="3" operator="greaterThan">
      <formula>0.25</formula>
    </cfRule>
  </conditionalFormatting>
  <conditionalFormatting sqref="I144">
    <cfRule type="cellIs" dxfId="359" priority="2" operator="greaterThan">
      <formula>0.15</formula>
    </cfRule>
  </conditionalFormatting>
  <conditionalFormatting sqref="J144">
    <cfRule type="cellIs" dxfId="358" priority="1" operator="lessThan">
      <formula>4.99</formula>
    </cfRule>
  </conditionalFormatting>
  <hyperlinks>
    <hyperlink ref="E2" r:id="rId1"/>
    <hyperlink ref="F2" r:id="rId2"/>
  </hyperlinks>
  <pageMargins left="0.7" right="0.7" top="0.75" bottom="0.75" header="0.3" footer="0.3"/>
  <pageSetup orientation="portrait" r:id="rId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226"/>
  <sheetViews>
    <sheetView workbookViewId="0">
      <pane ySplit="1" topLeftCell="A44" activePane="bottomLeft" state="frozen"/>
      <selection pane="bottomLeft" activeCell="A55" sqref="A55:XFD55"/>
    </sheetView>
  </sheetViews>
  <sheetFormatPr defaultRowHeight="15"/>
  <cols>
    <col min="1" max="1" width="10.42578125" style="12" customWidth="1"/>
    <col min="2" max="2" width="21.42578125" style="28" customWidth="1"/>
    <col min="3" max="3" width="14.42578125" style="6" customWidth="1"/>
    <col min="4" max="4" width="14.42578125" style="6" hidden="1" customWidth="1"/>
    <col min="5" max="5" width="10.85546875" customWidth="1"/>
    <col min="6" max="6" width="11.140625" customWidth="1"/>
    <col min="7" max="7" width="11.140625" hidden="1" customWidth="1"/>
    <col min="8" max="8" width="13.42578125" style="6" hidden="1" customWidth="1"/>
    <col min="9" max="9" width="7.42578125" style="4" customWidth="1"/>
    <col min="10" max="10" width="8.85546875" style="8" customWidth="1"/>
    <col min="11" max="11" width="7" style="6" customWidth="1"/>
    <col min="12" max="13" width="10" style="1" customWidth="1"/>
    <col min="14" max="14" width="8.42578125" style="1" customWidth="1"/>
    <col min="15" max="15" width="10.85546875" style="1" customWidth="1"/>
    <col min="16" max="16" width="10.85546875" style="6" customWidth="1"/>
    <col min="18" max="18" width="10.140625" customWidth="1"/>
  </cols>
  <sheetData>
    <row r="1" spans="1:24" s="18" customFormat="1" ht="28.5" customHeight="1" thickBot="1">
      <c r="A1" s="57" t="s">
        <v>23</v>
      </c>
      <c r="B1" s="25" t="s">
        <v>7</v>
      </c>
      <c r="C1" s="18" t="s">
        <v>19</v>
      </c>
      <c r="D1" s="18" t="s">
        <v>1959</v>
      </c>
      <c r="E1" s="18" t="s">
        <v>14</v>
      </c>
      <c r="F1" s="18" t="s">
        <v>1</v>
      </c>
      <c r="G1" s="18" t="s">
        <v>40</v>
      </c>
      <c r="H1" s="18" t="s">
        <v>8</v>
      </c>
      <c r="I1" s="19" t="s">
        <v>9</v>
      </c>
      <c r="J1" s="20" t="s">
        <v>10</v>
      </c>
      <c r="K1" s="18" t="s">
        <v>4</v>
      </c>
      <c r="L1" s="21" t="s">
        <v>3</v>
      </c>
      <c r="M1" s="21" t="s">
        <v>11</v>
      </c>
      <c r="N1" s="21" t="s">
        <v>24</v>
      </c>
      <c r="O1" s="21" t="s">
        <v>0</v>
      </c>
      <c r="P1" s="18" t="s">
        <v>2</v>
      </c>
    </row>
    <row r="2" spans="1:24" s="106" customFormat="1" ht="16.350000000000001" customHeight="1">
      <c r="A2" s="107">
        <v>44707</v>
      </c>
      <c r="B2" s="121" t="s">
        <v>5646</v>
      </c>
      <c r="C2" s="105" t="s">
        <v>5648</v>
      </c>
      <c r="D2" s="105"/>
      <c r="E2" s="103" t="s">
        <v>5647</v>
      </c>
      <c r="F2" s="103" t="s">
        <v>5649</v>
      </c>
      <c r="G2" s="103"/>
      <c r="H2" s="105"/>
      <c r="I2" s="136">
        <f t="shared" ref="I2:I64" si="0">J2/O2</f>
        <v>-0.43156481481481468</v>
      </c>
      <c r="J2" s="137">
        <f t="shared" ref="J2:J64" si="1">L2-N2-O2-M2</f>
        <v>-23.304499999999994</v>
      </c>
      <c r="K2" s="105" t="s">
        <v>17</v>
      </c>
      <c r="L2" s="74">
        <v>45.63</v>
      </c>
      <c r="M2" s="74">
        <f t="shared" ref="M2:M64" si="2">L2*15%</f>
        <v>6.8445</v>
      </c>
      <c r="N2" s="74">
        <v>8.09</v>
      </c>
      <c r="O2" s="74">
        <v>54</v>
      </c>
      <c r="P2" s="110">
        <v>40033</v>
      </c>
      <c r="R2" s="115"/>
      <c r="W2" s="115"/>
    </row>
    <row r="3" spans="1:24" s="106" customFormat="1" ht="16.350000000000001" customHeight="1">
      <c r="A3" s="107"/>
      <c r="B3" s="121" t="s">
        <v>5650</v>
      </c>
      <c r="C3" s="105" t="s">
        <v>5652</v>
      </c>
      <c r="D3" s="105"/>
      <c r="E3" s="103" t="s">
        <v>5651</v>
      </c>
      <c r="F3" s="103" t="s">
        <v>5653</v>
      </c>
      <c r="G3" s="103"/>
      <c r="H3" s="105"/>
      <c r="I3" s="136">
        <f t="shared" si="0"/>
        <v>-0.2676684210526315</v>
      </c>
      <c r="J3" s="137">
        <f t="shared" si="1"/>
        <v>-25.428499999999993</v>
      </c>
      <c r="K3" s="105" t="s">
        <v>429</v>
      </c>
      <c r="L3" s="74">
        <v>129.99</v>
      </c>
      <c r="M3" s="74">
        <f t="shared" si="2"/>
        <v>19.4985</v>
      </c>
      <c r="N3" s="74">
        <v>40.92</v>
      </c>
      <c r="O3" s="74">
        <v>95</v>
      </c>
      <c r="P3" s="110">
        <v>21629</v>
      </c>
      <c r="R3" s="115"/>
    </row>
    <row r="4" spans="1:24" s="106" customFormat="1" ht="15" customHeight="1">
      <c r="A4" s="107"/>
      <c r="B4" s="121" t="s">
        <v>5654</v>
      </c>
      <c r="C4" s="105" t="s">
        <v>5656</v>
      </c>
      <c r="D4" s="105"/>
      <c r="E4" s="103" t="s">
        <v>5655</v>
      </c>
      <c r="F4" s="103" t="s">
        <v>5657</v>
      </c>
      <c r="G4" s="103"/>
      <c r="H4" s="105"/>
      <c r="I4" s="136">
        <f t="shared" si="0"/>
        <v>0.13446875000000003</v>
      </c>
      <c r="J4" s="137">
        <f t="shared" si="1"/>
        <v>2.1515000000000004</v>
      </c>
      <c r="K4" s="105" t="s">
        <v>17</v>
      </c>
      <c r="L4" s="74">
        <v>28.99</v>
      </c>
      <c r="M4" s="74">
        <f t="shared" si="2"/>
        <v>4.3484999999999996</v>
      </c>
      <c r="N4" s="74">
        <v>6.49</v>
      </c>
      <c r="O4" s="74">
        <v>16</v>
      </c>
      <c r="P4" s="110">
        <v>33998</v>
      </c>
    </row>
    <row r="5" spans="1:24" s="106" customFormat="1" ht="16.350000000000001" customHeight="1">
      <c r="A5" s="107"/>
      <c r="B5" s="121" t="s">
        <v>5658</v>
      </c>
      <c r="C5" s="105" t="s">
        <v>5660</v>
      </c>
      <c r="D5" s="105"/>
      <c r="E5" s="103" t="s">
        <v>5659</v>
      </c>
      <c r="F5" s="103" t="s">
        <v>5661</v>
      </c>
      <c r="G5" s="103"/>
      <c r="H5" s="105"/>
      <c r="I5" s="136">
        <f t="shared" si="0"/>
        <v>-0.79704428023779095</v>
      </c>
      <c r="J5" s="137">
        <f t="shared" si="1"/>
        <v>-143.46</v>
      </c>
      <c r="K5" s="105" t="s">
        <v>17</v>
      </c>
      <c r="L5" s="74">
        <v>69</v>
      </c>
      <c r="M5" s="74">
        <f t="shared" si="2"/>
        <v>10.35</v>
      </c>
      <c r="N5" s="74">
        <v>22.12</v>
      </c>
      <c r="O5" s="74">
        <v>179.99</v>
      </c>
      <c r="P5" s="110">
        <v>16151</v>
      </c>
    </row>
    <row r="6" spans="1:24" s="106" customFormat="1" ht="17.25" customHeight="1">
      <c r="A6" s="104"/>
      <c r="B6" s="121" t="s">
        <v>5662</v>
      </c>
      <c r="C6" s="105" t="s">
        <v>5664</v>
      </c>
      <c r="D6" s="105"/>
      <c r="E6" s="103" t="s">
        <v>5663</v>
      </c>
      <c r="F6" s="103" t="s">
        <v>5665</v>
      </c>
      <c r="G6" s="103"/>
      <c r="H6" s="105"/>
      <c r="I6" s="136">
        <f t="shared" si="0"/>
        <v>-0.38162857142857148</v>
      </c>
      <c r="J6" s="137">
        <f t="shared" si="1"/>
        <v>-13.357000000000003</v>
      </c>
      <c r="K6" s="105" t="s">
        <v>429</v>
      </c>
      <c r="L6" s="74">
        <v>34.979999999999997</v>
      </c>
      <c r="M6" s="74">
        <f t="shared" si="2"/>
        <v>5.246999999999999</v>
      </c>
      <c r="N6" s="74">
        <v>8.09</v>
      </c>
      <c r="O6" s="74">
        <v>35</v>
      </c>
      <c r="P6" s="110">
        <v>21937</v>
      </c>
      <c r="S6" s="115"/>
    </row>
    <row r="7" spans="1:24" s="106" customFormat="1">
      <c r="A7" s="104"/>
      <c r="B7" s="58" t="s">
        <v>5666</v>
      </c>
      <c r="C7" s="105" t="s">
        <v>5668</v>
      </c>
      <c r="D7" s="105"/>
      <c r="E7" s="103" t="s">
        <v>5667</v>
      </c>
      <c r="F7" s="103" t="s">
        <v>5669</v>
      </c>
      <c r="G7" s="103"/>
      <c r="H7" s="105"/>
      <c r="I7" s="136">
        <f t="shared" si="0"/>
        <v>-0.45103092783505155</v>
      </c>
      <c r="J7" s="137">
        <f t="shared" si="1"/>
        <v>-21.875</v>
      </c>
      <c r="K7" s="105" t="s">
        <v>429</v>
      </c>
      <c r="L7" s="74">
        <v>48.5</v>
      </c>
      <c r="M7" s="74">
        <f t="shared" si="2"/>
        <v>7.2749999999999995</v>
      </c>
      <c r="N7" s="74">
        <v>14.6</v>
      </c>
      <c r="O7" s="74">
        <v>48.5</v>
      </c>
      <c r="P7" s="110">
        <v>5148</v>
      </c>
    </row>
    <row r="8" spans="1:24" s="106" customFormat="1">
      <c r="A8" s="107"/>
      <c r="B8" s="58" t="s">
        <v>5670</v>
      </c>
      <c r="C8" s="105" t="s">
        <v>5672</v>
      </c>
      <c r="D8" s="105"/>
      <c r="E8" s="103" t="s">
        <v>5671</v>
      </c>
      <c r="F8" s="103" t="s">
        <v>5673</v>
      </c>
      <c r="G8" s="103"/>
      <c r="H8" s="105"/>
      <c r="I8" s="136">
        <f t="shared" si="0"/>
        <v>-0.55692857142857133</v>
      </c>
      <c r="J8" s="137">
        <f t="shared" si="1"/>
        <v>-7.7969999999999988</v>
      </c>
      <c r="K8" s="105" t="s">
        <v>429</v>
      </c>
      <c r="L8" s="74">
        <v>13.98</v>
      </c>
      <c r="M8" s="74">
        <f>L8*15%</f>
        <v>2.097</v>
      </c>
      <c r="N8" s="74">
        <v>5.68</v>
      </c>
      <c r="O8" s="74">
        <v>14</v>
      </c>
      <c r="P8" s="110">
        <v>45579</v>
      </c>
    </row>
    <row r="9" spans="1:24" s="50" customFormat="1">
      <c r="A9" s="104"/>
      <c r="B9" s="58" t="s">
        <v>5674</v>
      </c>
      <c r="C9" s="105" t="s">
        <v>5676</v>
      </c>
      <c r="D9" s="105"/>
      <c r="E9" s="103" t="s">
        <v>5675</v>
      </c>
      <c r="F9" s="103" t="s">
        <v>5677</v>
      </c>
      <c r="G9" s="103"/>
      <c r="H9" s="105"/>
      <c r="I9" s="136">
        <f t="shared" si="0"/>
        <v>-0.69095238095238098</v>
      </c>
      <c r="J9" s="137">
        <f t="shared" si="1"/>
        <v>-7.2549999999999999</v>
      </c>
      <c r="K9" s="105" t="s">
        <v>429</v>
      </c>
      <c r="L9" s="74">
        <v>10.5</v>
      </c>
      <c r="M9" s="74">
        <f t="shared" si="2"/>
        <v>1.575</v>
      </c>
      <c r="N9" s="74">
        <v>5.68</v>
      </c>
      <c r="O9" s="74">
        <v>10.5</v>
      </c>
      <c r="P9" s="110">
        <v>18951</v>
      </c>
      <c r="Q9" s="39"/>
    </row>
    <row r="10" spans="1:24" s="39" customFormat="1">
      <c r="A10" s="107"/>
      <c r="B10" s="24" t="s">
        <v>5678</v>
      </c>
      <c r="C10" s="105" t="s">
        <v>5680</v>
      </c>
      <c r="D10" s="105"/>
      <c r="E10" s="103" t="s">
        <v>5679</v>
      </c>
      <c r="F10" s="103" t="s">
        <v>5681</v>
      </c>
      <c r="G10" s="103"/>
      <c r="H10" s="105"/>
      <c r="I10" s="136">
        <f t="shared" si="0"/>
        <v>-0.38920634920634922</v>
      </c>
      <c r="J10" s="137">
        <f t="shared" si="1"/>
        <v>-24.52</v>
      </c>
      <c r="K10" s="105" t="s">
        <v>429</v>
      </c>
      <c r="L10" s="74">
        <v>63</v>
      </c>
      <c r="M10" s="74">
        <f t="shared" si="2"/>
        <v>9.4499999999999993</v>
      </c>
      <c r="N10" s="74">
        <v>15.07</v>
      </c>
      <c r="O10" s="116">
        <v>63</v>
      </c>
      <c r="P10" s="110">
        <v>31868</v>
      </c>
      <c r="R10" s="53"/>
    </row>
    <row r="11" spans="1:24" s="39" customFormat="1">
      <c r="A11" s="104"/>
      <c r="B11" s="24" t="s">
        <v>5682</v>
      </c>
      <c r="C11" s="105" t="s">
        <v>5684</v>
      </c>
      <c r="D11" s="105"/>
      <c r="E11" s="103" t="s">
        <v>5683</v>
      </c>
      <c r="F11" s="103" t="s">
        <v>5685</v>
      </c>
      <c r="G11" s="103"/>
      <c r="H11" s="105"/>
      <c r="I11" s="136">
        <f t="shared" si="0"/>
        <v>-0.69095238095238098</v>
      </c>
      <c r="J11" s="137">
        <f t="shared" si="1"/>
        <v>-7.2549999999999999</v>
      </c>
      <c r="K11" s="105" t="s">
        <v>429</v>
      </c>
      <c r="L11" s="74">
        <v>10.5</v>
      </c>
      <c r="M11" s="74">
        <f t="shared" si="2"/>
        <v>1.575</v>
      </c>
      <c r="N11" s="74">
        <v>5.68</v>
      </c>
      <c r="O11" s="116">
        <v>10.5</v>
      </c>
      <c r="P11" s="110">
        <v>1030</v>
      </c>
    </row>
    <row r="12" spans="1:24" s="39" customFormat="1">
      <c r="A12" s="40"/>
      <c r="B12" s="24" t="s">
        <v>5686</v>
      </c>
      <c r="C12" s="22" t="s">
        <v>5688</v>
      </c>
      <c r="D12" s="22"/>
      <c r="E12" s="103" t="s">
        <v>5687</v>
      </c>
      <c r="F12" s="41" t="s">
        <v>5689</v>
      </c>
      <c r="G12" s="41"/>
      <c r="H12" s="22"/>
      <c r="I12" s="136">
        <f t="shared" si="0"/>
        <v>-0.43833928571428571</v>
      </c>
      <c r="J12" s="137">
        <f t="shared" si="1"/>
        <v>-24.547000000000001</v>
      </c>
      <c r="K12" s="105" t="s">
        <v>429</v>
      </c>
      <c r="L12" s="74">
        <v>54.18</v>
      </c>
      <c r="M12" s="74">
        <f t="shared" si="2"/>
        <v>8.1269999999999989</v>
      </c>
      <c r="N12" s="74">
        <v>14.6</v>
      </c>
      <c r="O12" s="116">
        <v>56</v>
      </c>
      <c r="P12" s="110">
        <v>10058</v>
      </c>
    </row>
    <row r="13" spans="1:24" s="39" customFormat="1">
      <c r="A13" s="36"/>
      <c r="B13" s="58" t="s">
        <v>5690</v>
      </c>
      <c r="C13" s="22" t="s">
        <v>5692</v>
      </c>
      <c r="D13" s="22"/>
      <c r="E13" s="103" t="s">
        <v>5691</v>
      </c>
      <c r="F13" s="41" t="s">
        <v>5693</v>
      </c>
      <c r="G13" s="41"/>
      <c r="H13" s="22"/>
      <c r="I13" s="136">
        <f t="shared" si="0"/>
        <v>-0.46942222222222219</v>
      </c>
      <c r="J13" s="137">
        <f t="shared" si="1"/>
        <v>-10.561999999999999</v>
      </c>
      <c r="K13" s="105" t="s">
        <v>429</v>
      </c>
      <c r="L13" s="17">
        <v>22.48</v>
      </c>
      <c r="M13" s="74">
        <f t="shared" si="2"/>
        <v>3.3719999999999999</v>
      </c>
      <c r="N13" s="74">
        <v>7.17</v>
      </c>
      <c r="O13" s="116">
        <v>22.5</v>
      </c>
      <c r="P13" s="110">
        <v>1308</v>
      </c>
    </row>
    <row r="14" spans="1:24" s="39" customFormat="1">
      <c r="A14" s="40"/>
      <c r="B14" s="58" t="s">
        <v>5694</v>
      </c>
      <c r="C14" s="22" t="s">
        <v>5696</v>
      </c>
      <c r="D14" s="22"/>
      <c r="E14" s="103" t="s">
        <v>5695</v>
      </c>
      <c r="F14" s="41" t="s">
        <v>5697</v>
      </c>
      <c r="G14" s="41"/>
      <c r="H14" s="22"/>
      <c r="I14" s="136">
        <f t="shared" si="0"/>
        <v>-6.1666666666665053E-3</v>
      </c>
      <c r="J14" s="137">
        <f t="shared" si="1"/>
        <v>-5.549999999999855E-2</v>
      </c>
      <c r="K14" s="105" t="s">
        <v>17</v>
      </c>
      <c r="L14" s="17">
        <v>14.97</v>
      </c>
      <c r="M14" s="74">
        <f t="shared" si="2"/>
        <v>2.2454999999999998</v>
      </c>
      <c r="N14" s="17">
        <v>3.78</v>
      </c>
      <c r="O14" s="17">
        <v>9</v>
      </c>
      <c r="P14" s="110">
        <v>40407</v>
      </c>
      <c r="R14" s="53"/>
    </row>
    <row r="15" spans="1:24" s="39" customFormat="1">
      <c r="A15" s="36"/>
      <c r="B15" s="58" t="s">
        <v>5698</v>
      </c>
      <c r="C15" s="22" t="s">
        <v>5700</v>
      </c>
      <c r="D15" s="22"/>
      <c r="E15" s="103" t="s">
        <v>5699</v>
      </c>
      <c r="F15" s="41" t="s">
        <v>5701</v>
      </c>
      <c r="G15" s="41"/>
      <c r="H15" s="22"/>
      <c r="I15" s="136">
        <f t="shared" si="0"/>
        <v>-0.45904761904761909</v>
      </c>
      <c r="J15" s="137">
        <f t="shared" si="1"/>
        <v>-9.64</v>
      </c>
      <c r="K15" s="105" t="s">
        <v>429</v>
      </c>
      <c r="L15" s="17">
        <v>21</v>
      </c>
      <c r="M15" s="74">
        <f t="shared" si="2"/>
        <v>3.15</v>
      </c>
      <c r="N15" s="74">
        <v>6.49</v>
      </c>
      <c r="O15" s="17">
        <v>21</v>
      </c>
      <c r="P15" s="110">
        <v>8877</v>
      </c>
      <c r="X15" s="53"/>
    </row>
    <row r="16" spans="1:24" s="96" customFormat="1">
      <c r="A16" s="93"/>
      <c r="B16" s="122" t="s">
        <v>5702</v>
      </c>
      <c r="C16" s="94" t="s">
        <v>5704</v>
      </c>
      <c r="D16" s="94"/>
      <c r="E16" s="118" t="s">
        <v>5703</v>
      </c>
      <c r="F16" s="118" t="s">
        <v>5705</v>
      </c>
      <c r="G16" s="118"/>
      <c r="H16" s="94"/>
      <c r="I16" s="97">
        <f t="shared" si="0"/>
        <v>0.69485164835164837</v>
      </c>
      <c r="J16" s="98">
        <f t="shared" si="1"/>
        <v>63.231499999999997</v>
      </c>
      <c r="K16" s="94" t="s">
        <v>17</v>
      </c>
      <c r="L16" s="99">
        <v>201.39</v>
      </c>
      <c r="M16" s="99">
        <f t="shared" si="2"/>
        <v>30.208499999999997</v>
      </c>
      <c r="N16" s="99">
        <v>16.95</v>
      </c>
      <c r="O16" s="99">
        <v>91</v>
      </c>
      <c r="P16" s="100">
        <v>69064</v>
      </c>
    </row>
    <row r="17" spans="1:18" s="39" customFormat="1" ht="14.25" customHeight="1">
      <c r="A17" s="107">
        <v>44708</v>
      </c>
      <c r="B17" s="58" t="s">
        <v>5708</v>
      </c>
      <c r="C17" s="22" t="s">
        <v>5706</v>
      </c>
      <c r="D17" s="22"/>
      <c r="E17" s="103" t="s">
        <v>5709</v>
      </c>
      <c r="F17" s="41" t="s">
        <v>5707</v>
      </c>
      <c r="G17" s="41"/>
      <c r="H17" s="22"/>
      <c r="I17" s="136">
        <f t="shared" si="0"/>
        <v>-7.3409523809523897E-2</v>
      </c>
      <c r="J17" s="137">
        <f t="shared" si="1"/>
        <v>-3.8540000000000045</v>
      </c>
      <c r="K17" s="105" t="s">
        <v>429</v>
      </c>
      <c r="L17" s="17">
        <v>74.959999999999994</v>
      </c>
      <c r="M17" s="74">
        <f t="shared" si="2"/>
        <v>11.243999999999998</v>
      </c>
      <c r="N17" s="17">
        <v>15.07</v>
      </c>
      <c r="O17" s="17">
        <v>52.5</v>
      </c>
      <c r="P17" s="110">
        <v>4371</v>
      </c>
    </row>
    <row r="18" spans="1:18" s="39" customFormat="1" ht="14.25" customHeight="1">
      <c r="A18" s="107"/>
      <c r="B18" s="121" t="s">
        <v>5711</v>
      </c>
      <c r="C18" s="22" t="s">
        <v>5710</v>
      </c>
      <c r="D18" s="22"/>
      <c r="E18" s="41" t="s">
        <v>5713</v>
      </c>
      <c r="F18" s="41" t="s">
        <v>5712</v>
      </c>
      <c r="G18" s="14"/>
      <c r="H18" s="22"/>
      <c r="I18" s="136">
        <f t="shared" si="0"/>
        <v>-0.69176190476190469</v>
      </c>
      <c r="J18" s="137">
        <f t="shared" si="1"/>
        <v>-7.2634999999999996</v>
      </c>
      <c r="K18" s="105" t="s">
        <v>429</v>
      </c>
      <c r="L18" s="17">
        <v>10.49</v>
      </c>
      <c r="M18" s="74">
        <f t="shared" si="2"/>
        <v>1.5734999999999999</v>
      </c>
      <c r="N18" s="17">
        <v>5.68</v>
      </c>
      <c r="O18" s="17">
        <v>10.5</v>
      </c>
      <c r="P18" s="110">
        <v>1629</v>
      </c>
    </row>
    <row r="19" spans="1:18" s="39" customFormat="1" ht="14.25" customHeight="1">
      <c r="A19" s="107"/>
      <c r="B19" s="121" t="s">
        <v>5714</v>
      </c>
      <c r="C19" s="22" t="s">
        <v>5715</v>
      </c>
      <c r="D19" s="22"/>
      <c r="E19" s="41" t="s">
        <v>5717</v>
      </c>
      <c r="F19" s="41" t="s">
        <v>5716</v>
      </c>
      <c r="G19" s="14"/>
      <c r="H19" s="22"/>
      <c r="I19" s="136">
        <f t="shared" si="0"/>
        <v>-0.69176190476190469</v>
      </c>
      <c r="J19" s="137">
        <f t="shared" si="1"/>
        <v>-7.2634999999999996</v>
      </c>
      <c r="K19" s="105" t="s">
        <v>429</v>
      </c>
      <c r="L19" s="17">
        <v>10.49</v>
      </c>
      <c r="M19" s="74">
        <f t="shared" si="2"/>
        <v>1.5734999999999999</v>
      </c>
      <c r="N19" s="17">
        <v>5.68</v>
      </c>
      <c r="O19" s="17">
        <v>10.5</v>
      </c>
      <c r="P19" s="110">
        <v>2866</v>
      </c>
    </row>
    <row r="20" spans="1:18" s="39" customFormat="1" ht="14.25" customHeight="1">
      <c r="A20" s="36"/>
      <c r="B20" s="121" t="s">
        <v>5718</v>
      </c>
      <c r="C20" s="22" t="s">
        <v>5720</v>
      </c>
      <c r="D20" s="22"/>
      <c r="E20" s="41" t="s">
        <v>5721</v>
      </c>
      <c r="F20" s="41" t="s">
        <v>5719</v>
      </c>
      <c r="G20" s="14"/>
      <c r="H20" s="22"/>
      <c r="I20" s="136">
        <f t="shared" si="0"/>
        <v>-0.69176190476190469</v>
      </c>
      <c r="J20" s="137">
        <f t="shared" si="1"/>
        <v>-7.2634999999999996</v>
      </c>
      <c r="K20" s="105" t="s">
        <v>429</v>
      </c>
      <c r="L20" s="17">
        <v>10.49</v>
      </c>
      <c r="M20" s="74">
        <f t="shared" si="2"/>
        <v>1.5734999999999999</v>
      </c>
      <c r="N20" s="17">
        <v>5.68</v>
      </c>
      <c r="O20" s="17">
        <v>10.5</v>
      </c>
      <c r="P20" s="110">
        <v>7249</v>
      </c>
    </row>
    <row r="21" spans="1:18" s="39" customFormat="1" ht="14.25" customHeight="1">
      <c r="A21" s="40"/>
      <c r="B21" s="121" t="s">
        <v>5722</v>
      </c>
      <c r="C21" s="22" t="s">
        <v>5723</v>
      </c>
      <c r="D21" s="22"/>
      <c r="E21" s="41" t="s">
        <v>5725</v>
      </c>
      <c r="F21" s="41" t="s">
        <v>5724</v>
      </c>
      <c r="G21" s="14"/>
      <c r="H21" s="22"/>
      <c r="I21" s="136">
        <f t="shared" si="0"/>
        <v>7.7190476190476129E-2</v>
      </c>
      <c r="J21" s="137">
        <f t="shared" si="1"/>
        <v>2.431499999999998</v>
      </c>
      <c r="K21" s="105" t="s">
        <v>429</v>
      </c>
      <c r="L21" s="17">
        <v>55.99</v>
      </c>
      <c r="M21" s="74">
        <f t="shared" si="2"/>
        <v>8.3985000000000003</v>
      </c>
      <c r="N21" s="17">
        <v>13.66</v>
      </c>
      <c r="O21" s="17">
        <v>31.5</v>
      </c>
      <c r="P21" s="110">
        <v>36339</v>
      </c>
    </row>
    <row r="22" spans="1:18" s="39" customFormat="1" ht="14.25" customHeight="1">
      <c r="A22" s="36"/>
      <c r="B22" s="102" t="s">
        <v>5726</v>
      </c>
      <c r="C22" s="22" t="s">
        <v>5728</v>
      </c>
      <c r="D22" s="22"/>
      <c r="E22" s="41" t="s">
        <v>5729</v>
      </c>
      <c r="F22" s="41" t="s">
        <v>5727</v>
      </c>
      <c r="G22" s="14"/>
      <c r="H22" s="22"/>
      <c r="I22" s="136">
        <f t="shared" si="0"/>
        <v>-0.47615384615384615</v>
      </c>
      <c r="J22" s="137">
        <f t="shared" si="1"/>
        <v>-18.57</v>
      </c>
      <c r="K22" s="105" t="s">
        <v>429</v>
      </c>
      <c r="L22" s="17">
        <v>39</v>
      </c>
      <c r="M22" s="74">
        <f t="shared" si="2"/>
        <v>5.85</v>
      </c>
      <c r="N22" s="17">
        <v>12.72</v>
      </c>
      <c r="O22" s="17">
        <v>39</v>
      </c>
      <c r="P22" s="110">
        <v>1121</v>
      </c>
    </row>
    <row r="23" spans="1:18" s="39" customFormat="1" ht="14.25" customHeight="1">
      <c r="A23" s="143"/>
      <c r="B23" s="24" t="s">
        <v>5730</v>
      </c>
      <c r="C23" s="22" t="s">
        <v>5732</v>
      </c>
      <c r="D23" s="22"/>
      <c r="E23" s="41" t="s">
        <v>5733</v>
      </c>
      <c r="F23" s="41" t="s">
        <v>5731</v>
      </c>
      <c r="G23" s="14"/>
      <c r="H23" s="22"/>
      <c r="I23" s="136">
        <f t="shared" si="0"/>
        <v>-0.58454545454545448</v>
      </c>
      <c r="J23" s="137">
        <f t="shared" si="1"/>
        <v>-9.6449999999999996</v>
      </c>
      <c r="K23" s="105" t="s">
        <v>429</v>
      </c>
      <c r="L23" s="17">
        <v>16.5</v>
      </c>
      <c r="M23" s="74">
        <f t="shared" si="2"/>
        <v>2.4750000000000001</v>
      </c>
      <c r="N23" s="17">
        <v>7.17</v>
      </c>
      <c r="O23" s="17">
        <v>16.5</v>
      </c>
      <c r="P23" s="110">
        <v>59223</v>
      </c>
    </row>
    <row r="24" spans="1:18" s="39" customFormat="1" ht="14.25" customHeight="1">
      <c r="A24" s="36"/>
      <c r="B24" s="24" t="s">
        <v>5734</v>
      </c>
      <c r="C24" s="22" t="s">
        <v>5736</v>
      </c>
      <c r="D24" s="22"/>
      <c r="E24" s="41" t="s">
        <v>5737</v>
      </c>
      <c r="F24" s="41" t="s">
        <v>5735</v>
      </c>
      <c r="G24" s="14"/>
      <c r="H24" s="22"/>
      <c r="I24" s="136">
        <f t="shared" si="0"/>
        <v>-0.21417307692307694</v>
      </c>
      <c r="J24" s="137">
        <f t="shared" si="1"/>
        <v>-5.5685000000000002</v>
      </c>
      <c r="K24" s="105" t="s">
        <v>429</v>
      </c>
      <c r="L24" s="17">
        <v>36.79</v>
      </c>
      <c r="M24" s="74">
        <f t="shared" si="2"/>
        <v>5.5184999999999995</v>
      </c>
      <c r="N24" s="17">
        <v>10.84</v>
      </c>
      <c r="O24" s="17">
        <v>26</v>
      </c>
      <c r="P24" s="110" t="s">
        <v>29</v>
      </c>
    </row>
    <row r="25" spans="1:18" s="39" customFormat="1" ht="14.25" customHeight="1">
      <c r="A25" s="40"/>
      <c r="B25" s="102" t="s">
        <v>5738</v>
      </c>
      <c r="C25" s="22" t="s">
        <v>5741</v>
      </c>
      <c r="D25" s="22"/>
      <c r="E25" s="41" t="s">
        <v>5739</v>
      </c>
      <c r="F25" s="41" t="s">
        <v>5740</v>
      </c>
      <c r="G25" s="14"/>
      <c r="H25" s="22"/>
      <c r="I25" s="136">
        <f t="shared" si="0"/>
        <v>-0.3045000000000001</v>
      </c>
      <c r="J25" s="137">
        <f t="shared" si="1"/>
        <v>-6.0900000000000016</v>
      </c>
      <c r="K25" s="105" t="s">
        <v>429</v>
      </c>
      <c r="L25" s="17">
        <v>24</v>
      </c>
      <c r="M25" s="74">
        <f t="shared" si="2"/>
        <v>3.5999999999999996</v>
      </c>
      <c r="N25" s="17">
        <v>6.49</v>
      </c>
      <c r="O25" s="17">
        <v>20</v>
      </c>
      <c r="P25" s="108">
        <v>56514</v>
      </c>
    </row>
    <row r="26" spans="1:18" s="39" customFormat="1" ht="14.25" customHeight="1">
      <c r="A26" s="40"/>
      <c r="B26" s="102" t="s">
        <v>5742</v>
      </c>
      <c r="C26" s="22" t="s">
        <v>5744</v>
      </c>
      <c r="D26" s="22"/>
      <c r="E26" s="41" t="s">
        <v>5745</v>
      </c>
      <c r="F26" s="41" t="s">
        <v>5743</v>
      </c>
      <c r="G26" s="14"/>
      <c r="H26" s="22"/>
      <c r="I26" s="136">
        <f t="shared" si="0"/>
        <v>-0.3777611940298507</v>
      </c>
      <c r="J26" s="137">
        <f t="shared" si="1"/>
        <v>-12.654999999999998</v>
      </c>
      <c r="K26" s="105" t="s">
        <v>429</v>
      </c>
      <c r="L26" s="17">
        <v>33.5</v>
      </c>
      <c r="M26" s="74">
        <f t="shared" si="2"/>
        <v>5.0249999999999995</v>
      </c>
      <c r="N26" s="17">
        <v>7.63</v>
      </c>
      <c r="O26" s="17">
        <v>33.5</v>
      </c>
      <c r="P26" s="108">
        <v>3912</v>
      </c>
    </row>
    <row r="27" spans="1:18" s="39" customFormat="1" ht="14.25" customHeight="1">
      <c r="A27" s="36"/>
      <c r="B27" s="24" t="s">
        <v>5746</v>
      </c>
      <c r="C27" s="22" t="s">
        <v>5748</v>
      </c>
      <c r="D27" s="22"/>
      <c r="E27" s="41" t="s">
        <v>5749</v>
      </c>
      <c r="F27" s="41" t="s">
        <v>5747</v>
      </c>
      <c r="G27" s="14"/>
      <c r="H27" s="22"/>
      <c r="I27" s="136">
        <f t="shared" si="0"/>
        <v>-0.51769230769230767</v>
      </c>
      <c r="J27" s="137">
        <f t="shared" si="1"/>
        <v>-10.094999999999999</v>
      </c>
      <c r="K27" s="105" t="s">
        <v>429</v>
      </c>
      <c r="L27" s="17">
        <v>19.5</v>
      </c>
      <c r="M27" s="74">
        <f t="shared" si="2"/>
        <v>2.9249999999999998</v>
      </c>
      <c r="N27" s="17">
        <v>7.17</v>
      </c>
      <c r="O27" s="17">
        <v>19.5</v>
      </c>
      <c r="P27" s="108">
        <v>3143</v>
      </c>
      <c r="R27" s="53"/>
    </row>
    <row r="28" spans="1:18" s="39" customFormat="1" ht="14.25" customHeight="1">
      <c r="A28" s="40"/>
      <c r="B28" s="102" t="s">
        <v>5750</v>
      </c>
      <c r="C28" s="22" t="s">
        <v>5752</v>
      </c>
      <c r="D28" s="22"/>
      <c r="E28" s="41" t="s">
        <v>5753</v>
      </c>
      <c r="F28" s="41" t="s">
        <v>5751</v>
      </c>
      <c r="G28" s="14"/>
      <c r="H28" s="22"/>
      <c r="I28" s="136">
        <f t="shared" si="0"/>
        <v>-0.62714285714285711</v>
      </c>
      <c r="J28" s="137">
        <f t="shared" si="1"/>
        <v>-59.265000000000001</v>
      </c>
      <c r="K28" s="105" t="s">
        <v>429</v>
      </c>
      <c r="L28" s="17">
        <v>62.5</v>
      </c>
      <c r="M28" s="74">
        <f t="shared" si="2"/>
        <v>9.375</v>
      </c>
      <c r="N28" s="17">
        <v>17.89</v>
      </c>
      <c r="O28" s="17">
        <v>94.5</v>
      </c>
      <c r="P28" s="108">
        <v>15947</v>
      </c>
    </row>
    <row r="29" spans="1:18" s="39" customFormat="1" ht="14.25" customHeight="1">
      <c r="A29" s="40"/>
      <c r="B29" s="102" t="s">
        <v>5754</v>
      </c>
      <c r="C29" s="22" t="s">
        <v>5756</v>
      </c>
      <c r="D29" s="22"/>
      <c r="E29" s="41" t="s">
        <v>5757</v>
      </c>
      <c r="F29" s="41" t="s">
        <v>5755</v>
      </c>
      <c r="G29" s="14"/>
      <c r="H29" s="22"/>
      <c r="I29" s="136">
        <f t="shared" si="0"/>
        <v>-6.6354430379746754E-2</v>
      </c>
      <c r="J29" s="137">
        <f t="shared" si="1"/>
        <v>-5.2419999999999938</v>
      </c>
      <c r="K29" s="105" t="s">
        <v>429</v>
      </c>
      <c r="L29" s="17">
        <v>109.48</v>
      </c>
      <c r="M29" s="74">
        <f t="shared" si="2"/>
        <v>16.422000000000001</v>
      </c>
      <c r="N29" s="17">
        <v>19.3</v>
      </c>
      <c r="O29" s="17">
        <v>79</v>
      </c>
      <c r="P29" s="108" t="s">
        <v>29</v>
      </c>
    </row>
    <row r="30" spans="1:18" s="39" customFormat="1" ht="14.25" customHeight="1">
      <c r="A30" s="36"/>
      <c r="B30" s="102" t="s">
        <v>5758</v>
      </c>
      <c r="C30" s="22" t="s">
        <v>5760</v>
      </c>
      <c r="D30" s="22"/>
      <c r="E30" s="41" t="s">
        <v>5761</v>
      </c>
      <c r="F30" s="41" t="s">
        <v>5759</v>
      </c>
      <c r="G30" s="14"/>
      <c r="H30" s="22"/>
      <c r="I30" s="136">
        <f t="shared" si="0"/>
        <v>0.29771428571428543</v>
      </c>
      <c r="J30" s="137">
        <f t="shared" si="1"/>
        <v>6.2519999999999936</v>
      </c>
      <c r="K30" s="105" t="s">
        <v>17</v>
      </c>
      <c r="L30" s="17">
        <v>42.12</v>
      </c>
      <c r="M30" s="74">
        <f t="shared" si="2"/>
        <v>6.3179999999999996</v>
      </c>
      <c r="N30" s="17">
        <v>8.5500000000000007</v>
      </c>
      <c r="O30" s="17">
        <v>21</v>
      </c>
      <c r="P30" s="108">
        <v>180135</v>
      </c>
      <c r="R30" s="53"/>
    </row>
    <row r="31" spans="1:18" s="39" customFormat="1">
      <c r="A31" s="36"/>
      <c r="B31" s="24" t="s">
        <v>5762</v>
      </c>
      <c r="C31" s="22" t="s">
        <v>5764</v>
      </c>
      <c r="D31" s="22"/>
      <c r="E31" s="41" t="s">
        <v>5765</v>
      </c>
      <c r="F31" s="41" t="s">
        <v>5763</v>
      </c>
      <c r="G31" s="14"/>
      <c r="H31" s="22"/>
      <c r="I31" s="136">
        <f t="shared" si="0"/>
        <v>-0.32747619047619042</v>
      </c>
      <c r="J31" s="137">
        <f t="shared" si="1"/>
        <v>-3.4384999999999994</v>
      </c>
      <c r="K31" s="105" t="s">
        <v>429</v>
      </c>
      <c r="L31" s="17">
        <v>14.99</v>
      </c>
      <c r="M31" s="74">
        <f t="shared" si="2"/>
        <v>2.2484999999999999</v>
      </c>
      <c r="N31" s="17">
        <v>5.68</v>
      </c>
      <c r="O31" s="17">
        <v>10.5</v>
      </c>
      <c r="P31" s="108">
        <v>64888</v>
      </c>
    </row>
    <row r="32" spans="1:18" s="39" customFormat="1" ht="15.75" customHeight="1">
      <c r="A32" s="36"/>
      <c r="B32" s="24" t="s">
        <v>5766</v>
      </c>
      <c r="C32" s="22" t="s">
        <v>5768</v>
      </c>
      <c r="D32" s="22"/>
      <c r="E32" s="41" t="s">
        <v>5767</v>
      </c>
      <c r="F32" s="41" t="s">
        <v>5769</v>
      </c>
      <c r="G32" s="14"/>
      <c r="H32" s="22"/>
      <c r="I32" s="136">
        <f t="shared" si="0"/>
        <v>-0.69500000000000006</v>
      </c>
      <c r="J32" s="137">
        <f t="shared" si="1"/>
        <v>-9.73</v>
      </c>
      <c r="K32" s="105" t="s">
        <v>429</v>
      </c>
      <c r="L32" s="17">
        <v>14</v>
      </c>
      <c r="M32" s="74">
        <f t="shared" si="2"/>
        <v>2.1</v>
      </c>
      <c r="N32" s="17">
        <v>7.63</v>
      </c>
      <c r="O32" s="17">
        <v>14</v>
      </c>
      <c r="P32" s="108">
        <v>7517</v>
      </c>
    </row>
    <row r="33" spans="1:19" s="39" customFormat="1" ht="13.7" customHeight="1">
      <c r="A33" s="40"/>
      <c r="B33" s="24" t="s">
        <v>5770</v>
      </c>
      <c r="C33" s="22" t="s">
        <v>5772</v>
      </c>
      <c r="D33" s="22"/>
      <c r="E33" s="41" t="s">
        <v>5771</v>
      </c>
      <c r="F33" s="41" t="s">
        <v>5773</v>
      </c>
      <c r="G33" s="14"/>
      <c r="H33" s="22"/>
      <c r="I33" s="136">
        <f t="shared" si="0"/>
        <v>-0.61357142857142855</v>
      </c>
      <c r="J33" s="137">
        <f t="shared" si="1"/>
        <v>-8.59</v>
      </c>
      <c r="K33" s="105" t="s">
        <v>17</v>
      </c>
      <c r="L33" s="17">
        <v>14</v>
      </c>
      <c r="M33" s="74">
        <f t="shared" si="2"/>
        <v>2.1</v>
      </c>
      <c r="N33" s="17">
        <v>6.49</v>
      </c>
      <c r="O33" s="17">
        <v>14</v>
      </c>
      <c r="P33" s="108">
        <v>147350</v>
      </c>
    </row>
    <row r="34" spans="1:19" s="39" customFormat="1">
      <c r="A34" s="40"/>
      <c r="B34" s="24" t="s">
        <v>5774</v>
      </c>
      <c r="C34" s="22" t="s">
        <v>5776</v>
      </c>
      <c r="D34" s="22"/>
      <c r="E34" s="41" t="s">
        <v>5775</v>
      </c>
      <c r="F34" s="41" t="s">
        <v>5777</v>
      </c>
      <c r="G34" s="14"/>
      <c r="H34" s="22"/>
      <c r="I34" s="136">
        <f t="shared" si="0"/>
        <v>0.16467391304347828</v>
      </c>
      <c r="J34" s="137">
        <f t="shared" si="1"/>
        <v>3.7875000000000005</v>
      </c>
      <c r="K34" s="105" t="s">
        <v>429</v>
      </c>
      <c r="L34" s="17">
        <v>39.950000000000003</v>
      </c>
      <c r="M34" s="74">
        <f t="shared" si="2"/>
        <v>5.9925000000000006</v>
      </c>
      <c r="N34" s="17">
        <v>7.17</v>
      </c>
      <c r="O34" s="17">
        <v>23</v>
      </c>
      <c r="P34" s="108">
        <v>30598</v>
      </c>
    </row>
    <row r="35" spans="1:19" s="39" customFormat="1">
      <c r="A35" s="36"/>
      <c r="B35" s="24" t="s">
        <v>5778</v>
      </c>
      <c r="C35" s="22" t="s">
        <v>5780</v>
      </c>
      <c r="D35" s="22"/>
      <c r="E35" s="41" t="s">
        <v>5779</v>
      </c>
      <c r="F35" s="41" t="s">
        <v>5781</v>
      </c>
      <c r="G35" s="14"/>
      <c r="H35" s="22"/>
      <c r="I35" s="136">
        <f t="shared" si="0"/>
        <v>-0.35959090909090902</v>
      </c>
      <c r="J35" s="137">
        <f t="shared" si="1"/>
        <v>-3.9554999999999989</v>
      </c>
      <c r="K35" s="105" t="s">
        <v>429</v>
      </c>
      <c r="L35" s="17">
        <v>14.97</v>
      </c>
      <c r="M35" s="74">
        <f t="shared" si="2"/>
        <v>2.2454999999999998</v>
      </c>
      <c r="N35" s="17">
        <v>5.68</v>
      </c>
      <c r="O35" s="17">
        <v>11</v>
      </c>
      <c r="P35" s="108">
        <v>20061</v>
      </c>
      <c r="R35" s="53"/>
    </row>
    <row r="36" spans="1:19" s="39" customFormat="1">
      <c r="A36" s="40"/>
      <c r="B36" s="24" t="s">
        <v>5782</v>
      </c>
      <c r="C36" s="22" t="s">
        <v>5784</v>
      </c>
      <c r="D36" s="22"/>
      <c r="E36" s="41" t="s">
        <v>5783</v>
      </c>
      <c r="F36" s="41" t="s">
        <v>5785</v>
      </c>
      <c r="G36" s="14"/>
      <c r="H36" s="22"/>
      <c r="I36" s="136">
        <f t="shared" si="0"/>
        <v>-0.32747619047619042</v>
      </c>
      <c r="J36" s="137">
        <f t="shared" si="1"/>
        <v>-3.4384999999999994</v>
      </c>
      <c r="K36" s="105" t="s">
        <v>429</v>
      </c>
      <c r="L36" s="17">
        <v>14.99</v>
      </c>
      <c r="M36" s="74">
        <f t="shared" si="2"/>
        <v>2.2484999999999999</v>
      </c>
      <c r="N36" s="17">
        <v>5.68</v>
      </c>
      <c r="O36" s="17">
        <v>10.5</v>
      </c>
      <c r="P36" s="108">
        <v>13829</v>
      </c>
    </row>
    <row r="37" spans="1:19" s="39" customFormat="1">
      <c r="A37" s="36"/>
      <c r="B37" s="24" t="s">
        <v>5786</v>
      </c>
      <c r="C37" s="22" t="s">
        <v>5788</v>
      </c>
      <c r="D37" s="22"/>
      <c r="E37" s="41" t="s">
        <v>5787</v>
      </c>
      <c r="F37" s="41" t="s">
        <v>5789</v>
      </c>
      <c r="G37" s="14"/>
      <c r="H37" s="22"/>
      <c r="I37" s="136">
        <f t="shared" si="0"/>
        <v>0.11408771929824561</v>
      </c>
      <c r="J37" s="137">
        <f t="shared" si="1"/>
        <v>3.2515000000000001</v>
      </c>
      <c r="K37" s="105" t="s">
        <v>17</v>
      </c>
      <c r="L37" s="17">
        <v>44.99</v>
      </c>
      <c r="M37" s="74">
        <f t="shared" si="2"/>
        <v>6.7484999999999999</v>
      </c>
      <c r="N37" s="17">
        <v>6.49</v>
      </c>
      <c r="O37" s="17">
        <v>28.5</v>
      </c>
      <c r="P37" s="108" t="s">
        <v>29</v>
      </c>
    </row>
    <row r="38" spans="1:19" s="39" customFormat="1">
      <c r="A38" s="40"/>
      <c r="B38" s="24" t="s">
        <v>5790</v>
      </c>
      <c r="C38" s="22" t="s">
        <v>5792</v>
      </c>
      <c r="D38" s="22"/>
      <c r="E38" s="41" t="s">
        <v>5791</v>
      </c>
      <c r="F38" s="41" t="s">
        <v>5793</v>
      </c>
      <c r="G38" s="14"/>
      <c r="H38" s="22"/>
      <c r="I38" s="136">
        <f t="shared" si="0"/>
        <v>-0.82047619047619036</v>
      </c>
      <c r="J38" s="137">
        <f t="shared" si="1"/>
        <v>-8.6149999999999984</v>
      </c>
      <c r="K38" s="105" t="s">
        <v>17</v>
      </c>
      <c r="L38" s="17">
        <v>8.9</v>
      </c>
      <c r="M38" s="74">
        <f t="shared" si="2"/>
        <v>1.335</v>
      </c>
      <c r="N38" s="17">
        <v>5.68</v>
      </c>
      <c r="O38" s="17">
        <v>10.5</v>
      </c>
      <c r="P38" s="108">
        <v>31845</v>
      </c>
    </row>
    <row r="39" spans="1:19" s="50" customFormat="1">
      <c r="A39" s="40"/>
      <c r="B39" s="24" t="s">
        <v>5794</v>
      </c>
      <c r="C39" s="22" t="s">
        <v>5796</v>
      </c>
      <c r="D39" s="22"/>
      <c r="E39" s="41" t="s">
        <v>5795</v>
      </c>
      <c r="F39" s="41" t="s">
        <v>5797</v>
      </c>
      <c r="G39" s="14"/>
      <c r="H39" s="22"/>
      <c r="I39" s="136">
        <f t="shared" si="0"/>
        <v>-1.1499999999999999</v>
      </c>
      <c r="J39" s="137">
        <f t="shared" si="1"/>
        <v>-25.875</v>
      </c>
      <c r="K39" s="105" t="s">
        <v>429</v>
      </c>
      <c r="L39" s="17">
        <v>22.5</v>
      </c>
      <c r="M39" s="74">
        <f t="shared" si="2"/>
        <v>3.375</v>
      </c>
      <c r="N39" s="17">
        <v>22.5</v>
      </c>
      <c r="O39" s="17">
        <v>22.5</v>
      </c>
      <c r="P39" s="108" t="s">
        <v>29</v>
      </c>
      <c r="Q39" s="39"/>
    </row>
    <row r="40" spans="1:19" s="39" customFormat="1">
      <c r="A40" s="36"/>
      <c r="B40" s="24" t="s">
        <v>5798</v>
      </c>
      <c r="C40" s="22" t="s">
        <v>5800</v>
      </c>
      <c r="D40" s="22"/>
      <c r="E40" s="41" t="s">
        <v>5799</v>
      </c>
      <c r="F40" s="41" t="s">
        <v>5801</v>
      </c>
      <c r="G40" s="14"/>
      <c r="H40" s="22"/>
      <c r="I40" s="136">
        <f t="shared" si="0"/>
        <v>-0.32747619047619042</v>
      </c>
      <c r="J40" s="137">
        <f t="shared" si="1"/>
        <v>-3.4384999999999994</v>
      </c>
      <c r="K40" s="105" t="s">
        <v>429</v>
      </c>
      <c r="L40" s="17">
        <v>14.99</v>
      </c>
      <c r="M40" s="74">
        <f t="shared" si="2"/>
        <v>2.2484999999999999</v>
      </c>
      <c r="N40" s="17">
        <v>5.68</v>
      </c>
      <c r="O40" s="17">
        <v>10.5</v>
      </c>
      <c r="P40" s="108">
        <v>11761</v>
      </c>
    </row>
    <row r="41" spans="1:19" s="39" customFormat="1">
      <c r="A41" s="36"/>
      <c r="B41" s="24" t="s">
        <v>5802</v>
      </c>
      <c r="C41" s="22" t="s">
        <v>5804</v>
      </c>
      <c r="D41" s="22"/>
      <c r="E41" s="41" t="s">
        <v>5803</v>
      </c>
      <c r="F41" s="41" t="s">
        <v>5805</v>
      </c>
      <c r="G41" s="14"/>
      <c r="H41" s="22"/>
      <c r="I41" s="136">
        <f t="shared" si="0"/>
        <v>-0.44713714214276779</v>
      </c>
      <c r="J41" s="137">
        <f t="shared" si="1"/>
        <v>-35.766499999999994</v>
      </c>
      <c r="K41" s="105" t="s">
        <v>429</v>
      </c>
      <c r="L41" s="17">
        <v>70.31</v>
      </c>
      <c r="M41" s="74">
        <f t="shared" si="2"/>
        <v>10.5465</v>
      </c>
      <c r="N41" s="17">
        <v>15.54</v>
      </c>
      <c r="O41" s="17">
        <v>79.989999999999995</v>
      </c>
      <c r="P41" s="108">
        <v>21624</v>
      </c>
      <c r="R41" s="53"/>
    </row>
    <row r="42" spans="1:19" s="39" customFormat="1">
      <c r="A42" s="40"/>
      <c r="B42" s="24" t="s">
        <v>5806</v>
      </c>
      <c r="C42" s="22" t="s">
        <v>5808</v>
      </c>
      <c r="D42" s="22"/>
      <c r="E42" s="41" t="s">
        <v>5807</v>
      </c>
      <c r="F42" s="41" t="s">
        <v>5809</v>
      </c>
      <c r="G42" s="22"/>
      <c r="H42" s="22"/>
      <c r="I42" s="136">
        <f t="shared" si="0"/>
        <v>-0.66667361400583569</v>
      </c>
      <c r="J42" s="137">
        <f t="shared" si="1"/>
        <v>-15.993499999999997</v>
      </c>
      <c r="K42" s="105" t="s">
        <v>429</v>
      </c>
      <c r="L42" s="17">
        <v>16.09</v>
      </c>
      <c r="M42" s="74">
        <f t="shared" si="2"/>
        <v>2.4135</v>
      </c>
      <c r="N42" s="17">
        <v>5.68</v>
      </c>
      <c r="O42" s="17">
        <v>23.99</v>
      </c>
      <c r="P42" s="108">
        <v>82664</v>
      </c>
    </row>
    <row r="43" spans="1:19" s="39" customFormat="1">
      <c r="A43" s="40"/>
      <c r="B43" s="24" t="s">
        <v>5810</v>
      </c>
      <c r="C43" s="22" t="s">
        <v>5812</v>
      </c>
      <c r="D43" s="22"/>
      <c r="E43" s="41" t="s">
        <v>5811</v>
      </c>
      <c r="F43" s="41" t="s">
        <v>5813</v>
      </c>
      <c r="H43" s="22"/>
      <c r="I43" s="136">
        <f t="shared" si="0"/>
        <v>0.90076666666666683</v>
      </c>
      <c r="J43" s="137">
        <f t="shared" si="1"/>
        <v>13.511500000000002</v>
      </c>
      <c r="K43" s="105" t="s">
        <v>17</v>
      </c>
      <c r="L43" s="17">
        <v>37.99</v>
      </c>
      <c r="M43" s="74">
        <f t="shared" si="2"/>
        <v>5.6985000000000001</v>
      </c>
      <c r="N43" s="17">
        <v>3.78</v>
      </c>
      <c r="O43" s="17">
        <v>15</v>
      </c>
      <c r="P43" s="108">
        <v>196643</v>
      </c>
    </row>
    <row r="44" spans="1:19" s="39" customFormat="1">
      <c r="A44" s="36"/>
      <c r="B44" s="24" t="s">
        <v>5814</v>
      </c>
      <c r="C44" s="22" t="s">
        <v>5816</v>
      </c>
      <c r="D44" s="22"/>
      <c r="E44" s="41" t="s">
        <v>5815</v>
      </c>
      <c r="F44" s="41" t="s">
        <v>5817</v>
      </c>
      <c r="H44" s="22"/>
      <c r="I44" s="136">
        <f t="shared" si="0"/>
        <v>-0.22137931034482763</v>
      </c>
      <c r="J44" s="137">
        <f t="shared" si="1"/>
        <v>-6.4200000000000017</v>
      </c>
      <c r="K44" s="105" t="s">
        <v>429</v>
      </c>
      <c r="L44" s="17">
        <v>35</v>
      </c>
      <c r="M44" s="74">
        <f t="shared" si="2"/>
        <v>5.25</v>
      </c>
      <c r="N44" s="17">
        <v>7.17</v>
      </c>
      <c r="O44" s="17">
        <v>29</v>
      </c>
      <c r="P44" s="108">
        <v>9675</v>
      </c>
    </row>
    <row r="45" spans="1:19" s="39" customFormat="1">
      <c r="A45" s="36"/>
      <c r="B45" s="24" t="s">
        <v>5818</v>
      </c>
      <c r="C45" s="22" t="s">
        <v>5820</v>
      </c>
      <c r="D45" s="22"/>
      <c r="E45" s="41" t="s">
        <v>5819</v>
      </c>
      <c r="F45" s="41" t="s">
        <v>5821</v>
      </c>
      <c r="H45" s="22"/>
      <c r="I45" s="136">
        <f t="shared" si="0"/>
        <v>-0.52253061224489794</v>
      </c>
      <c r="J45" s="137">
        <f t="shared" si="1"/>
        <v>-12.802</v>
      </c>
      <c r="K45" s="105" t="s">
        <v>429</v>
      </c>
      <c r="L45" s="17">
        <v>23.28</v>
      </c>
      <c r="M45" s="74">
        <f t="shared" si="2"/>
        <v>3.492</v>
      </c>
      <c r="N45" s="17">
        <v>8.09</v>
      </c>
      <c r="O45" s="17">
        <v>24.5</v>
      </c>
      <c r="P45" s="108">
        <v>17703</v>
      </c>
    </row>
    <row r="46" spans="1:19" s="50" customFormat="1">
      <c r="A46" s="55"/>
      <c r="B46" s="43" t="s">
        <v>5822</v>
      </c>
      <c r="C46" s="47" t="s">
        <v>5824</v>
      </c>
      <c r="D46" s="47"/>
      <c r="E46" s="52" t="s">
        <v>5823</v>
      </c>
      <c r="F46" s="52" t="s">
        <v>5825</v>
      </c>
      <c r="H46" s="47"/>
      <c r="I46" s="97">
        <f t="shared" si="0"/>
        <v>-0.69095238095238098</v>
      </c>
      <c r="J46" s="98">
        <f t="shared" si="1"/>
        <v>-7.2549999999999999</v>
      </c>
      <c r="K46" s="94" t="s">
        <v>429</v>
      </c>
      <c r="L46" s="49">
        <v>10.5</v>
      </c>
      <c r="M46" s="99">
        <f t="shared" si="2"/>
        <v>1.575</v>
      </c>
      <c r="N46" s="49">
        <v>5.68</v>
      </c>
      <c r="O46" s="49">
        <v>10.5</v>
      </c>
      <c r="P46" s="82">
        <v>49851</v>
      </c>
      <c r="S46" s="52"/>
    </row>
    <row r="47" spans="1:19" s="39" customFormat="1">
      <c r="A47" s="40">
        <v>44709</v>
      </c>
      <c r="B47" s="24" t="s">
        <v>5826</v>
      </c>
      <c r="C47" s="22" t="s">
        <v>5828</v>
      </c>
      <c r="D47" s="22"/>
      <c r="E47" s="53" t="s">
        <v>5827</v>
      </c>
      <c r="F47" s="53" t="s">
        <v>5829</v>
      </c>
      <c r="H47" s="22"/>
      <c r="I47" s="136">
        <f t="shared" si="0"/>
        <v>-0.58633333333333326</v>
      </c>
      <c r="J47" s="137">
        <f t="shared" si="1"/>
        <v>-12.312999999999999</v>
      </c>
      <c r="K47" s="105" t="s">
        <v>429</v>
      </c>
      <c r="L47" s="17">
        <v>20.82</v>
      </c>
      <c r="M47" s="74">
        <f t="shared" si="2"/>
        <v>3.1229999999999998</v>
      </c>
      <c r="N47" s="17">
        <v>9.01</v>
      </c>
      <c r="O47" s="17">
        <v>21</v>
      </c>
      <c r="P47" s="108">
        <v>18113</v>
      </c>
    </row>
    <row r="48" spans="1:19" s="39" customFormat="1">
      <c r="A48" s="36"/>
      <c r="B48" s="24" t="s">
        <v>5830</v>
      </c>
      <c r="C48" s="22" t="s">
        <v>5832</v>
      </c>
      <c r="D48" s="22"/>
      <c r="E48" s="53" t="s">
        <v>5831</v>
      </c>
      <c r="F48" s="53" t="s">
        <v>5833</v>
      </c>
      <c r="H48" s="22"/>
      <c r="I48" s="136">
        <f t="shared" si="0"/>
        <v>-0.13795238095238091</v>
      </c>
      <c r="J48" s="137">
        <f t="shared" si="1"/>
        <v>-2.8969999999999994</v>
      </c>
      <c r="K48" s="105" t="s">
        <v>17</v>
      </c>
      <c r="L48" s="17">
        <v>27.98</v>
      </c>
      <c r="M48" s="74">
        <f t="shared" si="2"/>
        <v>4.1970000000000001</v>
      </c>
      <c r="N48" s="17">
        <v>5.68</v>
      </c>
      <c r="O48" s="17">
        <v>21</v>
      </c>
      <c r="P48" s="108">
        <v>54655</v>
      </c>
    </row>
    <row r="49" spans="1:20" s="39" customFormat="1">
      <c r="A49" s="36"/>
      <c r="B49" s="24" t="s">
        <v>5834</v>
      </c>
      <c r="C49" s="22" t="s">
        <v>5836</v>
      </c>
      <c r="D49" s="22"/>
      <c r="E49" s="53" t="s">
        <v>5835</v>
      </c>
      <c r="F49" s="53" t="s">
        <v>5837</v>
      </c>
      <c r="H49" s="22"/>
      <c r="I49" s="136">
        <f t="shared" si="0"/>
        <v>-0.4642857142857143</v>
      </c>
      <c r="J49" s="137">
        <f t="shared" si="1"/>
        <v>-8.125</v>
      </c>
      <c r="K49" s="105" t="s">
        <v>429</v>
      </c>
      <c r="L49" s="17">
        <v>17.5</v>
      </c>
      <c r="M49" s="74">
        <f t="shared" si="2"/>
        <v>2.625</v>
      </c>
      <c r="N49" s="17">
        <v>5.5</v>
      </c>
      <c r="O49" s="17">
        <v>17.5</v>
      </c>
      <c r="P49" s="108">
        <v>245595</v>
      </c>
      <c r="R49" s="53"/>
    </row>
    <row r="50" spans="1:20" s="39" customFormat="1">
      <c r="A50" s="40"/>
      <c r="B50" s="24" t="s">
        <v>5838</v>
      </c>
      <c r="C50" s="22" t="s">
        <v>5840</v>
      </c>
      <c r="D50" s="22"/>
      <c r="E50" s="53" t="s">
        <v>5839</v>
      </c>
      <c r="F50" s="53" t="s">
        <v>5841</v>
      </c>
      <c r="H50" s="22"/>
      <c r="I50" s="136">
        <f t="shared" si="0"/>
        <v>0.43822448979591833</v>
      </c>
      <c r="J50" s="137">
        <f t="shared" si="1"/>
        <v>10.736499999999999</v>
      </c>
      <c r="K50" s="105" t="s">
        <v>17</v>
      </c>
      <c r="L50" s="17">
        <v>49.89</v>
      </c>
      <c r="M50" s="74">
        <f t="shared" si="2"/>
        <v>7.4834999999999994</v>
      </c>
      <c r="N50" s="17">
        <v>7.17</v>
      </c>
      <c r="O50" s="17">
        <v>24.5</v>
      </c>
      <c r="P50" s="108">
        <v>194885</v>
      </c>
    </row>
    <row r="51" spans="1:20" s="39" customFormat="1">
      <c r="A51" s="36"/>
      <c r="B51" s="24" t="s">
        <v>5842</v>
      </c>
      <c r="C51" s="22" t="s">
        <v>5844</v>
      </c>
      <c r="D51" s="22"/>
      <c r="E51" s="53" t="s">
        <v>5843</v>
      </c>
      <c r="F51" s="53" t="s">
        <v>5845</v>
      </c>
      <c r="H51" s="22"/>
      <c r="I51" s="136">
        <f t="shared" si="0"/>
        <v>0.44282930631332817</v>
      </c>
      <c r="J51" s="137">
        <f t="shared" si="1"/>
        <v>17.044500000000003</v>
      </c>
      <c r="K51" s="105" t="s">
        <v>17</v>
      </c>
      <c r="L51" s="17">
        <v>72.97</v>
      </c>
      <c r="M51" s="74">
        <f t="shared" si="2"/>
        <v>10.945499999999999</v>
      </c>
      <c r="N51" s="17">
        <v>6.49</v>
      </c>
      <c r="O51" s="17">
        <v>38.49</v>
      </c>
      <c r="P51" s="108">
        <v>39609</v>
      </c>
    </row>
    <row r="52" spans="1:20" s="39" customFormat="1">
      <c r="A52" s="36"/>
      <c r="B52" s="24" t="s">
        <v>5846</v>
      </c>
      <c r="C52" s="22" t="s">
        <v>5848</v>
      </c>
      <c r="D52" s="22"/>
      <c r="E52" s="53" t="s">
        <v>5847</v>
      </c>
      <c r="F52" s="53" t="s">
        <v>5849</v>
      </c>
      <c r="H52" s="22"/>
      <c r="I52" s="136">
        <f t="shared" si="0"/>
        <v>-0.24460714285714283</v>
      </c>
      <c r="J52" s="137">
        <f t="shared" si="1"/>
        <v>-6.8489999999999993</v>
      </c>
      <c r="K52" s="105" t="s">
        <v>429</v>
      </c>
      <c r="L52" s="17">
        <v>33.86</v>
      </c>
      <c r="M52" s="74">
        <f t="shared" si="2"/>
        <v>5.0789999999999997</v>
      </c>
      <c r="N52" s="17">
        <v>7.63</v>
      </c>
      <c r="O52" s="17">
        <v>28</v>
      </c>
      <c r="P52" s="108" t="s">
        <v>29</v>
      </c>
    </row>
    <row r="53" spans="1:20" s="39" customFormat="1">
      <c r="A53" s="42"/>
      <c r="B53" s="24" t="s">
        <v>5850</v>
      </c>
      <c r="C53" s="22" t="s">
        <v>5853</v>
      </c>
      <c r="D53" s="22"/>
      <c r="E53" s="53" t="s">
        <v>5851</v>
      </c>
      <c r="F53" s="53" t="s">
        <v>5854</v>
      </c>
      <c r="H53" s="22"/>
      <c r="I53" s="136">
        <f t="shared" si="0"/>
        <v>-0.12622727272727283</v>
      </c>
      <c r="J53" s="137">
        <f t="shared" si="1"/>
        <v>-1.388500000000001</v>
      </c>
      <c r="K53" s="105" t="s">
        <v>429</v>
      </c>
      <c r="L53" s="17">
        <v>17.989999999999998</v>
      </c>
      <c r="M53" s="74">
        <f t="shared" si="2"/>
        <v>2.6984999999999997</v>
      </c>
      <c r="N53" s="17">
        <v>5.68</v>
      </c>
      <c r="O53" s="17">
        <v>11</v>
      </c>
      <c r="P53" s="108">
        <v>24884</v>
      </c>
      <c r="T53" s="53"/>
    </row>
    <row r="54" spans="1:20" s="39" customFormat="1">
      <c r="A54" s="170"/>
      <c r="B54" s="24" t="s">
        <v>5855</v>
      </c>
      <c r="C54" s="105" t="s">
        <v>5852</v>
      </c>
      <c r="D54" s="105"/>
      <c r="E54" s="115" t="s">
        <v>5856</v>
      </c>
      <c r="F54" s="115" t="s">
        <v>5857</v>
      </c>
      <c r="G54" s="106"/>
      <c r="H54" s="105"/>
      <c r="I54" s="136">
        <f t="shared" si="0"/>
        <v>2.9606000000000003</v>
      </c>
      <c r="J54" s="137">
        <f t="shared" si="1"/>
        <v>14.803000000000001</v>
      </c>
      <c r="K54" s="105" t="s">
        <v>17</v>
      </c>
      <c r="L54" s="17">
        <v>29.98</v>
      </c>
      <c r="M54" s="74">
        <f t="shared" si="2"/>
        <v>4.4969999999999999</v>
      </c>
      <c r="N54" s="74">
        <v>5.68</v>
      </c>
      <c r="O54" s="74">
        <v>5</v>
      </c>
      <c r="P54" s="110">
        <v>287999</v>
      </c>
    </row>
    <row r="55" spans="1:20" s="50" customFormat="1">
      <c r="A55" s="101"/>
      <c r="B55" s="43" t="s">
        <v>5858</v>
      </c>
      <c r="C55" s="94" t="s">
        <v>5860</v>
      </c>
      <c r="D55" s="94"/>
      <c r="E55" s="95" t="s">
        <v>5859</v>
      </c>
      <c r="F55" s="95" t="s">
        <v>5861</v>
      </c>
      <c r="G55" s="96"/>
      <c r="H55" s="94"/>
      <c r="I55" s="97">
        <f t="shared" si="0"/>
        <v>6.355500000000001</v>
      </c>
      <c r="J55" s="98">
        <f t="shared" si="1"/>
        <v>31.777500000000003</v>
      </c>
      <c r="K55" s="94" t="s">
        <v>17</v>
      </c>
      <c r="L55" s="99">
        <v>49.95</v>
      </c>
      <c r="M55" s="99">
        <f t="shared" si="2"/>
        <v>7.4924999999999997</v>
      </c>
      <c r="N55" s="99">
        <v>5.68</v>
      </c>
      <c r="O55" s="99">
        <v>5</v>
      </c>
      <c r="P55" s="100" t="s">
        <v>29</v>
      </c>
    </row>
    <row r="56" spans="1:20" s="39" customFormat="1">
      <c r="A56" s="104"/>
      <c r="B56" s="24"/>
      <c r="C56" s="105"/>
      <c r="D56" s="105"/>
      <c r="E56" s="115"/>
      <c r="F56" s="115"/>
      <c r="G56" s="106"/>
      <c r="H56" s="105"/>
      <c r="I56" s="136" t="e">
        <f t="shared" si="0"/>
        <v>#DIV/0!</v>
      </c>
      <c r="J56" s="137">
        <f t="shared" si="1"/>
        <v>0</v>
      </c>
      <c r="K56" s="105"/>
      <c r="L56" s="74"/>
      <c r="M56" s="74">
        <f t="shared" si="2"/>
        <v>0</v>
      </c>
      <c r="N56" s="74"/>
      <c r="O56" s="74"/>
      <c r="P56" s="110"/>
    </row>
    <row r="57" spans="1:20" s="39" customFormat="1">
      <c r="A57" s="104"/>
      <c r="B57" s="24"/>
      <c r="C57" s="105"/>
      <c r="D57" s="105"/>
      <c r="E57" s="115"/>
      <c r="F57" s="115"/>
      <c r="G57" s="106"/>
      <c r="H57" s="105"/>
      <c r="I57" s="136" t="e">
        <f t="shared" si="0"/>
        <v>#DIV/0!</v>
      </c>
      <c r="J57" s="137">
        <f t="shared" si="1"/>
        <v>0</v>
      </c>
      <c r="K57" s="105"/>
      <c r="L57" s="74"/>
      <c r="M57" s="74">
        <f t="shared" si="2"/>
        <v>0</v>
      </c>
      <c r="N57" s="74"/>
      <c r="O57" s="74"/>
      <c r="P57" s="110"/>
    </row>
    <row r="58" spans="1:20" s="39" customFormat="1">
      <c r="A58" s="107"/>
      <c r="B58" s="24"/>
      <c r="C58" s="105"/>
      <c r="D58" s="105"/>
      <c r="E58" s="115"/>
      <c r="F58" s="115"/>
      <c r="G58" s="106"/>
      <c r="H58" s="105"/>
      <c r="I58" s="136" t="e">
        <f t="shared" si="0"/>
        <v>#DIV/0!</v>
      </c>
      <c r="J58" s="137">
        <f t="shared" si="1"/>
        <v>0</v>
      </c>
      <c r="K58" s="105"/>
      <c r="L58" s="74"/>
      <c r="M58" s="74">
        <f t="shared" si="2"/>
        <v>0</v>
      </c>
      <c r="N58" s="74"/>
      <c r="O58" s="74"/>
      <c r="P58" s="110"/>
    </row>
    <row r="59" spans="1:20" s="39" customFormat="1">
      <c r="A59" s="104"/>
      <c r="B59" s="24"/>
      <c r="C59" s="105"/>
      <c r="D59" s="105"/>
      <c r="E59" s="115"/>
      <c r="F59" s="115"/>
      <c r="G59" s="106"/>
      <c r="H59" s="105"/>
      <c r="I59" s="136" t="e">
        <f t="shared" si="0"/>
        <v>#DIV/0!</v>
      </c>
      <c r="J59" s="137">
        <f t="shared" si="1"/>
        <v>0</v>
      </c>
      <c r="K59" s="105"/>
      <c r="L59" s="74"/>
      <c r="M59" s="74">
        <f t="shared" si="2"/>
        <v>0</v>
      </c>
      <c r="N59" s="116"/>
      <c r="O59" s="74"/>
      <c r="P59" s="110"/>
    </row>
    <row r="60" spans="1:20" s="39" customFormat="1">
      <c r="A60" s="104"/>
      <c r="B60" s="24"/>
      <c r="C60" s="105"/>
      <c r="D60" s="105"/>
      <c r="E60" s="115"/>
      <c r="F60" s="115"/>
      <c r="G60" s="106"/>
      <c r="H60" s="105"/>
      <c r="I60" s="136" t="e">
        <f t="shared" si="0"/>
        <v>#DIV/0!</v>
      </c>
      <c r="J60" s="137">
        <f t="shared" si="1"/>
        <v>0</v>
      </c>
      <c r="K60" s="105"/>
      <c r="L60" s="74"/>
      <c r="M60" s="74">
        <f t="shared" si="2"/>
        <v>0</v>
      </c>
      <c r="N60" s="116"/>
      <c r="O60" s="74"/>
      <c r="P60" s="110"/>
    </row>
    <row r="61" spans="1:20" s="39" customFormat="1">
      <c r="A61" s="104"/>
      <c r="B61" s="24"/>
      <c r="C61" s="105"/>
      <c r="D61" s="105"/>
      <c r="E61" s="115"/>
      <c r="F61" s="115"/>
      <c r="G61" s="106"/>
      <c r="H61" s="105"/>
      <c r="I61" s="136" t="e">
        <f t="shared" si="0"/>
        <v>#DIV/0!</v>
      </c>
      <c r="J61" s="137">
        <f t="shared" si="1"/>
        <v>0</v>
      </c>
      <c r="K61" s="105"/>
      <c r="L61" s="74"/>
      <c r="M61" s="74">
        <f t="shared" si="2"/>
        <v>0</v>
      </c>
      <c r="N61" s="74"/>
      <c r="O61" s="74"/>
      <c r="P61" s="110"/>
    </row>
    <row r="62" spans="1:20" s="50" customFormat="1">
      <c r="A62" s="104"/>
      <c r="B62" s="24"/>
      <c r="C62" s="105"/>
      <c r="D62" s="105"/>
      <c r="E62" s="115"/>
      <c r="F62" s="115"/>
      <c r="G62" s="106"/>
      <c r="H62" s="105"/>
      <c r="I62" s="136" t="e">
        <f t="shared" si="0"/>
        <v>#DIV/0!</v>
      </c>
      <c r="J62" s="137">
        <f t="shared" si="1"/>
        <v>0</v>
      </c>
      <c r="K62" s="105"/>
      <c r="L62" s="74"/>
      <c r="M62" s="74">
        <f t="shared" si="2"/>
        <v>0</v>
      </c>
      <c r="N62" s="74"/>
      <c r="O62" s="74"/>
      <c r="P62" s="110"/>
      <c r="Q62" s="39"/>
      <c r="R62" s="52"/>
    </row>
    <row r="63" spans="1:20" s="39" customFormat="1">
      <c r="A63" s="107"/>
      <c r="B63" s="24"/>
      <c r="C63" s="105"/>
      <c r="D63" s="105"/>
      <c r="E63" s="115"/>
      <c r="F63" s="115"/>
      <c r="G63" s="106"/>
      <c r="H63" s="105"/>
      <c r="I63" s="136" t="e">
        <f t="shared" si="0"/>
        <v>#DIV/0!</v>
      </c>
      <c r="J63" s="137">
        <f t="shared" si="1"/>
        <v>0</v>
      </c>
      <c r="K63" s="105"/>
      <c r="L63" s="74"/>
      <c r="M63" s="74">
        <f t="shared" si="2"/>
        <v>0</v>
      </c>
      <c r="N63" s="74"/>
      <c r="O63" s="74"/>
      <c r="P63" s="110"/>
    </row>
    <row r="64" spans="1:20" s="39" customFormat="1">
      <c r="A64" s="104"/>
      <c r="B64" s="24"/>
      <c r="C64" s="105"/>
      <c r="D64" s="105"/>
      <c r="E64" s="115"/>
      <c r="F64" s="115"/>
      <c r="G64" s="106"/>
      <c r="H64" s="105"/>
      <c r="I64" s="136" t="e">
        <f t="shared" si="0"/>
        <v>#DIV/0!</v>
      </c>
      <c r="J64" s="137">
        <f t="shared" si="1"/>
        <v>0</v>
      </c>
      <c r="K64" s="105"/>
      <c r="L64" s="74"/>
      <c r="M64" s="74">
        <f t="shared" si="2"/>
        <v>0</v>
      </c>
      <c r="N64" s="74"/>
      <c r="O64" s="74"/>
      <c r="P64" s="110"/>
      <c r="R64" s="53"/>
    </row>
    <row r="65" spans="1:22" s="39" customFormat="1">
      <c r="A65" s="104"/>
      <c r="B65" s="24"/>
      <c r="C65" s="105"/>
      <c r="D65" s="105"/>
      <c r="E65" s="115"/>
      <c r="F65" s="115"/>
      <c r="G65" s="106"/>
      <c r="H65" s="105"/>
      <c r="I65" s="136" t="e">
        <f t="shared" ref="I65:I96" si="3">J65/O65</f>
        <v>#DIV/0!</v>
      </c>
      <c r="J65" s="137">
        <f t="shared" ref="J65:J96" si="4">L65-N65-O65-M65</f>
        <v>0</v>
      </c>
      <c r="K65" s="105"/>
      <c r="L65" s="74"/>
      <c r="M65" s="74">
        <f t="shared" ref="M65:M96" si="5">L65*15%</f>
        <v>0</v>
      </c>
      <c r="N65" s="74"/>
      <c r="O65" s="74"/>
      <c r="P65" s="110"/>
    </row>
    <row r="66" spans="1:22" s="39" customFormat="1">
      <c r="A66" s="107"/>
      <c r="B66" s="24"/>
      <c r="C66" s="105"/>
      <c r="D66" s="105"/>
      <c r="E66" s="115"/>
      <c r="F66" s="115"/>
      <c r="G66" s="106"/>
      <c r="H66" s="105"/>
      <c r="I66" s="136" t="e">
        <f t="shared" si="3"/>
        <v>#DIV/0!</v>
      </c>
      <c r="J66" s="137">
        <f t="shared" si="4"/>
        <v>0</v>
      </c>
      <c r="K66" s="105"/>
      <c r="L66" s="74"/>
      <c r="M66" s="74">
        <f t="shared" si="5"/>
        <v>0</v>
      </c>
      <c r="N66" s="74"/>
      <c r="O66" s="74"/>
      <c r="P66" s="110"/>
    </row>
    <row r="67" spans="1:22" s="39" customFormat="1">
      <c r="A67" s="104"/>
      <c r="B67" s="24"/>
      <c r="C67" s="105"/>
      <c r="D67" s="105"/>
      <c r="E67" s="115"/>
      <c r="F67" s="115"/>
      <c r="G67" s="106"/>
      <c r="H67" s="105"/>
      <c r="I67" s="136" t="e">
        <f t="shared" si="3"/>
        <v>#DIV/0!</v>
      </c>
      <c r="J67" s="137">
        <f t="shared" si="4"/>
        <v>0</v>
      </c>
      <c r="K67" s="105"/>
      <c r="L67" s="74"/>
      <c r="M67" s="74">
        <f t="shared" si="5"/>
        <v>0</v>
      </c>
      <c r="N67" s="74"/>
      <c r="O67" s="74"/>
      <c r="P67" s="110"/>
    </row>
    <row r="68" spans="1:22" s="39" customFormat="1">
      <c r="A68" s="104"/>
      <c r="B68" s="24"/>
      <c r="C68" s="105"/>
      <c r="D68" s="105"/>
      <c r="E68" s="115"/>
      <c r="F68" s="115"/>
      <c r="G68" s="106"/>
      <c r="H68" s="105"/>
      <c r="I68" s="136" t="e">
        <f t="shared" si="3"/>
        <v>#DIV/0!</v>
      </c>
      <c r="J68" s="137">
        <f t="shared" si="4"/>
        <v>0</v>
      </c>
      <c r="K68" s="105"/>
      <c r="L68" s="74"/>
      <c r="M68" s="74">
        <f t="shared" si="5"/>
        <v>0</v>
      </c>
      <c r="N68" s="74"/>
      <c r="O68" s="74"/>
      <c r="P68" s="110"/>
    </row>
    <row r="69" spans="1:22" s="39" customFormat="1">
      <c r="A69" s="104"/>
      <c r="B69" s="58"/>
      <c r="C69" s="105"/>
      <c r="D69" s="105"/>
      <c r="E69" s="115"/>
      <c r="F69" s="115"/>
      <c r="G69" s="106"/>
      <c r="H69" s="105"/>
      <c r="I69" s="136" t="e">
        <f t="shared" si="3"/>
        <v>#DIV/0!</v>
      </c>
      <c r="J69" s="137">
        <f t="shared" si="4"/>
        <v>0</v>
      </c>
      <c r="K69" s="105"/>
      <c r="L69" s="74"/>
      <c r="M69" s="74">
        <f t="shared" si="5"/>
        <v>0</v>
      </c>
      <c r="N69" s="74"/>
      <c r="O69" s="74"/>
      <c r="P69" s="110"/>
      <c r="S69" s="53"/>
    </row>
    <row r="70" spans="1:22" s="39" customFormat="1">
      <c r="A70" s="104"/>
      <c r="B70" s="24"/>
      <c r="C70" s="105"/>
      <c r="D70" s="105"/>
      <c r="E70" s="115"/>
      <c r="F70" s="115"/>
      <c r="G70" s="106"/>
      <c r="H70" s="105"/>
      <c r="I70" s="136" t="e">
        <f t="shared" si="3"/>
        <v>#DIV/0!</v>
      </c>
      <c r="J70" s="137">
        <f t="shared" si="4"/>
        <v>0</v>
      </c>
      <c r="K70" s="105"/>
      <c r="L70" s="74"/>
      <c r="M70" s="74">
        <f t="shared" si="5"/>
        <v>0</v>
      </c>
      <c r="N70" s="74"/>
      <c r="O70" s="74"/>
      <c r="P70" s="110"/>
    </row>
    <row r="71" spans="1:22" s="39" customFormat="1">
      <c r="A71" s="104"/>
      <c r="B71" s="58"/>
      <c r="C71" s="105"/>
      <c r="D71" s="105"/>
      <c r="E71" s="115"/>
      <c r="F71" s="115"/>
      <c r="G71" s="106"/>
      <c r="H71" s="105"/>
      <c r="I71" s="136" t="e">
        <f t="shared" si="3"/>
        <v>#DIV/0!</v>
      </c>
      <c r="J71" s="137">
        <f t="shared" si="4"/>
        <v>0</v>
      </c>
      <c r="K71" s="105"/>
      <c r="L71" s="74"/>
      <c r="M71" s="74">
        <f t="shared" si="5"/>
        <v>0</v>
      </c>
      <c r="N71" s="74"/>
      <c r="O71" s="74"/>
      <c r="P71" s="110"/>
    </row>
    <row r="72" spans="1:22" s="50" customFormat="1">
      <c r="A72" s="104"/>
      <c r="B72" s="24"/>
      <c r="C72" s="105"/>
      <c r="D72" s="105"/>
      <c r="E72" s="115"/>
      <c r="F72" s="115"/>
      <c r="G72" s="106"/>
      <c r="H72" s="105"/>
      <c r="I72" s="136" t="e">
        <f t="shared" si="3"/>
        <v>#DIV/0!</v>
      </c>
      <c r="J72" s="137">
        <f t="shared" si="4"/>
        <v>0</v>
      </c>
      <c r="K72" s="105"/>
      <c r="L72" s="74"/>
      <c r="M72" s="74">
        <f t="shared" si="5"/>
        <v>0</v>
      </c>
      <c r="N72" s="74"/>
      <c r="O72" s="74"/>
      <c r="P72" s="110"/>
      <c r="Q72" s="39"/>
      <c r="R72" s="39"/>
      <c r="S72" s="39"/>
      <c r="T72" s="39"/>
      <c r="U72" s="39"/>
      <c r="V72" s="39"/>
    </row>
    <row r="73" spans="1:22" s="39" customFormat="1">
      <c r="A73" s="107"/>
      <c r="B73" s="24"/>
      <c r="C73" s="105"/>
      <c r="D73" s="105"/>
      <c r="E73" s="115"/>
      <c r="F73" s="115"/>
      <c r="G73" s="106"/>
      <c r="H73" s="105"/>
      <c r="I73" s="136" t="e">
        <f t="shared" si="3"/>
        <v>#DIV/0!</v>
      </c>
      <c r="J73" s="137">
        <f t="shared" si="4"/>
        <v>0</v>
      </c>
      <c r="K73" s="105"/>
      <c r="L73" s="74"/>
      <c r="M73" s="74">
        <f t="shared" si="5"/>
        <v>0</v>
      </c>
      <c r="N73" s="74"/>
      <c r="O73" s="116"/>
      <c r="P73" s="110"/>
      <c r="R73" s="53"/>
    </row>
    <row r="74" spans="1:22" s="39" customFormat="1">
      <c r="A74" s="107"/>
      <c r="B74" s="24"/>
      <c r="C74" s="105"/>
      <c r="D74" s="105"/>
      <c r="E74" s="115"/>
      <c r="F74" s="115"/>
      <c r="G74" s="106"/>
      <c r="H74" s="105"/>
      <c r="I74" s="136" t="e">
        <f t="shared" si="3"/>
        <v>#DIV/0!</v>
      </c>
      <c r="J74" s="137">
        <f t="shared" si="4"/>
        <v>0</v>
      </c>
      <c r="K74" s="105"/>
      <c r="L74" s="74"/>
      <c r="M74" s="74">
        <f t="shared" si="5"/>
        <v>0</v>
      </c>
      <c r="N74" s="74"/>
      <c r="O74" s="74"/>
      <c r="P74" s="110"/>
    </row>
    <row r="75" spans="1:22" s="39" customFormat="1">
      <c r="A75" s="36"/>
      <c r="B75" s="24"/>
      <c r="C75" s="105"/>
      <c r="D75" s="105"/>
      <c r="E75" s="115"/>
      <c r="F75" s="115"/>
      <c r="G75" s="106"/>
      <c r="H75" s="105"/>
      <c r="I75" s="136" t="e">
        <f t="shared" si="3"/>
        <v>#DIV/0!</v>
      </c>
      <c r="J75" s="137">
        <f t="shared" si="4"/>
        <v>0</v>
      </c>
      <c r="K75" s="105"/>
      <c r="L75" s="74"/>
      <c r="M75" s="74">
        <f t="shared" si="5"/>
        <v>0</v>
      </c>
      <c r="N75" s="74"/>
      <c r="O75" s="74"/>
      <c r="P75" s="110"/>
    </row>
    <row r="76" spans="1:22">
      <c r="A76" s="36"/>
      <c r="B76" s="24"/>
      <c r="C76" s="105"/>
      <c r="D76" s="105"/>
      <c r="E76" s="115"/>
      <c r="F76" s="115"/>
      <c r="G76" s="106"/>
      <c r="H76" s="105"/>
      <c r="I76" s="136" t="e">
        <f t="shared" si="3"/>
        <v>#DIV/0!</v>
      </c>
      <c r="J76" s="137">
        <f t="shared" si="4"/>
        <v>0</v>
      </c>
      <c r="K76" s="105"/>
      <c r="L76" s="74"/>
      <c r="M76" s="74">
        <f t="shared" si="5"/>
        <v>0</v>
      </c>
      <c r="N76" s="74"/>
      <c r="O76" s="74"/>
      <c r="P76" s="110"/>
      <c r="Q76" s="39"/>
      <c r="R76" s="39"/>
      <c r="S76" s="39"/>
      <c r="T76" s="39"/>
      <c r="U76" s="39"/>
      <c r="V76" s="39"/>
    </row>
    <row r="77" spans="1:22" s="50" customFormat="1">
      <c r="A77" s="36"/>
      <c r="B77" s="24"/>
      <c r="C77" s="105"/>
      <c r="D77" s="105"/>
      <c r="E77" s="115"/>
      <c r="F77" s="115"/>
      <c r="G77" s="106"/>
      <c r="H77" s="105"/>
      <c r="I77" s="136" t="e">
        <f t="shared" si="3"/>
        <v>#DIV/0!</v>
      </c>
      <c r="J77" s="137">
        <f t="shared" si="4"/>
        <v>0</v>
      </c>
      <c r="K77" s="105"/>
      <c r="L77" s="74"/>
      <c r="M77" s="74">
        <f t="shared" si="5"/>
        <v>0</v>
      </c>
      <c r="N77" s="74"/>
      <c r="O77" s="74"/>
      <c r="P77" s="110"/>
      <c r="Q77" s="39"/>
    </row>
    <row r="78" spans="1:22">
      <c r="A78" s="40"/>
      <c r="B78" s="24"/>
      <c r="C78" s="105"/>
      <c r="D78" s="105"/>
      <c r="E78" s="115"/>
      <c r="F78" s="115"/>
      <c r="G78" s="106"/>
      <c r="H78" s="105"/>
      <c r="I78" s="136" t="e">
        <f t="shared" si="3"/>
        <v>#DIV/0!</v>
      </c>
      <c r="J78" s="137">
        <f t="shared" si="4"/>
        <v>0</v>
      </c>
      <c r="K78" s="105"/>
      <c r="L78" s="74"/>
      <c r="M78" s="74">
        <f t="shared" si="5"/>
        <v>0</v>
      </c>
      <c r="N78" s="74"/>
      <c r="O78" s="74"/>
      <c r="P78" s="110"/>
      <c r="Q78" s="39"/>
      <c r="R78" s="52"/>
      <c r="S78" s="39"/>
      <c r="T78" s="39"/>
      <c r="U78" s="39"/>
      <c r="V78" s="39"/>
    </row>
    <row r="79" spans="1:22">
      <c r="A79" s="36"/>
      <c r="B79" s="24"/>
      <c r="C79" s="105"/>
      <c r="D79" s="105"/>
      <c r="E79" s="115"/>
      <c r="F79" s="115"/>
      <c r="G79" s="106"/>
      <c r="H79" s="105"/>
      <c r="I79" s="136" t="e">
        <f t="shared" si="3"/>
        <v>#DIV/0!</v>
      </c>
      <c r="J79" s="137">
        <f t="shared" si="4"/>
        <v>0</v>
      </c>
      <c r="K79" s="105"/>
      <c r="L79" s="74"/>
      <c r="M79" s="74">
        <f t="shared" si="5"/>
        <v>0</v>
      </c>
      <c r="N79" s="74"/>
      <c r="O79" s="74"/>
      <c r="P79" s="110"/>
      <c r="Q79" s="39"/>
      <c r="R79" s="39"/>
      <c r="S79" s="39"/>
      <c r="T79" s="39"/>
      <c r="U79" s="39"/>
      <c r="V79" s="39"/>
    </row>
    <row r="80" spans="1:22" s="39" customFormat="1">
      <c r="A80" s="36"/>
      <c r="B80" s="24"/>
      <c r="C80" s="105"/>
      <c r="D80" s="105"/>
      <c r="E80" s="115"/>
      <c r="F80" s="115"/>
      <c r="G80" s="106"/>
      <c r="H80" s="105"/>
      <c r="I80" s="136" t="e">
        <f t="shared" si="3"/>
        <v>#DIV/0!</v>
      </c>
      <c r="J80" s="137">
        <f t="shared" si="4"/>
        <v>0</v>
      </c>
      <c r="K80" s="105"/>
      <c r="L80" s="74"/>
      <c r="M80" s="74">
        <f t="shared" si="5"/>
        <v>0</v>
      </c>
      <c r="N80" s="74"/>
      <c r="O80" s="74"/>
      <c r="P80" s="110"/>
    </row>
    <row r="81" spans="1:22">
      <c r="A81" s="36"/>
      <c r="B81" s="24"/>
      <c r="C81" s="22"/>
      <c r="D81" s="22"/>
      <c r="E81" s="53"/>
      <c r="F81" s="53"/>
      <c r="G81" s="39"/>
      <c r="H81" s="22"/>
      <c r="I81" s="136" t="e">
        <f t="shared" si="3"/>
        <v>#DIV/0!</v>
      </c>
      <c r="J81" s="137">
        <f t="shared" si="4"/>
        <v>0</v>
      </c>
      <c r="K81" s="22"/>
      <c r="L81" s="17"/>
      <c r="M81" s="74">
        <f t="shared" si="5"/>
        <v>0</v>
      </c>
      <c r="N81" s="17"/>
      <c r="O81" s="17"/>
      <c r="P81" s="108"/>
      <c r="Q81" s="39"/>
      <c r="R81" s="39"/>
      <c r="S81" s="39"/>
      <c r="T81" s="39"/>
      <c r="U81" s="39"/>
      <c r="V81" s="39"/>
    </row>
    <row r="82" spans="1:22" s="50" customFormat="1">
      <c r="A82" s="36"/>
      <c r="B82" s="24"/>
      <c r="C82" s="22"/>
      <c r="D82" s="22"/>
      <c r="E82" s="53"/>
      <c r="F82" s="53"/>
      <c r="G82" s="39"/>
      <c r="H82" s="22"/>
      <c r="I82" s="136" t="e">
        <f t="shared" si="3"/>
        <v>#DIV/0!</v>
      </c>
      <c r="J82" s="137">
        <f t="shared" si="4"/>
        <v>0</v>
      </c>
      <c r="K82" s="22"/>
      <c r="L82" s="17"/>
      <c r="M82" s="74">
        <f t="shared" si="5"/>
        <v>0</v>
      </c>
      <c r="N82" s="17"/>
      <c r="O82" s="17"/>
      <c r="P82" s="22"/>
      <c r="Q82" s="39"/>
      <c r="R82" s="39"/>
      <c r="S82" s="53"/>
      <c r="T82" s="39"/>
      <c r="U82" s="39"/>
      <c r="V82" s="39"/>
    </row>
    <row r="83" spans="1:22">
      <c r="A83" s="40"/>
      <c r="B83" s="24"/>
      <c r="C83" s="22"/>
      <c r="D83" s="22"/>
      <c r="E83" s="53"/>
      <c r="F83" s="53"/>
      <c r="G83" s="39"/>
      <c r="H83" s="22"/>
      <c r="I83" s="136" t="e">
        <f t="shared" si="3"/>
        <v>#DIV/0!</v>
      </c>
      <c r="J83" s="137">
        <f t="shared" si="4"/>
        <v>0</v>
      </c>
      <c r="K83" s="22"/>
      <c r="L83" s="17"/>
      <c r="M83" s="74">
        <f t="shared" si="5"/>
        <v>0</v>
      </c>
      <c r="N83" s="17"/>
      <c r="O83" s="17"/>
      <c r="P83" s="108"/>
      <c r="Q83" s="39"/>
      <c r="R83" s="39"/>
      <c r="S83" s="39"/>
      <c r="T83" s="39"/>
      <c r="U83" s="39"/>
      <c r="V83" s="39"/>
    </row>
    <row r="84" spans="1:22">
      <c r="A84" s="36"/>
      <c r="B84" s="24"/>
      <c r="C84" s="22"/>
      <c r="D84" s="22"/>
      <c r="E84" s="53"/>
      <c r="F84" s="53"/>
      <c r="G84" s="39"/>
      <c r="H84" s="22"/>
      <c r="I84" s="136" t="e">
        <f t="shared" si="3"/>
        <v>#DIV/0!</v>
      </c>
      <c r="J84" s="137">
        <f t="shared" si="4"/>
        <v>0</v>
      </c>
      <c r="K84" s="22"/>
      <c r="L84" s="54"/>
      <c r="M84" s="74">
        <f t="shared" si="5"/>
        <v>0</v>
      </c>
      <c r="N84" s="17"/>
      <c r="O84" s="17"/>
      <c r="P84" s="108"/>
      <c r="Q84" s="39"/>
      <c r="R84" s="39"/>
      <c r="S84" s="39"/>
      <c r="T84" s="39"/>
      <c r="U84" s="39"/>
      <c r="V84" s="39"/>
    </row>
    <row r="85" spans="1:22">
      <c r="A85" s="36"/>
      <c r="B85" s="24"/>
      <c r="C85" s="22"/>
      <c r="D85" s="22"/>
      <c r="E85" s="53"/>
      <c r="F85" s="53"/>
      <c r="G85" s="39"/>
      <c r="H85" s="22"/>
      <c r="I85" s="136" t="e">
        <f t="shared" si="3"/>
        <v>#DIV/0!</v>
      </c>
      <c r="J85" s="137">
        <f t="shared" si="4"/>
        <v>0</v>
      </c>
      <c r="K85" s="22"/>
      <c r="L85" s="17"/>
      <c r="M85" s="74">
        <f t="shared" si="5"/>
        <v>0</v>
      </c>
      <c r="N85" s="17"/>
      <c r="O85" s="17"/>
      <c r="P85" s="108"/>
      <c r="Q85" s="39"/>
      <c r="R85" s="39"/>
      <c r="S85" s="39"/>
      <c r="T85" s="39"/>
      <c r="U85" s="39"/>
      <c r="V85" s="39"/>
    </row>
    <row r="86" spans="1:22">
      <c r="A86" s="36"/>
      <c r="B86" s="24"/>
      <c r="C86" s="22"/>
      <c r="D86" s="22"/>
      <c r="E86" s="53"/>
      <c r="F86" s="53"/>
      <c r="G86" s="39"/>
      <c r="H86" s="22"/>
      <c r="I86" s="136" t="e">
        <f t="shared" si="3"/>
        <v>#DIV/0!</v>
      </c>
      <c r="J86" s="137">
        <f t="shared" si="4"/>
        <v>0</v>
      </c>
      <c r="K86" s="22"/>
      <c r="L86" s="17"/>
      <c r="M86" s="74">
        <f t="shared" si="5"/>
        <v>0</v>
      </c>
      <c r="N86" s="17"/>
      <c r="O86" s="17"/>
      <c r="P86" s="108"/>
      <c r="Q86" s="39"/>
      <c r="R86" s="39"/>
      <c r="S86" s="39"/>
      <c r="T86" s="39"/>
      <c r="U86" s="39"/>
      <c r="V86" s="39"/>
    </row>
    <row r="87" spans="1:22">
      <c r="A87" s="36"/>
      <c r="B87" s="24"/>
      <c r="C87" s="22"/>
      <c r="D87" s="22"/>
      <c r="E87" s="53"/>
      <c r="F87" s="53"/>
      <c r="G87" s="39"/>
      <c r="H87" s="22"/>
      <c r="I87" s="136" t="e">
        <f t="shared" si="3"/>
        <v>#DIV/0!</v>
      </c>
      <c r="J87" s="137">
        <f t="shared" si="4"/>
        <v>0</v>
      </c>
      <c r="K87" s="22"/>
      <c r="L87" s="17"/>
      <c r="M87" s="74">
        <f t="shared" si="5"/>
        <v>0</v>
      </c>
      <c r="N87" s="17"/>
      <c r="O87" s="17"/>
      <c r="P87" s="108"/>
      <c r="Q87" s="39"/>
      <c r="R87" s="39"/>
      <c r="S87" s="39"/>
      <c r="T87" s="39"/>
      <c r="U87" s="39"/>
      <c r="V87" s="39"/>
    </row>
    <row r="88" spans="1:22">
      <c r="A88" s="36"/>
      <c r="B88" s="24"/>
      <c r="C88" s="22"/>
      <c r="D88" s="22"/>
      <c r="E88" s="53"/>
      <c r="F88" s="53"/>
      <c r="G88" s="39"/>
      <c r="H88" s="22"/>
      <c r="I88" s="136" t="e">
        <f t="shared" si="3"/>
        <v>#DIV/0!</v>
      </c>
      <c r="J88" s="137">
        <f t="shared" si="4"/>
        <v>0</v>
      </c>
      <c r="K88" s="22"/>
      <c r="L88" s="17"/>
      <c r="M88" s="74">
        <f t="shared" si="5"/>
        <v>0</v>
      </c>
      <c r="N88" s="17"/>
      <c r="O88" s="54"/>
      <c r="P88" s="108"/>
      <c r="Q88" s="39"/>
      <c r="R88" s="39"/>
      <c r="S88" s="39"/>
      <c r="T88" s="39"/>
      <c r="U88" s="39"/>
      <c r="V88" s="39"/>
    </row>
    <row r="89" spans="1:22" s="50" customFormat="1">
      <c r="A89" s="36"/>
      <c r="B89" s="24"/>
      <c r="C89" s="22"/>
      <c r="D89" s="22"/>
      <c r="E89" s="53"/>
      <c r="F89" s="53"/>
      <c r="G89" s="39"/>
      <c r="H89" s="22"/>
      <c r="I89" s="136" t="e">
        <f t="shared" si="3"/>
        <v>#DIV/0!</v>
      </c>
      <c r="J89" s="137">
        <f t="shared" si="4"/>
        <v>0</v>
      </c>
      <c r="K89" s="22"/>
      <c r="L89" s="17"/>
      <c r="M89" s="74">
        <f t="shared" si="5"/>
        <v>0</v>
      </c>
      <c r="N89" s="17"/>
      <c r="O89" s="17"/>
      <c r="P89" s="108"/>
      <c r="Q89" s="39"/>
      <c r="R89" s="52"/>
    </row>
    <row r="90" spans="1:22">
      <c r="A90" s="36"/>
      <c r="B90" s="24"/>
      <c r="C90" s="22"/>
      <c r="D90" s="22"/>
      <c r="E90" s="53"/>
      <c r="F90" s="53"/>
      <c r="G90" s="39"/>
      <c r="H90" s="22"/>
      <c r="I90" s="136" t="e">
        <f t="shared" si="3"/>
        <v>#DIV/0!</v>
      </c>
      <c r="J90" s="137">
        <f t="shared" si="4"/>
        <v>0</v>
      </c>
      <c r="K90" s="22"/>
      <c r="L90" s="17"/>
      <c r="M90" s="74">
        <f t="shared" si="5"/>
        <v>0</v>
      </c>
      <c r="N90" s="17"/>
      <c r="O90" s="17"/>
      <c r="P90" s="108"/>
      <c r="Q90" s="39"/>
      <c r="R90" s="39"/>
      <c r="S90" s="39"/>
      <c r="T90" s="39"/>
      <c r="U90" s="39"/>
      <c r="V90" s="39"/>
    </row>
    <row r="91" spans="1:22">
      <c r="A91" s="36"/>
      <c r="B91" s="24"/>
      <c r="C91" s="22"/>
      <c r="D91" s="22"/>
      <c r="E91" s="53"/>
      <c r="F91" s="53"/>
      <c r="G91" s="39"/>
      <c r="H91" s="22"/>
      <c r="I91" s="136" t="e">
        <f t="shared" si="3"/>
        <v>#DIV/0!</v>
      </c>
      <c r="J91" s="137">
        <f t="shared" si="4"/>
        <v>0</v>
      </c>
      <c r="K91" s="22"/>
      <c r="L91" s="17"/>
      <c r="M91" s="74">
        <f t="shared" si="5"/>
        <v>0</v>
      </c>
      <c r="N91" s="17"/>
      <c r="O91" s="17"/>
      <c r="P91" s="108"/>
      <c r="Q91" s="39"/>
      <c r="R91" s="39"/>
      <c r="S91" s="39"/>
      <c r="T91" s="39"/>
      <c r="U91" s="39"/>
      <c r="V91" s="39"/>
    </row>
    <row r="92" spans="1:22" s="50" customFormat="1">
      <c r="A92" s="36"/>
      <c r="B92" s="24"/>
      <c r="C92" s="22"/>
      <c r="D92" s="22"/>
      <c r="E92" s="53"/>
      <c r="F92" s="53"/>
      <c r="G92" s="39"/>
      <c r="H92" s="22"/>
      <c r="I92" s="136" t="e">
        <f t="shared" si="3"/>
        <v>#DIV/0!</v>
      </c>
      <c r="J92" s="137">
        <f t="shared" si="4"/>
        <v>0</v>
      </c>
      <c r="K92" s="22"/>
      <c r="L92" s="17"/>
      <c r="M92" s="74">
        <f t="shared" si="5"/>
        <v>0</v>
      </c>
      <c r="N92" s="17"/>
      <c r="O92" s="17"/>
      <c r="P92" s="108"/>
      <c r="Q92" s="39"/>
      <c r="R92" s="39"/>
      <c r="S92" s="53"/>
      <c r="T92" s="39"/>
      <c r="U92" s="39"/>
      <c r="V92" s="39"/>
    </row>
    <row r="93" spans="1:22">
      <c r="A93" s="40"/>
      <c r="B93" s="24"/>
      <c r="C93" s="22"/>
      <c r="D93" s="22"/>
      <c r="E93" s="53"/>
      <c r="F93" s="53"/>
      <c r="G93" s="39"/>
      <c r="H93" s="22"/>
      <c r="I93" s="136" t="e">
        <f t="shared" si="3"/>
        <v>#DIV/0!</v>
      </c>
      <c r="J93" s="137">
        <f t="shared" si="4"/>
        <v>0</v>
      </c>
      <c r="K93" s="22"/>
      <c r="L93" s="17"/>
      <c r="M93" s="74">
        <f t="shared" si="5"/>
        <v>0</v>
      </c>
      <c r="N93" s="17"/>
      <c r="O93" s="17"/>
      <c r="P93" s="108"/>
      <c r="Q93" s="39"/>
      <c r="R93" s="39"/>
      <c r="S93" s="39"/>
      <c r="T93" s="39"/>
      <c r="U93" s="39"/>
      <c r="V93" s="39"/>
    </row>
    <row r="94" spans="1:22">
      <c r="A94" s="36"/>
      <c r="B94" s="24"/>
      <c r="C94" s="22"/>
      <c r="D94" s="22"/>
      <c r="E94" s="53"/>
      <c r="F94" s="53"/>
      <c r="G94" s="39"/>
      <c r="H94" s="22"/>
      <c r="I94" s="136" t="e">
        <f t="shared" si="3"/>
        <v>#DIV/0!</v>
      </c>
      <c r="J94" s="137">
        <f t="shared" si="4"/>
        <v>0</v>
      </c>
      <c r="K94" s="22"/>
      <c r="L94" s="17"/>
      <c r="M94" s="74">
        <f t="shared" si="5"/>
        <v>0</v>
      </c>
      <c r="N94" s="17"/>
      <c r="O94" s="17"/>
      <c r="P94" s="108"/>
      <c r="Q94" s="39"/>
      <c r="R94" s="39"/>
      <c r="S94" s="39"/>
      <c r="T94" s="39"/>
      <c r="U94" s="39"/>
      <c r="V94" s="39"/>
    </row>
    <row r="95" spans="1:22">
      <c r="A95" s="36"/>
      <c r="B95" s="24"/>
      <c r="C95" s="22"/>
      <c r="D95" s="22"/>
      <c r="E95" s="53"/>
      <c r="F95" s="53"/>
      <c r="G95" s="39"/>
      <c r="H95" s="22"/>
      <c r="I95" s="136" t="e">
        <f t="shared" si="3"/>
        <v>#DIV/0!</v>
      </c>
      <c r="J95" s="137">
        <f t="shared" si="4"/>
        <v>0</v>
      </c>
      <c r="K95" s="22"/>
      <c r="L95" s="17"/>
      <c r="M95" s="74">
        <f t="shared" si="5"/>
        <v>0</v>
      </c>
      <c r="N95" s="17"/>
      <c r="O95" s="17"/>
      <c r="P95" s="108"/>
      <c r="Q95" s="39"/>
      <c r="R95" s="39"/>
      <c r="S95" s="39"/>
      <c r="T95" s="39"/>
      <c r="U95" s="39"/>
      <c r="V95" s="39"/>
    </row>
    <row r="96" spans="1:22">
      <c r="A96" s="36"/>
      <c r="B96" s="24"/>
      <c r="C96" s="22"/>
      <c r="D96" s="22"/>
      <c r="E96" s="53"/>
      <c r="F96" s="53"/>
      <c r="G96" s="39"/>
      <c r="H96" s="22"/>
      <c r="I96" s="136" t="e">
        <f t="shared" si="3"/>
        <v>#DIV/0!</v>
      </c>
      <c r="J96" s="137">
        <f t="shared" si="4"/>
        <v>0</v>
      </c>
      <c r="K96" s="22"/>
      <c r="L96" s="17"/>
      <c r="M96" s="74">
        <f t="shared" si="5"/>
        <v>0</v>
      </c>
      <c r="N96" s="17"/>
      <c r="O96" s="17"/>
      <c r="P96" s="108"/>
      <c r="Q96" s="39"/>
      <c r="R96" s="39"/>
      <c r="S96" s="39"/>
      <c r="T96" s="39"/>
      <c r="U96" s="39"/>
      <c r="V96" s="39"/>
    </row>
    <row r="97" spans="1:22">
      <c r="A97" s="36"/>
      <c r="B97" s="24"/>
      <c r="C97" s="22"/>
      <c r="D97" s="22"/>
      <c r="E97" s="53"/>
      <c r="F97" s="53"/>
      <c r="G97" s="39"/>
      <c r="H97" s="22"/>
      <c r="I97" s="136"/>
      <c r="J97" s="137"/>
      <c r="K97" s="22"/>
      <c r="L97" s="17"/>
      <c r="M97" s="74"/>
      <c r="N97" s="17"/>
      <c r="O97" s="17"/>
      <c r="P97" s="108"/>
      <c r="Q97" s="39"/>
      <c r="R97" s="53"/>
      <c r="S97" s="39"/>
      <c r="T97" s="39"/>
      <c r="U97" s="39"/>
      <c r="V97" s="39"/>
    </row>
    <row r="98" spans="1:22">
      <c r="A98" s="36"/>
      <c r="B98" s="24"/>
      <c r="C98" s="22"/>
      <c r="D98" s="22"/>
      <c r="E98" s="53"/>
      <c r="F98" s="53"/>
      <c r="G98" s="39"/>
      <c r="H98" s="22"/>
      <c r="I98" s="136"/>
      <c r="J98" s="137"/>
      <c r="K98" s="22"/>
      <c r="L98" s="17"/>
      <c r="M98" s="74"/>
      <c r="N98" s="17"/>
      <c r="O98" s="17"/>
      <c r="P98" s="108"/>
      <c r="Q98" s="39"/>
      <c r="R98" s="39"/>
      <c r="S98" s="39"/>
      <c r="T98" s="39"/>
      <c r="U98" s="39"/>
      <c r="V98" s="39"/>
    </row>
    <row r="99" spans="1:22">
      <c r="A99" s="36"/>
      <c r="B99" s="24"/>
      <c r="C99" s="22"/>
      <c r="D99" s="22"/>
      <c r="E99" s="53"/>
      <c r="F99" s="53"/>
      <c r="G99" s="39"/>
      <c r="H99" s="22"/>
      <c r="I99" s="136"/>
      <c r="J99" s="137"/>
      <c r="K99" s="22"/>
      <c r="L99" s="17"/>
      <c r="M99" s="74"/>
      <c r="N99" s="17"/>
      <c r="O99" s="17"/>
      <c r="P99" s="22"/>
      <c r="Q99" s="39"/>
      <c r="R99" s="39"/>
      <c r="S99" s="39"/>
      <c r="T99" s="39"/>
      <c r="U99" s="39"/>
      <c r="V99" s="39"/>
    </row>
    <row r="100" spans="1:22">
      <c r="A100" s="36"/>
      <c r="B100" s="24"/>
      <c r="C100" s="22"/>
      <c r="D100" s="22"/>
      <c r="E100" s="53"/>
      <c r="F100" s="53"/>
      <c r="G100" s="39"/>
      <c r="H100" s="22"/>
      <c r="I100" s="136"/>
      <c r="J100" s="137"/>
      <c r="K100" s="22"/>
      <c r="L100" s="17"/>
      <c r="M100" s="74"/>
      <c r="N100" s="17"/>
      <c r="O100" s="17"/>
      <c r="P100" s="22"/>
      <c r="Q100" s="39"/>
      <c r="R100" s="39"/>
      <c r="S100" s="39"/>
      <c r="T100" s="39"/>
      <c r="U100" s="39"/>
      <c r="V100" s="39"/>
    </row>
    <row r="101" spans="1:22">
      <c r="A101" s="36"/>
      <c r="B101" s="24"/>
      <c r="C101" s="22"/>
      <c r="D101" s="22"/>
      <c r="E101" s="53"/>
      <c r="F101" s="53"/>
      <c r="G101" s="39"/>
      <c r="H101" s="22"/>
      <c r="I101" s="136"/>
      <c r="J101" s="137"/>
      <c r="K101" s="22"/>
      <c r="L101" s="17"/>
      <c r="M101" s="74"/>
      <c r="N101" s="17"/>
      <c r="O101" s="17"/>
      <c r="P101" s="22"/>
      <c r="Q101" s="39"/>
      <c r="R101" s="39"/>
      <c r="S101" s="39"/>
      <c r="T101" s="39"/>
      <c r="U101" s="39"/>
      <c r="V101" s="39"/>
    </row>
    <row r="102" spans="1:22" s="50" customFormat="1">
      <c r="A102" s="36"/>
      <c r="B102" s="24"/>
      <c r="C102" s="22"/>
      <c r="D102" s="22"/>
      <c r="E102" s="53"/>
      <c r="F102" s="53"/>
      <c r="G102" s="39"/>
      <c r="H102" s="22"/>
      <c r="I102" s="136"/>
      <c r="J102" s="137"/>
      <c r="K102" s="22"/>
      <c r="L102" s="17"/>
      <c r="M102" s="74"/>
      <c r="N102" s="17"/>
      <c r="O102" s="17"/>
      <c r="P102" s="108"/>
      <c r="Q102" s="39"/>
      <c r="R102" s="39"/>
      <c r="S102" s="53"/>
      <c r="T102" s="39"/>
      <c r="U102" s="39"/>
      <c r="V102" s="39"/>
    </row>
    <row r="103" spans="1:22">
      <c r="A103" s="40"/>
      <c r="B103" s="24"/>
      <c r="C103" s="22"/>
      <c r="D103" s="22"/>
      <c r="E103" s="53"/>
      <c r="F103" s="53"/>
      <c r="G103" s="39"/>
      <c r="H103" s="22"/>
      <c r="I103" s="136"/>
      <c r="J103" s="137"/>
      <c r="K103" s="22"/>
      <c r="L103" s="17"/>
      <c r="M103" s="74"/>
      <c r="N103" s="17"/>
      <c r="O103" s="17"/>
      <c r="P103" s="108"/>
      <c r="Q103" s="39"/>
      <c r="R103" s="39"/>
      <c r="S103" s="39"/>
      <c r="T103" s="39"/>
      <c r="U103" s="39"/>
      <c r="V103" s="39"/>
    </row>
    <row r="104" spans="1:22">
      <c r="A104" s="36"/>
      <c r="B104" s="24"/>
      <c r="C104" s="22"/>
      <c r="D104" s="22"/>
      <c r="E104" s="53"/>
      <c r="F104" s="53"/>
      <c r="G104" s="39"/>
      <c r="H104" s="22"/>
      <c r="I104" s="136"/>
      <c r="J104" s="137"/>
      <c r="K104" s="22"/>
      <c r="L104" s="17"/>
      <c r="M104" s="74"/>
      <c r="N104" s="17"/>
      <c r="O104" s="17"/>
      <c r="P104" s="108"/>
      <c r="Q104" s="39"/>
      <c r="R104" s="39"/>
      <c r="S104" s="39"/>
      <c r="T104" s="39"/>
      <c r="U104" s="39"/>
      <c r="V104" s="39"/>
    </row>
    <row r="105" spans="1:22">
      <c r="A105" s="36"/>
      <c r="B105" s="24"/>
      <c r="C105" s="22"/>
      <c r="D105" s="22"/>
      <c r="E105" s="53"/>
      <c r="F105" s="53"/>
      <c r="G105" s="39"/>
      <c r="H105" s="22"/>
      <c r="I105" s="136"/>
      <c r="J105" s="137"/>
      <c r="K105" s="22"/>
      <c r="L105" s="17"/>
      <c r="M105" s="74"/>
      <c r="N105" s="17"/>
      <c r="O105" s="17"/>
      <c r="P105" s="22"/>
      <c r="Q105" s="39"/>
      <c r="R105" s="39"/>
      <c r="S105" s="39"/>
      <c r="T105" s="39"/>
      <c r="U105" s="39"/>
      <c r="V105" s="39"/>
    </row>
    <row r="106" spans="1:22">
      <c r="A106" s="36"/>
      <c r="B106" s="24"/>
      <c r="C106" s="22"/>
      <c r="D106" s="22"/>
      <c r="E106" s="53"/>
      <c r="F106" s="53"/>
      <c r="G106" s="39"/>
      <c r="H106" s="22"/>
      <c r="I106" s="136"/>
      <c r="J106" s="137"/>
      <c r="K106" s="22"/>
      <c r="L106" s="17"/>
      <c r="M106" s="74"/>
      <c r="N106" s="17"/>
      <c r="O106" s="17"/>
      <c r="P106" s="108"/>
      <c r="Q106" s="39"/>
      <c r="R106" s="39"/>
      <c r="S106" s="39"/>
      <c r="T106" s="39"/>
      <c r="U106" s="39"/>
      <c r="V106" s="39"/>
    </row>
    <row r="107" spans="1:22" s="50" customFormat="1">
      <c r="A107" s="36"/>
      <c r="B107" s="24"/>
      <c r="C107" s="22"/>
      <c r="D107" s="22"/>
      <c r="E107" s="53"/>
      <c r="F107" s="53"/>
      <c r="G107" s="39"/>
      <c r="H107" s="22"/>
      <c r="I107" s="136"/>
      <c r="J107" s="137"/>
      <c r="K107" s="22"/>
      <c r="L107" s="17"/>
      <c r="M107" s="74"/>
      <c r="N107" s="17"/>
      <c r="O107" s="17"/>
      <c r="P107" s="108"/>
      <c r="Q107" s="39"/>
      <c r="R107" s="52"/>
    </row>
    <row r="108" spans="1:22">
      <c r="A108" s="40"/>
      <c r="B108" s="24"/>
      <c r="C108" s="22"/>
      <c r="D108" s="22"/>
      <c r="E108" s="53"/>
      <c r="F108" s="53"/>
      <c r="G108" s="39"/>
      <c r="H108" s="22"/>
      <c r="I108" s="136"/>
      <c r="J108" s="137"/>
      <c r="K108" s="22"/>
      <c r="L108" s="17"/>
      <c r="M108" s="74"/>
      <c r="N108" s="17"/>
      <c r="O108" s="17"/>
      <c r="P108" s="108"/>
      <c r="Q108" s="39"/>
      <c r="R108" s="39"/>
      <c r="S108" s="39"/>
      <c r="T108" s="39"/>
      <c r="U108" s="39"/>
      <c r="V108" s="39"/>
    </row>
    <row r="109" spans="1:22">
      <c r="A109" s="36"/>
      <c r="B109" s="24"/>
      <c r="C109" s="22"/>
      <c r="D109" s="22"/>
      <c r="E109" s="53"/>
      <c r="F109" s="53"/>
      <c r="G109" s="39"/>
      <c r="H109" s="22"/>
      <c r="I109" s="136"/>
      <c r="J109" s="137"/>
      <c r="K109" s="22"/>
      <c r="L109" s="17"/>
      <c r="M109" s="74"/>
      <c r="N109" s="17"/>
      <c r="O109" s="17"/>
      <c r="P109" s="108"/>
      <c r="Q109" s="39"/>
      <c r="R109" s="39"/>
      <c r="S109" s="39"/>
      <c r="T109" s="39"/>
      <c r="U109" s="39"/>
      <c r="V109" s="39"/>
    </row>
    <row r="110" spans="1:22">
      <c r="A110" s="36"/>
      <c r="B110" s="24"/>
      <c r="C110" s="22"/>
      <c r="D110" s="22"/>
      <c r="E110" s="53"/>
      <c r="F110" s="53"/>
      <c r="G110" s="39"/>
      <c r="H110" s="22"/>
      <c r="I110" s="136"/>
      <c r="J110" s="137"/>
      <c r="K110" s="22"/>
      <c r="L110" s="17"/>
      <c r="M110" s="74"/>
      <c r="N110" s="17"/>
      <c r="O110" s="17"/>
      <c r="P110" s="108"/>
      <c r="Q110" s="39"/>
      <c r="R110" s="39"/>
      <c r="S110" s="39"/>
      <c r="T110" s="39"/>
      <c r="U110" s="39"/>
      <c r="V110" s="39"/>
    </row>
    <row r="111" spans="1:22">
      <c r="A111" s="36"/>
      <c r="B111" s="24"/>
      <c r="C111" s="22"/>
      <c r="D111" s="22"/>
      <c r="E111" s="53"/>
      <c r="F111" s="53"/>
      <c r="G111" s="39"/>
      <c r="H111" s="22"/>
      <c r="I111" s="136"/>
      <c r="J111" s="137"/>
      <c r="K111" s="22"/>
      <c r="L111" s="17"/>
      <c r="M111" s="74"/>
      <c r="N111" s="17"/>
      <c r="O111" s="17"/>
      <c r="P111" s="108"/>
      <c r="Q111" s="39"/>
      <c r="R111" s="39"/>
      <c r="S111" s="39"/>
      <c r="T111" s="39"/>
      <c r="U111" s="39"/>
      <c r="V111" s="39"/>
    </row>
    <row r="112" spans="1:22" s="50" customFormat="1">
      <c r="A112" s="36"/>
      <c r="B112" s="24"/>
      <c r="C112" s="22"/>
      <c r="D112" s="22"/>
      <c r="E112" s="53"/>
      <c r="F112" s="53"/>
      <c r="G112" s="39"/>
      <c r="H112" s="22"/>
      <c r="I112" s="136"/>
      <c r="J112" s="137"/>
      <c r="K112" s="22"/>
      <c r="L112" s="17"/>
      <c r="M112" s="74"/>
      <c r="N112" s="17"/>
      <c r="O112" s="17"/>
      <c r="P112" s="108"/>
      <c r="Q112" s="39"/>
      <c r="R112" s="39"/>
      <c r="S112" s="39"/>
      <c r="T112" s="39"/>
      <c r="U112" s="39"/>
      <c r="V112" s="39"/>
    </row>
    <row r="113" spans="1:22">
      <c r="A113" s="40"/>
      <c r="B113" s="24"/>
      <c r="C113" s="22"/>
      <c r="D113" s="22"/>
      <c r="E113" s="53"/>
      <c r="F113" s="53"/>
      <c r="G113" s="39"/>
      <c r="H113" s="22"/>
      <c r="I113" s="136"/>
      <c r="J113" s="137"/>
      <c r="K113" s="22"/>
      <c r="L113" s="17"/>
      <c r="M113" s="74"/>
      <c r="N113" s="17"/>
      <c r="O113" s="17"/>
      <c r="P113" s="108"/>
      <c r="Q113" s="39"/>
      <c r="R113" s="39"/>
      <c r="S113" s="39"/>
      <c r="T113" s="39"/>
      <c r="U113" s="39"/>
      <c r="V113" s="39"/>
    </row>
    <row r="114" spans="1:22">
      <c r="A114" s="36"/>
      <c r="B114" s="24"/>
      <c r="C114" s="22"/>
      <c r="D114" s="22"/>
      <c r="E114" s="53"/>
      <c r="F114" s="53"/>
      <c r="G114" s="39"/>
      <c r="H114" s="22"/>
      <c r="I114" s="136"/>
      <c r="J114" s="137"/>
      <c r="K114" s="22"/>
      <c r="L114" s="17"/>
      <c r="M114" s="74"/>
      <c r="N114" s="17"/>
      <c r="O114" s="17"/>
      <c r="P114" s="108"/>
      <c r="Q114" s="39"/>
      <c r="R114" s="39"/>
      <c r="S114" s="39"/>
      <c r="T114" s="39"/>
      <c r="U114" s="39"/>
      <c r="V114" s="39"/>
    </row>
    <row r="115" spans="1:22">
      <c r="A115" s="36"/>
      <c r="B115" s="24"/>
      <c r="C115" s="22"/>
      <c r="D115" s="22"/>
      <c r="E115" s="53"/>
      <c r="F115" s="53"/>
      <c r="G115" s="39"/>
      <c r="H115" s="22"/>
      <c r="I115" s="136"/>
      <c r="J115" s="137"/>
      <c r="K115" s="22"/>
      <c r="L115" s="17"/>
      <c r="M115" s="74"/>
      <c r="N115" s="17"/>
      <c r="O115" s="17"/>
      <c r="P115" s="108"/>
      <c r="Q115" s="39"/>
      <c r="R115" s="39"/>
      <c r="S115" s="39"/>
      <c r="T115" s="39"/>
      <c r="U115" s="39"/>
      <c r="V115" s="39"/>
    </row>
    <row r="116" spans="1:22">
      <c r="A116" s="36"/>
      <c r="B116" s="24"/>
      <c r="C116" s="22"/>
      <c r="D116" s="22"/>
      <c r="E116" s="53"/>
      <c r="F116" s="53"/>
      <c r="G116" s="39"/>
      <c r="H116" s="22"/>
      <c r="I116" s="136"/>
      <c r="J116" s="137"/>
      <c r="K116" s="22"/>
      <c r="L116" s="17"/>
      <c r="M116" s="74"/>
      <c r="N116" s="17"/>
      <c r="O116" s="17"/>
      <c r="P116" s="108"/>
      <c r="Q116" s="39"/>
      <c r="R116" s="39"/>
      <c r="S116" s="39"/>
      <c r="T116" s="39"/>
      <c r="U116" s="39"/>
      <c r="V116" s="39"/>
    </row>
    <row r="117" spans="1:22">
      <c r="A117" s="36"/>
      <c r="B117" s="24"/>
      <c r="C117" s="22"/>
      <c r="D117" s="22"/>
      <c r="E117" s="53"/>
      <c r="F117" s="53"/>
      <c r="G117" s="39"/>
      <c r="H117" s="22"/>
      <c r="I117" s="136"/>
      <c r="J117" s="137"/>
      <c r="K117" s="22"/>
      <c r="L117" s="17"/>
      <c r="M117" s="74"/>
      <c r="N117" s="17"/>
      <c r="O117" s="17"/>
      <c r="P117" s="108"/>
      <c r="Q117" s="39"/>
      <c r="R117" s="39"/>
      <c r="S117" s="39"/>
      <c r="T117" s="39"/>
      <c r="U117" s="39"/>
      <c r="V117" s="39"/>
    </row>
    <row r="118" spans="1:22">
      <c r="A118" s="36"/>
      <c r="B118" s="24"/>
      <c r="C118" s="22"/>
      <c r="D118" s="22"/>
      <c r="E118" s="53"/>
      <c r="F118" s="53"/>
      <c r="G118" s="39"/>
      <c r="H118" s="22"/>
      <c r="I118" s="136"/>
      <c r="J118" s="137"/>
      <c r="K118" s="22"/>
      <c r="L118" s="17"/>
      <c r="M118" s="74"/>
      <c r="N118" s="17"/>
      <c r="O118" s="17"/>
      <c r="P118" s="108"/>
      <c r="Q118" s="39"/>
      <c r="R118" s="39"/>
      <c r="S118" s="39"/>
      <c r="T118" s="39"/>
      <c r="U118" s="39"/>
      <c r="V118" s="39"/>
    </row>
    <row r="119" spans="1:22">
      <c r="A119" s="36"/>
      <c r="B119" s="24"/>
      <c r="C119" s="22"/>
      <c r="D119" s="22"/>
      <c r="E119" s="53"/>
      <c r="F119" s="53"/>
      <c r="G119" s="39"/>
      <c r="H119" s="22"/>
      <c r="I119" s="136"/>
      <c r="J119" s="137"/>
      <c r="K119" s="22"/>
      <c r="L119" s="17"/>
      <c r="M119" s="74"/>
      <c r="N119" s="17"/>
      <c r="O119" s="17"/>
      <c r="P119" s="108"/>
      <c r="Q119" s="39"/>
      <c r="R119" s="39"/>
      <c r="S119" s="39"/>
      <c r="T119" s="39"/>
      <c r="U119" s="39"/>
      <c r="V119" s="39"/>
    </row>
    <row r="120" spans="1:22">
      <c r="A120" s="36"/>
      <c r="B120" s="24"/>
      <c r="C120" s="22"/>
      <c r="D120" s="22"/>
      <c r="E120" s="53"/>
      <c r="F120" s="53"/>
      <c r="G120" s="39"/>
      <c r="H120" s="22"/>
      <c r="I120" s="136"/>
      <c r="J120" s="137"/>
      <c r="K120" s="22"/>
      <c r="L120" s="17"/>
      <c r="M120" s="74"/>
      <c r="N120" s="17"/>
      <c r="O120" s="17"/>
      <c r="P120" s="108"/>
      <c r="Q120" s="39"/>
      <c r="R120" s="39"/>
      <c r="S120" s="39"/>
      <c r="T120" s="39"/>
      <c r="U120" s="39"/>
      <c r="V120" s="39"/>
    </row>
    <row r="121" spans="1:22">
      <c r="A121" s="36"/>
      <c r="B121" s="24"/>
      <c r="C121" s="22"/>
      <c r="D121" s="22"/>
      <c r="E121" s="53"/>
      <c r="F121" s="53"/>
      <c r="G121" s="39"/>
      <c r="H121" s="22"/>
      <c r="I121" s="136"/>
      <c r="J121" s="137"/>
      <c r="K121" s="22"/>
      <c r="L121" s="17"/>
      <c r="M121" s="74"/>
      <c r="N121" s="17"/>
      <c r="O121" s="17"/>
      <c r="P121" s="108"/>
      <c r="Q121" s="39"/>
      <c r="R121" s="39"/>
      <c r="S121" s="39"/>
      <c r="T121" s="39"/>
      <c r="U121" s="39"/>
      <c r="V121" s="39"/>
    </row>
    <row r="122" spans="1:22" s="50" customFormat="1">
      <c r="A122" s="36"/>
      <c r="B122" s="106"/>
      <c r="C122" s="22"/>
      <c r="D122" s="22"/>
      <c r="E122" s="53"/>
      <c r="F122" s="53"/>
      <c r="G122" s="39"/>
      <c r="H122" s="22"/>
      <c r="I122" s="136"/>
      <c r="J122" s="137"/>
      <c r="K122" s="22"/>
      <c r="L122" s="17"/>
      <c r="M122" s="74"/>
      <c r="N122" s="17"/>
      <c r="O122" s="17"/>
      <c r="P122" s="108"/>
      <c r="Q122" s="39"/>
      <c r="S122" s="52"/>
    </row>
    <row r="123" spans="1:22">
      <c r="A123" s="40"/>
      <c r="B123" s="24"/>
      <c r="C123" s="22"/>
      <c r="D123" s="22"/>
      <c r="E123" s="53"/>
      <c r="F123" s="53"/>
      <c r="G123" s="39"/>
      <c r="H123" s="22"/>
      <c r="I123" s="136"/>
      <c r="J123" s="137"/>
      <c r="K123" s="22"/>
      <c r="L123" s="17"/>
      <c r="M123" s="74"/>
      <c r="N123" s="17"/>
      <c r="O123" s="17"/>
      <c r="P123" s="108"/>
      <c r="Q123" s="39"/>
      <c r="R123" s="39"/>
      <c r="S123" s="39"/>
      <c r="T123" s="39"/>
      <c r="U123" s="39"/>
      <c r="V123" s="39"/>
    </row>
    <row r="124" spans="1:22">
      <c r="A124" s="36"/>
      <c r="B124" s="24"/>
      <c r="C124" s="22"/>
      <c r="D124" s="22"/>
      <c r="E124" s="53"/>
      <c r="F124" s="53"/>
      <c r="G124" s="39"/>
      <c r="H124" s="22"/>
      <c r="I124" s="136"/>
      <c r="J124" s="137"/>
      <c r="K124" s="22"/>
      <c r="L124" s="17"/>
      <c r="M124" s="74"/>
      <c r="N124" s="17"/>
      <c r="O124" s="17"/>
      <c r="P124" s="108"/>
      <c r="Q124" s="39"/>
      <c r="R124" s="53"/>
      <c r="S124" s="39"/>
      <c r="T124" s="39"/>
      <c r="U124" s="39"/>
      <c r="V124" s="39"/>
    </row>
    <row r="125" spans="1:22">
      <c r="A125" s="36"/>
      <c r="B125" s="24"/>
      <c r="C125" s="22"/>
      <c r="D125" s="22"/>
      <c r="E125" s="53"/>
      <c r="F125" s="53"/>
      <c r="G125" s="39"/>
      <c r="H125" s="22"/>
      <c r="I125" s="136"/>
      <c r="J125" s="137"/>
      <c r="K125" s="22"/>
      <c r="L125" s="17"/>
      <c r="M125" s="74"/>
      <c r="N125" s="17"/>
      <c r="O125" s="17"/>
      <c r="P125" s="108"/>
      <c r="Q125" s="39"/>
      <c r="R125" s="39"/>
      <c r="S125" s="39"/>
      <c r="T125" s="39"/>
      <c r="U125" s="39"/>
      <c r="V125" s="39"/>
    </row>
    <row r="126" spans="1:22">
      <c r="A126" s="36"/>
      <c r="B126" s="24"/>
      <c r="C126" s="22"/>
      <c r="D126" s="22"/>
      <c r="E126" s="53"/>
      <c r="F126" s="53"/>
      <c r="G126" s="39"/>
      <c r="H126" s="22"/>
      <c r="I126" s="136"/>
      <c r="J126" s="137"/>
      <c r="K126" s="22"/>
      <c r="L126" s="17"/>
      <c r="M126" s="74"/>
      <c r="N126" s="17"/>
      <c r="O126" s="17"/>
      <c r="P126" s="108"/>
      <c r="Q126" s="39"/>
      <c r="R126" s="39"/>
      <c r="S126" s="39"/>
      <c r="T126" s="39"/>
      <c r="U126" s="39"/>
      <c r="V126" s="39"/>
    </row>
    <row r="127" spans="1:22">
      <c r="A127" s="36"/>
      <c r="B127" s="24"/>
      <c r="C127" s="22"/>
      <c r="D127" s="22"/>
      <c r="E127" s="53"/>
      <c r="F127" s="53"/>
      <c r="G127" s="39"/>
      <c r="H127" s="22"/>
      <c r="I127" s="136"/>
      <c r="J127" s="137"/>
      <c r="K127" s="22"/>
      <c r="L127" s="17"/>
      <c r="M127" s="74"/>
      <c r="N127" s="17"/>
      <c r="O127" s="17"/>
      <c r="P127" s="108"/>
      <c r="Q127" s="39"/>
      <c r="R127" s="39"/>
      <c r="S127" s="39"/>
      <c r="T127" s="39"/>
      <c r="U127" s="39"/>
      <c r="V127" s="39"/>
    </row>
    <row r="128" spans="1:22">
      <c r="A128" s="36"/>
      <c r="B128" s="24"/>
      <c r="C128" s="22"/>
      <c r="D128" s="22"/>
      <c r="E128" s="53"/>
      <c r="F128" s="53"/>
      <c r="G128" s="39"/>
      <c r="H128" s="22"/>
      <c r="I128" s="136"/>
      <c r="J128" s="137"/>
      <c r="K128" s="22"/>
      <c r="L128" s="17"/>
      <c r="M128" s="74"/>
      <c r="N128" s="17"/>
      <c r="O128" s="17"/>
      <c r="P128" s="108"/>
      <c r="Q128" s="39"/>
      <c r="R128" s="39"/>
      <c r="S128" s="39"/>
      <c r="T128" s="39"/>
      <c r="U128" s="39"/>
      <c r="V128" s="39"/>
    </row>
    <row r="129" spans="1:22">
      <c r="A129" s="36"/>
      <c r="B129" s="24"/>
      <c r="C129" s="22"/>
      <c r="D129" s="22"/>
      <c r="E129" s="53"/>
      <c r="F129" s="53"/>
      <c r="G129" s="39"/>
      <c r="H129" s="22"/>
      <c r="I129" s="136"/>
      <c r="J129" s="137"/>
      <c r="K129" s="22"/>
      <c r="L129" s="17"/>
      <c r="M129" s="74"/>
      <c r="N129" s="17"/>
      <c r="O129" s="17"/>
      <c r="P129" s="108"/>
      <c r="Q129" s="39"/>
      <c r="R129" s="39"/>
      <c r="S129" s="39"/>
      <c r="T129" s="39"/>
      <c r="U129" s="39"/>
      <c r="V129" s="39"/>
    </row>
    <row r="130" spans="1:22">
      <c r="A130" s="36"/>
      <c r="B130" s="24"/>
      <c r="C130" s="22"/>
      <c r="D130" s="22"/>
      <c r="E130" s="53"/>
      <c r="F130" s="53"/>
      <c r="G130" s="39"/>
      <c r="H130" s="22"/>
      <c r="I130" s="136"/>
      <c r="J130" s="137"/>
      <c r="K130" s="22"/>
      <c r="L130" s="17"/>
      <c r="M130" s="74"/>
      <c r="N130" s="17"/>
      <c r="O130" s="17"/>
      <c r="P130" s="108"/>
      <c r="Q130" s="39"/>
      <c r="R130" s="39"/>
      <c r="S130" s="39"/>
      <c r="T130" s="39"/>
      <c r="U130" s="39"/>
      <c r="V130" s="39"/>
    </row>
    <row r="131" spans="1:22">
      <c r="A131" s="36"/>
      <c r="B131" s="24"/>
      <c r="C131" s="22"/>
      <c r="D131" s="22"/>
      <c r="E131" s="53"/>
      <c r="F131" s="53"/>
      <c r="G131" s="39"/>
      <c r="H131" s="22"/>
      <c r="I131" s="136"/>
      <c r="J131" s="137"/>
      <c r="K131" s="22"/>
      <c r="L131" s="17"/>
      <c r="M131" s="74"/>
      <c r="N131" s="17"/>
      <c r="O131" s="17"/>
      <c r="P131" s="108"/>
      <c r="Q131" s="39"/>
      <c r="R131" s="39"/>
      <c r="S131" s="39"/>
      <c r="T131" s="39"/>
      <c r="U131" s="39"/>
      <c r="V131" s="39"/>
    </row>
    <row r="132" spans="1:22" s="50" customFormat="1">
      <c r="A132" s="36"/>
      <c r="B132" s="24"/>
      <c r="C132" s="22"/>
      <c r="D132" s="22"/>
      <c r="E132" s="53"/>
      <c r="F132" s="53"/>
      <c r="G132" s="39"/>
      <c r="H132" s="22"/>
      <c r="I132" s="136"/>
      <c r="J132" s="137"/>
      <c r="K132" s="22"/>
      <c r="L132" s="17"/>
      <c r="M132" s="74"/>
      <c r="N132" s="17"/>
      <c r="O132" s="17"/>
      <c r="P132" s="108"/>
      <c r="Q132" s="39"/>
      <c r="R132" s="39"/>
      <c r="S132" s="39"/>
      <c r="T132" s="39"/>
      <c r="U132" s="39"/>
      <c r="V132" s="39"/>
    </row>
    <row r="133" spans="1:22">
      <c r="A133" s="40"/>
      <c r="B133" s="24"/>
      <c r="C133" s="22"/>
      <c r="D133" s="22"/>
      <c r="E133" s="53"/>
      <c r="F133" s="53"/>
      <c r="G133" s="39"/>
      <c r="H133" s="22"/>
      <c r="I133" s="136"/>
      <c r="J133" s="137"/>
      <c r="K133" s="22"/>
      <c r="L133" s="17"/>
      <c r="M133" s="74"/>
      <c r="N133" s="17"/>
      <c r="O133" s="17"/>
      <c r="P133" s="108"/>
      <c r="Q133" s="39"/>
      <c r="R133" s="39"/>
      <c r="S133" s="39"/>
      <c r="T133" s="39"/>
      <c r="U133" s="39"/>
      <c r="V133" s="39"/>
    </row>
    <row r="134" spans="1:22">
      <c r="A134" s="36"/>
      <c r="B134" s="24"/>
      <c r="C134" s="22"/>
      <c r="D134" s="22"/>
      <c r="E134" s="53"/>
      <c r="F134" s="53"/>
      <c r="G134" s="39"/>
      <c r="H134" s="22"/>
      <c r="I134" s="136"/>
      <c r="J134" s="137"/>
      <c r="K134" s="22"/>
      <c r="L134" s="17"/>
      <c r="M134" s="74"/>
      <c r="N134" s="17"/>
      <c r="O134" s="17"/>
      <c r="P134" s="108"/>
      <c r="Q134" s="39"/>
      <c r="R134" s="39"/>
      <c r="S134" s="39"/>
      <c r="T134" s="39"/>
      <c r="U134" s="39"/>
      <c r="V134" s="39"/>
    </row>
    <row r="135" spans="1:22">
      <c r="A135" s="36"/>
      <c r="B135" s="24"/>
      <c r="C135" s="22"/>
      <c r="D135" s="22"/>
      <c r="E135" s="53"/>
      <c r="F135" s="53"/>
      <c r="G135" s="39"/>
      <c r="H135" s="22"/>
      <c r="I135" s="136"/>
      <c r="J135" s="137"/>
      <c r="K135" s="22"/>
      <c r="L135" s="17"/>
      <c r="M135" s="74"/>
      <c r="N135" s="17"/>
      <c r="O135" s="17"/>
      <c r="P135" s="108"/>
      <c r="Q135" s="39"/>
      <c r="R135" s="39"/>
      <c r="S135" s="39"/>
      <c r="T135" s="39"/>
      <c r="U135" s="39"/>
      <c r="V135" s="39"/>
    </row>
    <row r="136" spans="1:22">
      <c r="A136" s="36"/>
      <c r="B136" s="24"/>
      <c r="C136" s="22"/>
      <c r="D136" s="22"/>
      <c r="E136" s="53"/>
      <c r="F136" s="53"/>
      <c r="G136" s="39"/>
      <c r="H136" s="22"/>
      <c r="I136" s="136"/>
      <c r="J136" s="137"/>
      <c r="K136" s="22"/>
      <c r="L136" s="17"/>
      <c r="M136" s="74"/>
      <c r="N136" s="17"/>
      <c r="O136" s="17"/>
      <c r="P136" s="108"/>
      <c r="Q136" s="39"/>
      <c r="R136" s="39"/>
      <c r="S136" s="39"/>
      <c r="T136" s="39"/>
      <c r="U136" s="39"/>
      <c r="V136" s="39"/>
    </row>
    <row r="137" spans="1:22" s="50" customFormat="1">
      <c r="A137" s="36"/>
      <c r="B137" s="24"/>
      <c r="C137" s="22"/>
      <c r="D137" s="22"/>
      <c r="E137" s="53"/>
      <c r="F137" s="53"/>
      <c r="G137" s="39"/>
      <c r="H137" s="22"/>
      <c r="I137" s="136"/>
      <c r="J137" s="137"/>
      <c r="K137" s="22"/>
      <c r="L137" s="17"/>
      <c r="M137" s="74"/>
      <c r="N137" s="17"/>
      <c r="O137" s="17"/>
      <c r="P137" s="108"/>
      <c r="Q137" s="39"/>
    </row>
    <row r="138" spans="1:22">
      <c r="A138" s="40"/>
      <c r="B138" s="24"/>
      <c r="C138" s="22"/>
      <c r="D138" s="22"/>
      <c r="E138" s="53"/>
      <c r="F138" s="53"/>
      <c r="G138" s="39"/>
      <c r="H138" s="22"/>
      <c r="I138" s="136"/>
      <c r="J138" s="137"/>
      <c r="K138" s="22"/>
      <c r="L138" s="17"/>
      <c r="M138" s="74"/>
      <c r="N138" s="17"/>
      <c r="O138" s="17"/>
      <c r="P138" s="108"/>
      <c r="Q138" s="39"/>
      <c r="R138" s="39"/>
      <c r="S138" s="39"/>
      <c r="T138" s="39"/>
      <c r="U138" s="39"/>
      <c r="V138" s="39"/>
    </row>
    <row r="139" spans="1:22">
      <c r="A139" s="36"/>
      <c r="B139" s="24"/>
      <c r="C139" s="22"/>
      <c r="D139" s="22"/>
      <c r="E139" s="53"/>
      <c r="F139" s="53"/>
      <c r="G139" s="39"/>
      <c r="H139" s="22"/>
      <c r="I139" s="136"/>
      <c r="J139" s="137"/>
      <c r="K139" s="22"/>
      <c r="L139" s="17"/>
      <c r="M139" s="74"/>
      <c r="N139" s="17"/>
      <c r="O139" s="17"/>
      <c r="P139" s="22"/>
      <c r="Q139" s="39"/>
      <c r="R139" s="39"/>
      <c r="S139" s="39"/>
      <c r="T139" s="39"/>
      <c r="U139" s="39"/>
      <c r="V139" s="39"/>
    </row>
    <row r="140" spans="1:22">
      <c r="A140" s="36"/>
      <c r="B140" s="24"/>
      <c r="C140" s="22"/>
      <c r="D140" s="22"/>
      <c r="E140" s="53"/>
      <c r="F140" s="53"/>
      <c r="G140" s="39"/>
      <c r="H140" s="22"/>
      <c r="I140" s="136"/>
      <c r="J140" s="137"/>
      <c r="K140" s="22"/>
      <c r="L140" s="17"/>
      <c r="M140" s="74"/>
      <c r="N140" s="17"/>
      <c r="O140" s="17"/>
      <c r="P140" s="108"/>
      <c r="Q140" s="39"/>
      <c r="R140" s="39"/>
      <c r="S140" s="39"/>
      <c r="T140" s="39"/>
      <c r="U140" s="39"/>
      <c r="V140" s="39"/>
    </row>
    <row r="141" spans="1:22">
      <c r="A141" s="36"/>
      <c r="B141" s="24"/>
      <c r="C141" s="22"/>
      <c r="D141" s="22"/>
      <c r="E141" s="53"/>
      <c r="F141" s="53"/>
      <c r="G141" s="39"/>
      <c r="H141" s="22"/>
      <c r="I141" s="136"/>
      <c r="J141" s="137"/>
      <c r="K141" s="22"/>
      <c r="L141" s="17"/>
      <c r="M141" s="74"/>
      <c r="N141" s="17"/>
      <c r="O141" s="17"/>
      <c r="P141" s="108"/>
      <c r="Q141" s="39"/>
      <c r="R141" s="53"/>
      <c r="S141" s="39"/>
      <c r="T141" s="39"/>
      <c r="U141" s="39"/>
      <c r="V141" s="39"/>
    </row>
    <row r="142" spans="1:22" s="50" customFormat="1">
      <c r="A142" s="36"/>
      <c r="B142" s="24"/>
      <c r="C142" s="22"/>
      <c r="D142" s="22"/>
      <c r="E142" s="53"/>
      <c r="F142" s="53"/>
      <c r="G142" s="39"/>
      <c r="H142" s="22"/>
      <c r="I142" s="136"/>
      <c r="J142" s="137"/>
      <c r="K142" s="22"/>
      <c r="L142" s="17"/>
      <c r="M142" s="74"/>
      <c r="N142" s="17"/>
      <c r="O142" s="17"/>
      <c r="P142" s="108"/>
      <c r="Q142" s="39"/>
      <c r="R142" s="39"/>
      <c r="S142" s="53"/>
      <c r="T142" s="39"/>
      <c r="U142" s="39"/>
      <c r="V142" s="39"/>
    </row>
    <row r="143" spans="1:22">
      <c r="A143" s="40"/>
      <c r="B143" s="24"/>
      <c r="C143" s="22"/>
      <c r="D143" s="22"/>
      <c r="E143" s="53"/>
      <c r="F143" s="53"/>
      <c r="G143" s="39"/>
      <c r="H143" s="22"/>
      <c r="I143" s="136"/>
      <c r="J143" s="137"/>
      <c r="K143" s="22"/>
      <c r="L143" s="17"/>
      <c r="M143" s="74"/>
      <c r="N143" s="17"/>
      <c r="O143" s="17"/>
      <c r="P143" s="108"/>
      <c r="Q143" s="39"/>
      <c r="R143" s="39"/>
      <c r="S143" s="39"/>
      <c r="T143" s="39"/>
      <c r="U143" s="39"/>
      <c r="V143" s="39"/>
    </row>
    <row r="144" spans="1:22">
      <c r="A144" s="36"/>
      <c r="B144" s="109"/>
      <c r="C144" s="22"/>
      <c r="D144" s="22"/>
      <c r="E144" s="53"/>
      <c r="F144" s="53"/>
      <c r="G144" s="39"/>
      <c r="H144" s="22"/>
      <c r="I144" s="136"/>
      <c r="J144" s="137"/>
      <c r="K144" s="22"/>
      <c r="L144" s="17"/>
      <c r="M144" s="74"/>
      <c r="N144" s="17"/>
      <c r="O144" s="17"/>
      <c r="P144" s="108"/>
      <c r="Q144" s="39"/>
      <c r="R144" s="39"/>
      <c r="S144" s="39"/>
      <c r="T144" s="39"/>
      <c r="U144" s="39"/>
      <c r="V144" s="39"/>
    </row>
    <row r="145" spans="1:22">
      <c r="A145" s="36"/>
      <c r="B145" s="24"/>
      <c r="C145" s="22"/>
      <c r="D145" s="22"/>
      <c r="E145" s="53"/>
      <c r="F145" s="53"/>
      <c r="G145" s="39"/>
      <c r="H145" s="22"/>
      <c r="I145" s="136"/>
      <c r="J145" s="137"/>
      <c r="K145" s="22"/>
      <c r="L145" s="17"/>
      <c r="M145" s="74"/>
      <c r="N145" s="17"/>
      <c r="O145" s="17"/>
      <c r="P145" s="108"/>
      <c r="Q145" s="39"/>
      <c r="R145" s="39"/>
      <c r="S145" s="39"/>
      <c r="T145" s="39"/>
      <c r="U145" s="39"/>
      <c r="V145" s="39"/>
    </row>
    <row r="146" spans="1:22">
      <c r="A146" s="36"/>
      <c r="B146" s="24"/>
      <c r="C146" s="22"/>
      <c r="D146" s="22"/>
      <c r="E146" s="53"/>
      <c r="F146" s="53"/>
      <c r="G146" s="39"/>
      <c r="H146" s="22"/>
      <c r="I146" s="136" t="e">
        <f t="shared" ref="I146:I209" si="6">J146/O146</f>
        <v>#DIV/0!</v>
      </c>
      <c r="J146" s="137">
        <f t="shared" ref="J146:J209" si="7">L146-N146-O146-M146</f>
        <v>0</v>
      </c>
      <c r="K146" s="22"/>
      <c r="L146" s="17"/>
      <c r="M146" s="74">
        <f t="shared" ref="M146:M209" si="8">L146*15%</f>
        <v>0</v>
      </c>
      <c r="N146" s="17"/>
      <c r="O146" s="17"/>
      <c r="P146" s="108"/>
      <c r="Q146" s="39"/>
      <c r="R146" s="39"/>
      <c r="S146" s="39"/>
      <c r="T146" s="39"/>
      <c r="U146" s="39"/>
      <c r="V146" s="39"/>
    </row>
    <row r="147" spans="1:22">
      <c r="A147" s="36"/>
      <c r="B147" s="24"/>
      <c r="C147" s="22"/>
      <c r="D147" s="22"/>
      <c r="E147" s="53"/>
      <c r="F147" s="53"/>
      <c r="G147" s="39"/>
      <c r="H147" s="22"/>
      <c r="I147" s="136" t="e">
        <f t="shared" si="6"/>
        <v>#DIV/0!</v>
      </c>
      <c r="J147" s="137">
        <f t="shared" si="7"/>
        <v>0</v>
      </c>
      <c r="K147" s="22"/>
      <c r="L147" s="17"/>
      <c r="M147" s="74">
        <f t="shared" si="8"/>
        <v>0</v>
      </c>
      <c r="N147" s="17"/>
      <c r="O147" s="17"/>
      <c r="P147" s="108"/>
      <c r="Q147" s="39"/>
      <c r="R147" s="39"/>
      <c r="S147" s="39"/>
      <c r="T147" s="39"/>
      <c r="U147" s="39"/>
      <c r="V147" s="39"/>
    </row>
    <row r="148" spans="1:22" s="50" customFormat="1">
      <c r="A148" s="55"/>
      <c r="B148" s="43"/>
      <c r="C148" s="47"/>
      <c r="D148" s="47"/>
      <c r="E148" s="52"/>
      <c r="F148" s="52"/>
      <c r="H148" s="47"/>
      <c r="I148" s="136" t="e">
        <f t="shared" si="6"/>
        <v>#DIV/0!</v>
      </c>
      <c r="J148" s="137">
        <f t="shared" si="7"/>
        <v>0</v>
      </c>
      <c r="K148" s="47"/>
      <c r="L148" s="49"/>
      <c r="M148" s="74">
        <f t="shared" si="8"/>
        <v>0</v>
      </c>
      <c r="N148" s="49"/>
      <c r="O148" s="49"/>
      <c r="P148" s="82"/>
      <c r="R148" s="52"/>
    </row>
    <row r="149" spans="1:22">
      <c r="A149" s="40"/>
      <c r="B149" s="24"/>
      <c r="C149" s="22"/>
      <c r="D149" s="22"/>
      <c r="E149" s="53"/>
      <c r="F149" s="53"/>
      <c r="G149" s="39"/>
      <c r="H149" s="22"/>
      <c r="I149" s="136" t="e">
        <f t="shared" si="6"/>
        <v>#DIV/0!</v>
      </c>
      <c r="J149" s="137">
        <f t="shared" si="7"/>
        <v>0</v>
      </c>
      <c r="K149" s="22"/>
      <c r="L149" s="17"/>
      <c r="M149" s="74">
        <f t="shared" si="8"/>
        <v>0</v>
      </c>
      <c r="N149" s="17"/>
      <c r="O149" s="17"/>
      <c r="P149" s="108"/>
      <c r="Q149" s="39"/>
      <c r="R149" s="39"/>
      <c r="S149" s="39"/>
      <c r="T149" s="39"/>
      <c r="U149" s="39"/>
      <c r="V149" s="39"/>
    </row>
    <row r="150" spans="1:22">
      <c r="A150" s="36"/>
      <c r="B150" s="24"/>
      <c r="C150" s="22"/>
      <c r="D150" s="22"/>
      <c r="E150" s="53"/>
      <c r="F150" s="53"/>
      <c r="G150" s="39"/>
      <c r="H150" s="22"/>
      <c r="I150" s="136" t="e">
        <f t="shared" si="6"/>
        <v>#DIV/0!</v>
      </c>
      <c r="J150" s="137">
        <f t="shared" si="7"/>
        <v>0</v>
      </c>
      <c r="K150" s="22"/>
      <c r="L150" s="17"/>
      <c r="M150" s="74">
        <f t="shared" si="8"/>
        <v>0</v>
      </c>
      <c r="N150" s="17"/>
      <c r="O150" s="17"/>
      <c r="P150" s="108"/>
      <c r="Q150" s="39"/>
      <c r="R150" s="39"/>
      <c r="S150" s="39"/>
      <c r="T150" s="39"/>
      <c r="U150" s="39"/>
      <c r="V150" s="39"/>
    </row>
    <row r="151" spans="1:22">
      <c r="A151" s="36"/>
      <c r="B151" s="24"/>
      <c r="C151" s="22"/>
      <c r="D151" s="22"/>
      <c r="E151" s="53"/>
      <c r="F151" s="53"/>
      <c r="G151" s="39"/>
      <c r="H151" s="22"/>
      <c r="I151" s="136" t="e">
        <f t="shared" si="6"/>
        <v>#DIV/0!</v>
      </c>
      <c r="J151" s="137">
        <f t="shared" si="7"/>
        <v>0</v>
      </c>
      <c r="K151" s="22"/>
      <c r="L151" s="17"/>
      <c r="M151" s="74">
        <f t="shared" si="8"/>
        <v>0</v>
      </c>
      <c r="N151" s="17"/>
      <c r="O151" s="17"/>
      <c r="P151" s="108"/>
      <c r="Q151" s="39"/>
      <c r="R151" s="39"/>
      <c r="S151" s="39"/>
      <c r="T151" s="39"/>
      <c r="U151" s="39"/>
      <c r="V151" s="39"/>
    </row>
    <row r="152" spans="1:22" s="50" customFormat="1">
      <c r="A152" s="36"/>
      <c r="B152" s="24"/>
      <c r="C152" s="22"/>
      <c r="D152" s="22"/>
      <c r="E152" s="53"/>
      <c r="F152" s="53"/>
      <c r="G152" s="39"/>
      <c r="H152" s="22"/>
      <c r="I152" s="136" t="e">
        <f t="shared" si="6"/>
        <v>#DIV/0!</v>
      </c>
      <c r="J152" s="137">
        <f t="shared" si="7"/>
        <v>0</v>
      </c>
      <c r="K152" s="22"/>
      <c r="L152" s="17"/>
      <c r="M152" s="74">
        <f t="shared" si="8"/>
        <v>0</v>
      </c>
      <c r="N152" s="17"/>
      <c r="O152" s="17"/>
      <c r="P152" s="108"/>
      <c r="Q152" s="39"/>
      <c r="R152" s="39"/>
      <c r="S152" s="53"/>
      <c r="T152" s="39"/>
      <c r="U152" s="39"/>
      <c r="V152" s="39"/>
    </row>
    <row r="153" spans="1:22">
      <c r="A153" s="40"/>
      <c r="B153" s="24"/>
      <c r="C153" s="22"/>
      <c r="D153" s="22"/>
      <c r="E153" s="53"/>
      <c r="F153" s="53"/>
      <c r="G153" s="39"/>
      <c r="H153" s="22"/>
      <c r="I153" s="136" t="e">
        <f t="shared" si="6"/>
        <v>#DIV/0!</v>
      </c>
      <c r="J153" s="137">
        <f t="shared" si="7"/>
        <v>0</v>
      </c>
      <c r="K153" s="22"/>
      <c r="L153" s="17"/>
      <c r="M153" s="74">
        <f t="shared" si="8"/>
        <v>0</v>
      </c>
      <c r="N153" s="17"/>
      <c r="O153" s="17"/>
      <c r="P153" s="108"/>
      <c r="Q153" s="39"/>
      <c r="R153" s="39"/>
      <c r="S153" s="39"/>
      <c r="T153" s="39"/>
      <c r="U153" s="39"/>
      <c r="V153" s="39"/>
    </row>
    <row r="154" spans="1:22">
      <c r="A154" s="36"/>
      <c r="B154" s="24"/>
      <c r="C154" s="22"/>
      <c r="D154" s="22"/>
      <c r="E154" s="53"/>
      <c r="F154" s="53"/>
      <c r="G154" s="39"/>
      <c r="H154" s="22"/>
      <c r="I154" s="136" t="e">
        <f t="shared" si="6"/>
        <v>#DIV/0!</v>
      </c>
      <c r="J154" s="137">
        <f t="shared" si="7"/>
        <v>0</v>
      </c>
      <c r="K154" s="22"/>
      <c r="L154" s="17"/>
      <c r="M154" s="74">
        <f t="shared" si="8"/>
        <v>0</v>
      </c>
      <c r="N154" s="17"/>
      <c r="O154" s="17"/>
      <c r="P154" s="22"/>
      <c r="Q154" s="39"/>
      <c r="R154" s="39"/>
      <c r="S154" s="39"/>
      <c r="T154" s="39"/>
      <c r="U154" s="39"/>
      <c r="V154" s="39"/>
    </row>
    <row r="155" spans="1:22">
      <c r="A155" s="36"/>
      <c r="B155" s="24"/>
      <c r="C155" s="22"/>
      <c r="D155" s="22"/>
      <c r="E155" s="53"/>
      <c r="F155" s="53"/>
      <c r="G155" s="39"/>
      <c r="H155" s="22"/>
      <c r="I155" s="136" t="e">
        <f t="shared" si="6"/>
        <v>#DIV/0!</v>
      </c>
      <c r="J155" s="137">
        <f t="shared" si="7"/>
        <v>0</v>
      </c>
      <c r="K155" s="22"/>
      <c r="L155" s="17"/>
      <c r="M155" s="74">
        <f t="shared" si="8"/>
        <v>0</v>
      </c>
      <c r="N155" s="17"/>
      <c r="O155" s="17"/>
      <c r="P155" s="22"/>
      <c r="Q155" s="39"/>
      <c r="R155" s="39"/>
      <c r="S155" s="39"/>
      <c r="T155" s="39"/>
      <c r="U155" s="39"/>
      <c r="V155" s="39"/>
    </row>
    <row r="156" spans="1:22">
      <c r="A156" s="36"/>
      <c r="B156" s="24"/>
      <c r="C156" s="22"/>
      <c r="D156" s="22"/>
      <c r="E156" s="53"/>
      <c r="F156" s="53"/>
      <c r="G156" s="39"/>
      <c r="H156" s="22"/>
      <c r="I156" s="136" t="e">
        <f t="shared" si="6"/>
        <v>#DIV/0!</v>
      </c>
      <c r="J156" s="137">
        <f t="shared" si="7"/>
        <v>0</v>
      </c>
      <c r="K156" s="22"/>
      <c r="L156" s="17"/>
      <c r="M156" s="74">
        <f t="shared" si="8"/>
        <v>0</v>
      </c>
      <c r="N156" s="17"/>
      <c r="O156" s="17"/>
      <c r="P156" s="108"/>
      <c r="Q156" s="39"/>
      <c r="R156" s="39"/>
      <c r="S156" s="39"/>
      <c r="T156" s="39"/>
      <c r="U156" s="39"/>
      <c r="V156" s="39"/>
    </row>
    <row r="157" spans="1:22">
      <c r="A157" s="36"/>
      <c r="B157" s="24"/>
      <c r="C157" s="22"/>
      <c r="D157" s="22"/>
      <c r="E157" s="53"/>
      <c r="F157" s="53"/>
      <c r="G157" s="39"/>
      <c r="H157" s="22"/>
      <c r="I157" s="136" t="e">
        <f t="shared" si="6"/>
        <v>#DIV/0!</v>
      </c>
      <c r="J157" s="137">
        <f t="shared" si="7"/>
        <v>0</v>
      </c>
      <c r="K157" s="22"/>
      <c r="L157" s="17"/>
      <c r="M157" s="74">
        <f t="shared" si="8"/>
        <v>0</v>
      </c>
      <c r="N157" s="17"/>
      <c r="O157" s="17"/>
      <c r="P157" s="22"/>
      <c r="Q157" s="39"/>
      <c r="R157" s="39"/>
      <c r="S157" s="39"/>
      <c r="T157" s="39"/>
      <c r="U157" s="39"/>
      <c r="V157" s="39"/>
    </row>
    <row r="158" spans="1:22">
      <c r="A158" s="36"/>
      <c r="B158" s="24"/>
      <c r="C158" s="22"/>
      <c r="D158" s="22"/>
      <c r="E158" s="53"/>
      <c r="F158" s="53"/>
      <c r="G158" s="39"/>
      <c r="H158" s="22"/>
      <c r="I158" s="136" t="e">
        <f t="shared" si="6"/>
        <v>#DIV/0!</v>
      </c>
      <c r="J158" s="137">
        <f t="shared" si="7"/>
        <v>0</v>
      </c>
      <c r="K158" s="22"/>
      <c r="L158" s="17"/>
      <c r="M158" s="74">
        <f t="shared" si="8"/>
        <v>0</v>
      </c>
      <c r="N158" s="17"/>
      <c r="O158" s="17"/>
      <c r="P158" s="108"/>
      <c r="Q158" s="39"/>
      <c r="R158" s="39"/>
      <c r="S158" s="39"/>
      <c r="T158" s="39"/>
      <c r="U158" s="39"/>
      <c r="V158" s="39"/>
    </row>
    <row r="159" spans="1:22">
      <c r="A159" s="36"/>
      <c r="B159" s="24"/>
      <c r="C159" s="22"/>
      <c r="D159" s="22"/>
      <c r="E159" s="53"/>
      <c r="F159" s="53"/>
      <c r="G159" s="39"/>
      <c r="H159" s="22"/>
      <c r="I159" s="136" t="e">
        <f t="shared" si="6"/>
        <v>#DIV/0!</v>
      </c>
      <c r="J159" s="137">
        <f t="shared" si="7"/>
        <v>0</v>
      </c>
      <c r="K159" s="22"/>
      <c r="L159" s="17"/>
      <c r="M159" s="74">
        <f t="shared" si="8"/>
        <v>0</v>
      </c>
      <c r="N159" s="17"/>
      <c r="O159" s="17"/>
      <c r="P159" s="108"/>
      <c r="Q159" s="39"/>
      <c r="R159" s="39"/>
      <c r="S159" s="39"/>
      <c r="T159" s="39"/>
      <c r="U159" s="39"/>
      <c r="V159" s="39"/>
    </row>
    <row r="160" spans="1:22">
      <c r="A160" s="36"/>
      <c r="B160" s="24"/>
      <c r="C160" s="22"/>
      <c r="D160" s="22"/>
      <c r="E160" s="53"/>
      <c r="F160" s="53"/>
      <c r="G160" s="39"/>
      <c r="H160" s="22"/>
      <c r="I160" s="136" t="e">
        <f t="shared" si="6"/>
        <v>#DIV/0!</v>
      </c>
      <c r="J160" s="137">
        <f t="shared" si="7"/>
        <v>0</v>
      </c>
      <c r="K160" s="22"/>
      <c r="L160" s="17"/>
      <c r="M160" s="74">
        <f t="shared" si="8"/>
        <v>0</v>
      </c>
      <c r="N160" s="17"/>
      <c r="O160" s="17"/>
      <c r="P160" s="108"/>
      <c r="Q160" s="39"/>
      <c r="R160" s="39"/>
      <c r="S160" s="39"/>
      <c r="T160" s="39"/>
      <c r="U160" s="39"/>
      <c r="V160" s="39"/>
    </row>
    <row r="161" spans="1:22">
      <c r="A161" s="36"/>
      <c r="B161" s="24"/>
      <c r="C161" s="22"/>
      <c r="D161" s="22"/>
      <c r="E161" s="53"/>
      <c r="F161" s="53"/>
      <c r="G161" s="39"/>
      <c r="H161" s="22"/>
      <c r="I161" s="136" t="e">
        <f t="shared" si="6"/>
        <v>#DIV/0!</v>
      </c>
      <c r="J161" s="137">
        <f t="shared" si="7"/>
        <v>0</v>
      </c>
      <c r="K161" s="22"/>
      <c r="L161" s="17"/>
      <c r="M161" s="74">
        <f t="shared" si="8"/>
        <v>0</v>
      </c>
      <c r="N161" s="17"/>
      <c r="O161" s="17"/>
      <c r="P161" s="108"/>
      <c r="Q161" s="39"/>
      <c r="R161" s="39"/>
      <c r="S161" s="39"/>
      <c r="T161" s="39"/>
      <c r="U161" s="39"/>
      <c r="V161" s="39"/>
    </row>
    <row r="162" spans="1:22" s="50" customFormat="1">
      <c r="A162" s="36"/>
      <c r="B162" s="24"/>
      <c r="C162" s="22"/>
      <c r="D162" s="22"/>
      <c r="E162" s="53"/>
      <c r="F162" s="53"/>
      <c r="G162" s="39"/>
      <c r="H162" s="22"/>
      <c r="I162" s="136" t="e">
        <f t="shared" si="6"/>
        <v>#DIV/0!</v>
      </c>
      <c r="J162" s="137">
        <f t="shared" si="7"/>
        <v>0</v>
      </c>
      <c r="K162" s="22"/>
      <c r="L162" s="17"/>
      <c r="M162" s="74">
        <f t="shared" si="8"/>
        <v>0</v>
      </c>
      <c r="N162" s="17"/>
      <c r="O162" s="17"/>
      <c r="P162" s="108"/>
      <c r="Q162" s="39"/>
      <c r="R162" s="39"/>
      <c r="S162" s="53"/>
      <c r="T162" s="39"/>
      <c r="U162" s="39"/>
      <c r="V162" s="39"/>
    </row>
    <row r="163" spans="1:22" s="50" customFormat="1">
      <c r="A163" s="42"/>
      <c r="B163" s="43"/>
      <c r="C163" s="47"/>
      <c r="D163" s="47"/>
      <c r="E163" s="52"/>
      <c r="F163" s="52"/>
      <c r="H163" s="47"/>
      <c r="I163" s="136" t="e">
        <f t="shared" si="6"/>
        <v>#DIV/0!</v>
      </c>
      <c r="J163" s="137">
        <f t="shared" si="7"/>
        <v>0</v>
      </c>
      <c r="K163" s="47"/>
      <c r="L163" s="49"/>
      <c r="M163" s="74">
        <f t="shared" si="8"/>
        <v>0</v>
      </c>
      <c r="N163" s="17"/>
      <c r="O163" s="49"/>
      <c r="P163" s="82"/>
      <c r="S163" s="52"/>
    </row>
    <row r="164" spans="1:22">
      <c r="A164" s="36"/>
      <c r="B164" s="24"/>
      <c r="C164" s="22"/>
      <c r="D164" s="22"/>
      <c r="E164" s="53"/>
      <c r="F164" s="53"/>
      <c r="G164" s="39"/>
      <c r="H164" s="22"/>
      <c r="I164" s="136" t="e">
        <f t="shared" si="6"/>
        <v>#DIV/0!</v>
      </c>
      <c r="J164" s="137">
        <f t="shared" si="7"/>
        <v>0</v>
      </c>
      <c r="K164" s="22"/>
      <c r="L164" s="17"/>
      <c r="M164" s="74">
        <f t="shared" si="8"/>
        <v>0</v>
      </c>
      <c r="N164" s="17"/>
      <c r="O164" s="17"/>
      <c r="P164" s="108"/>
      <c r="Q164" s="39"/>
      <c r="R164" s="39"/>
      <c r="S164" s="39"/>
      <c r="T164" s="39"/>
      <c r="U164" s="39"/>
      <c r="V164" s="39"/>
    </row>
    <row r="165" spans="1:22">
      <c r="A165" s="36"/>
      <c r="B165" s="24"/>
      <c r="C165" s="22"/>
      <c r="D165" s="22"/>
      <c r="E165" s="53"/>
      <c r="F165" s="53"/>
      <c r="G165" s="39"/>
      <c r="H165" s="22"/>
      <c r="I165" s="136" t="e">
        <f t="shared" si="6"/>
        <v>#DIV/0!</v>
      </c>
      <c r="J165" s="137">
        <f t="shared" si="7"/>
        <v>0</v>
      </c>
      <c r="K165" s="22"/>
      <c r="L165" s="17"/>
      <c r="M165" s="74">
        <f t="shared" si="8"/>
        <v>0</v>
      </c>
      <c r="N165" s="17"/>
      <c r="O165" s="17"/>
      <c r="P165" s="108"/>
      <c r="Q165" s="39"/>
      <c r="R165" s="39"/>
      <c r="S165" s="39"/>
      <c r="T165" s="39"/>
      <c r="U165" s="39"/>
      <c r="V165" s="39"/>
    </row>
    <row r="166" spans="1:22">
      <c r="A166" s="36"/>
      <c r="B166" s="24"/>
      <c r="C166" s="22"/>
      <c r="D166" s="22"/>
      <c r="E166" s="53"/>
      <c r="F166" s="53"/>
      <c r="G166" s="39"/>
      <c r="H166" s="22"/>
      <c r="I166" s="136" t="e">
        <f t="shared" si="6"/>
        <v>#DIV/0!</v>
      </c>
      <c r="J166" s="137">
        <f t="shared" si="7"/>
        <v>0</v>
      </c>
      <c r="K166" s="22"/>
      <c r="L166" s="17"/>
      <c r="M166" s="74">
        <f t="shared" si="8"/>
        <v>0</v>
      </c>
      <c r="N166" s="17"/>
      <c r="O166" s="17"/>
      <c r="P166" s="108"/>
      <c r="Q166" s="39"/>
      <c r="R166" s="39"/>
      <c r="S166" s="39"/>
      <c r="T166" s="39"/>
      <c r="U166" s="39"/>
      <c r="V166" s="39"/>
    </row>
    <row r="167" spans="1:22">
      <c r="A167" s="36"/>
      <c r="B167" s="24"/>
      <c r="C167" s="22"/>
      <c r="D167" s="22"/>
      <c r="E167" s="53"/>
      <c r="F167" s="53"/>
      <c r="G167" s="39"/>
      <c r="H167" s="22"/>
      <c r="I167" s="136" t="e">
        <f t="shared" si="6"/>
        <v>#DIV/0!</v>
      </c>
      <c r="J167" s="137">
        <f t="shared" si="7"/>
        <v>0</v>
      </c>
      <c r="K167" s="22"/>
      <c r="L167" s="17"/>
      <c r="M167" s="74">
        <f t="shared" si="8"/>
        <v>0</v>
      </c>
      <c r="N167" s="17"/>
      <c r="O167" s="17"/>
      <c r="P167" s="108"/>
      <c r="Q167" s="39"/>
      <c r="R167" s="39"/>
      <c r="S167" s="39"/>
      <c r="T167" s="39"/>
      <c r="U167" s="39"/>
      <c r="V167" s="39"/>
    </row>
    <row r="168" spans="1:22">
      <c r="A168" s="36"/>
      <c r="B168" s="24"/>
      <c r="C168" s="22"/>
      <c r="D168" s="22"/>
      <c r="E168" s="53"/>
      <c r="F168" s="53"/>
      <c r="G168" s="39"/>
      <c r="H168" s="22"/>
      <c r="I168" s="136" t="e">
        <f t="shared" si="6"/>
        <v>#DIV/0!</v>
      </c>
      <c r="J168" s="137">
        <f t="shared" si="7"/>
        <v>0</v>
      </c>
      <c r="K168" s="22"/>
      <c r="L168" s="17"/>
      <c r="M168" s="74">
        <f t="shared" si="8"/>
        <v>0</v>
      </c>
      <c r="N168" s="17"/>
      <c r="O168" s="17"/>
      <c r="P168" s="108"/>
      <c r="Q168" s="39"/>
      <c r="R168" s="39"/>
      <c r="S168" s="39"/>
      <c r="T168" s="39"/>
      <c r="U168" s="39"/>
      <c r="V168" s="39"/>
    </row>
    <row r="169" spans="1:22">
      <c r="A169" s="36"/>
      <c r="B169" s="24"/>
      <c r="C169" s="22"/>
      <c r="D169" s="22"/>
      <c r="E169" s="53"/>
      <c r="F169" s="53"/>
      <c r="G169" s="39"/>
      <c r="H169" s="22"/>
      <c r="I169" s="136" t="e">
        <f t="shared" si="6"/>
        <v>#DIV/0!</v>
      </c>
      <c r="J169" s="137">
        <f t="shared" si="7"/>
        <v>0</v>
      </c>
      <c r="K169" s="22"/>
      <c r="L169" s="17"/>
      <c r="M169" s="74">
        <f t="shared" si="8"/>
        <v>0</v>
      </c>
      <c r="N169" s="17"/>
      <c r="O169" s="17"/>
      <c r="P169" s="108"/>
      <c r="Q169" s="39"/>
      <c r="R169" s="39"/>
      <c r="S169" s="39"/>
      <c r="T169" s="39"/>
      <c r="U169" s="39"/>
      <c r="V169" s="39"/>
    </row>
    <row r="170" spans="1:22">
      <c r="A170" s="36"/>
      <c r="B170" s="24"/>
      <c r="C170" s="22"/>
      <c r="D170" s="22"/>
      <c r="E170" s="53"/>
      <c r="F170" s="53"/>
      <c r="G170" s="39"/>
      <c r="H170" s="22"/>
      <c r="I170" s="136" t="e">
        <f t="shared" si="6"/>
        <v>#DIV/0!</v>
      </c>
      <c r="J170" s="137">
        <f t="shared" si="7"/>
        <v>0</v>
      </c>
      <c r="K170" s="22"/>
      <c r="L170" s="17"/>
      <c r="M170" s="74">
        <f t="shared" si="8"/>
        <v>0</v>
      </c>
      <c r="N170" s="17"/>
      <c r="O170" s="17"/>
      <c r="P170" s="108"/>
      <c r="Q170" s="39"/>
      <c r="R170" s="39"/>
      <c r="S170" s="39"/>
      <c r="T170" s="39"/>
      <c r="U170" s="39"/>
      <c r="V170" s="39"/>
    </row>
    <row r="171" spans="1:22">
      <c r="A171" s="36"/>
      <c r="B171" s="24"/>
      <c r="C171" s="22"/>
      <c r="D171" s="22"/>
      <c r="E171" s="53"/>
      <c r="F171" s="53"/>
      <c r="G171" s="39"/>
      <c r="H171" s="22"/>
      <c r="I171" s="136" t="e">
        <f t="shared" si="6"/>
        <v>#DIV/0!</v>
      </c>
      <c r="J171" s="137">
        <f t="shared" si="7"/>
        <v>0</v>
      </c>
      <c r="K171" s="22"/>
      <c r="L171" s="17"/>
      <c r="M171" s="74">
        <f t="shared" si="8"/>
        <v>0</v>
      </c>
      <c r="N171" s="17"/>
      <c r="O171" s="17"/>
      <c r="P171" s="22"/>
      <c r="Q171" s="39"/>
      <c r="R171" s="39"/>
      <c r="S171" s="39"/>
      <c r="T171" s="39"/>
      <c r="U171" s="39"/>
      <c r="V171" s="39"/>
    </row>
    <row r="172" spans="1:22" s="50" customFormat="1">
      <c r="A172" s="36"/>
      <c r="B172" s="109"/>
      <c r="C172" s="22"/>
      <c r="D172" s="22"/>
      <c r="E172" s="53"/>
      <c r="F172" s="53"/>
      <c r="G172" s="39"/>
      <c r="H172" s="22"/>
      <c r="I172" s="136" t="e">
        <f t="shared" si="6"/>
        <v>#DIV/0!</v>
      </c>
      <c r="J172" s="137">
        <f t="shared" si="7"/>
        <v>0</v>
      </c>
      <c r="K172" s="22"/>
      <c r="L172" s="17"/>
      <c r="M172" s="74">
        <f t="shared" si="8"/>
        <v>0</v>
      </c>
      <c r="N172" s="17"/>
      <c r="O172" s="17"/>
      <c r="P172" s="108"/>
      <c r="Q172" s="39"/>
      <c r="R172" s="39"/>
      <c r="S172" s="53"/>
      <c r="T172" s="39"/>
      <c r="U172" s="39"/>
      <c r="V172" s="39"/>
    </row>
    <row r="173" spans="1:22">
      <c r="A173" s="40"/>
      <c r="B173" s="24"/>
      <c r="C173" s="22"/>
      <c r="D173" s="22"/>
      <c r="E173" s="53"/>
      <c r="F173" s="53"/>
      <c r="G173" s="39"/>
      <c r="H173" s="22"/>
      <c r="I173" s="136" t="e">
        <f t="shared" si="6"/>
        <v>#DIV/0!</v>
      </c>
      <c r="J173" s="137">
        <f t="shared" si="7"/>
        <v>0</v>
      </c>
      <c r="K173" s="22"/>
      <c r="L173" s="17"/>
      <c r="M173" s="74">
        <f t="shared" si="8"/>
        <v>0</v>
      </c>
      <c r="N173" s="17"/>
      <c r="O173" s="17"/>
      <c r="P173" s="108"/>
      <c r="Q173" s="39"/>
      <c r="R173" s="39"/>
      <c r="S173" s="39"/>
      <c r="T173" s="39"/>
      <c r="U173" s="39"/>
      <c r="V173" s="39"/>
    </row>
    <row r="174" spans="1:22">
      <c r="A174" s="36"/>
      <c r="B174" s="24"/>
      <c r="C174" s="22"/>
      <c r="D174" s="22"/>
      <c r="E174" s="53"/>
      <c r="F174" s="53"/>
      <c r="G174" s="39"/>
      <c r="H174" s="22"/>
      <c r="I174" s="136" t="e">
        <f t="shared" si="6"/>
        <v>#DIV/0!</v>
      </c>
      <c r="J174" s="137">
        <f t="shared" si="7"/>
        <v>0</v>
      </c>
      <c r="K174" s="22"/>
      <c r="L174" s="17"/>
      <c r="M174" s="74">
        <f t="shared" si="8"/>
        <v>0</v>
      </c>
      <c r="N174" s="17"/>
      <c r="O174" s="17"/>
      <c r="P174" s="108"/>
      <c r="Q174" s="39"/>
      <c r="R174" s="39"/>
      <c r="S174" s="39"/>
      <c r="T174" s="39"/>
      <c r="U174" s="39"/>
      <c r="V174" s="39"/>
    </row>
    <row r="175" spans="1:22">
      <c r="A175" s="36"/>
      <c r="B175" s="24"/>
      <c r="C175" s="22"/>
      <c r="D175" s="22"/>
      <c r="E175" s="53"/>
      <c r="F175" s="53"/>
      <c r="G175" s="39"/>
      <c r="H175" s="22"/>
      <c r="I175" s="136" t="e">
        <f t="shared" si="6"/>
        <v>#DIV/0!</v>
      </c>
      <c r="J175" s="137">
        <f t="shared" si="7"/>
        <v>0</v>
      </c>
      <c r="K175" s="22"/>
      <c r="L175" s="17"/>
      <c r="M175" s="74">
        <f t="shared" si="8"/>
        <v>0</v>
      </c>
      <c r="N175" s="17"/>
      <c r="O175" s="17"/>
      <c r="P175" s="108"/>
      <c r="Q175" s="39"/>
      <c r="R175" s="39"/>
      <c r="S175" s="39"/>
      <c r="T175" s="39"/>
      <c r="U175" s="39"/>
      <c r="V175" s="39"/>
    </row>
    <row r="176" spans="1:22">
      <c r="A176" s="36"/>
      <c r="B176" s="24"/>
      <c r="C176" s="22"/>
      <c r="D176" s="22"/>
      <c r="E176" s="53"/>
      <c r="F176" s="53"/>
      <c r="G176" s="39"/>
      <c r="H176" s="22"/>
      <c r="I176" s="136" t="e">
        <f t="shared" si="6"/>
        <v>#DIV/0!</v>
      </c>
      <c r="J176" s="137">
        <f t="shared" si="7"/>
        <v>0</v>
      </c>
      <c r="K176" s="22"/>
      <c r="L176" s="17"/>
      <c r="M176" s="74">
        <f t="shared" si="8"/>
        <v>0</v>
      </c>
      <c r="N176" s="17"/>
      <c r="O176" s="17"/>
      <c r="P176" s="108"/>
      <c r="Q176" s="39"/>
      <c r="R176" s="39"/>
      <c r="S176" s="39"/>
      <c r="T176" s="39"/>
      <c r="U176" s="39"/>
      <c r="V176" s="39"/>
    </row>
    <row r="177" spans="1:22">
      <c r="A177" s="36"/>
      <c r="B177" s="24"/>
      <c r="C177" s="22"/>
      <c r="D177" s="22"/>
      <c r="E177" s="53"/>
      <c r="F177" s="53"/>
      <c r="G177" s="39"/>
      <c r="H177" s="22"/>
      <c r="I177" s="136" t="e">
        <f t="shared" si="6"/>
        <v>#DIV/0!</v>
      </c>
      <c r="J177" s="137">
        <f t="shared" si="7"/>
        <v>0</v>
      </c>
      <c r="K177" s="22"/>
      <c r="L177" s="17"/>
      <c r="M177" s="74">
        <f t="shared" si="8"/>
        <v>0</v>
      </c>
      <c r="N177" s="17"/>
      <c r="O177" s="17"/>
      <c r="P177" s="108"/>
      <c r="Q177" s="39"/>
      <c r="R177" s="39"/>
      <c r="S177" s="39"/>
      <c r="T177" s="39"/>
      <c r="U177" s="39"/>
      <c r="V177" s="39"/>
    </row>
    <row r="178" spans="1:22" s="50" customFormat="1">
      <c r="A178" s="55"/>
      <c r="B178" s="43"/>
      <c r="C178" s="47"/>
      <c r="D178" s="47"/>
      <c r="E178" s="52"/>
      <c r="F178" s="52"/>
      <c r="H178" s="47"/>
      <c r="I178" s="136" t="e">
        <f t="shared" si="6"/>
        <v>#DIV/0!</v>
      </c>
      <c r="J178" s="137">
        <f t="shared" si="7"/>
        <v>0</v>
      </c>
      <c r="K178" s="47"/>
      <c r="L178" s="49"/>
      <c r="M178" s="74">
        <f t="shared" si="8"/>
        <v>0</v>
      </c>
      <c r="N178" s="49"/>
      <c r="O178" s="49"/>
      <c r="P178" s="82"/>
      <c r="S178" s="52"/>
    </row>
    <row r="179" spans="1:22">
      <c r="A179" s="40"/>
      <c r="B179" s="24"/>
      <c r="C179" s="22"/>
      <c r="D179" s="22"/>
      <c r="E179" s="53"/>
      <c r="F179" s="53"/>
      <c r="G179" s="39"/>
      <c r="H179" s="22"/>
      <c r="I179" s="136" t="e">
        <f t="shared" si="6"/>
        <v>#DIV/0!</v>
      </c>
      <c r="J179" s="137">
        <f t="shared" si="7"/>
        <v>0</v>
      </c>
      <c r="K179" s="22"/>
      <c r="L179" s="17"/>
      <c r="M179" s="74">
        <f t="shared" si="8"/>
        <v>0</v>
      </c>
      <c r="N179" s="17"/>
      <c r="O179" s="17"/>
      <c r="P179" s="22"/>
      <c r="Q179" s="39"/>
      <c r="R179" s="39"/>
      <c r="S179" s="39"/>
      <c r="T179" s="39"/>
      <c r="U179" s="39"/>
      <c r="V179" s="39"/>
    </row>
    <row r="180" spans="1:22">
      <c r="A180" s="36"/>
      <c r="B180" s="24"/>
      <c r="C180" s="22"/>
      <c r="D180" s="22"/>
      <c r="E180" s="53"/>
      <c r="F180" s="53"/>
      <c r="G180" s="39"/>
      <c r="H180" s="22"/>
      <c r="I180" s="136" t="e">
        <f t="shared" si="6"/>
        <v>#DIV/0!</v>
      </c>
      <c r="J180" s="137">
        <f t="shared" si="7"/>
        <v>0</v>
      </c>
      <c r="K180" s="22"/>
      <c r="L180" s="17"/>
      <c r="M180" s="74">
        <f t="shared" si="8"/>
        <v>0</v>
      </c>
      <c r="N180" s="17"/>
      <c r="O180" s="17"/>
      <c r="P180" s="108"/>
      <c r="Q180" s="39"/>
      <c r="R180" s="39"/>
      <c r="S180" s="39"/>
      <c r="T180" s="39"/>
      <c r="U180" s="39"/>
      <c r="V180" s="39"/>
    </row>
    <row r="181" spans="1:22">
      <c r="A181" s="36"/>
      <c r="B181" s="24"/>
      <c r="C181" s="22"/>
      <c r="D181" s="22"/>
      <c r="E181" s="53"/>
      <c r="F181" s="53"/>
      <c r="G181" s="39"/>
      <c r="H181" s="22"/>
      <c r="I181" s="136" t="e">
        <f t="shared" si="6"/>
        <v>#DIV/0!</v>
      </c>
      <c r="J181" s="137">
        <f t="shared" si="7"/>
        <v>0</v>
      </c>
      <c r="K181" s="22"/>
      <c r="L181" s="17"/>
      <c r="M181" s="74">
        <f t="shared" si="8"/>
        <v>0</v>
      </c>
      <c r="N181" s="17"/>
      <c r="O181" s="17"/>
      <c r="P181" s="108"/>
      <c r="Q181" s="39"/>
      <c r="R181" s="39"/>
      <c r="S181" s="39"/>
      <c r="T181" s="39"/>
      <c r="U181" s="39"/>
      <c r="V181" s="39"/>
    </row>
    <row r="182" spans="1:22" s="50" customFormat="1">
      <c r="A182" s="36"/>
      <c r="B182" s="24"/>
      <c r="C182" s="22"/>
      <c r="D182" s="22"/>
      <c r="E182" s="53"/>
      <c r="F182" s="53"/>
      <c r="G182" s="39"/>
      <c r="H182" s="22"/>
      <c r="I182" s="136" t="e">
        <f t="shared" si="6"/>
        <v>#DIV/0!</v>
      </c>
      <c r="J182" s="137">
        <f t="shared" si="7"/>
        <v>0</v>
      </c>
      <c r="K182" s="22"/>
      <c r="L182" s="17"/>
      <c r="M182" s="74">
        <f t="shared" si="8"/>
        <v>0</v>
      </c>
      <c r="N182" s="17"/>
      <c r="O182" s="17"/>
      <c r="P182" s="108"/>
      <c r="Q182" s="39"/>
      <c r="R182" s="39"/>
      <c r="S182" s="39"/>
      <c r="T182" s="39"/>
      <c r="U182" s="39"/>
      <c r="V182" s="39"/>
    </row>
    <row r="183" spans="1:22">
      <c r="A183" s="40"/>
      <c r="B183" s="24"/>
      <c r="C183" s="22"/>
      <c r="D183" s="22"/>
      <c r="E183" s="53"/>
      <c r="F183" s="53"/>
      <c r="G183" s="39"/>
      <c r="H183" s="22"/>
      <c r="I183" s="136" t="e">
        <f t="shared" si="6"/>
        <v>#DIV/0!</v>
      </c>
      <c r="J183" s="137">
        <f t="shared" si="7"/>
        <v>0</v>
      </c>
      <c r="K183" s="22"/>
      <c r="L183" s="17"/>
      <c r="M183" s="74">
        <f t="shared" si="8"/>
        <v>0</v>
      </c>
      <c r="N183" s="17"/>
      <c r="O183" s="17"/>
      <c r="P183" s="108"/>
      <c r="Q183" s="39"/>
      <c r="R183" s="39"/>
      <c r="S183" s="39"/>
      <c r="T183" s="39"/>
      <c r="U183" s="39"/>
      <c r="V183" s="39"/>
    </row>
    <row r="184" spans="1:22">
      <c r="A184" s="36"/>
      <c r="B184" s="24"/>
      <c r="C184" s="22"/>
      <c r="D184" s="22"/>
      <c r="E184" s="53"/>
      <c r="F184" s="53"/>
      <c r="G184" s="39"/>
      <c r="H184" s="22"/>
      <c r="I184" s="136" t="e">
        <f t="shared" si="6"/>
        <v>#DIV/0!</v>
      </c>
      <c r="J184" s="137">
        <f t="shared" si="7"/>
        <v>0</v>
      </c>
      <c r="K184" s="22"/>
      <c r="L184" s="17"/>
      <c r="M184" s="74">
        <f t="shared" si="8"/>
        <v>0</v>
      </c>
      <c r="N184" s="17"/>
      <c r="O184" s="17"/>
      <c r="P184" s="108"/>
      <c r="Q184" s="39"/>
      <c r="R184" s="39"/>
      <c r="S184" s="39"/>
      <c r="T184" s="39"/>
      <c r="U184" s="39"/>
      <c r="V184" s="39"/>
    </row>
    <row r="185" spans="1:22">
      <c r="A185" s="36"/>
      <c r="B185" s="24"/>
      <c r="C185" s="22"/>
      <c r="D185" s="22"/>
      <c r="E185" s="53"/>
      <c r="F185" s="53"/>
      <c r="G185" s="39"/>
      <c r="H185" s="22"/>
      <c r="I185" s="136" t="e">
        <f t="shared" si="6"/>
        <v>#DIV/0!</v>
      </c>
      <c r="J185" s="137">
        <f t="shared" si="7"/>
        <v>0</v>
      </c>
      <c r="K185" s="22"/>
      <c r="L185" s="17"/>
      <c r="M185" s="74">
        <f t="shared" si="8"/>
        <v>0</v>
      </c>
      <c r="N185" s="17"/>
      <c r="O185" s="17"/>
      <c r="P185" s="108"/>
      <c r="Q185" s="39"/>
      <c r="R185" s="39"/>
      <c r="S185" s="39"/>
      <c r="T185" s="39"/>
      <c r="U185" s="39"/>
      <c r="V185" s="39"/>
    </row>
    <row r="186" spans="1:22">
      <c r="A186" s="36"/>
      <c r="B186" s="24"/>
      <c r="C186" s="22"/>
      <c r="D186" s="22"/>
      <c r="E186" s="53"/>
      <c r="F186" s="53"/>
      <c r="G186" s="39"/>
      <c r="H186" s="22"/>
      <c r="I186" s="136" t="e">
        <f t="shared" si="6"/>
        <v>#DIV/0!</v>
      </c>
      <c r="J186" s="137">
        <f t="shared" si="7"/>
        <v>0</v>
      </c>
      <c r="K186" s="22"/>
      <c r="L186" s="17"/>
      <c r="M186" s="74">
        <f t="shared" si="8"/>
        <v>0</v>
      </c>
      <c r="N186" s="17"/>
      <c r="O186" s="17"/>
      <c r="P186" s="108"/>
      <c r="Q186" s="39"/>
      <c r="R186" s="39"/>
      <c r="S186" s="39"/>
      <c r="T186" s="39"/>
      <c r="U186" s="39"/>
      <c r="V186" s="39"/>
    </row>
    <row r="187" spans="1:22">
      <c r="A187" s="36"/>
      <c r="B187" s="24"/>
      <c r="C187" s="22"/>
      <c r="D187" s="22"/>
      <c r="E187" s="53"/>
      <c r="F187" s="53"/>
      <c r="G187" s="39"/>
      <c r="H187" s="22"/>
      <c r="I187" s="136" t="e">
        <f t="shared" si="6"/>
        <v>#DIV/0!</v>
      </c>
      <c r="J187" s="137">
        <f t="shared" si="7"/>
        <v>0</v>
      </c>
      <c r="K187" s="22"/>
      <c r="L187" s="17"/>
      <c r="M187" s="74">
        <f t="shared" si="8"/>
        <v>0</v>
      </c>
      <c r="N187" s="17"/>
      <c r="O187" s="17"/>
      <c r="P187" s="108"/>
      <c r="Q187" s="39"/>
      <c r="R187" s="39"/>
      <c r="S187" s="39"/>
      <c r="T187" s="39"/>
      <c r="U187" s="39"/>
      <c r="V187" s="39"/>
    </row>
    <row r="188" spans="1:22">
      <c r="A188" s="36"/>
      <c r="B188" s="24"/>
      <c r="C188" s="22"/>
      <c r="D188" s="22"/>
      <c r="E188" s="53"/>
      <c r="F188" s="53"/>
      <c r="G188" s="39"/>
      <c r="H188" s="22"/>
      <c r="I188" s="136" t="e">
        <f t="shared" si="6"/>
        <v>#DIV/0!</v>
      </c>
      <c r="J188" s="137">
        <f t="shared" si="7"/>
        <v>0</v>
      </c>
      <c r="K188" s="22"/>
      <c r="L188" s="17"/>
      <c r="M188" s="74">
        <f t="shared" si="8"/>
        <v>0</v>
      </c>
      <c r="N188" s="17"/>
      <c r="O188" s="17"/>
      <c r="P188" s="108"/>
      <c r="Q188" s="39"/>
      <c r="R188" s="39"/>
      <c r="S188" s="39"/>
      <c r="T188" s="39"/>
      <c r="U188" s="39"/>
      <c r="V188" s="39"/>
    </row>
    <row r="189" spans="1:22">
      <c r="A189" s="36"/>
      <c r="B189" s="24"/>
      <c r="C189" s="22"/>
      <c r="D189" s="22"/>
      <c r="E189" s="53"/>
      <c r="F189" s="53"/>
      <c r="G189" s="39"/>
      <c r="H189" s="22"/>
      <c r="I189" s="136" t="e">
        <f t="shared" si="6"/>
        <v>#DIV/0!</v>
      </c>
      <c r="J189" s="137">
        <f t="shared" si="7"/>
        <v>0</v>
      </c>
      <c r="K189" s="22"/>
      <c r="L189" s="17"/>
      <c r="M189" s="74">
        <f t="shared" si="8"/>
        <v>0</v>
      </c>
      <c r="N189" s="17"/>
      <c r="O189" s="17"/>
      <c r="P189" s="108"/>
      <c r="Q189" s="39"/>
      <c r="R189" s="39"/>
      <c r="S189" s="39"/>
      <c r="T189" s="39"/>
      <c r="U189" s="39"/>
      <c r="V189" s="39"/>
    </row>
    <row r="190" spans="1:22">
      <c r="A190" s="36"/>
      <c r="B190" s="24"/>
      <c r="C190" s="22"/>
      <c r="D190" s="22"/>
      <c r="E190" s="53"/>
      <c r="F190" s="53"/>
      <c r="G190" s="39"/>
      <c r="H190" s="22"/>
      <c r="I190" s="136" t="e">
        <f t="shared" si="6"/>
        <v>#DIV/0!</v>
      </c>
      <c r="J190" s="137">
        <f t="shared" si="7"/>
        <v>0</v>
      </c>
      <c r="K190" s="22"/>
      <c r="L190" s="17"/>
      <c r="M190" s="74">
        <f t="shared" si="8"/>
        <v>0</v>
      </c>
      <c r="N190" s="17"/>
      <c r="O190" s="17"/>
      <c r="P190" s="108"/>
      <c r="Q190" s="39"/>
      <c r="R190" s="39"/>
      <c r="S190" s="39"/>
      <c r="T190" s="39"/>
      <c r="U190" s="39"/>
      <c r="V190" s="39"/>
    </row>
    <row r="191" spans="1:22">
      <c r="A191" s="36"/>
      <c r="B191" s="24"/>
      <c r="C191" s="22"/>
      <c r="D191" s="22"/>
      <c r="E191" s="53"/>
      <c r="F191" s="53"/>
      <c r="G191" s="39"/>
      <c r="H191" s="22"/>
      <c r="I191" s="136" t="e">
        <f t="shared" si="6"/>
        <v>#DIV/0!</v>
      </c>
      <c r="J191" s="137">
        <f t="shared" si="7"/>
        <v>0</v>
      </c>
      <c r="K191" s="22"/>
      <c r="L191" s="17"/>
      <c r="M191" s="74">
        <f t="shared" si="8"/>
        <v>0</v>
      </c>
      <c r="N191" s="17"/>
      <c r="O191" s="17"/>
      <c r="P191" s="108"/>
      <c r="Q191" s="39"/>
      <c r="R191" s="39"/>
      <c r="S191" s="39"/>
      <c r="T191" s="39"/>
      <c r="U191" s="39"/>
      <c r="V191" s="39"/>
    </row>
    <row r="192" spans="1:22" s="50" customFormat="1">
      <c r="A192" s="36"/>
      <c r="B192" s="24"/>
      <c r="C192" s="22"/>
      <c r="D192" s="22"/>
      <c r="E192" s="53"/>
      <c r="F192" s="53"/>
      <c r="G192" s="39"/>
      <c r="H192" s="22"/>
      <c r="I192" s="136" t="e">
        <f t="shared" si="6"/>
        <v>#DIV/0!</v>
      </c>
      <c r="J192" s="137">
        <f t="shared" si="7"/>
        <v>0</v>
      </c>
      <c r="K192" s="22"/>
      <c r="L192" s="17"/>
      <c r="M192" s="74">
        <f t="shared" si="8"/>
        <v>0</v>
      </c>
      <c r="N192" s="17"/>
      <c r="O192" s="17"/>
      <c r="P192" s="108"/>
      <c r="Q192" s="39"/>
      <c r="R192" s="53"/>
      <c r="S192" s="39"/>
      <c r="T192" s="39"/>
      <c r="U192" s="39"/>
      <c r="V192" s="39"/>
    </row>
    <row r="193" spans="1:22" s="50" customFormat="1">
      <c r="A193" s="42"/>
      <c r="B193" s="43"/>
      <c r="C193" s="47"/>
      <c r="D193" s="47"/>
      <c r="E193" s="52"/>
      <c r="F193" s="52"/>
      <c r="H193" s="47"/>
      <c r="I193" s="136" t="e">
        <f t="shared" si="6"/>
        <v>#DIV/0!</v>
      </c>
      <c r="J193" s="137">
        <f t="shared" si="7"/>
        <v>0</v>
      </c>
      <c r="K193" s="47"/>
      <c r="L193" s="49"/>
      <c r="M193" s="74">
        <f t="shared" si="8"/>
        <v>0</v>
      </c>
      <c r="N193" s="49"/>
      <c r="O193" s="49"/>
      <c r="P193" s="82"/>
      <c r="S193" s="52"/>
    </row>
    <row r="194" spans="1:22">
      <c r="A194" s="36"/>
      <c r="B194" s="24"/>
      <c r="C194" s="22"/>
      <c r="D194" s="22"/>
      <c r="E194" s="53"/>
      <c r="F194" s="53"/>
      <c r="G194" s="39"/>
      <c r="H194" s="22"/>
      <c r="I194" s="136" t="e">
        <f t="shared" si="6"/>
        <v>#DIV/0!</v>
      </c>
      <c r="J194" s="137">
        <f t="shared" si="7"/>
        <v>0</v>
      </c>
      <c r="K194" s="22"/>
      <c r="L194" s="17"/>
      <c r="M194" s="74">
        <f t="shared" si="8"/>
        <v>0</v>
      </c>
      <c r="N194" s="17"/>
      <c r="O194" s="17"/>
      <c r="P194" s="108"/>
      <c r="Q194" s="39"/>
      <c r="R194" s="39"/>
      <c r="S194" s="39"/>
      <c r="T194" s="39"/>
      <c r="U194" s="39"/>
      <c r="V194" s="39"/>
    </row>
    <row r="195" spans="1:22">
      <c r="A195" s="36"/>
      <c r="B195" s="24"/>
      <c r="C195" s="22"/>
      <c r="D195" s="22"/>
      <c r="E195" s="53"/>
      <c r="F195" s="53"/>
      <c r="G195" s="39"/>
      <c r="H195" s="22"/>
      <c r="I195" s="136" t="e">
        <f t="shared" si="6"/>
        <v>#DIV/0!</v>
      </c>
      <c r="J195" s="137">
        <f t="shared" si="7"/>
        <v>0</v>
      </c>
      <c r="K195" s="22"/>
      <c r="L195" s="17"/>
      <c r="M195" s="74">
        <f t="shared" si="8"/>
        <v>0</v>
      </c>
      <c r="N195" s="17"/>
      <c r="O195" s="17"/>
      <c r="P195" s="108"/>
      <c r="Q195" s="39"/>
      <c r="R195" s="39"/>
      <c r="S195" s="39"/>
      <c r="T195" s="39"/>
      <c r="U195" s="39"/>
      <c r="V195" s="39"/>
    </row>
    <row r="196" spans="1:22">
      <c r="A196" s="36"/>
      <c r="B196" s="24"/>
      <c r="C196" s="22"/>
      <c r="D196" s="22"/>
      <c r="E196" s="53"/>
      <c r="F196" s="53"/>
      <c r="G196" s="39"/>
      <c r="H196" s="22"/>
      <c r="I196" s="136" t="e">
        <f t="shared" si="6"/>
        <v>#DIV/0!</v>
      </c>
      <c r="J196" s="137">
        <f t="shared" si="7"/>
        <v>0</v>
      </c>
      <c r="K196" s="22"/>
      <c r="L196" s="17"/>
      <c r="M196" s="74">
        <f t="shared" si="8"/>
        <v>0</v>
      </c>
      <c r="N196" s="17"/>
      <c r="O196" s="17"/>
      <c r="P196" s="108"/>
      <c r="Q196" s="39"/>
      <c r="R196" s="39"/>
      <c r="S196" s="39"/>
      <c r="T196" s="39"/>
      <c r="U196" s="39"/>
      <c r="V196" s="39"/>
    </row>
    <row r="197" spans="1:22">
      <c r="A197" s="36"/>
      <c r="B197" s="24"/>
      <c r="C197" s="22"/>
      <c r="D197" s="22"/>
      <c r="E197" s="53"/>
      <c r="F197" s="53"/>
      <c r="G197" s="39"/>
      <c r="H197" s="22"/>
      <c r="I197" s="136" t="e">
        <f t="shared" si="6"/>
        <v>#DIV/0!</v>
      </c>
      <c r="J197" s="137">
        <f t="shared" si="7"/>
        <v>0</v>
      </c>
      <c r="K197" s="22"/>
      <c r="L197" s="17"/>
      <c r="M197" s="74">
        <f t="shared" si="8"/>
        <v>0</v>
      </c>
      <c r="N197" s="17"/>
      <c r="O197" s="17"/>
      <c r="P197" s="108"/>
      <c r="Q197" s="39"/>
      <c r="R197" s="39"/>
      <c r="S197" s="39"/>
      <c r="T197" s="39"/>
      <c r="U197" s="39"/>
      <c r="V197" s="39"/>
    </row>
    <row r="198" spans="1:22">
      <c r="A198" s="36"/>
      <c r="B198" s="24"/>
      <c r="C198" s="22"/>
      <c r="D198" s="22"/>
      <c r="E198" s="53"/>
      <c r="F198" s="53"/>
      <c r="G198" s="39"/>
      <c r="H198" s="22"/>
      <c r="I198" s="136" t="e">
        <f t="shared" si="6"/>
        <v>#DIV/0!</v>
      </c>
      <c r="J198" s="137">
        <f t="shared" si="7"/>
        <v>0</v>
      </c>
      <c r="K198" s="22"/>
      <c r="L198" s="17"/>
      <c r="M198" s="74">
        <f t="shared" si="8"/>
        <v>0</v>
      </c>
      <c r="N198" s="17"/>
      <c r="O198" s="17"/>
      <c r="P198" s="108"/>
      <c r="Q198" s="39"/>
      <c r="R198" s="39"/>
      <c r="S198" s="39"/>
      <c r="T198" s="39"/>
      <c r="U198" s="39"/>
      <c r="V198" s="39"/>
    </row>
    <row r="199" spans="1:22">
      <c r="A199" s="36"/>
      <c r="B199" s="24"/>
      <c r="C199" s="22"/>
      <c r="D199" s="22"/>
      <c r="E199" s="53"/>
      <c r="F199" s="53"/>
      <c r="G199" s="39"/>
      <c r="H199" s="22"/>
      <c r="I199" s="136" t="e">
        <f t="shared" si="6"/>
        <v>#DIV/0!</v>
      </c>
      <c r="J199" s="137">
        <f t="shared" si="7"/>
        <v>0</v>
      </c>
      <c r="K199" s="22"/>
      <c r="L199" s="17"/>
      <c r="M199" s="74">
        <f t="shared" si="8"/>
        <v>0</v>
      </c>
      <c r="N199" s="17"/>
      <c r="O199" s="17"/>
      <c r="P199" s="108"/>
      <c r="Q199" s="39"/>
      <c r="R199" s="39"/>
      <c r="S199" s="39"/>
      <c r="T199" s="39"/>
      <c r="U199" s="39"/>
      <c r="V199" s="39"/>
    </row>
    <row r="200" spans="1:22">
      <c r="A200" s="36"/>
      <c r="B200" s="102"/>
      <c r="C200" s="22"/>
      <c r="D200" s="22"/>
      <c r="E200" s="53"/>
      <c r="F200" s="53"/>
      <c r="G200" s="39"/>
      <c r="H200" s="22"/>
      <c r="I200" s="136" t="e">
        <f t="shared" si="6"/>
        <v>#DIV/0!</v>
      </c>
      <c r="J200" s="137">
        <f t="shared" si="7"/>
        <v>0</v>
      </c>
      <c r="K200" s="22"/>
      <c r="L200" s="17"/>
      <c r="M200" s="74">
        <f t="shared" si="8"/>
        <v>0</v>
      </c>
      <c r="N200" s="17"/>
      <c r="O200" s="17"/>
      <c r="P200" s="108"/>
      <c r="Q200" s="39"/>
      <c r="R200" s="39"/>
      <c r="S200" s="39"/>
      <c r="T200" s="39"/>
      <c r="U200" s="39"/>
      <c r="V200" s="39"/>
    </row>
    <row r="201" spans="1:22">
      <c r="A201" s="36"/>
      <c r="B201" s="24"/>
      <c r="C201" s="22"/>
      <c r="D201" s="22"/>
      <c r="E201" s="53"/>
      <c r="F201" s="53"/>
      <c r="G201" s="39"/>
      <c r="H201" s="22"/>
      <c r="I201" s="136" t="e">
        <f t="shared" si="6"/>
        <v>#DIV/0!</v>
      </c>
      <c r="J201" s="137">
        <f t="shared" si="7"/>
        <v>0</v>
      </c>
      <c r="K201" s="22"/>
      <c r="L201" s="17"/>
      <c r="M201" s="74">
        <f t="shared" si="8"/>
        <v>0</v>
      </c>
      <c r="N201" s="17"/>
      <c r="O201" s="17"/>
      <c r="P201" s="108"/>
      <c r="Q201" s="39"/>
      <c r="R201" s="39"/>
      <c r="S201" s="39"/>
      <c r="T201" s="39"/>
      <c r="U201" s="39"/>
      <c r="V201" s="39"/>
    </row>
    <row r="202" spans="1:22" s="50" customFormat="1">
      <c r="A202" s="36"/>
      <c r="B202" s="24"/>
      <c r="C202" s="22"/>
      <c r="D202" s="22"/>
      <c r="E202" s="53"/>
      <c r="F202" s="53"/>
      <c r="G202" s="39"/>
      <c r="H202" s="22"/>
      <c r="I202" s="136" t="e">
        <f t="shared" si="6"/>
        <v>#DIV/0!</v>
      </c>
      <c r="J202" s="137">
        <f t="shared" si="7"/>
        <v>0</v>
      </c>
      <c r="K202" s="22"/>
      <c r="L202" s="17"/>
      <c r="M202" s="74">
        <f t="shared" si="8"/>
        <v>0</v>
      </c>
      <c r="N202" s="17"/>
      <c r="O202" s="17"/>
      <c r="P202" s="108"/>
      <c r="Q202" s="39"/>
      <c r="R202" s="53"/>
      <c r="S202" s="39"/>
      <c r="T202" s="39"/>
      <c r="U202" s="39"/>
      <c r="V202" s="39"/>
    </row>
    <row r="203" spans="1:22">
      <c r="A203" s="40"/>
      <c r="B203" s="24"/>
      <c r="C203" s="22"/>
      <c r="D203" s="22"/>
      <c r="E203" s="53"/>
      <c r="F203" s="53"/>
      <c r="G203" s="39"/>
      <c r="H203" s="22"/>
      <c r="I203" s="136" t="e">
        <f t="shared" si="6"/>
        <v>#DIV/0!</v>
      </c>
      <c r="J203" s="137">
        <f t="shared" si="7"/>
        <v>0</v>
      </c>
      <c r="K203" s="22"/>
      <c r="L203" s="17"/>
      <c r="M203" s="74">
        <f t="shared" si="8"/>
        <v>0</v>
      </c>
      <c r="N203" s="17"/>
      <c r="O203" s="17"/>
      <c r="P203" s="108"/>
      <c r="Q203" s="39"/>
      <c r="R203" s="39"/>
      <c r="S203" s="39"/>
      <c r="T203" s="39"/>
      <c r="U203" s="39"/>
      <c r="V203" s="39"/>
    </row>
    <row r="204" spans="1:22">
      <c r="A204" s="36"/>
      <c r="B204" s="24"/>
      <c r="C204" s="22"/>
      <c r="D204" s="22"/>
      <c r="E204" s="53"/>
      <c r="F204" s="53"/>
      <c r="G204" s="39"/>
      <c r="H204" s="22"/>
      <c r="I204" s="136" t="e">
        <f t="shared" si="6"/>
        <v>#DIV/0!</v>
      </c>
      <c r="J204" s="137">
        <f t="shared" si="7"/>
        <v>0</v>
      </c>
      <c r="K204" s="22"/>
      <c r="L204" s="17"/>
      <c r="M204" s="74">
        <f t="shared" si="8"/>
        <v>0</v>
      </c>
      <c r="N204" s="17"/>
      <c r="O204" s="17"/>
      <c r="P204" s="108"/>
      <c r="Q204" s="39"/>
      <c r="R204" s="39"/>
      <c r="S204" s="39"/>
      <c r="T204" s="39"/>
      <c r="U204" s="39"/>
      <c r="V204" s="39"/>
    </row>
    <row r="205" spans="1:22">
      <c r="A205" s="36"/>
      <c r="B205" s="24"/>
      <c r="C205" s="22"/>
      <c r="D205" s="22"/>
      <c r="E205" s="53"/>
      <c r="F205" s="53"/>
      <c r="G205" s="39"/>
      <c r="H205" s="22"/>
      <c r="I205" s="136" t="e">
        <f t="shared" si="6"/>
        <v>#DIV/0!</v>
      </c>
      <c r="J205" s="137">
        <f t="shared" si="7"/>
        <v>0</v>
      </c>
      <c r="K205" s="22"/>
      <c r="L205" s="17"/>
      <c r="M205" s="74">
        <f t="shared" si="8"/>
        <v>0</v>
      </c>
      <c r="N205" s="17"/>
      <c r="O205" s="17"/>
      <c r="P205" s="108"/>
      <c r="Q205" s="39"/>
      <c r="R205" s="39"/>
      <c r="S205" s="39"/>
      <c r="T205" s="39"/>
      <c r="U205" s="39"/>
      <c r="V205" s="39"/>
    </row>
    <row r="206" spans="1:22">
      <c r="A206" s="36"/>
      <c r="B206" s="24"/>
      <c r="C206" s="22"/>
      <c r="D206" s="22"/>
      <c r="E206" s="53"/>
      <c r="F206" s="53"/>
      <c r="G206" s="39"/>
      <c r="H206" s="22"/>
      <c r="I206" s="136" t="e">
        <f t="shared" si="6"/>
        <v>#DIV/0!</v>
      </c>
      <c r="J206" s="137">
        <f t="shared" si="7"/>
        <v>0</v>
      </c>
      <c r="K206" s="22"/>
      <c r="L206" s="17"/>
      <c r="M206" s="74">
        <f t="shared" si="8"/>
        <v>0</v>
      </c>
      <c r="N206" s="17"/>
      <c r="O206" s="54"/>
      <c r="P206" s="108"/>
      <c r="Q206" s="39"/>
      <c r="R206" s="39"/>
      <c r="S206" s="39"/>
      <c r="T206" s="39"/>
      <c r="U206" s="39"/>
      <c r="V206" s="39"/>
    </row>
    <row r="207" spans="1:22">
      <c r="A207" s="36"/>
      <c r="B207" s="24"/>
      <c r="C207" s="22"/>
      <c r="D207" s="22"/>
      <c r="E207" s="53"/>
      <c r="F207" s="53"/>
      <c r="G207" s="39"/>
      <c r="H207" s="22"/>
      <c r="I207" s="136" t="e">
        <f t="shared" si="6"/>
        <v>#DIV/0!</v>
      </c>
      <c r="J207" s="137">
        <f t="shared" si="7"/>
        <v>0</v>
      </c>
      <c r="K207" s="22"/>
      <c r="L207" s="17"/>
      <c r="M207" s="74">
        <f t="shared" si="8"/>
        <v>0</v>
      </c>
      <c r="N207" s="17"/>
      <c r="O207" s="17"/>
      <c r="P207" s="108"/>
      <c r="Q207" s="39"/>
      <c r="R207" s="39"/>
      <c r="S207" s="39"/>
      <c r="T207" s="39"/>
      <c r="U207" s="39"/>
      <c r="V207" s="39"/>
    </row>
    <row r="208" spans="1:22" s="50" customFormat="1">
      <c r="A208" s="55"/>
      <c r="B208" s="43"/>
      <c r="C208" s="47"/>
      <c r="D208" s="47"/>
      <c r="E208" s="52"/>
      <c r="F208" s="52"/>
      <c r="H208" s="47"/>
      <c r="I208" s="136" t="e">
        <f t="shared" si="6"/>
        <v>#DIV/0!</v>
      </c>
      <c r="J208" s="137">
        <f t="shared" si="7"/>
        <v>0</v>
      </c>
      <c r="K208" s="47"/>
      <c r="L208" s="49"/>
      <c r="M208" s="74">
        <f t="shared" si="8"/>
        <v>0</v>
      </c>
      <c r="N208" s="49"/>
      <c r="O208" s="49"/>
      <c r="P208" s="82"/>
      <c r="S208" s="52"/>
    </row>
    <row r="209" spans="1:22">
      <c r="A209" s="36"/>
      <c r="B209" s="24"/>
      <c r="C209" s="22"/>
      <c r="D209" s="22"/>
      <c r="E209" s="53"/>
      <c r="F209" s="53"/>
      <c r="G209" s="39"/>
      <c r="H209" s="22"/>
      <c r="I209" s="136" t="e">
        <f t="shared" si="6"/>
        <v>#DIV/0!</v>
      </c>
      <c r="J209" s="137">
        <f t="shared" si="7"/>
        <v>0</v>
      </c>
      <c r="K209" s="22"/>
      <c r="L209" s="17"/>
      <c r="M209" s="74">
        <f t="shared" si="8"/>
        <v>0</v>
      </c>
      <c r="N209" s="17"/>
      <c r="O209" s="17"/>
      <c r="P209" s="108"/>
      <c r="Q209" s="39"/>
      <c r="R209" s="39"/>
      <c r="S209" s="39"/>
      <c r="T209" s="39"/>
      <c r="U209" s="39"/>
      <c r="V209" s="39"/>
    </row>
    <row r="210" spans="1:22">
      <c r="A210" s="36"/>
      <c r="B210" s="24"/>
      <c r="C210" s="22"/>
      <c r="D210" s="22"/>
      <c r="E210" s="53"/>
      <c r="F210" s="53"/>
      <c r="G210" s="39"/>
      <c r="H210" s="22"/>
      <c r="I210" s="136" t="e">
        <f t="shared" ref="I210:I226" si="9">J210/O210</f>
        <v>#DIV/0!</v>
      </c>
      <c r="J210" s="137">
        <f t="shared" ref="J210:J226" si="10">L210-N210-O210-M210</f>
        <v>0</v>
      </c>
      <c r="K210" s="22"/>
      <c r="L210" s="17"/>
      <c r="M210" s="74">
        <f t="shared" ref="M210:M226" si="11">L210*15%</f>
        <v>0</v>
      </c>
      <c r="N210" s="17"/>
      <c r="O210" s="17"/>
      <c r="P210" s="108"/>
      <c r="Q210" s="39"/>
      <c r="R210" s="39"/>
      <c r="S210" s="39"/>
      <c r="T210" s="39"/>
      <c r="U210" s="39"/>
      <c r="V210" s="39"/>
    </row>
    <row r="211" spans="1:22">
      <c r="A211" s="36"/>
      <c r="B211" s="24"/>
      <c r="C211" s="22"/>
      <c r="D211" s="22"/>
      <c r="E211" s="53"/>
      <c r="F211" s="53"/>
      <c r="G211" s="39"/>
      <c r="H211" s="22"/>
      <c r="I211" s="136" t="e">
        <f t="shared" si="9"/>
        <v>#DIV/0!</v>
      </c>
      <c r="J211" s="137">
        <f t="shared" si="10"/>
        <v>0</v>
      </c>
      <c r="K211" s="22"/>
      <c r="L211" s="17"/>
      <c r="M211" s="74">
        <f t="shared" si="11"/>
        <v>0</v>
      </c>
      <c r="N211" s="17"/>
      <c r="O211" s="17"/>
      <c r="P211" s="108"/>
      <c r="Q211" s="39"/>
      <c r="R211" s="39"/>
      <c r="S211" s="39"/>
      <c r="T211" s="39"/>
      <c r="U211" s="39"/>
      <c r="V211" s="39"/>
    </row>
    <row r="212" spans="1:22" s="50" customFormat="1">
      <c r="A212" s="36"/>
      <c r="B212" s="106"/>
      <c r="C212" s="22"/>
      <c r="D212" s="22"/>
      <c r="E212" s="53"/>
      <c r="F212" s="53"/>
      <c r="G212" s="39"/>
      <c r="H212" s="22"/>
      <c r="I212" s="136" t="e">
        <f t="shared" si="9"/>
        <v>#DIV/0!</v>
      </c>
      <c r="J212" s="137">
        <f t="shared" si="10"/>
        <v>0</v>
      </c>
      <c r="K212" s="22"/>
      <c r="L212" s="17"/>
      <c r="M212" s="74">
        <f t="shared" si="11"/>
        <v>0</v>
      </c>
      <c r="N212" s="17"/>
      <c r="O212" s="17"/>
      <c r="P212" s="108"/>
      <c r="Q212" s="39"/>
      <c r="R212" s="53"/>
      <c r="S212" s="39"/>
      <c r="T212" s="39"/>
      <c r="U212" s="39"/>
      <c r="V212" s="39"/>
    </row>
    <row r="213" spans="1:22">
      <c r="A213" s="36"/>
      <c r="B213" s="106"/>
      <c r="C213" s="22"/>
      <c r="D213" s="22"/>
      <c r="E213" s="39"/>
      <c r="F213" s="39"/>
      <c r="G213" s="39"/>
      <c r="H213" s="22"/>
      <c r="I213" s="136" t="e">
        <f t="shared" si="9"/>
        <v>#DIV/0!</v>
      </c>
      <c r="J213" s="137">
        <f t="shared" si="10"/>
        <v>0</v>
      </c>
      <c r="K213" s="22"/>
      <c r="L213" s="17"/>
      <c r="M213" s="74">
        <f t="shared" si="11"/>
        <v>0</v>
      </c>
      <c r="N213" s="17"/>
      <c r="O213" s="17"/>
      <c r="P213" s="22"/>
      <c r="Q213" s="39"/>
      <c r="R213" s="39"/>
      <c r="S213" s="39"/>
      <c r="T213" s="39"/>
      <c r="U213" s="39"/>
      <c r="V213" s="39"/>
    </row>
    <row r="214" spans="1:22">
      <c r="I214" s="136" t="e">
        <f t="shared" si="9"/>
        <v>#DIV/0!</v>
      </c>
      <c r="J214" s="137">
        <f t="shared" si="10"/>
        <v>0</v>
      </c>
      <c r="M214" s="74">
        <f t="shared" si="11"/>
        <v>0</v>
      </c>
    </row>
    <row r="215" spans="1:22">
      <c r="I215" s="136" t="e">
        <f t="shared" si="9"/>
        <v>#DIV/0!</v>
      </c>
      <c r="J215" s="137">
        <f t="shared" si="10"/>
        <v>0</v>
      </c>
      <c r="M215" s="74">
        <f t="shared" si="11"/>
        <v>0</v>
      </c>
    </row>
    <row r="216" spans="1:22">
      <c r="I216" s="136" t="e">
        <f t="shared" si="9"/>
        <v>#DIV/0!</v>
      </c>
      <c r="J216" s="16">
        <f t="shared" si="10"/>
        <v>0</v>
      </c>
      <c r="M216" s="74">
        <f t="shared" si="11"/>
        <v>0</v>
      </c>
    </row>
    <row r="217" spans="1:22">
      <c r="I217" s="15" t="e">
        <f t="shared" si="9"/>
        <v>#DIV/0!</v>
      </c>
      <c r="J217" s="16">
        <f t="shared" si="10"/>
        <v>0</v>
      </c>
      <c r="M217" s="74">
        <f t="shared" si="11"/>
        <v>0</v>
      </c>
    </row>
    <row r="218" spans="1:22">
      <c r="I218" s="15" t="e">
        <f t="shared" si="9"/>
        <v>#DIV/0!</v>
      </c>
      <c r="J218" s="16">
        <f t="shared" si="10"/>
        <v>0</v>
      </c>
      <c r="M218" s="74">
        <f t="shared" si="11"/>
        <v>0</v>
      </c>
    </row>
    <row r="219" spans="1:22">
      <c r="I219" s="15" t="e">
        <f t="shared" si="9"/>
        <v>#DIV/0!</v>
      </c>
      <c r="J219" s="16">
        <f t="shared" si="10"/>
        <v>0</v>
      </c>
      <c r="M219" s="74">
        <f t="shared" si="11"/>
        <v>0</v>
      </c>
    </row>
    <row r="220" spans="1:22">
      <c r="I220" s="15" t="e">
        <f t="shared" si="9"/>
        <v>#DIV/0!</v>
      </c>
      <c r="J220" s="16">
        <f t="shared" si="10"/>
        <v>0</v>
      </c>
      <c r="M220" s="74">
        <f t="shared" si="11"/>
        <v>0</v>
      </c>
    </row>
    <row r="221" spans="1:22">
      <c r="I221" s="15" t="e">
        <f t="shared" si="9"/>
        <v>#DIV/0!</v>
      </c>
      <c r="J221" s="16">
        <f t="shared" si="10"/>
        <v>0</v>
      </c>
      <c r="M221" s="74">
        <f t="shared" si="11"/>
        <v>0</v>
      </c>
    </row>
    <row r="222" spans="1:22">
      <c r="I222" s="15" t="e">
        <f t="shared" si="9"/>
        <v>#DIV/0!</v>
      </c>
      <c r="J222" s="16">
        <f t="shared" si="10"/>
        <v>0</v>
      </c>
      <c r="M222" s="74">
        <f t="shared" si="11"/>
        <v>0</v>
      </c>
    </row>
    <row r="223" spans="1:22">
      <c r="I223" s="15" t="e">
        <f t="shared" si="9"/>
        <v>#DIV/0!</v>
      </c>
      <c r="J223" s="16">
        <f t="shared" si="10"/>
        <v>0</v>
      </c>
      <c r="M223" s="74">
        <f t="shared" si="11"/>
        <v>0</v>
      </c>
    </row>
    <row r="224" spans="1:22">
      <c r="I224" s="15" t="e">
        <f t="shared" si="9"/>
        <v>#DIV/0!</v>
      </c>
      <c r="J224" s="16">
        <f t="shared" si="10"/>
        <v>0</v>
      </c>
      <c r="M224" s="74">
        <f t="shared" si="11"/>
        <v>0</v>
      </c>
    </row>
    <row r="225" spans="9:13">
      <c r="I225" s="15" t="e">
        <f t="shared" si="9"/>
        <v>#DIV/0!</v>
      </c>
      <c r="J225" s="16">
        <f t="shared" si="10"/>
        <v>0</v>
      </c>
      <c r="M225" s="74">
        <f t="shared" si="11"/>
        <v>0</v>
      </c>
    </row>
    <row r="226" spans="9:13">
      <c r="I226" s="15" t="e">
        <f t="shared" si="9"/>
        <v>#DIV/0!</v>
      </c>
      <c r="J226" s="16">
        <f t="shared" si="10"/>
        <v>0</v>
      </c>
      <c r="M226" s="74">
        <f t="shared" si="11"/>
        <v>0</v>
      </c>
    </row>
  </sheetData>
  <conditionalFormatting sqref="K200:K1048576 K1:K193">
    <cfRule type="cellIs" dxfId="357" priority="43" operator="equal">
      <formula>"Yes"</formula>
    </cfRule>
  </conditionalFormatting>
  <conditionalFormatting sqref="H18:H193 H200:H1048576 H1">
    <cfRule type="cellIs" dxfId="356" priority="42" operator="equal">
      <formula>"None"</formula>
    </cfRule>
  </conditionalFormatting>
  <conditionalFormatting sqref="P44:P193 P200:P1048576 P1">
    <cfRule type="cellIs" dxfId="355" priority="41" operator="lessThan">
      <formula>10000</formula>
    </cfRule>
  </conditionalFormatting>
  <conditionalFormatting sqref="I28:I1048576 I1">
    <cfRule type="cellIs" dxfId="354" priority="40" operator="greaterThan">
      <formula>0.25</formula>
    </cfRule>
  </conditionalFormatting>
  <conditionalFormatting sqref="I2:I226">
    <cfRule type="cellIs" dxfId="353" priority="39" operator="greaterThan">
      <formula>0.15</formula>
    </cfRule>
  </conditionalFormatting>
  <conditionalFormatting sqref="J1:J1048576">
    <cfRule type="cellIs" dxfId="352" priority="38" operator="lessThan">
      <formula>4.99</formula>
    </cfRule>
  </conditionalFormatting>
  <conditionalFormatting sqref="P2:P43">
    <cfRule type="cellIs" dxfId="351" priority="37" operator="lessThan">
      <formula>16000</formula>
    </cfRule>
  </conditionalFormatting>
  <conditionalFormatting sqref="K194">
    <cfRule type="cellIs" dxfId="350" priority="36" operator="equal">
      <formula>"Yes"</formula>
    </cfRule>
  </conditionalFormatting>
  <conditionalFormatting sqref="H194">
    <cfRule type="cellIs" dxfId="349" priority="35" operator="equal">
      <formula>"None"</formula>
    </cfRule>
  </conditionalFormatting>
  <conditionalFormatting sqref="P194">
    <cfRule type="cellIs" dxfId="348" priority="34" operator="lessThan">
      <formula>10000</formula>
    </cfRule>
  </conditionalFormatting>
  <conditionalFormatting sqref="I194">
    <cfRule type="cellIs" dxfId="347" priority="33" operator="greaterThan">
      <formula>0.25</formula>
    </cfRule>
  </conditionalFormatting>
  <conditionalFormatting sqref="I194">
    <cfRule type="cellIs" dxfId="346" priority="32" operator="greaterThan">
      <formula>0.15</formula>
    </cfRule>
  </conditionalFormatting>
  <conditionalFormatting sqref="J194">
    <cfRule type="cellIs" dxfId="345" priority="31" operator="lessThan">
      <formula>4.99</formula>
    </cfRule>
  </conditionalFormatting>
  <conditionalFormatting sqref="K195">
    <cfRule type="cellIs" dxfId="344" priority="30" operator="equal">
      <formula>"Yes"</formula>
    </cfRule>
  </conditionalFormatting>
  <conditionalFormatting sqref="H195">
    <cfRule type="cellIs" dxfId="343" priority="29" operator="equal">
      <formula>"None"</formula>
    </cfRule>
  </conditionalFormatting>
  <conditionalFormatting sqref="P195">
    <cfRule type="cellIs" dxfId="342" priority="28" operator="lessThan">
      <formula>10000</formula>
    </cfRule>
  </conditionalFormatting>
  <conditionalFormatting sqref="I195">
    <cfRule type="cellIs" dxfId="341" priority="27" operator="greaterThan">
      <formula>0.25</formula>
    </cfRule>
  </conditionalFormatting>
  <conditionalFormatting sqref="I195">
    <cfRule type="cellIs" dxfId="340" priority="26" operator="greaterThan">
      <formula>0.15</formula>
    </cfRule>
  </conditionalFormatting>
  <conditionalFormatting sqref="J195">
    <cfRule type="cellIs" dxfId="339" priority="25" operator="lessThan">
      <formula>4.99</formula>
    </cfRule>
  </conditionalFormatting>
  <conditionalFormatting sqref="K196">
    <cfRule type="cellIs" dxfId="338" priority="24" operator="equal">
      <formula>"Yes"</formula>
    </cfRule>
  </conditionalFormatting>
  <conditionalFormatting sqref="H196">
    <cfRule type="cellIs" dxfId="337" priority="23" operator="equal">
      <formula>"None"</formula>
    </cfRule>
  </conditionalFormatting>
  <conditionalFormatting sqref="P196">
    <cfRule type="cellIs" dxfId="336" priority="22" operator="lessThan">
      <formula>10000</formula>
    </cfRule>
  </conditionalFormatting>
  <conditionalFormatting sqref="I196">
    <cfRule type="cellIs" dxfId="335" priority="21" operator="greaterThan">
      <formula>0.25</formula>
    </cfRule>
  </conditionalFormatting>
  <conditionalFormatting sqref="I196">
    <cfRule type="cellIs" dxfId="334" priority="20" operator="greaterThan">
      <formula>0.15</formula>
    </cfRule>
  </conditionalFormatting>
  <conditionalFormatting sqref="J196">
    <cfRule type="cellIs" dxfId="333" priority="19" operator="lessThan">
      <formula>4.99</formula>
    </cfRule>
  </conditionalFormatting>
  <conditionalFormatting sqref="K197">
    <cfRule type="cellIs" dxfId="332" priority="18" operator="equal">
      <formula>"Yes"</formula>
    </cfRule>
  </conditionalFormatting>
  <conditionalFormatting sqref="H197">
    <cfRule type="cellIs" dxfId="331" priority="17" operator="equal">
      <formula>"None"</formula>
    </cfRule>
  </conditionalFormatting>
  <conditionalFormatting sqref="P197">
    <cfRule type="cellIs" dxfId="330" priority="16" operator="lessThan">
      <formula>10000</formula>
    </cfRule>
  </conditionalFormatting>
  <conditionalFormatting sqref="I197">
    <cfRule type="cellIs" dxfId="329" priority="15" operator="greaterThan">
      <formula>0.25</formula>
    </cfRule>
  </conditionalFormatting>
  <conditionalFormatting sqref="I197">
    <cfRule type="cellIs" dxfId="328" priority="14" operator="greaterThan">
      <formula>0.15</formula>
    </cfRule>
  </conditionalFormatting>
  <conditionalFormatting sqref="J197">
    <cfRule type="cellIs" dxfId="327" priority="13" operator="lessThan">
      <formula>4.99</formula>
    </cfRule>
  </conditionalFormatting>
  <conditionalFormatting sqref="K198">
    <cfRule type="cellIs" dxfId="326" priority="12" operator="equal">
      <formula>"Yes"</formula>
    </cfRule>
  </conditionalFormatting>
  <conditionalFormatting sqref="H198">
    <cfRule type="cellIs" dxfId="325" priority="11" operator="equal">
      <formula>"None"</formula>
    </cfRule>
  </conditionalFormatting>
  <conditionalFormatting sqref="P198">
    <cfRule type="cellIs" dxfId="324" priority="10" operator="lessThan">
      <formula>10000</formula>
    </cfRule>
  </conditionalFormatting>
  <conditionalFormatting sqref="I198:I213">
    <cfRule type="cellIs" dxfId="323" priority="9" operator="greaterThan">
      <formula>0.25</formula>
    </cfRule>
  </conditionalFormatting>
  <conditionalFormatting sqref="I198:I213">
    <cfRule type="cellIs" dxfId="322" priority="8" operator="greaterThan">
      <formula>0.15</formula>
    </cfRule>
  </conditionalFormatting>
  <conditionalFormatting sqref="J198:J209">
    <cfRule type="cellIs" dxfId="321" priority="7" operator="lessThan">
      <formula>4.99</formula>
    </cfRule>
  </conditionalFormatting>
  <conditionalFormatting sqref="K199">
    <cfRule type="cellIs" dxfId="320" priority="6" operator="equal">
      <formula>"Yes"</formula>
    </cfRule>
  </conditionalFormatting>
  <conditionalFormatting sqref="H199">
    <cfRule type="cellIs" dxfId="319" priority="5" operator="equal">
      <formula>"None"</formula>
    </cfRule>
  </conditionalFormatting>
  <conditionalFormatting sqref="P199">
    <cfRule type="cellIs" dxfId="318" priority="4" operator="lessThan">
      <formula>10000</formula>
    </cfRule>
  </conditionalFormatting>
  <conditionalFormatting sqref="I199">
    <cfRule type="cellIs" dxfId="317" priority="3" operator="greaterThan">
      <formula>0.25</formula>
    </cfRule>
  </conditionalFormatting>
  <conditionalFormatting sqref="I199">
    <cfRule type="cellIs" dxfId="316" priority="2" operator="greaterThan">
      <formula>0.15</formula>
    </cfRule>
  </conditionalFormatting>
  <conditionalFormatting sqref="J199">
    <cfRule type="cellIs" dxfId="315" priority="1" operator="lessThan">
      <formula>4.99</formula>
    </cfRule>
  </conditionalFormatting>
  <hyperlinks>
    <hyperlink ref="E2" r:id="rId1" location="algoliaQueryId=cb93ee3ee35c80c91cfd96b213f0129c"/>
    <hyperlink ref="F2" r:id="rId2"/>
    <hyperlink ref="E3" r:id="rId3" location="algoliaQueryId=cb93ee3ee35c80c91cfd96b213f0129c"/>
    <hyperlink ref="F3" r:id="rId4"/>
    <hyperlink ref="E4" r:id="rId5" location="algoliaQueryId=cb93ee3ee35c80c91cfd96b213f0129c"/>
    <hyperlink ref="F4" r:id="rId6"/>
    <hyperlink ref="E5" r:id="rId7" location="algoliaQueryId=cb93ee3ee35c80c91cfd96b213f0129c"/>
    <hyperlink ref="F5" r:id="rId8"/>
    <hyperlink ref="E6" r:id="rId9" location="algoliaQueryId=cb93ee3ee35c80c91cfd96b213f0129c"/>
    <hyperlink ref="F6" r:id="rId10"/>
    <hyperlink ref="E7" r:id="rId11" location="algoliaQueryId=cb93ee3ee35c80c91cfd96b213f0129c"/>
    <hyperlink ref="F7" r:id="rId12"/>
    <hyperlink ref="E8" r:id="rId13" location="algoliaQueryId=cb93ee3ee35c80c91cfd96b213f0129c"/>
    <hyperlink ref="F8" r:id="rId14"/>
    <hyperlink ref="E9" r:id="rId15" location="algoliaQueryId=418e70746fbe441a521dee31f2ceb762"/>
    <hyperlink ref="F9" r:id="rId16"/>
    <hyperlink ref="E10" r:id="rId17" location="algoliaQueryId=cb93ee3ee35c80c91cfd96b213f0129c"/>
    <hyperlink ref="E11" r:id="rId18" location="algoliaQueryId=cb93ee3ee35c80c91cfd96b213f0129c"/>
    <hyperlink ref="F11" r:id="rId19"/>
    <hyperlink ref="E12" r:id="rId20" location="algoliaQueryId=418e70746fbe441a521dee31f2ceb762"/>
    <hyperlink ref="F12" r:id="rId21"/>
    <hyperlink ref="E13" r:id="rId22" location="algoliaQueryId=418e70746fbe441a521dee31f2ceb762"/>
    <hyperlink ref="F13" r:id="rId23"/>
    <hyperlink ref="E14" r:id="rId24" location="algoliaQueryId=cb93ee3ee35c80c91cfd96b213f0129c"/>
    <hyperlink ref="F14" r:id="rId25"/>
    <hyperlink ref="E15" r:id="rId26" location="algoliaQueryId=cb93ee3ee35c80c91cfd96b213f0129c"/>
    <hyperlink ref="F15" r:id="rId27"/>
    <hyperlink ref="E16" r:id="rId28" location="algoliaQueryId=7ec590850ff1a94e4bfc4f2607c96baa"/>
    <hyperlink ref="F16" r:id="rId29"/>
    <hyperlink ref="F17" r:id="rId30"/>
    <hyperlink ref="E17" r:id="rId31" location="algoliaQueryId=e2ea1fa91caf85e3e6b6418129dbe746"/>
    <hyperlink ref="F18" r:id="rId32"/>
    <hyperlink ref="E18" r:id="rId33" location="algoliaQueryId=60fc3e54e8d3366176d419568e10eba0"/>
    <hyperlink ref="F19" r:id="rId34"/>
    <hyperlink ref="E19" r:id="rId35" location="algoliaQueryId=60fc3e54e8d3366176d419568e10eba0"/>
    <hyperlink ref="F20" r:id="rId36"/>
    <hyperlink ref="E20" r:id="rId37" location="algoliaQueryId=60fc3e54e8d3366176d419568e10eba0"/>
    <hyperlink ref="F21" r:id="rId38"/>
    <hyperlink ref="E21" r:id="rId39" location="algoliaQueryId=60fc3e54e8d3366176d419568e10eba0"/>
    <hyperlink ref="F22" r:id="rId40"/>
    <hyperlink ref="E22" r:id="rId41" location="algoliaQueryId=e2ea1fa91caf85e3e6b6418129dbe746"/>
    <hyperlink ref="F23" r:id="rId42"/>
    <hyperlink ref="E23" r:id="rId43" location="algoliaQueryId=e2ea1fa91caf85e3e6b6418129dbe746"/>
    <hyperlink ref="F24" r:id="rId44"/>
    <hyperlink ref="E24" r:id="rId45" location="algoliaQueryId=9859df7cef356f4ae858e326fc3347ca"/>
    <hyperlink ref="E25" r:id="rId46" location="algoliaQueryId=9859df7cef356f4ae858e326fc3347ca"/>
    <hyperlink ref="F25" r:id="rId47"/>
    <hyperlink ref="F26" r:id="rId48"/>
    <hyperlink ref="E26" r:id="rId49" location="algoliaQueryId=9859df7cef356f4ae858e326fc3347ca"/>
    <hyperlink ref="F27" r:id="rId50"/>
    <hyperlink ref="E27" r:id="rId51" location="algoliaQueryId=e2ea1fa91caf85e3e6b6418129dbe746"/>
    <hyperlink ref="F28" r:id="rId52"/>
    <hyperlink ref="E28" r:id="rId53" location="algoliaQueryId=e2ea1fa91caf85e3e6b6418129dbe746"/>
    <hyperlink ref="F29" r:id="rId54"/>
    <hyperlink ref="E29" r:id="rId55" location="algoliaQueryId=e2ea1fa91caf85e3e6b6418129dbe746"/>
    <hyperlink ref="F30" r:id="rId56"/>
    <hyperlink ref="E30" r:id="rId57" location="algoliaQueryId=e2ea1fa91caf85e3e6b6418129dbe746"/>
    <hyperlink ref="F31" r:id="rId58"/>
    <hyperlink ref="E31" r:id="rId59" location="algoliaQueryId=e2ea1fa91caf85e3e6b6418129dbe746"/>
    <hyperlink ref="E32" r:id="rId60" location="algoliaQueryId=858128937bacc2ca4f71b6cdfbe3e223"/>
    <hyperlink ref="F32" r:id="rId61"/>
    <hyperlink ref="E33" r:id="rId62" location="algoliaQueryId=858128937bacc2ca4f71b6cdfbe3e223"/>
    <hyperlink ref="F33" r:id="rId63"/>
    <hyperlink ref="E34" r:id="rId64" location="algoliaQueryId=858128937bacc2ca4f71b6cdfbe3e223"/>
    <hyperlink ref="F34" r:id="rId65"/>
    <hyperlink ref="E35" r:id="rId66" location="algoliaQueryId=858128937bacc2ca4f71b6cdfbe3e223"/>
    <hyperlink ref="F35" r:id="rId67"/>
    <hyperlink ref="E36" r:id="rId68" location="algoliaQueryId=858128937bacc2ca4f71b6cdfbe3e223"/>
    <hyperlink ref="F36" r:id="rId69"/>
    <hyperlink ref="E37" r:id="rId70" location="algoliaQueryId=19e88e8746a83b6f926740925ba437ff"/>
    <hyperlink ref="F37" r:id="rId71"/>
    <hyperlink ref="E38" r:id="rId72" location="algoliaQueryId=19e88e8746a83b6f926740925ba437ff"/>
    <hyperlink ref="F38" r:id="rId73"/>
    <hyperlink ref="E39" r:id="rId74" location="algoliaQueryId=19e88e8746a83b6f926740925ba437ff"/>
    <hyperlink ref="F39" r:id="rId75"/>
    <hyperlink ref="E40" r:id="rId76" location="algoliaQueryId=ad2c0d9332f9aecf1406ab9aae69a0c9"/>
    <hyperlink ref="F40" r:id="rId77"/>
    <hyperlink ref="E41" r:id="rId78" location="algoliaQueryId=ad2c0d9332f9aecf1406ab9aae69a0c9"/>
    <hyperlink ref="F41" r:id="rId79"/>
    <hyperlink ref="E42" r:id="rId80" location="algoliaQueryId=ad2c0d9332f9aecf1406ab9aae69a0c9"/>
    <hyperlink ref="F42" r:id="rId81"/>
    <hyperlink ref="E43" r:id="rId82" location="algoliaQueryId=ad2c0d9332f9aecf1406ab9aae69a0c9"/>
    <hyperlink ref="F43" r:id="rId83"/>
    <hyperlink ref="E44" r:id="rId84" location="algoliaQueryId=ad2c0d9332f9aecf1406ab9aae69a0c9"/>
    <hyperlink ref="F44" r:id="rId85"/>
    <hyperlink ref="E45" r:id="rId86" location="algoliaQueryId=19e88e8746a83b6f926740925ba437ff"/>
    <hyperlink ref="E46" r:id="rId87" location="algoliaQueryId=19e88e8746a83b6f926740925ba437ff"/>
    <hyperlink ref="F46" r:id="rId88"/>
    <hyperlink ref="E47" r:id="rId89" location="algoliaQueryId=de774aab02501a4b5e8ab9c07af09d9a"/>
    <hyperlink ref="F47" r:id="rId90"/>
    <hyperlink ref="E48" r:id="rId91" location="algoliaQueryId=de774aab02501a4b5e8ab9c07af09d9a"/>
    <hyperlink ref="F48" r:id="rId92"/>
    <hyperlink ref="E49" r:id="rId93" location="algoliaQueryId=de774aab02501a4b5e8ab9c07af09d9a"/>
    <hyperlink ref="F49" r:id="rId94"/>
    <hyperlink ref="E50" r:id="rId95" location="algoliaQueryId=8de9a8c60038bfba9000f4a075a97cb5"/>
    <hyperlink ref="F50" r:id="rId96"/>
    <hyperlink ref="E51" r:id="rId97" location="algoliaQueryId=8de9a8c60038bfba9000f4a075a97cb5"/>
    <hyperlink ref="F51" r:id="rId98"/>
    <hyperlink ref="E52" r:id="rId99" location="algoliaQueryId=8de9a8c60038bfba9000f4a075a97cb5"/>
    <hyperlink ref="F52" r:id="rId100"/>
    <hyperlink ref="E53" r:id="rId101" location="algoliaQueryId=8de9a8c60038bfba9000f4a075a97cb5"/>
    <hyperlink ref="F53" r:id="rId102"/>
    <hyperlink ref="E54" r:id="rId103" location="algoliaQueryId=8de9a8c60038bfba9000f4a075a97cb5"/>
    <hyperlink ref="F54" r:id="rId104"/>
    <hyperlink ref="E55" r:id="rId105" location="algoliaQueryId=8de9a8c60038bfba9000f4a075a97cb5"/>
    <hyperlink ref="F55" r:id="rId106"/>
  </hyperlinks>
  <pageMargins left="0.7" right="0.7" top="0.75" bottom="0.75" header="0.3" footer="0.3"/>
  <pageSetup orientation="portrait" r:id="rId107"/>
</worksheet>
</file>

<file path=xl/worksheets/sheet6.xml><?xml version="1.0" encoding="utf-8"?>
<worksheet xmlns="http://schemas.openxmlformats.org/spreadsheetml/2006/main" xmlns:r="http://schemas.openxmlformats.org/officeDocument/2006/relationships">
  <dimension ref="A1:X238"/>
  <sheetViews>
    <sheetView topLeftCell="C1" workbookViewId="0">
      <pane ySplit="1" topLeftCell="A8" activePane="bottomLeft" state="frozen"/>
      <selection pane="bottomLeft" activeCell="B27" sqref="B27"/>
    </sheetView>
  </sheetViews>
  <sheetFormatPr defaultRowHeight="15"/>
  <cols>
    <col min="1" max="1" width="10.42578125" style="12" customWidth="1"/>
    <col min="2" max="2" width="21.42578125" style="28" customWidth="1"/>
    <col min="3" max="3" width="14.42578125" style="6" customWidth="1"/>
    <col min="4" max="4" width="14.42578125" style="6" hidden="1" customWidth="1"/>
    <col min="5" max="5" width="10.85546875" customWidth="1"/>
    <col min="6" max="6" width="11.140625" customWidth="1"/>
    <col min="7" max="7" width="11.140625" hidden="1" customWidth="1"/>
    <col min="8" max="8" width="13.42578125" style="6" hidden="1" customWidth="1"/>
    <col min="9" max="9" width="7.42578125" style="4" customWidth="1"/>
    <col min="10" max="10" width="8.85546875" style="8" customWidth="1"/>
    <col min="11" max="11" width="7" style="6" customWidth="1"/>
    <col min="12" max="13" width="10" style="1" customWidth="1"/>
    <col min="14" max="14" width="8.42578125" style="1" customWidth="1"/>
    <col min="15" max="15" width="10.85546875" style="1" customWidth="1"/>
    <col min="16" max="16" width="10.85546875" style="6" customWidth="1"/>
    <col min="18" max="18" width="10.140625" customWidth="1"/>
  </cols>
  <sheetData>
    <row r="1" spans="1:23" s="18" customFormat="1" ht="28.5" customHeight="1" thickBot="1">
      <c r="A1" s="57" t="s">
        <v>23</v>
      </c>
      <c r="B1" s="25" t="s">
        <v>7</v>
      </c>
      <c r="C1" s="18" t="s">
        <v>19</v>
      </c>
      <c r="D1" s="18" t="s">
        <v>1959</v>
      </c>
      <c r="E1" s="18" t="s">
        <v>14</v>
      </c>
      <c r="F1" s="18" t="s">
        <v>1</v>
      </c>
      <c r="G1" s="18" t="s">
        <v>40</v>
      </c>
      <c r="H1" s="18" t="s">
        <v>8</v>
      </c>
      <c r="I1" s="19" t="s">
        <v>9</v>
      </c>
      <c r="J1" s="20" t="s">
        <v>10</v>
      </c>
      <c r="K1" s="18" t="s">
        <v>4</v>
      </c>
      <c r="L1" s="21" t="s">
        <v>3</v>
      </c>
      <c r="M1" s="21" t="s">
        <v>11</v>
      </c>
      <c r="N1" s="21" t="s">
        <v>24</v>
      </c>
      <c r="O1" s="21" t="s">
        <v>0</v>
      </c>
      <c r="P1" s="18" t="s">
        <v>2</v>
      </c>
    </row>
    <row r="2" spans="1:23" s="106" customFormat="1" ht="16.350000000000001" customHeight="1">
      <c r="A2" s="107">
        <v>44706</v>
      </c>
      <c r="B2" s="58" t="s">
        <v>5598</v>
      </c>
      <c r="C2" s="111" t="s">
        <v>5600</v>
      </c>
      <c r="D2" s="111"/>
      <c r="E2" s="103" t="s">
        <v>5599</v>
      </c>
      <c r="F2" s="103" t="s">
        <v>5601</v>
      </c>
      <c r="G2" s="103"/>
      <c r="H2" s="105"/>
      <c r="I2" s="136">
        <f t="shared" ref="I2:I31" si="0">J2/O2</f>
        <v>3.1576409495548958</v>
      </c>
      <c r="J2" s="137">
        <f t="shared" ref="J2:J31" si="1">L2-N2-O2-M2</f>
        <v>21.282499999999999</v>
      </c>
      <c r="K2" s="105" t="s">
        <v>17</v>
      </c>
      <c r="L2" s="74">
        <v>39.65</v>
      </c>
      <c r="M2" s="74">
        <f t="shared" ref="M2:M31" si="2">L2*15%</f>
        <v>5.9474999999999998</v>
      </c>
      <c r="N2" s="74">
        <v>5.68</v>
      </c>
      <c r="O2" s="74">
        <v>6.74</v>
      </c>
      <c r="P2" s="110">
        <v>137836</v>
      </c>
    </row>
    <row r="3" spans="1:23" s="106" customFormat="1" ht="16.350000000000001" customHeight="1">
      <c r="A3" s="107"/>
      <c r="B3" s="58" t="s">
        <v>5602</v>
      </c>
      <c r="C3" s="111" t="s">
        <v>5604</v>
      </c>
      <c r="D3" s="111"/>
      <c r="E3" s="103" t="s">
        <v>5603</v>
      </c>
      <c r="F3" s="103" t="s">
        <v>5605</v>
      </c>
      <c r="G3" s="103"/>
      <c r="H3" s="105"/>
      <c r="I3" s="136">
        <f t="shared" si="0"/>
        <v>0.92440476190476206</v>
      </c>
      <c r="J3" s="137">
        <f t="shared" si="1"/>
        <v>58.237500000000011</v>
      </c>
      <c r="K3" s="105" t="s">
        <v>17</v>
      </c>
      <c r="L3" s="74">
        <v>158.15</v>
      </c>
      <c r="M3" s="74">
        <f t="shared" si="2"/>
        <v>23.7225</v>
      </c>
      <c r="N3" s="74">
        <v>13.19</v>
      </c>
      <c r="O3" s="74">
        <v>63</v>
      </c>
      <c r="P3" s="110">
        <v>229981</v>
      </c>
      <c r="R3" s="115"/>
    </row>
    <row r="4" spans="1:23" s="106" customFormat="1" ht="16.350000000000001" customHeight="1">
      <c r="A4" s="107"/>
      <c r="B4" s="58" t="s">
        <v>5606</v>
      </c>
      <c r="C4" s="111" t="s">
        <v>5608</v>
      </c>
      <c r="D4" s="111"/>
      <c r="E4" s="103" t="s">
        <v>5607</v>
      </c>
      <c r="F4" s="103" t="s">
        <v>5609</v>
      </c>
      <c r="G4" s="103"/>
      <c r="H4" s="105"/>
      <c r="I4" s="136">
        <f t="shared" si="0"/>
        <v>-0.44285075960679171</v>
      </c>
      <c r="J4" s="137">
        <f t="shared" si="1"/>
        <v>-4.9554999999999989</v>
      </c>
      <c r="K4" s="105" t="s">
        <v>429</v>
      </c>
      <c r="L4" s="74">
        <v>14.97</v>
      </c>
      <c r="M4" s="74">
        <f t="shared" si="2"/>
        <v>2.2454999999999998</v>
      </c>
      <c r="N4" s="74">
        <v>6.49</v>
      </c>
      <c r="O4" s="74">
        <v>11.19</v>
      </c>
      <c r="P4" s="110">
        <v>14577</v>
      </c>
    </row>
    <row r="5" spans="1:23" s="106" customFormat="1" ht="16.350000000000001" customHeight="1">
      <c r="A5" s="107"/>
      <c r="B5" s="58" t="s">
        <v>5610</v>
      </c>
      <c r="C5" s="111" t="s">
        <v>5612</v>
      </c>
      <c r="D5" s="111"/>
      <c r="E5" s="103" t="s">
        <v>5611</v>
      </c>
      <c r="F5" s="103" t="s">
        <v>5613</v>
      </c>
      <c r="G5" s="103"/>
      <c r="H5" s="105"/>
      <c r="I5" s="136">
        <f t="shared" si="0"/>
        <v>0.10758835758835757</v>
      </c>
      <c r="J5" s="137">
        <f t="shared" si="1"/>
        <v>2.0699999999999994</v>
      </c>
      <c r="K5" s="105" t="s">
        <v>429</v>
      </c>
      <c r="L5" s="74">
        <v>42.8</v>
      </c>
      <c r="M5" s="74">
        <f t="shared" si="2"/>
        <v>6.419999999999999</v>
      </c>
      <c r="N5" s="74">
        <v>15.07</v>
      </c>
      <c r="O5" s="74">
        <v>19.239999999999998</v>
      </c>
      <c r="P5" s="110" t="s">
        <v>29</v>
      </c>
    </row>
    <row r="6" spans="1:23" s="106" customFormat="1" ht="16.350000000000001" customHeight="1">
      <c r="A6" s="107"/>
      <c r="B6" s="58" t="s">
        <v>5614</v>
      </c>
      <c r="C6" s="111" t="s">
        <v>5616</v>
      </c>
      <c r="D6" s="111"/>
      <c r="E6" s="103" t="s">
        <v>5615</v>
      </c>
      <c r="F6" s="103" t="s">
        <v>5617</v>
      </c>
      <c r="G6" s="103"/>
      <c r="H6" s="105"/>
      <c r="I6" s="136">
        <f t="shared" si="0"/>
        <v>-0.13009374999999981</v>
      </c>
      <c r="J6" s="137">
        <f t="shared" si="1"/>
        <v>-2.081499999999997</v>
      </c>
      <c r="K6" s="105" t="s">
        <v>17</v>
      </c>
      <c r="L6" s="74">
        <v>24.01</v>
      </c>
      <c r="M6" s="74">
        <f t="shared" si="2"/>
        <v>3.6015000000000001</v>
      </c>
      <c r="N6" s="74">
        <v>6.49</v>
      </c>
      <c r="O6" s="114">
        <v>16</v>
      </c>
      <c r="P6" s="110">
        <v>72958</v>
      </c>
      <c r="R6" s="115"/>
    </row>
    <row r="7" spans="1:23" s="106" customFormat="1" ht="16.350000000000001" customHeight="1">
      <c r="A7" s="107"/>
      <c r="B7" s="121" t="s">
        <v>5618</v>
      </c>
      <c r="C7" s="111" t="s">
        <v>5620</v>
      </c>
      <c r="D7" s="111"/>
      <c r="E7" s="103" t="s">
        <v>5619</v>
      </c>
      <c r="F7" s="115" t="s">
        <v>5621</v>
      </c>
      <c r="G7" s="103"/>
      <c r="H7" s="105"/>
      <c r="I7" s="136">
        <f t="shared" si="0"/>
        <v>-0.17785714285714274</v>
      </c>
      <c r="J7" s="137">
        <f t="shared" si="1"/>
        <v>-11.204999999999993</v>
      </c>
      <c r="K7" s="105" t="s">
        <v>17</v>
      </c>
      <c r="L7" s="74">
        <v>75.900000000000006</v>
      </c>
      <c r="M7" s="74">
        <f t="shared" si="2"/>
        <v>11.385</v>
      </c>
      <c r="N7" s="74">
        <v>12.72</v>
      </c>
      <c r="O7" s="74">
        <v>63</v>
      </c>
      <c r="P7" s="110" t="s">
        <v>29</v>
      </c>
      <c r="R7" s="115"/>
    </row>
    <row r="8" spans="1:23" s="106" customFormat="1" ht="16.350000000000001" customHeight="1">
      <c r="A8" s="104"/>
      <c r="B8" s="121" t="s">
        <v>5622</v>
      </c>
      <c r="C8" s="111" t="s">
        <v>5624</v>
      </c>
      <c r="D8" s="111"/>
      <c r="E8" s="103" t="s">
        <v>5623</v>
      </c>
      <c r="F8" s="103" t="s">
        <v>5625</v>
      </c>
      <c r="G8" s="103"/>
      <c r="H8" s="105"/>
      <c r="I8" s="136">
        <f t="shared" si="0"/>
        <v>-0.57538406573776346</v>
      </c>
      <c r="J8" s="137">
        <f t="shared" si="1"/>
        <v>-16.104999999999997</v>
      </c>
      <c r="K8" s="105" t="s">
        <v>429</v>
      </c>
      <c r="L8" s="74">
        <v>29.5</v>
      </c>
      <c r="M8" s="74">
        <f t="shared" si="2"/>
        <v>4.4249999999999998</v>
      </c>
      <c r="N8" s="116">
        <v>13.19</v>
      </c>
      <c r="O8" s="74">
        <v>27.99</v>
      </c>
      <c r="P8" s="110">
        <v>10347</v>
      </c>
      <c r="S8" s="115"/>
    </row>
    <row r="9" spans="1:23" s="106" customFormat="1" ht="16.350000000000001" customHeight="1">
      <c r="A9" s="107"/>
      <c r="B9" s="58" t="s">
        <v>5626</v>
      </c>
      <c r="C9" s="111" t="s">
        <v>5628</v>
      </c>
      <c r="D9" s="111"/>
      <c r="E9" s="103" t="s">
        <v>5627</v>
      </c>
      <c r="F9" s="103" t="s">
        <v>5629</v>
      </c>
      <c r="G9" s="103"/>
      <c r="H9" s="105"/>
      <c r="I9" s="136">
        <f t="shared" si="0"/>
        <v>-0.51773315180394819</v>
      </c>
      <c r="J9" s="137">
        <f t="shared" si="1"/>
        <v>-7.6054999999999993</v>
      </c>
      <c r="K9" s="105" t="s">
        <v>429</v>
      </c>
      <c r="L9" s="74">
        <v>15.97</v>
      </c>
      <c r="M9" s="74">
        <f t="shared" si="2"/>
        <v>2.3955000000000002</v>
      </c>
      <c r="N9" s="116">
        <v>6.49</v>
      </c>
      <c r="O9" s="74">
        <v>14.69</v>
      </c>
      <c r="P9" s="110">
        <v>26454</v>
      </c>
    </row>
    <row r="10" spans="1:23" s="106" customFormat="1" ht="16.350000000000001" customHeight="1">
      <c r="A10" s="104"/>
      <c r="B10" s="58" t="s">
        <v>5630</v>
      </c>
      <c r="C10" s="111" t="s">
        <v>5632</v>
      </c>
      <c r="D10" s="111"/>
      <c r="E10" s="103" t="s">
        <v>5631</v>
      </c>
      <c r="F10" s="103" t="s">
        <v>5633</v>
      </c>
      <c r="G10" s="103"/>
      <c r="H10" s="105"/>
      <c r="I10" s="136">
        <f t="shared" si="0"/>
        <v>2.8881974248927036</v>
      </c>
      <c r="J10" s="137">
        <f t="shared" si="1"/>
        <v>20.188499999999998</v>
      </c>
      <c r="K10" s="105" t="s">
        <v>17</v>
      </c>
      <c r="L10" s="74">
        <v>39.61</v>
      </c>
      <c r="M10" s="74">
        <f t="shared" si="2"/>
        <v>5.9414999999999996</v>
      </c>
      <c r="N10" s="74">
        <v>6.49</v>
      </c>
      <c r="O10" s="74">
        <v>6.99</v>
      </c>
      <c r="P10" s="110">
        <v>78452</v>
      </c>
    </row>
    <row r="11" spans="1:23" s="106" customFormat="1" ht="16.350000000000001" customHeight="1">
      <c r="A11" s="104"/>
      <c r="B11" s="58" t="s">
        <v>5634</v>
      </c>
      <c r="C11" s="111" t="s">
        <v>5636</v>
      </c>
      <c r="D11" s="111"/>
      <c r="E11" s="103" t="s">
        <v>5635</v>
      </c>
      <c r="F11" s="103" t="s">
        <v>5637</v>
      </c>
      <c r="G11" s="103"/>
      <c r="H11" s="105"/>
      <c r="I11" s="136">
        <f t="shared" si="0"/>
        <v>0.90733333333333321</v>
      </c>
      <c r="J11" s="137">
        <f t="shared" si="1"/>
        <v>21.775999999999996</v>
      </c>
      <c r="K11" s="105" t="s">
        <v>17</v>
      </c>
      <c r="L11" s="74">
        <v>67.16</v>
      </c>
      <c r="M11" s="74">
        <f t="shared" si="2"/>
        <v>10.074</v>
      </c>
      <c r="N11" s="74">
        <v>11.31</v>
      </c>
      <c r="O11" s="74">
        <v>24</v>
      </c>
      <c r="P11" s="110" t="s">
        <v>29</v>
      </c>
    </row>
    <row r="12" spans="1:23" s="106" customFormat="1" ht="16.350000000000001" customHeight="1">
      <c r="A12" s="107"/>
      <c r="B12" s="121" t="s">
        <v>5638</v>
      </c>
      <c r="C12" s="111" t="s">
        <v>5640</v>
      </c>
      <c r="D12" s="111"/>
      <c r="E12" s="103" t="s">
        <v>5639</v>
      </c>
      <c r="F12" s="103" t="s">
        <v>5641</v>
      </c>
      <c r="G12" s="103"/>
      <c r="H12" s="105"/>
      <c r="I12" s="136">
        <f t="shared" si="0"/>
        <v>-0.38981250000000001</v>
      </c>
      <c r="J12" s="137">
        <f t="shared" si="1"/>
        <v>-3.1185</v>
      </c>
      <c r="K12" s="105" t="s">
        <v>17</v>
      </c>
      <c r="L12" s="116">
        <v>10.19</v>
      </c>
      <c r="M12" s="74">
        <f t="shared" si="2"/>
        <v>1.5285</v>
      </c>
      <c r="N12" s="74">
        <v>3.78</v>
      </c>
      <c r="O12" s="74">
        <v>8</v>
      </c>
      <c r="P12" s="110" t="s">
        <v>29</v>
      </c>
      <c r="R12" s="115"/>
    </row>
    <row r="13" spans="1:23" s="106" customFormat="1" ht="16.350000000000001" customHeight="1">
      <c r="A13" s="104"/>
      <c r="B13" s="58" t="s">
        <v>5642</v>
      </c>
      <c r="C13" s="111" t="s">
        <v>5644</v>
      </c>
      <c r="D13" s="111"/>
      <c r="E13" s="103" t="s">
        <v>5643</v>
      </c>
      <c r="F13" s="103" t="s">
        <v>5645</v>
      </c>
      <c r="G13" s="103"/>
      <c r="H13" s="105"/>
      <c r="I13" s="136">
        <f t="shared" si="0"/>
        <v>1.7105930689531978</v>
      </c>
      <c r="J13" s="137">
        <f t="shared" si="1"/>
        <v>47.879500000000007</v>
      </c>
      <c r="K13" s="105" t="s">
        <v>17</v>
      </c>
      <c r="L13" s="74">
        <v>103.67</v>
      </c>
      <c r="M13" s="74">
        <f t="shared" si="2"/>
        <v>15.5505</v>
      </c>
      <c r="N13" s="74">
        <v>12.25</v>
      </c>
      <c r="O13" s="74">
        <v>27.99</v>
      </c>
      <c r="P13" s="110" t="s">
        <v>29</v>
      </c>
      <c r="R13" s="115"/>
    </row>
    <row r="14" spans="1:23" s="106" customFormat="1" ht="16.350000000000001" customHeight="1">
      <c r="A14" s="107"/>
      <c r="B14" s="121"/>
      <c r="C14" s="105"/>
      <c r="D14" s="105"/>
      <c r="E14" s="103"/>
      <c r="F14" s="103"/>
      <c r="G14" s="103"/>
      <c r="H14" s="105"/>
      <c r="I14" s="136" t="e">
        <f t="shared" si="0"/>
        <v>#DIV/0!</v>
      </c>
      <c r="J14" s="137">
        <f t="shared" si="1"/>
        <v>0</v>
      </c>
      <c r="K14" s="105"/>
      <c r="L14" s="74"/>
      <c r="M14" s="74">
        <f t="shared" si="2"/>
        <v>0</v>
      </c>
      <c r="N14" s="74"/>
      <c r="O14" s="74"/>
      <c r="P14" s="110"/>
      <c r="R14" s="115"/>
      <c r="W14" s="115"/>
    </row>
    <row r="15" spans="1:23" s="106" customFormat="1" ht="16.350000000000001" customHeight="1">
      <c r="A15" s="107"/>
      <c r="B15" s="121"/>
      <c r="C15" s="105"/>
      <c r="D15" s="105"/>
      <c r="E15" s="103"/>
      <c r="F15" s="103"/>
      <c r="G15" s="103"/>
      <c r="H15" s="105"/>
      <c r="I15" s="136" t="e">
        <f t="shared" si="0"/>
        <v>#DIV/0!</v>
      </c>
      <c r="J15" s="137">
        <f t="shared" si="1"/>
        <v>0</v>
      </c>
      <c r="K15" s="105"/>
      <c r="L15" s="74"/>
      <c r="M15" s="74">
        <f t="shared" si="2"/>
        <v>0</v>
      </c>
      <c r="N15" s="74"/>
      <c r="O15" s="74"/>
      <c r="P15" s="110"/>
      <c r="R15" s="115"/>
    </row>
    <row r="16" spans="1:23" s="106" customFormat="1" ht="15" customHeight="1">
      <c r="A16" s="107"/>
      <c r="B16" s="121"/>
      <c r="C16" s="105"/>
      <c r="D16" s="105"/>
      <c r="E16" s="103"/>
      <c r="F16" s="103"/>
      <c r="G16" s="103"/>
      <c r="H16" s="105"/>
      <c r="I16" s="136" t="e">
        <f t="shared" si="0"/>
        <v>#DIV/0!</v>
      </c>
      <c r="J16" s="137">
        <f t="shared" si="1"/>
        <v>0</v>
      </c>
      <c r="K16" s="105"/>
      <c r="L16" s="74"/>
      <c r="M16" s="74">
        <f t="shared" si="2"/>
        <v>0</v>
      </c>
      <c r="N16" s="74"/>
      <c r="O16" s="74"/>
      <c r="P16" s="110"/>
    </row>
    <row r="17" spans="1:24" s="106" customFormat="1" ht="16.350000000000001" customHeight="1">
      <c r="A17" s="107"/>
      <c r="B17" s="121"/>
      <c r="C17" s="105"/>
      <c r="D17" s="105"/>
      <c r="E17" s="103"/>
      <c r="F17" s="103"/>
      <c r="G17" s="103"/>
      <c r="H17" s="105"/>
      <c r="I17" s="136" t="e">
        <f t="shared" si="0"/>
        <v>#DIV/0!</v>
      </c>
      <c r="J17" s="137">
        <f t="shared" si="1"/>
        <v>0</v>
      </c>
      <c r="K17" s="105"/>
      <c r="L17" s="74"/>
      <c r="M17" s="74">
        <f t="shared" si="2"/>
        <v>0</v>
      </c>
      <c r="N17" s="74"/>
      <c r="O17" s="74"/>
      <c r="P17" s="110"/>
    </row>
    <row r="18" spans="1:24" s="106" customFormat="1" ht="17.25" customHeight="1">
      <c r="A18" s="104"/>
      <c r="B18" s="121"/>
      <c r="C18" s="105"/>
      <c r="D18" s="105"/>
      <c r="E18" s="103"/>
      <c r="F18" s="103"/>
      <c r="G18" s="103"/>
      <c r="H18" s="105"/>
      <c r="I18" s="136" t="e">
        <f t="shared" si="0"/>
        <v>#DIV/0!</v>
      </c>
      <c r="J18" s="137">
        <f t="shared" si="1"/>
        <v>0</v>
      </c>
      <c r="K18" s="105"/>
      <c r="L18" s="74"/>
      <c r="M18" s="74">
        <f t="shared" si="2"/>
        <v>0</v>
      </c>
      <c r="N18" s="74"/>
      <c r="O18" s="74"/>
      <c r="P18" s="110"/>
      <c r="S18" s="115"/>
    </row>
    <row r="19" spans="1:24" s="106" customFormat="1">
      <c r="A19" s="104"/>
      <c r="B19" s="58"/>
      <c r="C19" s="105"/>
      <c r="D19" s="105"/>
      <c r="E19" s="103"/>
      <c r="F19" s="103"/>
      <c r="G19" s="103"/>
      <c r="H19" s="105"/>
      <c r="I19" s="136" t="e">
        <f t="shared" si="0"/>
        <v>#DIV/0!</v>
      </c>
      <c r="J19" s="137">
        <f t="shared" si="1"/>
        <v>0</v>
      </c>
      <c r="K19" s="105"/>
      <c r="L19" s="74"/>
      <c r="M19" s="74">
        <f t="shared" si="2"/>
        <v>0</v>
      </c>
      <c r="N19" s="74"/>
      <c r="O19" s="74"/>
      <c r="P19" s="110"/>
    </row>
    <row r="20" spans="1:24" s="106" customFormat="1">
      <c r="A20" s="107"/>
      <c r="B20" s="58"/>
      <c r="C20" s="105"/>
      <c r="D20" s="105"/>
      <c r="E20" s="103"/>
      <c r="F20" s="103"/>
      <c r="G20" s="103"/>
      <c r="H20" s="105"/>
      <c r="I20" s="136" t="e">
        <f t="shared" si="0"/>
        <v>#DIV/0!</v>
      </c>
      <c r="J20" s="137">
        <f t="shared" si="1"/>
        <v>0</v>
      </c>
      <c r="K20" s="105"/>
      <c r="L20" s="74"/>
      <c r="M20" s="74">
        <f>L20*15%</f>
        <v>0</v>
      </c>
      <c r="N20" s="74"/>
      <c r="O20" s="74"/>
      <c r="P20" s="110"/>
    </row>
    <row r="21" spans="1:24" s="50" customFormat="1">
      <c r="A21" s="104"/>
      <c r="B21" s="58"/>
      <c r="C21" s="105"/>
      <c r="D21" s="105"/>
      <c r="E21" s="103"/>
      <c r="F21" s="103"/>
      <c r="G21" s="103"/>
      <c r="H21" s="105"/>
      <c r="I21" s="136" t="e">
        <f t="shared" si="0"/>
        <v>#DIV/0!</v>
      </c>
      <c r="J21" s="137">
        <f t="shared" si="1"/>
        <v>0</v>
      </c>
      <c r="K21" s="105"/>
      <c r="L21" s="74"/>
      <c r="M21" s="74">
        <f t="shared" si="2"/>
        <v>0</v>
      </c>
      <c r="N21" s="74"/>
      <c r="O21" s="74"/>
      <c r="P21" s="110"/>
      <c r="Q21" s="39"/>
    </row>
    <row r="22" spans="1:24" s="39" customFormat="1">
      <c r="A22" s="107"/>
      <c r="B22" s="24"/>
      <c r="C22" s="105"/>
      <c r="D22" s="105"/>
      <c r="E22" s="103"/>
      <c r="F22" s="103"/>
      <c r="G22" s="103"/>
      <c r="H22" s="105"/>
      <c r="I22" s="136" t="e">
        <f t="shared" si="0"/>
        <v>#DIV/0!</v>
      </c>
      <c r="J22" s="137">
        <f t="shared" si="1"/>
        <v>0</v>
      </c>
      <c r="K22" s="105"/>
      <c r="L22" s="74"/>
      <c r="M22" s="74">
        <f t="shared" si="2"/>
        <v>0</v>
      </c>
      <c r="N22" s="74"/>
      <c r="O22" s="116"/>
      <c r="P22" s="110"/>
      <c r="R22" s="53"/>
    </row>
    <row r="23" spans="1:24" s="39" customFormat="1">
      <c r="A23" s="104"/>
      <c r="B23" s="24"/>
      <c r="C23" s="105"/>
      <c r="D23" s="105"/>
      <c r="E23" s="103"/>
      <c r="F23" s="103"/>
      <c r="G23" s="103"/>
      <c r="H23" s="105"/>
      <c r="I23" s="136" t="e">
        <f t="shared" si="0"/>
        <v>#DIV/0!</v>
      </c>
      <c r="J23" s="137">
        <f t="shared" si="1"/>
        <v>0</v>
      </c>
      <c r="K23" s="105"/>
      <c r="L23" s="74"/>
      <c r="M23" s="74">
        <f t="shared" si="2"/>
        <v>0</v>
      </c>
      <c r="N23" s="74"/>
      <c r="O23" s="116"/>
      <c r="P23" s="110"/>
    </row>
    <row r="24" spans="1:24" s="39" customFormat="1">
      <c r="A24" s="40"/>
      <c r="B24" s="24"/>
      <c r="C24" s="22"/>
      <c r="D24" s="22"/>
      <c r="E24" s="103"/>
      <c r="F24" s="41"/>
      <c r="G24" s="41"/>
      <c r="H24" s="22"/>
      <c r="I24" s="136" t="e">
        <f t="shared" si="0"/>
        <v>#DIV/0!</v>
      </c>
      <c r="J24" s="137">
        <f t="shared" si="1"/>
        <v>0</v>
      </c>
      <c r="K24" s="105"/>
      <c r="L24" s="74"/>
      <c r="M24" s="74">
        <f t="shared" si="2"/>
        <v>0</v>
      </c>
      <c r="N24" s="74"/>
      <c r="O24" s="116"/>
      <c r="P24" s="110"/>
    </row>
    <row r="25" spans="1:24" s="39" customFormat="1">
      <c r="A25" s="36"/>
      <c r="B25" s="58"/>
      <c r="C25" s="22"/>
      <c r="D25" s="22"/>
      <c r="E25" s="103"/>
      <c r="F25" s="41"/>
      <c r="G25" s="41"/>
      <c r="H25" s="22"/>
      <c r="I25" s="136" t="e">
        <f t="shared" si="0"/>
        <v>#DIV/0!</v>
      </c>
      <c r="J25" s="137">
        <f t="shared" si="1"/>
        <v>0</v>
      </c>
      <c r="K25" s="105"/>
      <c r="L25" s="17"/>
      <c r="M25" s="74">
        <f t="shared" si="2"/>
        <v>0</v>
      </c>
      <c r="N25" s="74"/>
      <c r="O25" s="116"/>
      <c r="P25" s="110"/>
    </row>
    <row r="26" spans="1:24" s="39" customFormat="1">
      <c r="A26" s="40"/>
      <c r="B26" s="58"/>
      <c r="C26" s="22"/>
      <c r="D26" s="22"/>
      <c r="E26" s="103"/>
      <c r="F26" s="41"/>
      <c r="G26" s="41"/>
      <c r="H26" s="22"/>
      <c r="I26" s="136" t="e">
        <f t="shared" si="0"/>
        <v>#DIV/0!</v>
      </c>
      <c r="J26" s="137">
        <f t="shared" si="1"/>
        <v>0</v>
      </c>
      <c r="K26" s="105"/>
      <c r="L26" s="17"/>
      <c r="M26" s="74">
        <f t="shared" si="2"/>
        <v>0</v>
      </c>
      <c r="N26" s="17"/>
      <c r="O26" s="17"/>
      <c r="P26" s="110"/>
      <c r="R26" s="53"/>
    </row>
    <row r="27" spans="1:24" s="39" customFormat="1">
      <c r="A27" s="36"/>
      <c r="B27" s="58"/>
      <c r="C27" s="22"/>
      <c r="D27" s="22"/>
      <c r="E27" s="103"/>
      <c r="F27" s="41"/>
      <c r="G27" s="41"/>
      <c r="H27" s="22"/>
      <c r="I27" s="136" t="e">
        <f t="shared" si="0"/>
        <v>#DIV/0!</v>
      </c>
      <c r="J27" s="137">
        <f t="shared" si="1"/>
        <v>0</v>
      </c>
      <c r="K27" s="105"/>
      <c r="L27" s="17"/>
      <c r="M27" s="74">
        <f t="shared" si="2"/>
        <v>0</v>
      </c>
      <c r="N27" s="74"/>
      <c r="O27" s="17"/>
      <c r="P27" s="110"/>
      <c r="X27" s="53"/>
    </row>
    <row r="28" spans="1:24" s="106" customFormat="1">
      <c r="A28" s="107"/>
      <c r="B28" s="58"/>
      <c r="C28" s="105"/>
      <c r="D28" s="105"/>
      <c r="E28" s="103"/>
      <c r="F28" s="103"/>
      <c r="G28" s="103"/>
      <c r="H28" s="105"/>
      <c r="I28" s="136" t="e">
        <f t="shared" si="0"/>
        <v>#DIV/0!</v>
      </c>
      <c r="J28" s="137">
        <f t="shared" si="1"/>
        <v>0</v>
      </c>
      <c r="K28" s="105"/>
      <c r="L28" s="74"/>
      <c r="M28" s="74">
        <f t="shared" si="2"/>
        <v>0</v>
      </c>
      <c r="N28" s="74"/>
      <c r="O28" s="74"/>
      <c r="P28" s="110"/>
    </row>
    <row r="29" spans="1:24" s="39" customFormat="1" ht="14.25" customHeight="1">
      <c r="A29" s="36"/>
      <c r="B29" s="58"/>
      <c r="C29" s="22"/>
      <c r="D29" s="22"/>
      <c r="E29" s="103"/>
      <c r="F29" s="41"/>
      <c r="G29" s="41"/>
      <c r="H29" s="22"/>
      <c r="I29" s="136" t="e">
        <f t="shared" si="0"/>
        <v>#DIV/0!</v>
      </c>
      <c r="J29" s="137">
        <f t="shared" si="1"/>
        <v>0</v>
      </c>
      <c r="K29" s="105"/>
      <c r="L29" s="17"/>
      <c r="M29" s="74">
        <f t="shared" si="2"/>
        <v>0</v>
      </c>
      <c r="N29" s="17"/>
      <c r="O29" s="17"/>
      <c r="P29" s="110"/>
    </row>
    <row r="30" spans="1:24" s="39" customFormat="1" ht="14.25" customHeight="1">
      <c r="A30" s="107"/>
      <c r="B30" s="58"/>
      <c r="C30" s="22"/>
      <c r="D30" s="22"/>
      <c r="E30" s="41"/>
      <c r="F30" s="41"/>
      <c r="G30" s="14"/>
      <c r="H30" s="22"/>
      <c r="I30" s="136" t="e">
        <f t="shared" si="0"/>
        <v>#DIV/0!</v>
      </c>
      <c r="J30" s="137">
        <f t="shared" si="1"/>
        <v>0</v>
      </c>
      <c r="K30" s="105"/>
      <c r="L30" s="17"/>
      <c r="M30" s="74">
        <f t="shared" si="2"/>
        <v>0</v>
      </c>
      <c r="N30" s="17"/>
      <c r="O30" s="17"/>
      <c r="P30" s="110"/>
    </row>
    <row r="31" spans="1:24" s="39" customFormat="1" ht="14.25" customHeight="1">
      <c r="A31" s="107"/>
      <c r="B31" s="121"/>
      <c r="C31" s="22"/>
      <c r="D31" s="22"/>
      <c r="E31" s="41"/>
      <c r="F31" s="41"/>
      <c r="G31" s="14"/>
      <c r="H31" s="22"/>
      <c r="I31" s="136" t="e">
        <f t="shared" si="0"/>
        <v>#DIV/0!</v>
      </c>
      <c r="J31" s="137">
        <f t="shared" si="1"/>
        <v>0</v>
      </c>
      <c r="K31" s="105"/>
      <c r="L31" s="17"/>
      <c r="M31" s="74">
        <f t="shared" si="2"/>
        <v>0</v>
      </c>
      <c r="N31" s="17"/>
      <c r="O31" s="17"/>
      <c r="P31" s="110"/>
    </row>
    <row r="32" spans="1:24" s="39" customFormat="1" ht="14.25" customHeight="1">
      <c r="A32" s="36"/>
      <c r="B32" s="58"/>
      <c r="C32" s="22"/>
      <c r="D32" s="22"/>
      <c r="E32" s="41"/>
      <c r="F32" s="41"/>
      <c r="G32" s="14"/>
      <c r="H32" s="22"/>
      <c r="I32" s="136"/>
      <c r="J32" s="137"/>
      <c r="K32" s="105"/>
      <c r="L32" s="17"/>
      <c r="M32" s="74"/>
      <c r="N32" s="17"/>
      <c r="O32" s="17"/>
      <c r="P32" s="110"/>
    </row>
    <row r="33" spans="1:18" s="39" customFormat="1" ht="14.25" customHeight="1">
      <c r="A33" s="40"/>
      <c r="B33" s="58"/>
      <c r="C33" s="22"/>
      <c r="D33" s="22"/>
      <c r="E33" s="41"/>
      <c r="F33" s="41"/>
      <c r="G33" s="14"/>
      <c r="H33" s="22"/>
      <c r="I33" s="136"/>
      <c r="J33" s="137"/>
      <c r="K33" s="105"/>
      <c r="L33" s="17"/>
      <c r="M33" s="74"/>
      <c r="N33" s="17"/>
      <c r="O33" s="17"/>
      <c r="P33" s="110"/>
    </row>
    <row r="34" spans="1:18" s="39" customFormat="1" ht="14.25" customHeight="1">
      <c r="A34" s="36"/>
      <c r="B34" s="24"/>
      <c r="C34" s="22"/>
      <c r="D34" s="22"/>
      <c r="E34" s="41"/>
      <c r="F34" s="41"/>
      <c r="G34" s="14"/>
      <c r="H34" s="22"/>
      <c r="I34" s="136"/>
      <c r="J34" s="137"/>
      <c r="K34" s="105"/>
      <c r="L34" s="17"/>
      <c r="M34" s="74"/>
      <c r="N34" s="17"/>
      <c r="O34" s="17"/>
      <c r="P34" s="110"/>
    </row>
    <row r="35" spans="1:18" s="39" customFormat="1" ht="14.25" customHeight="1">
      <c r="A35" s="143"/>
      <c r="B35" s="24"/>
      <c r="C35" s="22"/>
      <c r="D35" s="22"/>
      <c r="E35" s="41"/>
      <c r="F35" s="41"/>
      <c r="G35" s="14"/>
      <c r="H35" s="22"/>
      <c r="I35" s="136"/>
      <c r="J35" s="137"/>
      <c r="K35" s="105"/>
      <c r="L35" s="17"/>
      <c r="M35" s="74"/>
      <c r="N35" s="17"/>
      <c r="O35" s="17"/>
      <c r="P35" s="110"/>
    </row>
    <row r="36" spans="1:18" s="39" customFormat="1" ht="14.25" customHeight="1">
      <c r="A36" s="36"/>
      <c r="B36" s="24"/>
      <c r="C36" s="22"/>
      <c r="D36" s="22"/>
      <c r="E36" s="41"/>
      <c r="F36" s="41"/>
      <c r="G36" s="14"/>
      <c r="H36" s="22"/>
      <c r="I36" s="136"/>
      <c r="J36" s="137"/>
      <c r="K36" s="105"/>
      <c r="L36" s="17"/>
      <c r="M36" s="74"/>
      <c r="N36" s="17"/>
      <c r="O36" s="17"/>
      <c r="P36" s="110"/>
    </row>
    <row r="37" spans="1:18" s="39" customFormat="1" ht="14.25" customHeight="1">
      <c r="A37" s="40"/>
      <c r="B37" s="102"/>
      <c r="C37" s="22"/>
      <c r="D37" s="22"/>
      <c r="E37" s="41"/>
      <c r="F37" s="41"/>
      <c r="G37" s="14"/>
      <c r="H37" s="22"/>
      <c r="I37" s="136"/>
      <c r="J37" s="137"/>
      <c r="K37" s="105"/>
      <c r="L37" s="17"/>
      <c r="M37" s="74"/>
      <c r="N37" s="17"/>
      <c r="O37" s="17"/>
      <c r="P37" s="108"/>
    </row>
    <row r="38" spans="1:18" s="39" customFormat="1" ht="14.25" customHeight="1">
      <c r="A38" s="40"/>
      <c r="B38" s="24"/>
      <c r="C38" s="22"/>
      <c r="D38" s="22"/>
      <c r="E38" s="41"/>
      <c r="F38" s="41"/>
      <c r="G38" s="14"/>
      <c r="H38" s="22"/>
      <c r="I38" s="136"/>
      <c r="J38" s="137"/>
      <c r="K38" s="105"/>
      <c r="L38" s="17"/>
      <c r="M38" s="74"/>
      <c r="N38" s="17"/>
      <c r="O38" s="17"/>
      <c r="P38" s="108"/>
    </row>
    <row r="39" spans="1:18" s="39" customFormat="1" ht="14.25" customHeight="1">
      <c r="A39" s="36"/>
      <c r="B39" s="24"/>
      <c r="C39" s="22"/>
      <c r="D39" s="22"/>
      <c r="E39" s="41"/>
      <c r="F39" s="41"/>
      <c r="G39" s="14"/>
      <c r="H39" s="22"/>
      <c r="I39" s="136"/>
      <c r="J39" s="137"/>
      <c r="K39" s="105"/>
      <c r="L39" s="17"/>
      <c r="M39" s="74"/>
      <c r="N39" s="17"/>
      <c r="O39" s="17"/>
      <c r="P39" s="108"/>
      <c r="R39" s="53"/>
    </row>
    <row r="40" spans="1:18" s="39" customFormat="1" ht="14.25" customHeight="1">
      <c r="A40" s="40"/>
      <c r="B40" s="102"/>
      <c r="C40" s="22"/>
      <c r="D40" s="22"/>
      <c r="E40" s="41"/>
      <c r="F40" s="41"/>
      <c r="G40" s="14"/>
      <c r="H40" s="22"/>
      <c r="I40" s="136"/>
      <c r="J40" s="137"/>
      <c r="K40" s="105"/>
      <c r="L40" s="17"/>
      <c r="M40" s="74"/>
      <c r="N40" s="17"/>
      <c r="O40" s="17"/>
      <c r="P40" s="108"/>
    </row>
    <row r="41" spans="1:18" s="39" customFormat="1" ht="14.25" customHeight="1">
      <c r="A41" s="40"/>
      <c r="B41" s="24"/>
      <c r="C41" s="22"/>
      <c r="D41" s="22"/>
      <c r="E41" s="41"/>
      <c r="F41" s="41"/>
      <c r="G41" s="14"/>
      <c r="H41" s="22"/>
      <c r="I41" s="136"/>
      <c r="J41" s="137"/>
      <c r="K41" s="105"/>
      <c r="L41" s="17"/>
      <c r="M41" s="74"/>
      <c r="N41" s="17"/>
      <c r="O41" s="17"/>
      <c r="P41" s="108"/>
    </row>
    <row r="42" spans="1:18" s="39" customFormat="1" ht="14.25" customHeight="1">
      <c r="A42" s="36"/>
      <c r="B42" s="24"/>
      <c r="C42" s="22"/>
      <c r="D42" s="22"/>
      <c r="E42" s="41"/>
      <c r="F42" s="41"/>
      <c r="G42" s="14"/>
      <c r="H42" s="22"/>
      <c r="I42" s="136"/>
      <c r="J42" s="137"/>
      <c r="K42" s="105"/>
      <c r="L42" s="17"/>
      <c r="M42" s="74"/>
      <c r="N42" s="17"/>
      <c r="O42" s="17"/>
      <c r="P42" s="108"/>
      <c r="R42" s="53"/>
    </row>
    <row r="43" spans="1:18" s="39" customFormat="1">
      <c r="A43" s="36"/>
      <c r="B43" s="24"/>
      <c r="C43" s="22"/>
      <c r="D43" s="22"/>
      <c r="E43" s="41"/>
      <c r="F43" s="41"/>
      <c r="G43" s="14"/>
      <c r="H43" s="22"/>
      <c r="I43" s="136"/>
      <c r="J43" s="137"/>
      <c r="K43" s="105"/>
      <c r="L43" s="17"/>
      <c r="M43" s="74"/>
      <c r="N43" s="17"/>
      <c r="O43" s="17"/>
      <c r="P43" s="108"/>
    </row>
    <row r="44" spans="1:18" s="39" customFormat="1" ht="15.75" customHeight="1">
      <c r="A44" s="36"/>
      <c r="B44" s="24"/>
      <c r="C44" s="22"/>
      <c r="D44" s="22"/>
      <c r="E44" s="41"/>
      <c r="F44" s="41"/>
      <c r="G44" s="14"/>
      <c r="H44" s="22"/>
      <c r="I44" s="136"/>
      <c r="J44" s="137"/>
      <c r="K44" s="105"/>
      <c r="L44" s="17"/>
      <c r="M44" s="74"/>
      <c r="N44" s="17"/>
      <c r="O44" s="17"/>
      <c r="P44" s="108"/>
    </row>
    <row r="45" spans="1:18" s="39" customFormat="1" ht="13.7" customHeight="1">
      <c r="A45" s="40"/>
      <c r="B45" s="24"/>
      <c r="C45" s="22"/>
      <c r="D45" s="22"/>
      <c r="E45" s="41"/>
      <c r="F45" s="41"/>
      <c r="G45" s="14"/>
      <c r="H45" s="22"/>
      <c r="I45" s="136"/>
      <c r="J45" s="137"/>
      <c r="K45" s="105"/>
      <c r="L45" s="17"/>
      <c r="M45" s="74"/>
      <c r="N45" s="17"/>
      <c r="O45" s="17"/>
      <c r="P45" s="108"/>
    </row>
    <row r="46" spans="1:18" s="39" customFormat="1">
      <c r="A46" s="40"/>
      <c r="B46" s="24"/>
      <c r="C46" s="22"/>
      <c r="D46" s="22"/>
      <c r="E46" s="41"/>
      <c r="F46" s="41"/>
      <c r="G46" s="14"/>
      <c r="H46" s="22"/>
      <c r="I46" s="136"/>
      <c r="J46" s="137"/>
      <c r="K46" s="105"/>
      <c r="L46" s="17"/>
      <c r="M46" s="74"/>
      <c r="N46" s="17"/>
      <c r="O46" s="17"/>
      <c r="P46" s="108"/>
    </row>
    <row r="47" spans="1:18" s="39" customFormat="1">
      <c r="A47" s="36"/>
      <c r="B47" s="24"/>
      <c r="C47" s="22"/>
      <c r="D47" s="22"/>
      <c r="E47" s="41"/>
      <c r="F47" s="41"/>
      <c r="G47" s="14"/>
      <c r="H47" s="22"/>
      <c r="I47" s="136"/>
      <c r="J47" s="137"/>
      <c r="K47" s="105"/>
      <c r="L47" s="17"/>
      <c r="M47" s="74"/>
      <c r="N47" s="17"/>
      <c r="O47" s="17"/>
      <c r="P47" s="108"/>
      <c r="R47" s="53"/>
    </row>
    <row r="48" spans="1:18" s="39" customFormat="1">
      <c r="A48" s="40"/>
      <c r="B48" s="24"/>
      <c r="C48" s="22"/>
      <c r="D48" s="22"/>
      <c r="E48" s="41"/>
      <c r="F48" s="41"/>
      <c r="G48" s="14"/>
      <c r="H48" s="22"/>
      <c r="I48" s="136"/>
      <c r="J48" s="137"/>
      <c r="K48" s="105"/>
      <c r="L48" s="17"/>
      <c r="M48" s="74"/>
      <c r="N48" s="17"/>
      <c r="O48" s="17"/>
      <c r="P48" s="108"/>
    </row>
    <row r="49" spans="1:19" s="39" customFormat="1">
      <c r="A49" s="36"/>
      <c r="B49" s="24"/>
      <c r="C49" s="22"/>
      <c r="D49" s="22"/>
      <c r="E49" s="41"/>
      <c r="F49" s="41"/>
      <c r="G49" s="14"/>
      <c r="H49" s="22"/>
      <c r="I49" s="136"/>
      <c r="J49" s="137"/>
      <c r="K49" s="105"/>
      <c r="L49" s="17"/>
      <c r="M49" s="74"/>
      <c r="N49" s="17"/>
      <c r="O49" s="17"/>
      <c r="P49" s="108"/>
    </row>
    <row r="50" spans="1:19" s="39" customFormat="1">
      <c r="A50" s="40"/>
      <c r="B50" s="24"/>
      <c r="C50" s="22"/>
      <c r="D50" s="22"/>
      <c r="E50" s="41"/>
      <c r="F50" s="41"/>
      <c r="G50" s="14"/>
      <c r="H50" s="22"/>
      <c r="I50" s="136"/>
      <c r="J50" s="137"/>
      <c r="K50" s="105"/>
      <c r="L50" s="17"/>
      <c r="M50" s="74"/>
      <c r="N50" s="17"/>
      <c r="O50" s="17"/>
      <c r="P50" s="108"/>
    </row>
    <row r="51" spans="1:19" s="50" customFormat="1">
      <c r="A51" s="40"/>
      <c r="B51" s="24"/>
      <c r="C51" s="22"/>
      <c r="D51" s="22"/>
      <c r="E51" s="41"/>
      <c r="F51" s="41"/>
      <c r="G51" s="14"/>
      <c r="H51" s="22"/>
      <c r="I51" s="136"/>
      <c r="J51" s="137"/>
      <c r="K51" s="105"/>
      <c r="L51" s="17"/>
      <c r="M51" s="74"/>
      <c r="N51" s="17"/>
      <c r="O51" s="17"/>
      <c r="P51" s="108"/>
      <c r="Q51" s="39"/>
    </row>
    <row r="52" spans="1:19" s="39" customFormat="1">
      <c r="A52" s="36"/>
      <c r="B52" s="24"/>
      <c r="C52" s="22"/>
      <c r="D52" s="22"/>
      <c r="E52" s="41"/>
      <c r="F52" s="41"/>
      <c r="G52" s="14"/>
      <c r="H52" s="22"/>
      <c r="I52" s="136"/>
      <c r="J52" s="137"/>
      <c r="K52" s="105"/>
      <c r="L52" s="17"/>
      <c r="M52" s="74"/>
      <c r="N52" s="17"/>
      <c r="O52" s="17"/>
      <c r="P52" s="108"/>
    </row>
    <row r="53" spans="1:19" s="39" customFormat="1">
      <c r="A53" s="36"/>
      <c r="B53" s="24"/>
      <c r="C53" s="22"/>
      <c r="D53" s="22"/>
      <c r="E53" s="41"/>
      <c r="F53" s="41"/>
      <c r="G53" s="14"/>
      <c r="H53" s="22"/>
      <c r="I53" s="136"/>
      <c r="J53" s="137"/>
      <c r="K53" s="105"/>
      <c r="L53" s="17"/>
      <c r="M53" s="74"/>
      <c r="N53" s="17"/>
      <c r="O53" s="17"/>
      <c r="P53" s="108"/>
      <c r="R53" s="53"/>
    </row>
    <row r="54" spans="1:19" s="39" customFormat="1">
      <c r="A54" s="40"/>
      <c r="B54" s="24"/>
      <c r="C54" s="22"/>
      <c r="D54" s="22"/>
      <c r="E54" s="41"/>
      <c r="F54" s="41"/>
      <c r="G54" s="22"/>
      <c r="H54" s="22"/>
      <c r="I54" s="136"/>
      <c r="J54" s="137"/>
      <c r="K54" s="105"/>
      <c r="L54" s="17"/>
      <c r="M54" s="74"/>
      <c r="N54" s="17"/>
      <c r="O54" s="17"/>
      <c r="P54" s="108"/>
    </row>
    <row r="55" spans="1:19" s="39" customFormat="1">
      <c r="A55" s="40"/>
      <c r="B55" s="24"/>
      <c r="C55" s="22"/>
      <c r="D55" s="22"/>
      <c r="E55" s="41"/>
      <c r="F55" s="41"/>
      <c r="H55" s="22"/>
      <c r="I55" s="136"/>
      <c r="J55" s="137"/>
      <c r="K55" s="105"/>
      <c r="L55" s="17"/>
      <c r="M55" s="74"/>
      <c r="N55" s="17"/>
      <c r="O55" s="17"/>
      <c r="P55" s="108"/>
    </row>
    <row r="56" spans="1:19" s="39" customFormat="1">
      <c r="A56" s="36"/>
      <c r="B56" s="24"/>
      <c r="C56" s="22"/>
      <c r="D56" s="22"/>
      <c r="E56" s="41"/>
      <c r="F56" s="41"/>
      <c r="H56" s="22"/>
      <c r="I56" s="136"/>
      <c r="J56" s="137"/>
      <c r="K56" s="105"/>
      <c r="L56" s="17"/>
      <c r="M56" s="74"/>
      <c r="N56" s="17"/>
      <c r="O56" s="17"/>
      <c r="P56" s="108"/>
    </row>
    <row r="57" spans="1:19" s="39" customFormat="1">
      <c r="A57" s="36"/>
      <c r="B57" s="24"/>
      <c r="C57" s="22"/>
      <c r="D57" s="22"/>
      <c r="E57" s="41"/>
      <c r="F57" s="41"/>
      <c r="H57" s="22"/>
      <c r="I57" s="136"/>
      <c r="J57" s="137"/>
      <c r="K57" s="105"/>
      <c r="L57" s="17"/>
      <c r="M57" s="74"/>
      <c r="N57" s="17"/>
      <c r="O57" s="17"/>
      <c r="P57" s="108"/>
    </row>
    <row r="58" spans="1:19" s="39" customFormat="1">
      <c r="A58" s="36"/>
      <c r="B58" s="24"/>
      <c r="C58" s="22"/>
      <c r="D58" s="22"/>
      <c r="E58" s="53"/>
      <c r="F58" s="53"/>
      <c r="H58" s="22"/>
      <c r="I58" s="136"/>
      <c r="J58" s="137"/>
      <c r="K58" s="105"/>
      <c r="L58" s="17"/>
      <c r="M58" s="74"/>
      <c r="N58" s="17"/>
      <c r="O58" s="17"/>
      <c r="P58" s="108"/>
      <c r="S58" s="53"/>
    </row>
    <row r="59" spans="1:19" s="39" customFormat="1">
      <c r="A59" s="40"/>
      <c r="B59" s="24"/>
      <c r="C59" s="22"/>
      <c r="D59" s="22"/>
      <c r="E59" s="53"/>
      <c r="F59" s="53"/>
      <c r="H59" s="22"/>
      <c r="I59" s="136"/>
      <c r="J59" s="137"/>
      <c r="K59" s="105"/>
      <c r="L59" s="17"/>
      <c r="M59" s="74"/>
      <c r="N59" s="17"/>
      <c r="O59" s="17"/>
      <c r="P59" s="108"/>
    </row>
    <row r="60" spans="1:19" s="39" customFormat="1">
      <c r="A60" s="36"/>
      <c r="B60" s="24"/>
      <c r="C60" s="22"/>
      <c r="D60" s="22"/>
      <c r="E60" s="53"/>
      <c r="F60" s="53"/>
      <c r="H60" s="22"/>
      <c r="I60" s="136"/>
      <c r="J60" s="137"/>
      <c r="K60" s="105"/>
      <c r="L60" s="17"/>
      <c r="M60" s="74"/>
      <c r="N60" s="17"/>
      <c r="O60" s="17"/>
      <c r="P60" s="108"/>
    </row>
    <row r="61" spans="1:19" s="39" customFormat="1">
      <c r="A61" s="36"/>
      <c r="B61" s="24"/>
      <c r="C61" s="22"/>
      <c r="D61" s="22"/>
      <c r="E61" s="53"/>
      <c r="F61" s="53"/>
      <c r="H61" s="22"/>
      <c r="I61" s="136"/>
      <c r="J61" s="137"/>
      <c r="K61" s="105"/>
      <c r="L61" s="17"/>
      <c r="M61" s="74"/>
      <c r="N61" s="17"/>
      <c r="O61" s="17"/>
      <c r="P61" s="108"/>
      <c r="R61" s="53"/>
    </row>
    <row r="62" spans="1:19" s="39" customFormat="1">
      <c r="A62" s="40"/>
      <c r="B62" s="24"/>
      <c r="C62" s="22"/>
      <c r="D62" s="22"/>
      <c r="E62" s="53"/>
      <c r="F62" s="53"/>
      <c r="H62" s="22"/>
      <c r="I62" s="136"/>
      <c r="J62" s="137"/>
      <c r="K62" s="105"/>
      <c r="L62" s="17"/>
      <c r="M62" s="74"/>
      <c r="N62" s="17"/>
      <c r="O62" s="17"/>
      <c r="P62" s="108"/>
    </row>
    <row r="63" spans="1:19" s="39" customFormat="1">
      <c r="A63" s="36"/>
      <c r="B63" s="24"/>
      <c r="C63" s="22"/>
      <c r="D63" s="22"/>
      <c r="E63" s="53"/>
      <c r="F63" s="53"/>
      <c r="H63" s="22"/>
      <c r="I63" s="136"/>
      <c r="J63" s="137"/>
      <c r="K63" s="105"/>
      <c r="L63" s="17"/>
      <c r="M63" s="74"/>
      <c r="N63" s="17"/>
      <c r="O63" s="17"/>
      <c r="P63" s="108"/>
    </row>
    <row r="64" spans="1:19" s="39" customFormat="1">
      <c r="A64" s="36"/>
      <c r="B64" s="24"/>
      <c r="C64" s="22"/>
      <c r="D64" s="22"/>
      <c r="E64" s="53"/>
      <c r="F64" s="53"/>
      <c r="H64" s="22"/>
      <c r="I64" s="136"/>
      <c r="J64" s="137"/>
      <c r="K64" s="105"/>
      <c r="L64" s="17"/>
      <c r="M64" s="74"/>
      <c r="N64" s="17"/>
      <c r="O64" s="17"/>
      <c r="P64" s="108"/>
    </row>
    <row r="65" spans="1:20" s="39" customFormat="1">
      <c r="A65" s="40"/>
      <c r="B65" s="24"/>
      <c r="C65" s="22"/>
      <c r="D65" s="22"/>
      <c r="E65" s="53"/>
      <c r="F65" s="53"/>
      <c r="H65" s="22"/>
      <c r="I65" s="136"/>
      <c r="J65" s="137"/>
      <c r="K65" s="105"/>
      <c r="L65" s="17"/>
      <c r="M65" s="74"/>
      <c r="N65" s="17"/>
      <c r="O65" s="17"/>
      <c r="P65" s="108"/>
      <c r="T65" s="53"/>
    </row>
    <row r="66" spans="1:20" s="39" customFormat="1">
      <c r="A66" s="154"/>
      <c r="B66" s="24"/>
      <c r="C66" s="105"/>
      <c r="D66" s="105"/>
      <c r="E66" s="115"/>
      <c r="F66" s="115"/>
      <c r="G66" s="106"/>
      <c r="H66" s="105"/>
      <c r="I66" s="136"/>
      <c r="J66" s="137"/>
      <c r="K66" s="105"/>
      <c r="L66" s="17"/>
      <c r="M66" s="74"/>
      <c r="N66" s="74"/>
      <c r="O66" s="74"/>
      <c r="P66" s="110"/>
    </row>
    <row r="67" spans="1:20" s="39" customFormat="1">
      <c r="A67" s="104"/>
      <c r="B67" s="24"/>
      <c r="C67" s="105"/>
      <c r="D67" s="105"/>
      <c r="E67" s="115"/>
      <c r="F67" s="115"/>
      <c r="G67" s="106"/>
      <c r="H67" s="105"/>
      <c r="I67" s="136"/>
      <c r="J67" s="137"/>
      <c r="K67" s="105"/>
      <c r="L67" s="74"/>
      <c r="M67" s="74"/>
      <c r="N67" s="74"/>
      <c r="O67" s="74"/>
      <c r="P67" s="110"/>
    </row>
    <row r="68" spans="1:20" s="39" customFormat="1">
      <c r="A68" s="104"/>
      <c r="B68" s="24"/>
      <c r="C68" s="105"/>
      <c r="D68" s="105"/>
      <c r="E68" s="115"/>
      <c r="F68" s="115"/>
      <c r="G68" s="106"/>
      <c r="H68" s="105"/>
      <c r="I68" s="136"/>
      <c r="J68" s="137"/>
      <c r="K68" s="105"/>
      <c r="L68" s="74"/>
      <c r="M68" s="74"/>
      <c r="N68" s="74"/>
      <c r="O68" s="74"/>
      <c r="P68" s="110"/>
    </row>
    <row r="69" spans="1:20" s="39" customFormat="1">
      <c r="A69" s="104"/>
      <c r="B69" s="24"/>
      <c r="C69" s="105"/>
      <c r="D69" s="105"/>
      <c r="E69" s="115"/>
      <c r="F69" s="115"/>
      <c r="G69" s="106"/>
      <c r="H69" s="105"/>
      <c r="I69" s="136"/>
      <c r="J69" s="137"/>
      <c r="K69" s="105"/>
      <c r="L69" s="74"/>
      <c r="M69" s="74"/>
      <c r="N69" s="74"/>
      <c r="O69" s="74"/>
      <c r="P69" s="110"/>
    </row>
    <row r="70" spans="1:20" s="39" customFormat="1">
      <c r="A70" s="107"/>
      <c r="B70" s="24"/>
      <c r="C70" s="105"/>
      <c r="D70" s="105"/>
      <c r="E70" s="115"/>
      <c r="F70" s="115"/>
      <c r="G70" s="106"/>
      <c r="H70" s="105"/>
      <c r="I70" s="136"/>
      <c r="J70" s="137"/>
      <c r="K70" s="105"/>
      <c r="L70" s="74"/>
      <c r="M70" s="74"/>
      <c r="N70" s="74"/>
      <c r="O70" s="74"/>
      <c r="P70" s="110"/>
    </row>
    <row r="71" spans="1:20" s="39" customFormat="1">
      <c r="A71" s="104"/>
      <c r="B71" s="24"/>
      <c r="C71" s="105"/>
      <c r="D71" s="105"/>
      <c r="E71" s="115"/>
      <c r="F71" s="115"/>
      <c r="G71" s="106"/>
      <c r="H71" s="105"/>
      <c r="I71" s="136"/>
      <c r="J71" s="137"/>
      <c r="K71" s="105"/>
      <c r="L71" s="74"/>
      <c r="M71" s="74"/>
      <c r="N71" s="116"/>
      <c r="O71" s="74"/>
      <c r="P71" s="110"/>
    </row>
    <row r="72" spans="1:20" s="39" customFormat="1">
      <c r="A72" s="104"/>
      <c r="B72" s="24"/>
      <c r="C72" s="105"/>
      <c r="D72" s="105"/>
      <c r="E72" s="115"/>
      <c r="F72" s="115"/>
      <c r="G72" s="106"/>
      <c r="H72" s="105"/>
      <c r="I72" s="136"/>
      <c r="J72" s="137"/>
      <c r="K72" s="105"/>
      <c r="L72" s="74"/>
      <c r="M72" s="74"/>
      <c r="N72" s="116"/>
      <c r="O72" s="74"/>
      <c r="P72" s="110"/>
    </row>
    <row r="73" spans="1:20" s="39" customFormat="1">
      <c r="A73" s="104"/>
      <c r="B73" s="24"/>
      <c r="C73" s="105"/>
      <c r="D73" s="105"/>
      <c r="E73" s="115"/>
      <c r="F73" s="115"/>
      <c r="G73" s="106"/>
      <c r="H73" s="105"/>
      <c r="I73" s="136"/>
      <c r="J73" s="137"/>
      <c r="K73" s="105"/>
      <c r="L73" s="74"/>
      <c r="M73" s="74"/>
      <c r="N73" s="74"/>
      <c r="O73" s="74"/>
      <c r="P73" s="110"/>
    </row>
    <row r="74" spans="1:20" s="50" customFormat="1">
      <c r="A74" s="104"/>
      <c r="B74" s="24"/>
      <c r="C74" s="105"/>
      <c r="D74" s="105"/>
      <c r="E74" s="115"/>
      <c r="F74" s="115"/>
      <c r="G74" s="106"/>
      <c r="H74" s="105"/>
      <c r="I74" s="136"/>
      <c r="J74" s="137"/>
      <c r="K74" s="105"/>
      <c r="L74" s="74"/>
      <c r="M74" s="74"/>
      <c r="N74" s="74"/>
      <c r="O74" s="74"/>
      <c r="P74" s="110"/>
      <c r="Q74" s="39"/>
      <c r="R74" s="52"/>
    </row>
    <row r="75" spans="1:20" s="39" customFormat="1">
      <c r="A75" s="107"/>
      <c r="B75" s="24"/>
      <c r="C75" s="105"/>
      <c r="D75" s="105"/>
      <c r="E75" s="115"/>
      <c r="F75" s="115"/>
      <c r="G75" s="106"/>
      <c r="H75" s="105"/>
      <c r="I75" s="136"/>
      <c r="J75" s="137"/>
      <c r="K75" s="105"/>
      <c r="L75" s="74"/>
      <c r="M75" s="74"/>
      <c r="N75" s="74"/>
      <c r="O75" s="74"/>
      <c r="P75" s="110"/>
    </row>
    <row r="76" spans="1:20" s="39" customFormat="1">
      <c r="A76" s="104"/>
      <c r="B76" s="24"/>
      <c r="C76" s="105"/>
      <c r="D76" s="105"/>
      <c r="E76" s="115"/>
      <c r="F76" s="115"/>
      <c r="G76" s="106"/>
      <c r="H76" s="105"/>
      <c r="I76" s="136"/>
      <c r="J76" s="137"/>
      <c r="K76" s="105"/>
      <c r="L76" s="74"/>
      <c r="M76" s="74"/>
      <c r="N76" s="74"/>
      <c r="O76" s="74"/>
      <c r="P76" s="110"/>
      <c r="R76" s="53"/>
    </row>
    <row r="77" spans="1:20" s="39" customFormat="1">
      <c r="A77" s="104"/>
      <c r="B77" s="24"/>
      <c r="C77" s="105"/>
      <c r="D77" s="105"/>
      <c r="E77" s="115"/>
      <c r="F77" s="115"/>
      <c r="G77" s="106"/>
      <c r="H77" s="105"/>
      <c r="I77" s="136"/>
      <c r="J77" s="137"/>
      <c r="K77" s="105"/>
      <c r="L77" s="74"/>
      <c r="M77" s="74"/>
      <c r="N77" s="74"/>
      <c r="O77" s="74"/>
      <c r="P77" s="110"/>
    </row>
    <row r="78" spans="1:20" s="39" customFormat="1">
      <c r="A78" s="107"/>
      <c r="B78" s="24"/>
      <c r="C78" s="105"/>
      <c r="D78" s="105"/>
      <c r="E78" s="115"/>
      <c r="F78" s="115"/>
      <c r="G78" s="106"/>
      <c r="H78" s="105"/>
      <c r="I78" s="136"/>
      <c r="J78" s="137"/>
      <c r="K78" s="105"/>
      <c r="L78" s="74"/>
      <c r="M78" s="74"/>
      <c r="N78" s="74"/>
      <c r="O78" s="74"/>
      <c r="P78" s="110"/>
    </row>
    <row r="79" spans="1:20" s="39" customFormat="1">
      <c r="A79" s="104"/>
      <c r="B79" s="24"/>
      <c r="C79" s="105"/>
      <c r="D79" s="105"/>
      <c r="E79" s="115"/>
      <c r="F79" s="115"/>
      <c r="G79" s="106"/>
      <c r="H79" s="105"/>
      <c r="I79" s="136"/>
      <c r="J79" s="137"/>
      <c r="K79" s="105"/>
      <c r="L79" s="74"/>
      <c r="M79" s="74"/>
      <c r="N79" s="74"/>
      <c r="O79" s="74"/>
      <c r="P79" s="110"/>
    </row>
    <row r="80" spans="1:20" s="39" customFormat="1">
      <c r="A80" s="104"/>
      <c r="B80" s="24"/>
      <c r="C80" s="105"/>
      <c r="D80" s="105"/>
      <c r="E80" s="115"/>
      <c r="F80" s="115"/>
      <c r="G80" s="106"/>
      <c r="H80" s="105"/>
      <c r="I80" s="136"/>
      <c r="J80" s="137"/>
      <c r="K80" s="105"/>
      <c r="L80" s="74"/>
      <c r="M80" s="74"/>
      <c r="N80" s="74"/>
      <c r="O80" s="74"/>
      <c r="P80" s="110"/>
    </row>
    <row r="81" spans="1:22" s="39" customFormat="1">
      <c r="A81" s="104"/>
      <c r="B81" s="58"/>
      <c r="C81" s="105"/>
      <c r="D81" s="105"/>
      <c r="E81" s="115"/>
      <c r="F81" s="115"/>
      <c r="G81" s="106"/>
      <c r="H81" s="105"/>
      <c r="I81" s="136"/>
      <c r="J81" s="137"/>
      <c r="K81" s="105"/>
      <c r="L81" s="74"/>
      <c r="M81" s="74"/>
      <c r="N81" s="74"/>
      <c r="O81" s="74"/>
      <c r="P81" s="110"/>
      <c r="S81" s="53"/>
    </row>
    <row r="82" spans="1:22" s="39" customFormat="1">
      <c r="A82" s="104"/>
      <c r="B82" s="24"/>
      <c r="C82" s="105"/>
      <c r="D82" s="105"/>
      <c r="E82" s="115"/>
      <c r="F82" s="115"/>
      <c r="G82" s="106"/>
      <c r="H82" s="105"/>
      <c r="I82" s="136"/>
      <c r="J82" s="137"/>
      <c r="K82" s="105"/>
      <c r="L82" s="74"/>
      <c r="M82" s="74"/>
      <c r="N82" s="74"/>
      <c r="O82" s="74"/>
      <c r="P82" s="110"/>
    </row>
    <row r="83" spans="1:22" s="39" customFormat="1">
      <c r="A83" s="104"/>
      <c r="B83" s="58"/>
      <c r="C83" s="105"/>
      <c r="D83" s="105"/>
      <c r="E83" s="115"/>
      <c r="F83" s="115"/>
      <c r="G83" s="106"/>
      <c r="H83" s="105"/>
      <c r="I83" s="136"/>
      <c r="J83" s="137"/>
      <c r="K83" s="105"/>
      <c r="L83" s="74"/>
      <c r="M83" s="74"/>
      <c r="N83" s="74"/>
      <c r="O83" s="74"/>
      <c r="P83" s="110"/>
    </row>
    <row r="84" spans="1:22" s="50" customFormat="1">
      <c r="A84" s="104"/>
      <c r="B84" s="24"/>
      <c r="C84" s="105"/>
      <c r="D84" s="105"/>
      <c r="E84" s="115"/>
      <c r="F84" s="115"/>
      <c r="G84" s="106"/>
      <c r="H84" s="105"/>
      <c r="I84" s="136"/>
      <c r="J84" s="137"/>
      <c r="K84" s="105"/>
      <c r="L84" s="74"/>
      <c r="M84" s="74"/>
      <c r="N84" s="74"/>
      <c r="O84" s="74"/>
      <c r="P84" s="110"/>
      <c r="Q84" s="39"/>
      <c r="R84" s="39"/>
      <c r="S84" s="39"/>
      <c r="T84" s="39"/>
      <c r="U84" s="39"/>
      <c r="V84" s="39"/>
    </row>
    <row r="85" spans="1:22" s="39" customFormat="1">
      <c r="A85" s="107"/>
      <c r="B85" s="24"/>
      <c r="C85" s="105"/>
      <c r="D85" s="105"/>
      <c r="E85" s="115"/>
      <c r="F85" s="115"/>
      <c r="G85" s="106"/>
      <c r="H85" s="105"/>
      <c r="I85" s="136"/>
      <c r="J85" s="137"/>
      <c r="K85" s="105"/>
      <c r="L85" s="74"/>
      <c r="M85" s="74"/>
      <c r="N85" s="74"/>
      <c r="O85" s="116"/>
      <c r="P85" s="110"/>
      <c r="R85" s="53"/>
    </row>
    <row r="86" spans="1:22" s="39" customFormat="1">
      <c r="A86" s="107"/>
      <c r="B86" s="24"/>
      <c r="C86" s="105"/>
      <c r="D86" s="105"/>
      <c r="E86" s="115"/>
      <c r="F86" s="115"/>
      <c r="G86" s="106"/>
      <c r="H86" s="105"/>
      <c r="I86" s="136"/>
      <c r="J86" s="137"/>
      <c r="K86" s="105"/>
      <c r="L86" s="74"/>
      <c r="M86" s="74"/>
      <c r="N86" s="74"/>
      <c r="O86" s="74"/>
      <c r="P86" s="110"/>
    </row>
    <row r="87" spans="1:22" s="39" customFormat="1">
      <c r="A87" s="36"/>
      <c r="B87" s="24"/>
      <c r="C87" s="105"/>
      <c r="D87" s="105"/>
      <c r="E87" s="115"/>
      <c r="F87" s="115"/>
      <c r="G87" s="106"/>
      <c r="H87" s="105"/>
      <c r="I87" s="136"/>
      <c r="J87" s="137"/>
      <c r="K87" s="105"/>
      <c r="L87" s="74"/>
      <c r="M87" s="74"/>
      <c r="N87" s="74"/>
      <c r="O87" s="74"/>
      <c r="P87" s="110"/>
    </row>
    <row r="88" spans="1:22">
      <c r="A88" s="36"/>
      <c r="B88" s="24"/>
      <c r="C88" s="105"/>
      <c r="D88" s="105"/>
      <c r="E88" s="115"/>
      <c r="F88" s="115"/>
      <c r="G88" s="106"/>
      <c r="H88" s="105"/>
      <c r="I88" s="136"/>
      <c r="J88" s="137"/>
      <c r="K88" s="105"/>
      <c r="L88" s="74"/>
      <c r="M88" s="74"/>
      <c r="N88" s="74"/>
      <c r="O88" s="74"/>
      <c r="P88" s="110"/>
      <c r="Q88" s="39"/>
      <c r="R88" s="39"/>
      <c r="S88" s="39"/>
      <c r="T88" s="39"/>
      <c r="U88" s="39"/>
      <c r="V88" s="39"/>
    </row>
    <row r="89" spans="1:22" s="50" customFormat="1">
      <c r="A89" s="36"/>
      <c r="B89" s="24"/>
      <c r="C89" s="105"/>
      <c r="D89" s="105"/>
      <c r="E89" s="115"/>
      <c r="F89" s="115"/>
      <c r="G89" s="106"/>
      <c r="H89" s="105"/>
      <c r="I89" s="136"/>
      <c r="J89" s="137"/>
      <c r="K89" s="105"/>
      <c r="L89" s="74"/>
      <c r="M89" s="74"/>
      <c r="N89" s="74"/>
      <c r="O89" s="74"/>
      <c r="P89" s="110"/>
      <c r="Q89" s="39"/>
    </row>
    <row r="90" spans="1:22">
      <c r="A90" s="40"/>
      <c r="B90" s="24"/>
      <c r="C90" s="105"/>
      <c r="D90" s="105"/>
      <c r="E90" s="115"/>
      <c r="F90" s="115"/>
      <c r="G90" s="106"/>
      <c r="H90" s="105"/>
      <c r="I90" s="136"/>
      <c r="J90" s="137"/>
      <c r="K90" s="105"/>
      <c r="L90" s="74"/>
      <c r="M90" s="74"/>
      <c r="N90" s="74"/>
      <c r="O90" s="74"/>
      <c r="P90" s="110"/>
      <c r="Q90" s="39"/>
      <c r="R90" s="52"/>
      <c r="S90" s="39"/>
      <c r="T90" s="39"/>
      <c r="U90" s="39"/>
      <c r="V90" s="39"/>
    </row>
    <row r="91" spans="1:22">
      <c r="A91" s="36"/>
      <c r="B91" s="24"/>
      <c r="C91" s="105"/>
      <c r="D91" s="105"/>
      <c r="E91" s="115"/>
      <c r="F91" s="115"/>
      <c r="G91" s="106"/>
      <c r="H91" s="105"/>
      <c r="I91" s="136"/>
      <c r="J91" s="137"/>
      <c r="K91" s="105"/>
      <c r="L91" s="74"/>
      <c r="M91" s="74"/>
      <c r="N91" s="74"/>
      <c r="O91" s="74"/>
      <c r="P91" s="110"/>
      <c r="Q91" s="39"/>
      <c r="R91" s="39"/>
      <c r="S91" s="39"/>
      <c r="T91" s="39"/>
      <c r="U91" s="39"/>
      <c r="V91" s="39"/>
    </row>
    <row r="92" spans="1:22" s="39" customFormat="1">
      <c r="A92" s="36"/>
      <c r="B92" s="24"/>
      <c r="C92" s="105"/>
      <c r="D92" s="105"/>
      <c r="E92" s="115"/>
      <c r="F92" s="115"/>
      <c r="G92" s="106"/>
      <c r="H92" s="105"/>
      <c r="I92" s="136"/>
      <c r="J92" s="137"/>
      <c r="K92" s="105"/>
      <c r="L92" s="74"/>
      <c r="M92" s="74"/>
      <c r="N92" s="74"/>
      <c r="O92" s="74"/>
      <c r="P92" s="110"/>
    </row>
    <row r="93" spans="1:22">
      <c r="A93" s="36"/>
      <c r="B93" s="24"/>
      <c r="C93" s="22"/>
      <c r="D93" s="22"/>
      <c r="E93" s="53"/>
      <c r="F93" s="53"/>
      <c r="G93" s="39"/>
      <c r="H93" s="22"/>
      <c r="I93" s="136"/>
      <c r="J93" s="137"/>
      <c r="K93" s="22"/>
      <c r="L93" s="17"/>
      <c r="M93" s="74"/>
      <c r="N93" s="17"/>
      <c r="O93" s="17"/>
      <c r="P93" s="108"/>
      <c r="Q93" s="39"/>
      <c r="R93" s="39"/>
      <c r="S93" s="39"/>
      <c r="T93" s="39"/>
      <c r="U93" s="39"/>
      <c r="V93" s="39"/>
    </row>
    <row r="94" spans="1:22" s="50" customFormat="1">
      <c r="A94" s="36"/>
      <c r="B94" s="24"/>
      <c r="C94" s="22"/>
      <c r="D94" s="22"/>
      <c r="E94" s="53"/>
      <c r="F94" s="53"/>
      <c r="G94" s="39"/>
      <c r="H94" s="22"/>
      <c r="I94" s="136"/>
      <c r="J94" s="137"/>
      <c r="K94" s="22"/>
      <c r="L94" s="17"/>
      <c r="M94" s="74"/>
      <c r="N94" s="17"/>
      <c r="O94" s="17"/>
      <c r="P94" s="22"/>
      <c r="Q94" s="39"/>
      <c r="R94" s="39"/>
      <c r="S94" s="53"/>
      <c r="T94" s="39"/>
      <c r="U94" s="39"/>
      <c r="V94" s="39"/>
    </row>
    <row r="95" spans="1:22">
      <c r="A95" s="40"/>
      <c r="B95" s="24"/>
      <c r="C95" s="22"/>
      <c r="D95" s="22"/>
      <c r="E95" s="53"/>
      <c r="F95" s="53"/>
      <c r="G95" s="39"/>
      <c r="H95" s="22"/>
      <c r="I95" s="136"/>
      <c r="J95" s="137"/>
      <c r="K95" s="22"/>
      <c r="L95" s="17"/>
      <c r="M95" s="74"/>
      <c r="N95" s="17"/>
      <c r="O95" s="17"/>
      <c r="P95" s="108"/>
      <c r="Q95" s="39"/>
      <c r="R95" s="39"/>
      <c r="S95" s="39"/>
      <c r="T95" s="39"/>
      <c r="U95" s="39"/>
      <c r="V95" s="39"/>
    </row>
    <row r="96" spans="1:22">
      <c r="A96" s="36"/>
      <c r="B96" s="24"/>
      <c r="C96" s="22"/>
      <c r="D96" s="22"/>
      <c r="E96" s="53"/>
      <c r="F96" s="53"/>
      <c r="G96" s="39"/>
      <c r="H96" s="22"/>
      <c r="I96" s="136"/>
      <c r="J96" s="137"/>
      <c r="K96" s="22"/>
      <c r="L96" s="54"/>
      <c r="M96" s="74"/>
      <c r="N96" s="17"/>
      <c r="O96" s="17"/>
      <c r="P96" s="108"/>
      <c r="Q96" s="39"/>
      <c r="R96" s="39"/>
      <c r="S96" s="39"/>
      <c r="T96" s="39"/>
      <c r="U96" s="39"/>
      <c r="V96" s="39"/>
    </row>
    <row r="97" spans="1:22">
      <c r="A97" s="36"/>
      <c r="B97" s="24"/>
      <c r="C97" s="22"/>
      <c r="D97" s="22"/>
      <c r="E97" s="53"/>
      <c r="F97" s="53"/>
      <c r="G97" s="39"/>
      <c r="H97" s="22"/>
      <c r="I97" s="136"/>
      <c r="J97" s="137"/>
      <c r="K97" s="22"/>
      <c r="L97" s="17"/>
      <c r="M97" s="74"/>
      <c r="N97" s="17"/>
      <c r="O97" s="17"/>
      <c r="P97" s="108"/>
      <c r="Q97" s="39"/>
      <c r="R97" s="39"/>
      <c r="S97" s="39"/>
      <c r="T97" s="39"/>
      <c r="U97" s="39"/>
      <c r="V97" s="39"/>
    </row>
    <row r="98" spans="1:22">
      <c r="A98" s="36"/>
      <c r="B98" s="24"/>
      <c r="C98" s="22"/>
      <c r="D98" s="22"/>
      <c r="E98" s="53"/>
      <c r="F98" s="53"/>
      <c r="G98" s="39"/>
      <c r="H98" s="22"/>
      <c r="I98" s="136"/>
      <c r="J98" s="137"/>
      <c r="K98" s="22"/>
      <c r="L98" s="17"/>
      <c r="M98" s="74"/>
      <c r="N98" s="17"/>
      <c r="O98" s="17"/>
      <c r="P98" s="108"/>
      <c r="Q98" s="39"/>
      <c r="R98" s="39"/>
      <c r="S98" s="39"/>
      <c r="T98" s="39"/>
      <c r="U98" s="39"/>
      <c r="V98" s="39"/>
    </row>
    <row r="99" spans="1:22">
      <c r="A99" s="36"/>
      <c r="B99" s="24"/>
      <c r="C99" s="22"/>
      <c r="D99" s="22"/>
      <c r="E99" s="53"/>
      <c r="F99" s="53"/>
      <c r="G99" s="39"/>
      <c r="H99" s="22"/>
      <c r="I99" s="136"/>
      <c r="J99" s="137"/>
      <c r="K99" s="22"/>
      <c r="L99" s="17"/>
      <c r="M99" s="74"/>
      <c r="N99" s="17"/>
      <c r="O99" s="17"/>
      <c r="P99" s="108"/>
      <c r="Q99" s="39"/>
      <c r="R99" s="39"/>
      <c r="S99" s="39"/>
      <c r="T99" s="39"/>
      <c r="U99" s="39"/>
      <c r="V99" s="39"/>
    </row>
    <row r="100" spans="1:22">
      <c r="A100" s="36"/>
      <c r="B100" s="24"/>
      <c r="C100" s="22"/>
      <c r="D100" s="22"/>
      <c r="E100" s="53"/>
      <c r="F100" s="53"/>
      <c r="G100" s="39"/>
      <c r="H100" s="22"/>
      <c r="I100" s="136"/>
      <c r="J100" s="137"/>
      <c r="K100" s="22"/>
      <c r="L100" s="17"/>
      <c r="M100" s="74"/>
      <c r="N100" s="17"/>
      <c r="O100" s="54"/>
      <c r="P100" s="108"/>
      <c r="Q100" s="39"/>
      <c r="R100" s="39"/>
      <c r="S100" s="39"/>
      <c r="T100" s="39"/>
      <c r="U100" s="39"/>
      <c r="V100" s="39"/>
    </row>
    <row r="101" spans="1:22" s="50" customFormat="1">
      <c r="A101" s="36"/>
      <c r="B101" s="24"/>
      <c r="C101" s="22"/>
      <c r="D101" s="22"/>
      <c r="E101" s="53"/>
      <c r="F101" s="53"/>
      <c r="G101" s="39"/>
      <c r="H101" s="22"/>
      <c r="I101" s="136"/>
      <c r="J101" s="137"/>
      <c r="K101" s="22"/>
      <c r="L101" s="17"/>
      <c r="M101" s="74"/>
      <c r="N101" s="17"/>
      <c r="O101" s="17"/>
      <c r="P101" s="108"/>
      <c r="Q101" s="39"/>
      <c r="R101" s="52"/>
    </row>
    <row r="102" spans="1:22">
      <c r="A102" s="36"/>
      <c r="B102" s="24"/>
      <c r="C102" s="22"/>
      <c r="D102" s="22"/>
      <c r="E102" s="53"/>
      <c r="F102" s="53"/>
      <c r="G102" s="39"/>
      <c r="H102" s="22"/>
      <c r="I102" s="136"/>
      <c r="J102" s="137"/>
      <c r="K102" s="22"/>
      <c r="L102" s="17"/>
      <c r="M102" s="74"/>
      <c r="N102" s="17"/>
      <c r="O102" s="17"/>
      <c r="P102" s="108"/>
      <c r="Q102" s="39"/>
      <c r="R102" s="39"/>
      <c r="S102" s="39"/>
      <c r="T102" s="39"/>
      <c r="U102" s="39"/>
      <c r="V102" s="39"/>
    </row>
    <row r="103" spans="1:22">
      <c r="A103" s="36"/>
      <c r="B103" s="24"/>
      <c r="C103" s="22"/>
      <c r="D103" s="22"/>
      <c r="E103" s="53"/>
      <c r="F103" s="53"/>
      <c r="G103" s="39"/>
      <c r="H103" s="22"/>
      <c r="I103" s="136"/>
      <c r="J103" s="137"/>
      <c r="K103" s="22"/>
      <c r="L103" s="17"/>
      <c r="M103" s="74"/>
      <c r="N103" s="17"/>
      <c r="O103" s="17"/>
      <c r="P103" s="108"/>
      <c r="Q103" s="39"/>
      <c r="R103" s="39"/>
      <c r="S103" s="39"/>
      <c r="T103" s="39"/>
      <c r="U103" s="39"/>
      <c r="V103" s="39"/>
    </row>
    <row r="104" spans="1:22" s="50" customFormat="1">
      <c r="A104" s="36"/>
      <c r="B104" s="24"/>
      <c r="C104" s="22"/>
      <c r="D104" s="22"/>
      <c r="E104" s="53"/>
      <c r="F104" s="53"/>
      <c r="G104" s="39"/>
      <c r="H104" s="22"/>
      <c r="I104" s="136"/>
      <c r="J104" s="137"/>
      <c r="K104" s="22"/>
      <c r="L104" s="17"/>
      <c r="M104" s="74"/>
      <c r="N104" s="17"/>
      <c r="O104" s="17"/>
      <c r="P104" s="108"/>
      <c r="Q104" s="39"/>
      <c r="R104" s="39"/>
      <c r="S104" s="53"/>
      <c r="T104" s="39"/>
      <c r="U104" s="39"/>
      <c r="V104" s="39"/>
    </row>
    <row r="105" spans="1:22">
      <c r="A105" s="40"/>
      <c r="B105" s="24"/>
      <c r="C105" s="22"/>
      <c r="D105" s="22"/>
      <c r="E105" s="53"/>
      <c r="F105" s="53"/>
      <c r="G105" s="39"/>
      <c r="H105" s="22"/>
      <c r="I105" s="136"/>
      <c r="J105" s="137"/>
      <c r="K105" s="22"/>
      <c r="L105" s="17"/>
      <c r="M105" s="74"/>
      <c r="N105" s="17"/>
      <c r="O105" s="17"/>
      <c r="P105" s="108"/>
      <c r="Q105" s="39"/>
      <c r="R105" s="39"/>
      <c r="S105" s="39"/>
      <c r="T105" s="39"/>
      <c r="U105" s="39"/>
      <c r="V105" s="39"/>
    </row>
    <row r="106" spans="1:22">
      <c r="A106" s="36"/>
      <c r="B106" s="24"/>
      <c r="C106" s="22"/>
      <c r="D106" s="22"/>
      <c r="E106" s="53"/>
      <c r="F106" s="53"/>
      <c r="G106" s="39"/>
      <c r="H106" s="22"/>
      <c r="I106" s="136"/>
      <c r="J106" s="137"/>
      <c r="K106" s="22"/>
      <c r="L106" s="17"/>
      <c r="M106" s="74"/>
      <c r="N106" s="17"/>
      <c r="O106" s="17"/>
      <c r="P106" s="108"/>
      <c r="Q106" s="39"/>
      <c r="R106" s="39"/>
      <c r="S106" s="39"/>
      <c r="T106" s="39"/>
      <c r="U106" s="39"/>
      <c r="V106" s="39"/>
    </row>
    <row r="107" spans="1:22">
      <c r="A107" s="36"/>
      <c r="B107" s="24"/>
      <c r="C107" s="22"/>
      <c r="D107" s="22"/>
      <c r="E107" s="53"/>
      <c r="F107" s="53"/>
      <c r="G107" s="39"/>
      <c r="H107" s="22"/>
      <c r="I107" s="136"/>
      <c r="J107" s="137"/>
      <c r="K107" s="22"/>
      <c r="L107" s="17"/>
      <c r="M107" s="74"/>
      <c r="N107" s="17"/>
      <c r="O107" s="17"/>
      <c r="P107" s="108"/>
      <c r="Q107" s="39"/>
      <c r="R107" s="39"/>
      <c r="S107" s="39"/>
      <c r="T107" s="39"/>
      <c r="U107" s="39"/>
      <c r="V107" s="39"/>
    </row>
    <row r="108" spans="1:22">
      <c r="A108" s="36"/>
      <c r="B108" s="24"/>
      <c r="C108" s="22"/>
      <c r="D108" s="22"/>
      <c r="E108" s="53"/>
      <c r="F108" s="53"/>
      <c r="G108" s="39"/>
      <c r="H108" s="22"/>
      <c r="I108" s="136"/>
      <c r="J108" s="137"/>
      <c r="K108" s="22"/>
      <c r="L108" s="17"/>
      <c r="M108" s="74"/>
      <c r="N108" s="17"/>
      <c r="O108" s="17"/>
      <c r="P108" s="108"/>
      <c r="Q108" s="39"/>
      <c r="R108" s="39"/>
      <c r="S108" s="39"/>
      <c r="T108" s="39"/>
      <c r="U108" s="39"/>
      <c r="V108" s="39"/>
    </row>
    <row r="109" spans="1:22">
      <c r="A109" s="36"/>
      <c r="B109" s="24"/>
      <c r="C109" s="22"/>
      <c r="D109" s="22"/>
      <c r="E109" s="53"/>
      <c r="F109" s="53"/>
      <c r="G109" s="39"/>
      <c r="H109" s="22"/>
      <c r="I109" s="136"/>
      <c r="J109" s="137"/>
      <c r="K109" s="22"/>
      <c r="L109" s="17"/>
      <c r="M109" s="74"/>
      <c r="N109" s="17"/>
      <c r="O109" s="17"/>
      <c r="P109" s="108"/>
      <c r="Q109" s="39"/>
      <c r="R109" s="53"/>
      <c r="S109" s="39"/>
      <c r="T109" s="39"/>
      <c r="U109" s="39"/>
      <c r="V109" s="39"/>
    </row>
    <row r="110" spans="1:22">
      <c r="A110" s="36"/>
      <c r="B110" s="24"/>
      <c r="C110" s="22"/>
      <c r="D110" s="22"/>
      <c r="E110" s="53"/>
      <c r="F110" s="53"/>
      <c r="G110" s="39"/>
      <c r="H110" s="22"/>
      <c r="I110" s="136"/>
      <c r="J110" s="137"/>
      <c r="K110" s="22"/>
      <c r="L110" s="17"/>
      <c r="M110" s="74"/>
      <c r="N110" s="17"/>
      <c r="O110" s="17"/>
      <c r="P110" s="108"/>
      <c r="Q110" s="39"/>
      <c r="R110" s="39"/>
      <c r="S110" s="39"/>
      <c r="T110" s="39"/>
      <c r="U110" s="39"/>
      <c r="V110" s="39"/>
    </row>
    <row r="111" spans="1:22">
      <c r="A111" s="36"/>
      <c r="B111" s="24"/>
      <c r="C111" s="22"/>
      <c r="D111" s="22"/>
      <c r="E111" s="53"/>
      <c r="F111" s="53"/>
      <c r="G111" s="39"/>
      <c r="H111" s="22"/>
      <c r="I111" s="136"/>
      <c r="J111" s="137"/>
      <c r="K111" s="22"/>
      <c r="L111" s="17"/>
      <c r="M111" s="74"/>
      <c r="N111" s="17"/>
      <c r="O111" s="17"/>
      <c r="P111" s="22"/>
      <c r="Q111" s="39"/>
      <c r="R111" s="39"/>
      <c r="S111" s="39"/>
      <c r="T111" s="39"/>
      <c r="U111" s="39"/>
      <c r="V111" s="39"/>
    </row>
    <row r="112" spans="1:22">
      <c r="A112" s="36"/>
      <c r="B112" s="24"/>
      <c r="C112" s="22"/>
      <c r="D112" s="22"/>
      <c r="E112" s="53"/>
      <c r="F112" s="53"/>
      <c r="G112" s="39"/>
      <c r="H112" s="22"/>
      <c r="I112" s="136"/>
      <c r="J112" s="137"/>
      <c r="K112" s="22"/>
      <c r="L112" s="17"/>
      <c r="M112" s="74"/>
      <c r="N112" s="17"/>
      <c r="O112" s="17"/>
      <c r="P112" s="22"/>
      <c r="Q112" s="39"/>
      <c r="R112" s="39"/>
      <c r="S112" s="39"/>
      <c r="T112" s="39"/>
      <c r="U112" s="39"/>
      <c r="V112" s="39"/>
    </row>
    <row r="113" spans="1:22">
      <c r="A113" s="36"/>
      <c r="B113" s="24"/>
      <c r="C113" s="22"/>
      <c r="D113" s="22"/>
      <c r="E113" s="53"/>
      <c r="F113" s="53"/>
      <c r="G113" s="39"/>
      <c r="H113" s="22"/>
      <c r="I113" s="136"/>
      <c r="J113" s="137"/>
      <c r="K113" s="22"/>
      <c r="L113" s="17"/>
      <c r="M113" s="74"/>
      <c r="N113" s="17"/>
      <c r="O113" s="17"/>
      <c r="P113" s="22"/>
      <c r="Q113" s="39"/>
      <c r="R113" s="39"/>
      <c r="S113" s="39"/>
      <c r="T113" s="39"/>
      <c r="U113" s="39"/>
      <c r="V113" s="39"/>
    </row>
    <row r="114" spans="1:22" s="50" customFormat="1">
      <c r="A114" s="36"/>
      <c r="B114" s="24"/>
      <c r="C114" s="22"/>
      <c r="D114" s="22"/>
      <c r="E114" s="53"/>
      <c r="F114" s="53"/>
      <c r="G114" s="39"/>
      <c r="H114" s="22"/>
      <c r="I114" s="136"/>
      <c r="J114" s="137"/>
      <c r="K114" s="22"/>
      <c r="L114" s="17"/>
      <c r="M114" s="74"/>
      <c r="N114" s="17"/>
      <c r="O114" s="17"/>
      <c r="P114" s="108"/>
      <c r="Q114" s="39"/>
      <c r="R114" s="39"/>
      <c r="S114" s="53"/>
      <c r="T114" s="39"/>
      <c r="U114" s="39"/>
      <c r="V114" s="39"/>
    </row>
    <row r="115" spans="1:22">
      <c r="A115" s="40"/>
      <c r="B115" s="24"/>
      <c r="C115" s="22"/>
      <c r="D115" s="22"/>
      <c r="E115" s="53"/>
      <c r="F115" s="53"/>
      <c r="G115" s="39"/>
      <c r="H115" s="22"/>
      <c r="I115" s="136"/>
      <c r="J115" s="137"/>
      <c r="K115" s="22"/>
      <c r="L115" s="17"/>
      <c r="M115" s="74"/>
      <c r="N115" s="17"/>
      <c r="O115" s="17"/>
      <c r="P115" s="108"/>
      <c r="Q115" s="39"/>
      <c r="R115" s="39"/>
      <c r="S115" s="39"/>
      <c r="T115" s="39"/>
      <c r="U115" s="39"/>
      <c r="V115" s="39"/>
    </row>
    <row r="116" spans="1:22">
      <c r="A116" s="36"/>
      <c r="B116" s="24"/>
      <c r="C116" s="22"/>
      <c r="D116" s="22"/>
      <c r="E116" s="53"/>
      <c r="F116" s="53"/>
      <c r="G116" s="39"/>
      <c r="H116" s="22"/>
      <c r="I116" s="136"/>
      <c r="J116" s="137"/>
      <c r="K116" s="22"/>
      <c r="L116" s="17"/>
      <c r="M116" s="74"/>
      <c r="N116" s="17"/>
      <c r="O116" s="17"/>
      <c r="P116" s="108"/>
      <c r="Q116" s="39"/>
      <c r="R116" s="39"/>
      <c r="S116" s="39"/>
      <c r="T116" s="39"/>
      <c r="U116" s="39"/>
      <c r="V116" s="39"/>
    </row>
    <row r="117" spans="1:22">
      <c r="A117" s="36"/>
      <c r="B117" s="24"/>
      <c r="C117" s="22"/>
      <c r="D117" s="22"/>
      <c r="E117" s="53"/>
      <c r="F117" s="53"/>
      <c r="G117" s="39"/>
      <c r="H117" s="22"/>
      <c r="I117" s="136"/>
      <c r="J117" s="137"/>
      <c r="K117" s="22"/>
      <c r="L117" s="17"/>
      <c r="M117" s="74"/>
      <c r="N117" s="17"/>
      <c r="O117" s="17"/>
      <c r="P117" s="22"/>
      <c r="Q117" s="39"/>
      <c r="R117" s="39"/>
      <c r="S117" s="39"/>
      <c r="T117" s="39"/>
      <c r="U117" s="39"/>
      <c r="V117" s="39"/>
    </row>
    <row r="118" spans="1:22">
      <c r="A118" s="36"/>
      <c r="B118" s="24"/>
      <c r="C118" s="22"/>
      <c r="D118" s="22"/>
      <c r="E118" s="53"/>
      <c r="F118" s="53"/>
      <c r="G118" s="39"/>
      <c r="H118" s="22"/>
      <c r="I118" s="136"/>
      <c r="J118" s="137"/>
      <c r="K118" s="22"/>
      <c r="L118" s="17"/>
      <c r="M118" s="74"/>
      <c r="N118" s="17"/>
      <c r="O118" s="17"/>
      <c r="P118" s="108"/>
      <c r="Q118" s="39"/>
      <c r="R118" s="39"/>
      <c r="S118" s="39"/>
      <c r="T118" s="39"/>
      <c r="U118" s="39"/>
      <c r="V118" s="39"/>
    </row>
    <row r="119" spans="1:22" s="50" customFormat="1">
      <c r="A119" s="36"/>
      <c r="B119" s="24"/>
      <c r="C119" s="22"/>
      <c r="D119" s="22"/>
      <c r="E119" s="53"/>
      <c r="F119" s="53"/>
      <c r="G119" s="39"/>
      <c r="H119" s="22"/>
      <c r="I119" s="136"/>
      <c r="J119" s="137"/>
      <c r="K119" s="22"/>
      <c r="L119" s="17"/>
      <c r="M119" s="74"/>
      <c r="N119" s="17"/>
      <c r="O119" s="17"/>
      <c r="P119" s="108"/>
      <c r="Q119" s="39"/>
      <c r="R119" s="52"/>
    </row>
    <row r="120" spans="1:22">
      <c r="A120" s="40"/>
      <c r="B120" s="24"/>
      <c r="C120" s="22"/>
      <c r="D120" s="22"/>
      <c r="E120" s="53"/>
      <c r="F120" s="53"/>
      <c r="G120" s="39"/>
      <c r="H120" s="22"/>
      <c r="I120" s="136"/>
      <c r="J120" s="137"/>
      <c r="K120" s="22"/>
      <c r="L120" s="17"/>
      <c r="M120" s="74"/>
      <c r="N120" s="17"/>
      <c r="O120" s="17"/>
      <c r="P120" s="108"/>
      <c r="Q120" s="39"/>
      <c r="R120" s="39"/>
      <c r="S120" s="39"/>
      <c r="T120" s="39"/>
      <c r="U120" s="39"/>
      <c r="V120" s="39"/>
    </row>
    <row r="121" spans="1:22">
      <c r="A121" s="36"/>
      <c r="B121" s="24"/>
      <c r="C121" s="22"/>
      <c r="D121" s="22"/>
      <c r="E121" s="53"/>
      <c r="F121" s="53"/>
      <c r="G121" s="39"/>
      <c r="H121" s="22"/>
      <c r="I121" s="136"/>
      <c r="J121" s="137"/>
      <c r="K121" s="22"/>
      <c r="L121" s="17"/>
      <c r="M121" s="74"/>
      <c r="N121" s="17"/>
      <c r="O121" s="17"/>
      <c r="P121" s="108"/>
      <c r="Q121" s="39"/>
      <c r="R121" s="39"/>
      <c r="S121" s="39"/>
      <c r="T121" s="39"/>
      <c r="U121" s="39"/>
      <c r="V121" s="39"/>
    </row>
    <row r="122" spans="1:22">
      <c r="A122" s="36"/>
      <c r="B122" s="24"/>
      <c r="C122" s="22"/>
      <c r="D122" s="22"/>
      <c r="E122" s="53"/>
      <c r="F122" s="53"/>
      <c r="G122" s="39"/>
      <c r="H122" s="22"/>
      <c r="I122" s="136"/>
      <c r="J122" s="137"/>
      <c r="K122" s="22"/>
      <c r="L122" s="17"/>
      <c r="M122" s="74"/>
      <c r="N122" s="17"/>
      <c r="O122" s="17"/>
      <c r="P122" s="108"/>
      <c r="Q122" s="39"/>
      <c r="R122" s="39"/>
      <c r="S122" s="39"/>
      <c r="T122" s="39"/>
      <c r="U122" s="39"/>
      <c r="V122" s="39"/>
    </row>
    <row r="123" spans="1:22">
      <c r="A123" s="36"/>
      <c r="B123" s="24"/>
      <c r="C123" s="22"/>
      <c r="D123" s="22"/>
      <c r="E123" s="53"/>
      <c r="F123" s="53"/>
      <c r="G123" s="39"/>
      <c r="H123" s="22"/>
      <c r="I123" s="136"/>
      <c r="J123" s="137"/>
      <c r="K123" s="22"/>
      <c r="L123" s="17"/>
      <c r="M123" s="74"/>
      <c r="N123" s="17"/>
      <c r="O123" s="17"/>
      <c r="P123" s="108"/>
      <c r="Q123" s="39"/>
      <c r="R123" s="39"/>
      <c r="S123" s="39"/>
      <c r="T123" s="39"/>
      <c r="U123" s="39"/>
      <c r="V123" s="39"/>
    </row>
    <row r="124" spans="1:22" s="50" customFormat="1">
      <c r="A124" s="36"/>
      <c r="B124" s="24"/>
      <c r="C124" s="22"/>
      <c r="D124" s="22"/>
      <c r="E124" s="53"/>
      <c r="F124" s="53"/>
      <c r="G124" s="39"/>
      <c r="H124" s="22"/>
      <c r="I124" s="136"/>
      <c r="J124" s="137"/>
      <c r="K124" s="22"/>
      <c r="L124" s="17"/>
      <c r="M124" s="74"/>
      <c r="N124" s="17"/>
      <c r="O124" s="17"/>
      <c r="P124" s="108"/>
      <c r="Q124" s="39"/>
      <c r="R124" s="39"/>
      <c r="S124" s="39"/>
      <c r="T124" s="39"/>
      <c r="U124" s="39"/>
      <c r="V124" s="39"/>
    </row>
    <row r="125" spans="1:22">
      <c r="A125" s="40"/>
      <c r="B125" s="24"/>
      <c r="C125" s="22"/>
      <c r="D125" s="22"/>
      <c r="E125" s="53"/>
      <c r="F125" s="53"/>
      <c r="G125" s="39"/>
      <c r="H125" s="22"/>
      <c r="I125" s="136"/>
      <c r="J125" s="137"/>
      <c r="K125" s="22"/>
      <c r="L125" s="17"/>
      <c r="M125" s="74"/>
      <c r="N125" s="17"/>
      <c r="O125" s="17"/>
      <c r="P125" s="108"/>
      <c r="Q125" s="39"/>
      <c r="R125" s="39"/>
      <c r="S125" s="39"/>
      <c r="T125" s="39"/>
      <c r="U125" s="39"/>
      <c r="V125" s="39"/>
    </row>
    <row r="126" spans="1:22">
      <c r="A126" s="36"/>
      <c r="B126" s="24"/>
      <c r="C126" s="22"/>
      <c r="D126" s="22"/>
      <c r="E126" s="53"/>
      <c r="F126" s="53"/>
      <c r="G126" s="39"/>
      <c r="H126" s="22"/>
      <c r="I126" s="136"/>
      <c r="J126" s="137"/>
      <c r="K126" s="22"/>
      <c r="L126" s="17"/>
      <c r="M126" s="74"/>
      <c r="N126" s="17"/>
      <c r="O126" s="17"/>
      <c r="P126" s="108"/>
      <c r="Q126" s="39"/>
      <c r="R126" s="39"/>
      <c r="S126" s="39"/>
      <c r="T126" s="39"/>
      <c r="U126" s="39"/>
      <c r="V126" s="39"/>
    </row>
    <row r="127" spans="1:22">
      <c r="A127" s="36"/>
      <c r="B127" s="24"/>
      <c r="C127" s="22"/>
      <c r="D127" s="22"/>
      <c r="E127" s="53"/>
      <c r="F127" s="53"/>
      <c r="G127" s="39"/>
      <c r="H127" s="22"/>
      <c r="I127" s="136"/>
      <c r="J127" s="137"/>
      <c r="K127" s="22"/>
      <c r="L127" s="17"/>
      <c r="M127" s="74"/>
      <c r="N127" s="17"/>
      <c r="O127" s="17"/>
      <c r="P127" s="108"/>
      <c r="Q127" s="39"/>
      <c r="R127" s="39"/>
      <c r="S127" s="39"/>
      <c r="T127" s="39"/>
      <c r="U127" s="39"/>
      <c r="V127" s="39"/>
    </row>
    <row r="128" spans="1:22">
      <c r="A128" s="36"/>
      <c r="B128" s="24"/>
      <c r="C128" s="22"/>
      <c r="D128" s="22"/>
      <c r="E128" s="53"/>
      <c r="F128" s="53"/>
      <c r="G128" s="39"/>
      <c r="H128" s="22"/>
      <c r="I128" s="136"/>
      <c r="J128" s="137"/>
      <c r="K128" s="22"/>
      <c r="L128" s="17"/>
      <c r="M128" s="74"/>
      <c r="N128" s="17"/>
      <c r="O128" s="17"/>
      <c r="P128" s="108"/>
      <c r="Q128" s="39"/>
      <c r="R128" s="39"/>
      <c r="S128" s="39"/>
      <c r="T128" s="39"/>
      <c r="U128" s="39"/>
      <c r="V128" s="39"/>
    </row>
    <row r="129" spans="1:22">
      <c r="A129" s="36"/>
      <c r="B129" s="24"/>
      <c r="C129" s="22"/>
      <c r="D129" s="22"/>
      <c r="E129" s="53"/>
      <c r="F129" s="53"/>
      <c r="G129" s="39"/>
      <c r="H129" s="22"/>
      <c r="I129" s="136"/>
      <c r="J129" s="137"/>
      <c r="K129" s="22"/>
      <c r="L129" s="17"/>
      <c r="M129" s="74"/>
      <c r="N129" s="17"/>
      <c r="O129" s="17"/>
      <c r="P129" s="108"/>
      <c r="Q129" s="39"/>
      <c r="R129" s="39"/>
      <c r="S129" s="39"/>
      <c r="T129" s="39"/>
      <c r="U129" s="39"/>
      <c r="V129" s="39"/>
    </row>
    <row r="130" spans="1:22">
      <c r="A130" s="36"/>
      <c r="B130" s="24"/>
      <c r="C130" s="22"/>
      <c r="D130" s="22"/>
      <c r="E130" s="53"/>
      <c r="F130" s="53"/>
      <c r="G130" s="39"/>
      <c r="H130" s="22"/>
      <c r="I130" s="136"/>
      <c r="J130" s="137"/>
      <c r="K130" s="22"/>
      <c r="L130" s="17"/>
      <c r="M130" s="74"/>
      <c r="N130" s="17"/>
      <c r="O130" s="17"/>
      <c r="P130" s="108"/>
      <c r="Q130" s="39"/>
      <c r="R130" s="39"/>
      <c r="S130" s="39"/>
      <c r="T130" s="39"/>
      <c r="U130" s="39"/>
      <c r="V130" s="39"/>
    </row>
    <row r="131" spans="1:22">
      <c r="A131" s="36"/>
      <c r="B131" s="24"/>
      <c r="C131" s="22"/>
      <c r="D131" s="22"/>
      <c r="E131" s="53"/>
      <c r="F131" s="53"/>
      <c r="G131" s="39"/>
      <c r="H131" s="22"/>
      <c r="I131" s="136"/>
      <c r="J131" s="137"/>
      <c r="K131" s="22"/>
      <c r="L131" s="17"/>
      <c r="M131" s="74"/>
      <c r="N131" s="17"/>
      <c r="O131" s="17"/>
      <c r="P131" s="108"/>
      <c r="Q131" s="39"/>
      <c r="R131" s="39"/>
      <c r="S131" s="39"/>
      <c r="T131" s="39"/>
      <c r="U131" s="39"/>
      <c r="V131" s="39"/>
    </row>
    <row r="132" spans="1:22">
      <c r="A132" s="36"/>
      <c r="B132" s="24"/>
      <c r="C132" s="22"/>
      <c r="D132" s="22"/>
      <c r="E132" s="53"/>
      <c r="F132" s="53"/>
      <c r="G132" s="39"/>
      <c r="H132" s="22"/>
      <c r="I132" s="136"/>
      <c r="J132" s="137"/>
      <c r="K132" s="22"/>
      <c r="L132" s="17"/>
      <c r="M132" s="74"/>
      <c r="N132" s="17"/>
      <c r="O132" s="17"/>
      <c r="P132" s="108"/>
      <c r="Q132" s="39"/>
      <c r="R132" s="39"/>
      <c r="S132" s="39"/>
      <c r="T132" s="39"/>
      <c r="U132" s="39"/>
      <c r="V132" s="39"/>
    </row>
    <row r="133" spans="1:22">
      <c r="A133" s="36"/>
      <c r="B133" s="24"/>
      <c r="C133" s="22"/>
      <c r="D133" s="22"/>
      <c r="E133" s="53"/>
      <c r="F133" s="53"/>
      <c r="G133" s="39"/>
      <c r="H133" s="22"/>
      <c r="I133" s="136"/>
      <c r="J133" s="137"/>
      <c r="K133" s="22"/>
      <c r="L133" s="17"/>
      <c r="M133" s="74"/>
      <c r="N133" s="17"/>
      <c r="O133" s="17"/>
      <c r="P133" s="108"/>
      <c r="Q133" s="39"/>
      <c r="R133" s="39"/>
      <c r="S133" s="39"/>
      <c r="T133" s="39"/>
      <c r="U133" s="39"/>
      <c r="V133" s="39"/>
    </row>
    <row r="134" spans="1:22" s="50" customFormat="1">
      <c r="A134" s="36"/>
      <c r="B134" s="106"/>
      <c r="C134" s="22"/>
      <c r="D134" s="22"/>
      <c r="E134" s="53"/>
      <c r="F134" s="53"/>
      <c r="G134" s="39"/>
      <c r="H134" s="22"/>
      <c r="I134" s="136"/>
      <c r="J134" s="137"/>
      <c r="K134" s="22"/>
      <c r="L134" s="17"/>
      <c r="M134" s="74"/>
      <c r="N134" s="17"/>
      <c r="O134" s="17"/>
      <c r="P134" s="108"/>
      <c r="Q134" s="39"/>
      <c r="S134" s="52"/>
    </row>
    <row r="135" spans="1:22">
      <c r="A135" s="40"/>
      <c r="B135" s="24"/>
      <c r="C135" s="22"/>
      <c r="D135" s="22"/>
      <c r="E135" s="53"/>
      <c r="F135" s="53"/>
      <c r="G135" s="39"/>
      <c r="H135" s="22"/>
      <c r="I135" s="136"/>
      <c r="J135" s="137"/>
      <c r="K135" s="22"/>
      <c r="L135" s="17"/>
      <c r="M135" s="74"/>
      <c r="N135" s="17"/>
      <c r="O135" s="17"/>
      <c r="P135" s="108"/>
      <c r="Q135" s="39"/>
      <c r="R135" s="39"/>
      <c r="S135" s="39"/>
      <c r="T135" s="39"/>
      <c r="U135" s="39"/>
      <c r="V135" s="39"/>
    </row>
    <row r="136" spans="1:22">
      <c r="A136" s="36"/>
      <c r="B136" s="24"/>
      <c r="C136" s="22"/>
      <c r="D136" s="22"/>
      <c r="E136" s="53"/>
      <c r="F136" s="53"/>
      <c r="G136" s="39"/>
      <c r="H136" s="22"/>
      <c r="I136" s="136"/>
      <c r="J136" s="137"/>
      <c r="K136" s="22"/>
      <c r="L136" s="17"/>
      <c r="M136" s="74"/>
      <c r="N136" s="17"/>
      <c r="O136" s="17"/>
      <c r="P136" s="108"/>
      <c r="Q136" s="39"/>
      <c r="R136" s="53"/>
      <c r="S136" s="39"/>
      <c r="T136" s="39"/>
      <c r="U136" s="39"/>
      <c r="V136" s="39"/>
    </row>
    <row r="137" spans="1:22">
      <c r="A137" s="36"/>
      <c r="B137" s="24"/>
      <c r="C137" s="22"/>
      <c r="D137" s="22"/>
      <c r="E137" s="53"/>
      <c r="F137" s="53"/>
      <c r="G137" s="39"/>
      <c r="H137" s="22"/>
      <c r="I137" s="136"/>
      <c r="J137" s="137"/>
      <c r="K137" s="22"/>
      <c r="L137" s="17"/>
      <c r="M137" s="74"/>
      <c r="N137" s="17"/>
      <c r="O137" s="17"/>
      <c r="P137" s="108"/>
      <c r="Q137" s="39"/>
      <c r="R137" s="39"/>
      <c r="S137" s="39"/>
      <c r="T137" s="39"/>
      <c r="U137" s="39"/>
      <c r="V137" s="39"/>
    </row>
    <row r="138" spans="1:22">
      <c r="A138" s="36"/>
      <c r="B138" s="24"/>
      <c r="C138" s="22"/>
      <c r="D138" s="22"/>
      <c r="E138" s="53"/>
      <c r="F138" s="53"/>
      <c r="G138" s="39"/>
      <c r="H138" s="22"/>
      <c r="I138" s="136"/>
      <c r="J138" s="137"/>
      <c r="K138" s="22"/>
      <c r="L138" s="17"/>
      <c r="M138" s="74"/>
      <c r="N138" s="17"/>
      <c r="O138" s="17"/>
      <c r="P138" s="108"/>
      <c r="Q138" s="39"/>
      <c r="R138" s="39"/>
      <c r="S138" s="39"/>
      <c r="T138" s="39"/>
      <c r="U138" s="39"/>
      <c r="V138" s="39"/>
    </row>
    <row r="139" spans="1:22">
      <c r="A139" s="36"/>
      <c r="B139" s="24"/>
      <c r="C139" s="22"/>
      <c r="D139" s="22"/>
      <c r="E139" s="53"/>
      <c r="F139" s="53"/>
      <c r="G139" s="39"/>
      <c r="H139" s="22"/>
      <c r="I139" s="136"/>
      <c r="J139" s="137"/>
      <c r="K139" s="22"/>
      <c r="L139" s="17"/>
      <c r="M139" s="74"/>
      <c r="N139" s="17"/>
      <c r="O139" s="17"/>
      <c r="P139" s="108"/>
      <c r="Q139" s="39"/>
      <c r="R139" s="39"/>
      <c r="S139" s="39"/>
      <c r="T139" s="39"/>
      <c r="U139" s="39"/>
      <c r="V139" s="39"/>
    </row>
    <row r="140" spans="1:22">
      <c r="A140" s="36"/>
      <c r="B140" s="24"/>
      <c r="C140" s="22"/>
      <c r="D140" s="22"/>
      <c r="E140" s="53"/>
      <c r="F140" s="53"/>
      <c r="G140" s="39"/>
      <c r="H140" s="22"/>
      <c r="I140" s="136"/>
      <c r="J140" s="137"/>
      <c r="K140" s="22"/>
      <c r="L140" s="17"/>
      <c r="M140" s="74"/>
      <c r="N140" s="17"/>
      <c r="O140" s="17"/>
      <c r="P140" s="108"/>
      <c r="Q140" s="39"/>
      <c r="R140" s="39"/>
      <c r="S140" s="39"/>
      <c r="T140" s="39"/>
      <c r="U140" s="39"/>
      <c r="V140" s="39"/>
    </row>
    <row r="141" spans="1:22">
      <c r="A141" s="36"/>
      <c r="B141" s="24"/>
      <c r="C141" s="22"/>
      <c r="D141" s="22"/>
      <c r="E141" s="53"/>
      <c r="F141" s="53"/>
      <c r="G141" s="39"/>
      <c r="H141" s="22"/>
      <c r="I141" s="136"/>
      <c r="J141" s="137"/>
      <c r="K141" s="22"/>
      <c r="L141" s="17"/>
      <c r="M141" s="74"/>
      <c r="N141" s="17"/>
      <c r="O141" s="17"/>
      <c r="P141" s="108"/>
      <c r="Q141" s="39"/>
      <c r="R141" s="39"/>
      <c r="S141" s="39"/>
      <c r="T141" s="39"/>
      <c r="U141" s="39"/>
      <c r="V141" s="39"/>
    </row>
    <row r="142" spans="1:22">
      <c r="A142" s="36"/>
      <c r="B142" s="24"/>
      <c r="C142" s="22"/>
      <c r="D142" s="22"/>
      <c r="E142" s="53"/>
      <c r="F142" s="53"/>
      <c r="G142" s="39"/>
      <c r="H142" s="22"/>
      <c r="I142" s="136"/>
      <c r="J142" s="137"/>
      <c r="K142" s="22"/>
      <c r="L142" s="17"/>
      <c r="M142" s="74"/>
      <c r="N142" s="17"/>
      <c r="O142" s="17"/>
      <c r="P142" s="108"/>
      <c r="Q142" s="39"/>
      <c r="R142" s="39"/>
      <c r="S142" s="39"/>
      <c r="T142" s="39"/>
      <c r="U142" s="39"/>
      <c r="V142" s="39"/>
    </row>
    <row r="143" spans="1:22">
      <c r="A143" s="36"/>
      <c r="B143" s="24"/>
      <c r="C143" s="22"/>
      <c r="D143" s="22"/>
      <c r="E143" s="53"/>
      <c r="F143" s="53"/>
      <c r="G143" s="39"/>
      <c r="H143" s="22"/>
      <c r="I143" s="136"/>
      <c r="J143" s="137"/>
      <c r="K143" s="22"/>
      <c r="L143" s="17"/>
      <c r="M143" s="74"/>
      <c r="N143" s="17"/>
      <c r="O143" s="17"/>
      <c r="P143" s="108"/>
      <c r="Q143" s="39"/>
      <c r="R143" s="39"/>
      <c r="S143" s="39"/>
      <c r="T143" s="39"/>
      <c r="U143" s="39"/>
      <c r="V143" s="39"/>
    </row>
    <row r="144" spans="1:22" s="50" customFormat="1">
      <c r="A144" s="36"/>
      <c r="B144" s="24"/>
      <c r="C144" s="22"/>
      <c r="D144" s="22"/>
      <c r="E144" s="53"/>
      <c r="F144" s="53"/>
      <c r="G144" s="39"/>
      <c r="H144" s="22"/>
      <c r="I144" s="136"/>
      <c r="J144" s="137"/>
      <c r="K144" s="22"/>
      <c r="L144" s="17"/>
      <c r="M144" s="74"/>
      <c r="N144" s="17"/>
      <c r="O144" s="17"/>
      <c r="P144" s="108"/>
      <c r="Q144" s="39"/>
      <c r="R144" s="39"/>
      <c r="S144" s="39"/>
      <c r="T144" s="39"/>
      <c r="U144" s="39"/>
      <c r="V144" s="39"/>
    </row>
    <row r="145" spans="1:22">
      <c r="A145" s="40"/>
      <c r="B145" s="24"/>
      <c r="C145" s="22"/>
      <c r="D145" s="22"/>
      <c r="E145" s="53"/>
      <c r="F145" s="53"/>
      <c r="G145" s="39"/>
      <c r="H145" s="22"/>
      <c r="I145" s="136"/>
      <c r="J145" s="137"/>
      <c r="K145" s="22"/>
      <c r="L145" s="17"/>
      <c r="M145" s="74"/>
      <c r="N145" s="17"/>
      <c r="O145" s="17"/>
      <c r="P145" s="108"/>
      <c r="Q145" s="39"/>
      <c r="R145" s="39"/>
      <c r="S145" s="39"/>
      <c r="T145" s="39"/>
      <c r="U145" s="39"/>
      <c r="V145" s="39"/>
    </row>
    <row r="146" spans="1:22">
      <c r="A146" s="36"/>
      <c r="B146" s="24"/>
      <c r="C146" s="22"/>
      <c r="D146" s="22"/>
      <c r="E146" s="53"/>
      <c r="F146" s="53"/>
      <c r="G146" s="39"/>
      <c r="H146" s="22"/>
      <c r="I146" s="136"/>
      <c r="J146" s="137"/>
      <c r="K146" s="22"/>
      <c r="L146" s="17"/>
      <c r="M146" s="74"/>
      <c r="N146" s="17"/>
      <c r="O146" s="17"/>
      <c r="P146" s="108"/>
      <c r="Q146" s="39"/>
      <c r="R146" s="39"/>
      <c r="S146" s="39"/>
      <c r="T146" s="39"/>
      <c r="U146" s="39"/>
      <c r="V146" s="39"/>
    </row>
    <row r="147" spans="1:22">
      <c r="A147" s="36"/>
      <c r="B147" s="24"/>
      <c r="C147" s="22"/>
      <c r="D147" s="22"/>
      <c r="E147" s="53"/>
      <c r="F147" s="53"/>
      <c r="G147" s="39"/>
      <c r="H147" s="22"/>
      <c r="I147" s="136"/>
      <c r="J147" s="137"/>
      <c r="K147" s="22"/>
      <c r="L147" s="17"/>
      <c r="M147" s="74"/>
      <c r="N147" s="17"/>
      <c r="O147" s="17"/>
      <c r="P147" s="108"/>
      <c r="Q147" s="39"/>
      <c r="R147" s="39"/>
      <c r="S147" s="39"/>
      <c r="T147" s="39"/>
      <c r="U147" s="39"/>
      <c r="V147" s="39"/>
    </row>
    <row r="148" spans="1:22">
      <c r="A148" s="36"/>
      <c r="B148" s="24"/>
      <c r="C148" s="22"/>
      <c r="D148" s="22"/>
      <c r="E148" s="53"/>
      <c r="F148" s="53"/>
      <c r="G148" s="39"/>
      <c r="H148" s="22"/>
      <c r="I148" s="136"/>
      <c r="J148" s="137"/>
      <c r="K148" s="22"/>
      <c r="L148" s="17"/>
      <c r="M148" s="74"/>
      <c r="N148" s="17"/>
      <c r="O148" s="17"/>
      <c r="P148" s="108"/>
      <c r="Q148" s="39"/>
      <c r="R148" s="39"/>
      <c r="S148" s="39"/>
      <c r="T148" s="39"/>
      <c r="U148" s="39"/>
      <c r="V148" s="39"/>
    </row>
    <row r="149" spans="1:22" s="50" customFormat="1">
      <c r="A149" s="36"/>
      <c r="B149" s="24"/>
      <c r="C149" s="22"/>
      <c r="D149" s="22"/>
      <c r="E149" s="53"/>
      <c r="F149" s="53"/>
      <c r="G149" s="39"/>
      <c r="H149" s="22"/>
      <c r="I149" s="136"/>
      <c r="J149" s="137"/>
      <c r="K149" s="22"/>
      <c r="L149" s="17"/>
      <c r="M149" s="74"/>
      <c r="N149" s="17"/>
      <c r="O149" s="17"/>
      <c r="P149" s="108"/>
      <c r="Q149" s="39"/>
    </row>
    <row r="150" spans="1:22">
      <c r="A150" s="40"/>
      <c r="B150" s="24"/>
      <c r="C150" s="22"/>
      <c r="D150" s="22"/>
      <c r="E150" s="53"/>
      <c r="F150" s="53"/>
      <c r="G150" s="39"/>
      <c r="H150" s="22"/>
      <c r="I150" s="136"/>
      <c r="J150" s="137"/>
      <c r="K150" s="22"/>
      <c r="L150" s="17"/>
      <c r="M150" s="74"/>
      <c r="N150" s="17"/>
      <c r="O150" s="17"/>
      <c r="P150" s="108"/>
      <c r="Q150" s="39"/>
      <c r="R150" s="39"/>
      <c r="S150" s="39"/>
      <c r="T150" s="39"/>
      <c r="U150" s="39"/>
      <c r="V150" s="39"/>
    </row>
    <row r="151" spans="1:22">
      <c r="A151" s="36"/>
      <c r="B151" s="24"/>
      <c r="C151" s="22"/>
      <c r="D151" s="22"/>
      <c r="E151" s="53"/>
      <c r="F151" s="53"/>
      <c r="G151" s="39"/>
      <c r="H151" s="22"/>
      <c r="I151" s="136"/>
      <c r="J151" s="137"/>
      <c r="K151" s="22"/>
      <c r="L151" s="17"/>
      <c r="M151" s="74"/>
      <c r="N151" s="17"/>
      <c r="O151" s="17"/>
      <c r="P151" s="22"/>
      <c r="Q151" s="39"/>
      <c r="R151" s="39"/>
      <c r="S151" s="39"/>
      <c r="T151" s="39"/>
      <c r="U151" s="39"/>
      <c r="V151" s="39"/>
    </row>
    <row r="152" spans="1:22">
      <c r="A152" s="36"/>
      <c r="B152" s="24"/>
      <c r="C152" s="22"/>
      <c r="D152" s="22"/>
      <c r="E152" s="53"/>
      <c r="F152" s="53"/>
      <c r="G152" s="39"/>
      <c r="H152" s="22"/>
      <c r="I152" s="136"/>
      <c r="J152" s="137"/>
      <c r="K152" s="22"/>
      <c r="L152" s="17"/>
      <c r="M152" s="74"/>
      <c r="N152" s="17"/>
      <c r="O152" s="17"/>
      <c r="P152" s="108"/>
      <c r="Q152" s="39"/>
      <c r="R152" s="39"/>
      <c r="S152" s="39"/>
      <c r="T152" s="39"/>
      <c r="U152" s="39"/>
      <c r="V152" s="39"/>
    </row>
    <row r="153" spans="1:22">
      <c r="A153" s="36"/>
      <c r="B153" s="24"/>
      <c r="C153" s="22"/>
      <c r="D153" s="22"/>
      <c r="E153" s="53"/>
      <c r="F153" s="53"/>
      <c r="G153" s="39"/>
      <c r="H153" s="22"/>
      <c r="I153" s="136"/>
      <c r="J153" s="137"/>
      <c r="K153" s="22"/>
      <c r="L153" s="17"/>
      <c r="M153" s="74"/>
      <c r="N153" s="17"/>
      <c r="O153" s="17"/>
      <c r="P153" s="108"/>
      <c r="Q153" s="39"/>
      <c r="R153" s="53"/>
      <c r="S153" s="39"/>
      <c r="T153" s="39"/>
      <c r="U153" s="39"/>
      <c r="V153" s="39"/>
    </row>
    <row r="154" spans="1:22" s="50" customFormat="1">
      <c r="A154" s="36"/>
      <c r="B154" s="24"/>
      <c r="C154" s="22"/>
      <c r="D154" s="22"/>
      <c r="E154" s="53"/>
      <c r="F154" s="53"/>
      <c r="G154" s="39"/>
      <c r="H154" s="22"/>
      <c r="I154" s="136"/>
      <c r="J154" s="137"/>
      <c r="K154" s="22"/>
      <c r="L154" s="17"/>
      <c r="M154" s="74"/>
      <c r="N154" s="17"/>
      <c r="O154" s="17"/>
      <c r="P154" s="108"/>
      <c r="Q154" s="39"/>
      <c r="R154" s="39"/>
      <c r="S154" s="53"/>
      <c r="T154" s="39"/>
      <c r="U154" s="39"/>
      <c r="V154" s="39"/>
    </row>
    <row r="155" spans="1:22">
      <c r="A155" s="40"/>
      <c r="B155" s="24"/>
      <c r="C155" s="22"/>
      <c r="D155" s="22"/>
      <c r="E155" s="53"/>
      <c r="F155" s="53"/>
      <c r="G155" s="39"/>
      <c r="H155" s="22"/>
      <c r="I155" s="136"/>
      <c r="J155" s="137"/>
      <c r="K155" s="22"/>
      <c r="L155" s="17"/>
      <c r="M155" s="74"/>
      <c r="N155" s="17"/>
      <c r="O155" s="17"/>
      <c r="P155" s="108"/>
      <c r="Q155" s="39"/>
      <c r="R155" s="39"/>
      <c r="S155" s="39"/>
      <c r="T155" s="39"/>
      <c r="U155" s="39"/>
      <c r="V155" s="39"/>
    </row>
    <row r="156" spans="1:22">
      <c r="A156" s="36"/>
      <c r="B156" s="109"/>
      <c r="C156" s="22"/>
      <c r="D156" s="22"/>
      <c r="E156" s="53"/>
      <c r="F156" s="53"/>
      <c r="G156" s="39"/>
      <c r="H156" s="22"/>
      <c r="I156" s="136"/>
      <c r="J156" s="137"/>
      <c r="K156" s="22"/>
      <c r="L156" s="17"/>
      <c r="M156" s="74"/>
      <c r="N156" s="17"/>
      <c r="O156" s="17"/>
      <c r="P156" s="108"/>
      <c r="Q156" s="39"/>
      <c r="R156" s="39"/>
      <c r="S156" s="39"/>
      <c r="T156" s="39"/>
      <c r="U156" s="39"/>
      <c r="V156" s="39"/>
    </row>
    <row r="157" spans="1:22">
      <c r="A157" s="36"/>
      <c r="B157" s="24"/>
      <c r="C157" s="22"/>
      <c r="D157" s="22"/>
      <c r="E157" s="53"/>
      <c r="F157" s="53"/>
      <c r="G157" s="39"/>
      <c r="H157" s="22"/>
      <c r="I157" s="136"/>
      <c r="J157" s="137"/>
      <c r="K157" s="22"/>
      <c r="L157" s="17"/>
      <c r="M157" s="74"/>
      <c r="N157" s="17"/>
      <c r="O157" s="17"/>
      <c r="P157" s="108"/>
      <c r="Q157" s="39"/>
      <c r="R157" s="39"/>
      <c r="S157" s="39"/>
      <c r="T157" s="39"/>
      <c r="U157" s="39"/>
      <c r="V157" s="39"/>
    </row>
    <row r="158" spans="1:22">
      <c r="A158" s="36"/>
      <c r="B158" s="24"/>
      <c r="C158" s="22"/>
      <c r="D158" s="22"/>
      <c r="E158" s="53"/>
      <c r="F158" s="53"/>
      <c r="G158" s="39"/>
      <c r="H158" s="22"/>
      <c r="I158" s="136" t="e">
        <f t="shared" ref="I158:I192" si="3">J158/O158</f>
        <v>#DIV/0!</v>
      </c>
      <c r="J158" s="137">
        <f t="shared" ref="J158:J192" si="4">L158-N158-O158-M158</f>
        <v>0</v>
      </c>
      <c r="K158" s="22"/>
      <c r="L158" s="17"/>
      <c r="M158" s="74">
        <f t="shared" ref="M158:M193" si="5">L158*15%</f>
        <v>0</v>
      </c>
      <c r="N158" s="17"/>
      <c r="O158" s="17"/>
      <c r="P158" s="108"/>
      <c r="Q158" s="39"/>
      <c r="R158" s="39"/>
      <c r="S158" s="39"/>
      <c r="T158" s="39"/>
      <c r="U158" s="39"/>
      <c r="V158" s="39"/>
    </row>
    <row r="159" spans="1:22">
      <c r="A159" s="36"/>
      <c r="B159" s="24"/>
      <c r="C159" s="22"/>
      <c r="D159" s="22"/>
      <c r="E159" s="53"/>
      <c r="F159" s="53"/>
      <c r="G159" s="39"/>
      <c r="H159" s="22"/>
      <c r="I159" s="136" t="e">
        <f t="shared" si="3"/>
        <v>#DIV/0!</v>
      </c>
      <c r="J159" s="137">
        <f t="shared" si="4"/>
        <v>0</v>
      </c>
      <c r="K159" s="22"/>
      <c r="L159" s="17"/>
      <c r="M159" s="74">
        <f t="shared" si="5"/>
        <v>0</v>
      </c>
      <c r="N159" s="17"/>
      <c r="O159" s="17"/>
      <c r="P159" s="108"/>
      <c r="Q159" s="39"/>
      <c r="R159" s="39"/>
      <c r="S159" s="39"/>
      <c r="T159" s="39"/>
      <c r="U159" s="39"/>
      <c r="V159" s="39"/>
    </row>
    <row r="160" spans="1:22" s="50" customFormat="1">
      <c r="A160" s="55"/>
      <c r="B160" s="43"/>
      <c r="C160" s="47"/>
      <c r="D160" s="47"/>
      <c r="E160" s="52"/>
      <c r="F160" s="52"/>
      <c r="H160" s="47"/>
      <c r="I160" s="136" t="e">
        <f t="shared" si="3"/>
        <v>#DIV/0!</v>
      </c>
      <c r="J160" s="137">
        <f t="shared" si="4"/>
        <v>0</v>
      </c>
      <c r="K160" s="47"/>
      <c r="L160" s="49"/>
      <c r="M160" s="74">
        <f t="shared" si="5"/>
        <v>0</v>
      </c>
      <c r="N160" s="49"/>
      <c r="O160" s="49"/>
      <c r="P160" s="82"/>
      <c r="R160" s="52"/>
    </row>
    <row r="161" spans="1:22">
      <c r="A161" s="40"/>
      <c r="B161" s="24"/>
      <c r="C161" s="22"/>
      <c r="D161" s="22"/>
      <c r="E161" s="53"/>
      <c r="F161" s="53"/>
      <c r="G161" s="39"/>
      <c r="H161" s="22"/>
      <c r="I161" s="136" t="e">
        <f t="shared" si="3"/>
        <v>#DIV/0!</v>
      </c>
      <c r="J161" s="137">
        <f t="shared" si="4"/>
        <v>0</v>
      </c>
      <c r="K161" s="22"/>
      <c r="L161" s="17"/>
      <c r="M161" s="74">
        <f t="shared" si="5"/>
        <v>0</v>
      </c>
      <c r="N161" s="17"/>
      <c r="O161" s="17"/>
      <c r="P161" s="108"/>
      <c r="Q161" s="39"/>
      <c r="R161" s="39"/>
      <c r="S161" s="39"/>
      <c r="T161" s="39"/>
      <c r="U161" s="39"/>
      <c r="V161" s="39"/>
    </row>
    <row r="162" spans="1:22">
      <c r="A162" s="36"/>
      <c r="B162" s="24"/>
      <c r="C162" s="22"/>
      <c r="D162" s="22"/>
      <c r="E162" s="53"/>
      <c r="F162" s="53"/>
      <c r="G162" s="39"/>
      <c r="H162" s="22"/>
      <c r="I162" s="136" t="e">
        <f t="shared" si="3"/>
        <v>#DIV/0!</v>
      </c>
      <c r="J162" s="137">
        <f t="shared" si="4"/>
        <v>0</v>
      </c>
      <c r="K162" s="22"/>
      <c r="L162" s="17"/>
      <c r="M162" s="74">
        <f t="shared" si="5"/>
        <v>0</v>
      </c>
      <c r="N162" s="17"/>
      <c r="O162" s="17"/>
      <c r="P162" s="108"/>
      <c r="Q162" s="39"/>
      <c r="R162" s="39"/>
      <c r="S162" s="39"/>
      <c r="T162" s="39"/>
      <c r="U162" s="39"/>
      <c r="V162" s="39"/>
    </row>
    <row r="163" spans="1:22">
      <c r="A163" s="36"/>
      <c r="B163" s="24"/>
      <c r="C163" s="22"/>
      <c r="D163" s="22"/>
      <c r="E163" s="53"/>
      <c r="F163" s="53"/>
      <c r="G163" s="39"/>
      <c r="H163" s="22"/>
      <c r="I163" s="136" t="e">
        <f t="shared" si="3"/>
        <v>#DIV/0!</v>
      </c>
      <c r="J163" s="137">
        <f t="shared" si="4"/>
        <v>0</v>
      </c>
      <c r="K163" s="22"/>
      <c r="L163" s="17"/>
      <c r="M163" s="74">
        <f t="shared" si="5"/>
        <v>0</v>
      </c>
      <c r="N163" s="17"/>
      <c r="O163" s="17"/>
      <c r="P163" s="108"/>
      <c r="Q163" s="39"/>
      <c r="R163" s="39"/>
      <c r="S163" s="39"/>
      <c r="T163" s="39"/>
      <c r="U163" s="39"/>
      <c r="V163" s="39"/>
    </row>
    <row r="164" spans="1:22" s="50" customFormat="1">
      <c r="A164" s="36"/>
      <c r="B164" s="24"/>
      <c r="C164" s="22"/>
      <c r="D164" s="22"/>
      <c r="E164" s="53"/>
      <c r="F164" s="53"/>
      <c r="G164" s="39"/>
      <c r="H164" s="22"/>
      <c r="I164" s="136" t="e">
        <f t="shared" si="3"/>
        <v>#DIV/0!</v>
      </c>
      <c r="J164" s="137">
        <f t="shared" si="4"/>
        <v>0</v>
      </c>
      <c r="K164" s="22"/>
      <c r="L164" s="17"/>
      <c r="M164" s="74">
        <f t="shared" si="5"/>
        <v>0</v>
      </c>
      <c r="N164" s="17"/>
      <c r="O164" s="17"/>
      <c r="P164" s="108"/>
      <c r="Q164" s="39"/>
      <c r="R164" s="39"/>
      <c r="S164" s="53"/>
      <c r="T164" s="39"/>
      <c r="U164" s="39"/>
      <c r="V164" s="39"/>
    </row>
    <row r="165" spans="1:22">
      <c r="A165" s="40"/>
      <c r="B165" s="24"/>
      <c r="C165" s="22"/>
      <c r="D165" s="22"/>
      <c r="E165" s="53"/>
      <c r="F165" s="53"/>
      <c r="G165" s="39"/>
      <c r="H165" s="22"/>
      <c r="I165" s="136" t="e">
        <f t="shared" si="3"/>
        <v>#DIV/0!</v>
      </c>
      <c r="J165" s="137">
        <f t="shared" si="4"/>
        <v>0</v>
      </c>
      <c r="K165" s="22"/>
      <c r="L165" s="17"/>
      <c r="M165" s="74">
        <f t="shared" si="5"/>
        <v>0</v>
      </c>
      <c r="N165" s="17"/>
      <c r="O165" s="17"/>
      <c r="P165" s="108"/>
      <c r="Q165" s="39"/>
      <c r="R165" s="39"/>
      <c r="S165" s="39"/>
      <c r="T165" s="39"/>
      <c r="U165" s="39"/>
      <c r="V165" s="39"/>
    </row>
    <row r="166" spans="1:22">
      <c r="A166" s="36"/>
      <c r="B166" s="24"/>
      <c r="C166" s="22"/>
      <c r="D166" s="22"/>
      <c r="E166" s="53"/>
      <c r="F166" s="53"/>
      <c r="G166" s="39"/>
      <c r="H166" s="22"/>
      <c r="I166" s="136" t="e">
        <f t="shared" si="3"/>
        <v>#DIV/0!</v>
      </c>
      <c r="J166" s="137">
        <f t="shared" si="4"/>
        <v>0</v>
      </c>
      <c r="K166" s="22"/>
      <c r="L166" s="17"/>
      <c r="M166" s="74">
        <f t="shared" si="5"/>
        <v>0</v>
      </c>
      <c r="N166" s="17"/>
      <c r="O166" s="17"/>
      <c r="P166" s="22"/>
      <c r="Q166" s="39"/>
      <c r="R166" s="39"/>
      <c r="S166" s="39"/>
      <c r="T166" s="39"/>
      <c r="U166" s="39"/>
      <c r="V166" s="39"/>
    </row>
    <row r="167" spans="1:22">
      <c r="A167" s="36"/>
      <c r="B167" s="24"/>
      <c r="C167" s="22"/>
      <c r="D167" s="22"/>
      <c r="E167" s="53"/>
      <c r="F167" s="53"/>
      <c r="G167" s="39"/>
      <c r="H167" s="22"/>
      <c r="I167" s="136" t="e">
        <f t="shared" si="3"/>
        <v>#DIV/0!</v>
      </c>
      <c r="J167" s="137">
        <f t="shared" si="4"/>
        <v>0</v>
      </c>
      <c r="K167" s="22"/>
      <c r="L167" s="17"/>
      <c r="M167" s="74">
        <f t="shared" si="5"/>
        <v>0</v>
      </c>
      <c r="N167" s="17"/>
      <c r="O167" s="17"/>
      <c r="P167" s="22"/>
      <c r="Q167" s="39"/>
      <c r="R167" s="39"/>
      <c r="S167" s="39"/>
      <c r="T167" s="39"/>
      <c r="U167" s="39"/>
      <c r="V167" s="39"/>
    </row>
    <row r="168" spans="1:22">
      <c r="A168" s="36"/>
      <c r="B168" s="24"/>
      <c r="C168" s="22"/>
      <c r="D168" s="22"/>
      <c r="E168" s="53"/>
      <c r="F168" s="53"/>
      <c r="G168" s="39"/>
      <c r="H168" s="22"/>
      <c r="I168" s="136" t="e">
        <f t="shared" si="3"/>
        <v>#DIV/0!</v>
      </c>
      <c r="J168" s="137">
        <f t="shared" si="4"/>
        <v>0</v>
      </c>
      <c r="K168" s="22"/>
      <c r="L168" s="17"/>
      <c r="M168" s="74">
        <f t="shared" si="5"/>
        <v>0</v>
      </c>
      <c r="N168" s="17"/>
      <c r="O168" s="17"/>
      <c r="P168" s="108"/>
      <c r="Q168" s="39"/>
      <c r="R168" s="39"/>
      <c r="S168" s="39"/>
      <c r="T168" s="39"/>
      <c r="U168" s="39"/>
      <c r="V168" s="39"/>
    </row>
    <row r="169" spans="1:22">
      <c r="A169" s="36"/>
      <c r="B169" s="24"/>
      <c r="C169" s="22"/>
      <c r="D169" s="22"/>
      <c r="E169" s="53"/>
      <c r="F169" s="53"/>
      <c r="G169" s="39"/>
      <c r="H169" s="22"/>
      <c r="I169" s="136" t="e">
        <f t="shared" si="3"/>
        <v>#DIV/0!</v>
      </c>
      <c r="J169" s="137">
        <f t="shared" si="4"/>
        <v>0</v>
      </c>
      <c r="K169" s="22"/>
      <c r="L169" s="17"/>
      <c r="M169" s="74">
        <f t="shared" si="5"/>
        <v>0</v>
      </c>
      <c r="N169" s="17"/>
      <c r="O169" s="17"/>
      <c r="P169" s="22"/>
      <c r="Q169" s="39"/>
      <c r="R169" s="39"/>
      <c r="S169" s="39"/>
      <c r="T169" s="39"/>
      <c r="U169" s="39"/>
      <c r="V169" s="39"/>
    </row>
    <row r="170" spans="1:22">
      <c r="A170" s="36"/>
      <c r="B170" s="24"/>
      <c r="C170" s="22"/>
      <c r="D170" s="22"/>
      <c r="E170" s="53"/>
      <c r="F170" s="53"/>
      <c r="G170" s="39"/>
      <c r="H170" s="22"/>
      <c r="I170" s="136" t="e">
        <f t="shared" si="3"/>
        <v>#DIV/0!</v>
      </c>
      <c r="J170" s="137">
        <f t="shared" si="4"/>
        <v>0</v>
      </c>
      <c r="K170" s="22"/>
      <c r="L170" s="17"/>
      <c r="M170" s="74">
        <f t="shared" si="5"/>
        <v>0</v>
      </c>
      <c r="N170" s="17"/>
      <c r="O170" s="17"/>
      <c r="P170" s="108"/>
      <c r="Q170" s="39"/>
      <c r="R170" s="39"/>
      <c r="S170" s="39"/>
      <c r="T170" s="39"/>
      <c r="U170" s="39"/>
      <c r="V170" s="39"/>
    </row>
    <row r="171" spans="1:22">
      <c r="A171" s="36"/>
      <c r="B171" s="24"/>
      <c r="C171" s="22"/>
      <c r="D171" s="22"/>
      <c r="E171" s="53"/>
      <c r="F171" s="53"/>
      <c r="G171" s="39"/>
      <c r="H171" s="22"/>
      <c r="I171" s="136" t="e">
        <f t="shared" si="3"/>
        <v>#DIV/0!</v>
      </c>
      <c r="J171" s="137">
        <f t="shared" si="4"/>
        <v>0</v>
      </c>
      <c r="K171" s="22"/>
      <c r="L171" s="17"/>
      <c r="M171" s="74">
        <f t="shared" si="5"/>
        <v>0</v>
      </c>
      <c r="N171" s="17"/>
      <c r="O171" s="17"/>
      <c r="P171" s="108"/>
      <c r="Q171" s="39"/>
      <c r="R171" s="39"/>
      <c r="S171" s="39"/>
      <c r="T171" s="39"/>
      <c r="U171" s="39"/>
      <c r="V171" s="39"/>
    </row>
    <row r="172" spans="1:22">
      <c r="A172" s="36"/>
      <c r="B172" s="24"/>
      <c r="C172" s="22"/>
      <c r="D172" s="22"/>
      <c r="E172" s="53"/>
      <c r="F172" s="53"/>
      <c r="G172" s="39"/>
      <c r="H172" s="22"/>
      <c r="I172" s="136" t="e">
        <f t="shared" si="3"/>
        <v>#DIV/0!</v>
      </c>
      <c r="J172" s="137">
        <f t="shared" si="4"/>
        <v>0</v>
      </c>
      <c r="K172" s="22"/>
      <c r="L172" s="17"/>
      <c r="M172" s="74">
        <f t="shared" si="5"/>
        <v>0</v>
      </c>
      <c r="N172" s="17"/>
      <c r="O172" s="17"/>
      <c r="P172" s="108"/>
      <c r="Q172" s="39"/>
      <c r="R172" s="39"/>
      <c r="S172" s="39"/>
      <c r="T172" s="39"/>
      <c r="U172" s="39"/>
      <c r="V172" s="39"/>
    </row>
    <row r="173" spans="1:22">
      <c r="A173" s="36"/>
      <c r="B173" s="24"/>
      <c r="C173" s="22"/>
      <c r="D173" s="22"/>
      <c r="E173" s="53"/>
      <c r="F173" s="53"/>
      <c r="G173" s="39"/>
      <c r="H173" s="22"/>
      <c r="I173" s="136" t="e">
        <f t="shared" si="3"/>
        <v>#DIV/0!</v>
      </c>
      <c r="J173" s="137">
        <f t="shared" si="4"/>
        <v>0</v>
      </c>
      <c r="K173" s="22"/>
      <c r="L173" s="17"/>
      <c r="M173" s="74">
        <f t="shared" si="5"/>
        <v>0</v>
      </c>
      <c r="N173" s="17"/>
      <c r="O173" s="17"/>
      <c r="P173" s="108"/>
      <c r="Q173" s="39"/>
      <c r="R173" s="39"/>
      <c r="S173" s="39"/>
      <c r="T173" s="39"/>
      <c r="U173" s="39"/>
      <c r="V173" s="39"/>
    </row>
    <row r="174" spans="1:22" s="50" customFormat="1">
      <c r="A174" s="36"/>
      <c r="B174" s="24"/>
      <c r="C174" s="22"/>
      <c r="D174" s="22"/>
      <c r="E174" s="53"/>
      <c r="F174" s="53"/>
      <c r="G174" s="39"/>
      <c r="H174" s="22"/>
      <c r="I174" s="136" t="e">
        <f t="shared" si="3"/>
        <v>#DIV/0!</v>
      </c>
      <c r="J174" s="137">
        <f t="shared" si="4"/>
        <v>0</v>
      </c>
      <c r="K174" s="22"/>
      <c r="L174" s="17"/>
      <c r="M174" s="74">
        <f t="shared" si="5"/>
        <v>0</v>
      </c>
      <c r="N174" s="17"/>
      <c r="O174" s="17"/>
      <c r="P174" s="108"/>
      <c r="Q174" s="39"/>
      <c r="R174" s="39"/>
      <c r="S174" s="53"/>
      <c r="T174" s="39"/>
      <c r="U174" s="39"/>
      <c r="V174" s="39"/>
    </row>
    <row r="175" spans="1:22" s="50" customFormat="1">
      <c r="A175" s="42"/>
      <c r="B175" s="43"/>
      <c r="C175" s="47"/>
      <c r="D175" s="47"/>
      <c r="E175" s="52"/>
      <c r="F175" s="52"/>
      <c r="H175" s="47"/>
      <c r="I175" s="136" t="e">
        <f t="shared" si="3"/>
        <v>#DIV/0!</v>
      </c>
      <c r="J175" s="137">
        <f t="shared" si="4"/>
        <v>0</v>
      </c>
      <c r="K175" s="47"/>
      <c r="L175" s="49"/>
      <c r="M175" s="74">
        <f t="shared" si="5"/>
        <v>0</v>
      </c>
      <c r="N175" s="17"/>
      <c r="O175" s="49"/>
      <c r="P175" s="82"/>
      <c r="S175" s="52"/>
    </row>
    <row r="176" spans="1:22">
      <c r="A176" s="36"/>
      <c r="B176" s="24"/>
      <c r="C176" s="22"/>
      <c r="D176" s="22"/>
      <c r="E176" s="53"/>
      <c r="F176" s="53"/>
      <c r="G176" s="39"/>
      <c r="H176" s="22"/>
      <c r="I176" s="136" t="e">
        <f t="shared" si="3"/>
        <v>#DIV/0!</v>
      </c>
      <c r="J176" s="137">
        <f t="shared" si="4"/>
        <v>0</v>
      </c>
      <c r="K176" s="22"/>
      <c r="L176" s="17"/>
      <c r="M176" s="74">
        <f t="shared" si="5"/>
        <v>0</v>
      </c>
      <c r="N176" s="17"/>
      <c r="O176" s="17"/>
      <c r="P176" s="108"/>
      <c r="Q176" s="39"/>
      <c r="R176" s="39"/>
      <c r="S176" s="39"/>
      <c r="T176" s="39"/>
      <c r="U176" s="39"/>
      <c r="V176" s="39"/>
    </row>
    <row r="177" spans="1:22">
      <c r="A177" s="36"/>
      <c r="B177" s="24"/>
      <c r="C177" s="22"/>
      <c r="D177" s="22"/>
      <c r="E177" s="53"/>
      <c r="F177" s="53"/>
      <c r="G177" s="39"/>
      <c r="H177" s="22"/>
      <c r="I177" s="136" t="e">
        <f t="shared" si="3"/>
        <v>#DIV/0!</v>
      </c>
      <c r="J177" s="137">
        <f t="shared" si="4"/>
        <v>0</v>
      </c>
      <c r="K177" s="22"/>
      <c r="L177" s="17"/>
      <c r="M177" s="74">
        <f t="shared" si="5"/>
        <v>0</v>
      </c>
      <c r="N177" s="17"/>
      <c r="O177" s="17"/>
      <c r="P177" s="108"/>
      <c r="Q177" s="39"/>
      <c r="R177" s="39"/>
      <c r="S177" s="39"/>
      <c r="T177" s="39"/>
      <c r="U177" s="39"/>
      <c r="V177" s="39"/>
    </row>
    <row r="178" spans="1:22">
      <c r="A178" s="36"/>
      <c r="B178" s="24"/>
      <c r="C178" s="22"/>
      <c r="D178" s="22"/>
      <c r="E178" s="53"/>
      <c r="F178" s="53"/>
      <c r="G178" s="39"/>
      <c r="H178" s="22"/>
      <c r="I178" s="136" t="e">
        <f t="shared" si="3"/>
        <v>#DIV/0!</v>
      </c>
      <c r="J178" s="137">
        <f t="shared" si="4"/>
        <v>0</v>
      </c>
      <c r="K178" s="22"/>
      <c r="L178" s="17"/>
      <c r="M178" s="74">
        <f t="shared" si="5"/>
        <v>0</v>
      </c>
      <c r="N178" s="17"/>
      <c r="O178" s="17"/>
      <c r="P178" s="108"/>
      <c r="Q178" s="39"/>
      <c r="R178" s="39"/>
      <c r="S178" s="39"/>
      <c r="T178" s="39"/>
      <c r="U178" s="39"/>
      <c r="V178" s="39"/>
    </row>
    <row r="179" spans="1:22">
      <c r="A179" s="36"/>
      <c r="B179" s="24"/>
      <c r="C179" s="22"/>
      <c r="D179" s="22"/>
      <c r="E179" s="53"/>
      <c r="F179" s="53"/>
      <c r="G179" s="39"/>
      <c r="H179" s="22"/>
      <c r="I179" s="136" t="e">
        <f t="shared" si="3"/>
        <v>#DIV/0!</v>
      </c>
      <c r="J179" s="137">
        <f t="shared" si="4"/>
        <v>0</v>
      </c>
      <c r="K179" s="22"/>
      <c r="L179" s="17"/>
      <c r="M179" s="74">
        <f t="shared" si="5"/>
        <v>0</v>
      </c>
      <c r="N179" s="17"/>
      <c r="O179" s="17"/>
      <c r="P179" s="108"/>
      <c r="Q179" s="39"/>
      <c r="R179" s="39"/>
      <c r="S179" s="39"/>
      <c r="T179" s="39"/>
      <c r="U179" s="39"/>
      <c r="V179" s="39"/>
    </row>
    <row r="180" spans="1:22">
      <c r="A180" s="36"/>
      <c r="B180" s="24"/>
      <c r="C180" s="22"/>
      <c r="D180" s="22"/>
      <c r="E180" s="53"/>
      <c r="F180" s="53"/>
      <c r="G180" s="39"/>
      <c r="H180" s="22"/>
      <c r="I180" s="136" t="e">
        <f t="shared" si="3"/>
        <v>#DIV/0!</v>
      </c>
      <c r="J180" s="137">
        <f t="shared" si="4"/>
        <v>0</v>
      </c>
      <c r="K180" s="22"/>
      <c r="L180" s="17"/>
      <c r="M180" s="74">
        <f t="shared" si="5"/>
        <v>0</v>
      </c>
      <c r="N180" s="17"/>
      <c r="O180" s="17"/>
      <c r="P180" s="108"/>
      <c r="Q180" s="39"/>
      <c r="R180" s="39"/>
      <c r="S180" s="39"/>
      <c r="T180" s="39"/>
      <c r="U180" s="39"/>
      <c r="V180" s="39"/>
    </row>
    <row r="181" spans="1:22">
      <c r="A181" s="36"/>
      <c r="B181" s="24"/>
      <c r="C181" s="22"/>
      <c r="D181" s="22"/>
      <c r="E181" s="53"/>
      <c r="F181" s="53"/>
      <c r="G181" s="39"/>
      <c r="H181" s="22"/>
      <c r="I181" s="136" t="e">
        <f t="shared" si="3"/>
        <v>#DIV/0!</v>
      </c>
      <c r="J181" s="137">
        <f t="shared" si="4"/>
        <v>0</v>
      </c>
      <c r="K181" s="22"/>
      <c r="L181" s="17"/>
      <c r="M181" s="74">
        <f t="shared" si="5"/>
        <v>0</v>
      </c>
      <c r="N181" s="17"/>
      <c r="O181" s="17"/>
      <c r="P181" s="108"/>
      <c r="Q181" s="39"/>
      <c r="R181" s="39"/>
      <c r="S181" s="39"/>
      <c r="T181" s="39"/>
      <c r="U181" s="39"/>
      <c r="V181" s="39"/>
    </row>
    <row r="182" spans="1:22">
      <c r="A182" s="36"/>
      <c r="B182" s="24"/>
      <c r="C182" s="22"/>
      <c r="D182" s="22"/>
      <c r="E182" s="53"/>
      <c r="F182" s="53"/>
      <c r="G182" s="39"/>
      <c r="H182" s="22"/>
      <c r="I182" s="136" t="e">
        <f t="shared" si="3"/>
        <v>#DIV/0!</v>
      </c>
      <c r="J182" s="137">
        <f t="shared" si="4"/>
        <v>0</v>
      </c>
      <c r="K182" s="22"/>
      <c r="L182" s="17"/>
      <c r="M182" s="74">
        <f t="shared" si="5"/>
        <v>0</v>
      </c>
      <c r="N182" s="17"/>
      <c r="O182" s="17"/>
      <c r="P182" s="108"/>
      <c r="Q182" s="39"/>
      <c r="R182" s="39"/>
      <c r="S182" s="39"/>
      <c r="T182" s="39"/>
      <c r="U182" s="39"/>
      <c r="V182" s="39"/>
    </row>
    <row r="183" spans="1:22">
      <c r="A183" s="36"/>
      <c r="B183" s="24"/>
      <c r="C183" s="22"/>
      <c r="D183" s="22"/>
      <c r="E183" s="53"/>
      <c r="F183" s="53"/>
      <c r="G183" s="39"/>
      <c r="H183" s="22"/>
      <c r="I183" s="136" t="e">
        <f t="shared" si="3"/>
        <v>#DIV/0!</v>
      </c>
      <c r="J183" s="137">
        <f t="shared" si="4"/>
        <v>0</v>
      </c>
      <c r="K183" s="22"/>
      <c r="L183" s="17"/>
      <c r="M183" s="74">
        <f t="shared" si="5"/>
        <v>0</v>
      </c>
      <c r="N183" s="17"/>
      <c r="O183" s="17"/>
      <c r="P183" s="22"/>
      <c r="Q183" s="39"/>
      <c r="R183" s="39"/>
      <c r="S183" s="39"/>
      <c r="T183" s="39"/>
      <c r="U183" s="39"/>
      <c r="V183" s="39"/>
    </row>
    <row r="184" spans="1:22" s="50" customFormat="1">
      <c r="A184" s="36"/>
      <c r="B184" s="109"/>
      <c r="C184" s="22"/>
      <c r="D184" s="22"/>
      <c r="E184" s="53"/>
      <c r="F184" s="53"/>
      <c r="G184" s="39"/>
      <c r="H184" s="22"/>
      <c r="I184" s="136" t="e">
        <f t="shared" si="3"/>
        <v>#DIV/0!</v>
      </c>
      <c r="J184" s="137">
        <f t="shared" si="4"/>
        <v>0</v>
      </c>
      <c r="K184" s="22"/>
      <c r="L184" s="17"/>
      <c r="M184" s="74">
        <f t="shared" si="5"/>
        <v>0</v>
      </c>
      <c r="N184" s="17"/>
      <c r="O184" s="17"/>
      <c r="P184" s="108"/>
      <c r="Q184" s="39"/>
      <c r="R184" s="39"/>
      <c r="S184" s="53"/>
      <c r="T184" s="39"/>
      <c r="U184" s="39"/>
      <c r="V184" s="39"/>
    </row>
    <row r="185" spans="1:22">
      <c r="A185" s="40"/>
      <c r="B185" s="24"/>
      <c r="C185" s="22"/>
      <c r="D185" s="22"/>
      <c r="E185" s="53"/>
      <c r="F185" s="53"/>
      <c r="G185" s="39"/>
      <c r="H185" s="22"/>
      <c r="I185" s="136" t="e">
        <f t="shared" si="3"/>
        <v>#DIV/0!</v>
      </c>
      <c r="J185" s="137">
        <f t="shared" si="4"/>
        <v>0</v>
      </c>
      <c r="K185" s="22"/>
      <c r="L185" s="17"/>
      <c r="M185" s="74">
        <f t="shared" si="5"/>
        <v>0</v>
      </c>
      <c r="N185" s="17"/>
      <c r="O185" s="17"/>
      <c r="P185" s="108"/>
      <c r="Q185" s="39"/>
      <c r="R185" s="39"/>
      <c r="S185" s="39"/>
      <c r="T185" s="39"/>
      <c r="U185" s="39"/>
      <c r="V185" s="39"/>
    </row>
    <row r="186" spans="1:22">
      <c r="A186" s="36"/>
      <c r="B186" s="24"/>
      <c r="C186" s="22"/>
      <c r="D186" s="22"/>
      <c r="E186" s="53"/>
      <c r="F186" s="53"/>
      <c r="G186" s="39"/>
      <c r="H186" s="22"/>
      <c r="I186" s="136" t="e">
        <f t="shared" si="3"/>
        <v>#DIV/0!</v>
      </c>
      <c r="J186" s="137">
        <f t="shared" si="4"/>
        <v>0</v>
      </c>
      <c r="K186" s="22"/>
      <c r="L186" s="17"/>
      <c r="M186" s="74">
        <f t="shared" si="5"/>
        <v>0</v>
      </c>
      <c r="N186" s="17"/>
      <c r="O186" s="17"/>
      <c r="P186" s="108"/>
      <c r="Q186" s="39"/>
      <c r="R186" s="39"/>
      <c r="S186" s="39"/>
      <c r="T186" s="39"/>
      <c r="U186" s="39"/>
      <c r="V186" s="39"/>
    </row>
    <row r="187" spans="1:22">
      <c r="A187" s="36"/>
      <c r="B187" s="24"/>
      <c r="C187" s="22"/>
      <c r="D187" s="22"/>
      <c r="E187" s="53"/>
      <c r="F187" s="53"/>
      <c r="G187" s="39"/>
      <c r="H187" s="22"/>
      <c r="I187" s="136" t="e">
        <f t="shared" si="3"/>
        <v>#DIV/0!</v>
      </c>
      <c r="J187" s="137">
        <f t="shared" si="4"/>
        <v>0</v>
      </c>
      <c r="K187" s="22"/>
      <c r="L187" s="17"/>
      <c r="M187" s="74">
        <f t="shared" si="5"/>
        <v>0</v>
      </c>
      <c r="N187" s="17"/>
      <c r="O187" s="17"/>
      <c r="P187" s="108"/>
      <c r="Q187" s="39"/>
      <c r="R187" s="39"/>
      <c r="S187" s="39"/>
      <c r="T187" s="39"/>
      <c r="U187" s="39"/>
      <c r="V187" s="39"/>
    </row>
    <row r="188" spans="1:22">
      <c r="A188" s="36"/>
      <c r="B188" s="24"/>
      <c r="C188" s="22"/>
      <c r="D188" s="22"/>
      <c r="E188" s="53"/>
      <c r="F188" s="53"/>
      <c r="G188" s="39"/>
      <c r="H188" s="22"/>
      <c r="I188" s="136" t="e">
        <f t="shared" si="3"/>
        <v>#DIV/0!</v>
      </c>
      <c r="J188" s="137">
        <f t="shared" si="4"/>
        <v>0</v>
      </c>
      <c r="K188" s="22"/>
      <c r="L188" s="17"/>
      <c r="M188" s="74">
        <f t="shared" si="5"/>
        <v>0</v>
      </c>
      <c r="N188" s="17"/>
      <c r="O188" s="17"/>
      <c r="P188" s="108"/>
      <c r="Q188" s="39"/>
      <c r="R188" s="39"/>
      <c r="S188" s="39"/>
      <c r="T188" s="39"/>
      <c r="U188" s="39"/>
      <c r="V188" s="39"/>
    </row>
    <row r="189" spans="1:22">
      <c r="A189" s="36"/>
      <c r="B189" s="24"/>
      <c r="C189" s="22"/>
      <c r="D189" s="22"/>
      <c r="E189" s="53"/>
      <c r="F189" s="53"/>
      <c r="G189" s="39"/>
      <c r="H189" s="22"/>
      <c r="I189" s="136" t="e">
        <f t="shared" si="3"/>
        <v>#DIV/0!</v>
      </c>
      <c r="J189" s="137">
        <f t="shared" si="4"/>
        <v>0</v>
      </c>
      <c r="K189" s="22"/>
      <c r="L189" s="17"/>
      <c r="M189" s="74">
        <f t="shared" si="5"/>
        <v>0</v>
      </c>
      <c r="N189" s="17"/>
      <c r="O189" s="17"/>
      <c r="P189" s="108"/>
      <c r="Q189" s="39"/>
      <c r="R189" s="39"/>
      <c r="S189" s="39"/>
      <c r="T189" s="39"/>
      <c r="U189" s="39"/>
      <c r="V189" s="39"/>
    </row>
    <row r="190" spans="1:22" s="50" customFormat="1">
      <c r="A190" s="55"/>
      <c r="B190" s="43"/>
      <c r="C190" s="47"/>
      <c r="D190" s="47"/>
      <c r="E190" s="52"/>
      <c r="F190" s="52"/>
      <c r="H190" s="47"/>
      <c r="I190" s="136" t="e">
        <f t="shared" si="3"/>
        <v>#DIV/0!</v>
      </c>
      <c r="J190" s="137">
        <f t="shared" si="4"/>
        <v>0</v>
      </c>
      <c r="K190" s="47"/>
      <c r="L190" s="49"/>
      <c r="M190" s="74">
        <f t="shared" si="5"/>
        <v>0</v>
      </c>
      <c r="N190" s="49"/>
      <c r="O190" s="49"/>
      <c r="P190" s="82"/>
      <c r="S190" s="52"/>
    </row>
    <row r="191" spans="1:22">
      <c r="A191" s="40"/>
      <c r="B191" s="24"/>
      <c r="C191" s="22"/>
      <c r="D191" s="22"/>
      <c r="E191" s="53"/>
      <c r="F191" s="53"/>
      <c r="G191" s="39"/>
      <c r="H191" s="22"/>
      <c r="I191" s="136" t="e">
        <f t="shared" si="3"/>
        <v>#DIV/0!</v>
      </c>
      <c r="J191" s="137">
        <f t="shared" si="4"/>
        <v>0</v>
      </c>
      <c r="K191" s="22"/>
      <c r="L191" s="17"/>
      <c r="M191" s="74">
        <f t="shared" si="5"/>
        <v>0</v>
      </c>
      <c r="N191" s="17"/>
      <c r="O191" s="17"/>
      <c r="P191" s="22"/>
      <c r="Q191" s="39"/>
      <c r="R191" s="39"/>
      <c r="S191" s="39"/>
      <c r="T191" s="39"/>
      <c r="U191" s="39"/>
      <c r="V191" s="39"/>
    </row>
    <row r="192" spans="1:22">
      <c r="A192" s="36"/>
      <c r="B192" s="24"/>
      <c r="C192" s="22"/>
      <c r="D192" s="22"/>
      <c r="E192" s="53"/>
      <c r="F192" s="53"/>
      <c r="G192" s="39"/>
      <c r="H192" s="22"/>
      <c r="I192" s="136" t="e">
        <f t="shared" si="3"/>
        <v>#DIV/0!</v>
      </c>
      <c r="J192" s="137">
        <f t="shared" si="4"/>
        <v>0</v>
      </c>
      <c r="K192" s="22"/>
      <c r="L192" s="17"/>
      <c r="M192" s="74">
        <f t="shared" si="5"/>
        <v>0</v>
      </c>
      <c r="N192" s="17"/>
      <c r="O192" s="17"/>
      <c r="P192" s="108"/>
      <c r="Q192" s="39"/>
      <c r="R192" s="39"/>
      <c r="S192" s="39"/>
      <c r="T192" s="39"/>
      <c r="U192" s="39"/>
      <c r="V192" s="39"/>
    </row>
    <row r="193" spans="1:22">
      <c r="A193" s="36"/>
      <c r="B193" s="24"/>
      <c r="C193" s="22"/>
      <c r="D193" s="22"/>
      <c r="E193" s="53"/>
      <c r="F193" s="53"/>
      <c r="G193" s="39"/>
      <c r="H193" s="22"/>
      <c r="I193" s="136" t="e">
        <f t="shared" ref="I193:I238" si="6">J193/O193</f>
        <v>#DIV/0!</v>
      </c>
      <c r="J193" s="137">
        <f t="shared" ref="J193:J238" si="7">L193-N193-O193-M193</f>
        <v>0</v>
      </c>
      <c r="K193" s="22"/>
      <c r="L193" s="17"/>
      <c r="M193" s="74">
        <f t="shared" si="5"/>
        <v>0</v>
      </c>
      <c r="N193" s="17"/>
      <c r="O193" s="17"/>
      <c r="P193" s="108"/>
      <c r="Q193" s="39"/>
      <c r="R193" s="39"/>
      <c r="S193" s="39"/>
      <c r="T193" s="39"/>
      <c r="U193" s="39"/>
      <c r="V193" s="39"/>
    </row>
    <row r="194" spans="1:22" s="50" customFormat="1">
      <c r="A194" s="36"/>
      <c r="B194" s="24"/>
      <c r="C194" s="22"/>
      <c r="D194" s="22"/>
      <c r="E194" s="53"/>
      <c r="F194" s="53"/>
      <c r="G194" s="39"/>
      <c r="H194" s="22"/>
      <c r="I194" s="136" t="e">
        <f t="shared" si="6"/>
        <v>#DIV/0!</v>
      </c>
      <c r="J194" s="137">
        <f t="shared" si="7"/>
        <v>0</v>
      </c>
      <c r="K194" s="22"/>
      <c r="L194" s="17"/>
      <c r="M194" s="74">
        <f t="shared" ref="M194:M238" si="8">L194*15%</f>
        <v>0</v>
      </c>
      <c r="N194" s="17"/>
      <c r="O194" s="17"/>
      <c r="P194" s="108"/>
      <c r="Q194" s="39"/>
      <c r="R194" s="39"/>
      <c r="S194" s="39"/>
      <c r="T194" s="39"/>
      <c r="U194" s="39"/>
      <c r="V194" s="39"/>
    </row>
    <row r="195" spans="1:22">
      <c r="A195" s="40"/>
      <c r="B195" s="24"/>
      <c r="C195" s="22"/>
      <c r="D195" s="22"/>
      <c r="E195" s="53"/>
      <c r="F195" s="53"/>
      <c r="G195" s="39"/>
      <c r="H195" s="22"/>
      <c r="I195" s="136" t="e">
        <f t="shared" si="6"/>
        <v>#DIV/0!</v>
      </c>
      <c r="J195" s="137">
        <f t="shared" si="7"/>
        <v>0</v>
      </c>
      <c r="K195" s="22"/>
      <c r="L195" s="17"/>
      <c r="M195" s="74">
        <f t="shared" si="8"/>
        <v>0</v>
      </c>
      <c r="N195" s="17"/>
      <c r="O195" s="17"/>
      <c r="P195" s="108"/>
      <c r="Q195" s="39"/>
      <c r="R195" s="39"/>
      <c r="S195" s="39"/>
      <c r="T195" s="39"/>
      <c r="U195" s="39"/>
      <c r="V195" s="39"/>
    </row>
    <row r="196" spans="1:22">
      <c r="A196" s="36"/>
      <c r="B196" s="24"/>
      <c r="C196" s="22"/>
      <c r="D196" s="22"/>
      <c r="E196" s="53"/>
      <c r="F196" s="53"/>
      <c r="G196" s="39"/>
      <c r="H196" s="22"/>
      <c r="I196" s="136" t="e">
        <f t="shared" si="6"/>
        <v>#DIV/0!</v>
      </c>
      <c r="J196" s="137">
        <f t="shared" si="7"/>
        <v>0</v>
      </c>
      <c r="K196" s="22"/>
      <c r="L196" s="17"/>
      <c r="M196" s="74">
        <f t="shared" si="8"/>
        <v>0</v>
      </c>
      <c r="N196" s="17"/>
      <c r="O196" s="17"/>
      <c r="P196" s="108"/>
      <c r="Q196" s="39"/>
      <c r="R196" s="39"/>
      <c r="S196" s="39"/>
      <c r="T196" s="39"/>
      <c r="U196" s="39"/>
      <c r="V196" s="39"/>
    </row>
    <row r="197" spans="1:22">
      <c r="A197" s="36"/>
      <c r="B197" s="24"/>
      <c r="C197" s="22"/>
      <c r="D197" s="22"/>
      <c r="E197" s="53"/>
      <c r="F197" s="53"/>
      <c r="G197" s="39"/>
      <c r="H197" s="22"/>
      <c r="I197" s="136" t="e">
        <f t="shared" si="6"/>
        <v>#DIV/0!</v>
      </c>
      <c r="J197" s="137">
        <f t="shared" si="7"/>
        <v>0</v>
      </c>
      <c r="K197" s="22"/>
      <c r="L197" s="17"/>
      <c r="M197" s="74">
        <f t="shared" si="8"/>
        <v>0</v>
      </c>
      <c r="N197" s="17"/>
      <c r="O197" s="17"/>
      <c r="P197" s="108"/>
      <c r="Q197" s="39"/>
      <c r="R197" s="39"/>
      <c r="S197" s="39"/>
      <c r="T197" s="39"/>
      <c r="U197" s="39"/>
      <c r="V197" s="39"/>
    </row>
    <row r="198" spans="1:22">
      <c r="A198" s="36"/>
      <c r="B198" s="24"/>
      <c r="C198" s="22"/>
      <c r="D198" s="22"/>
      <c r="E198" s="53"/>
      <c r="F198" s="53"/>
      <c r="G198" s="39"/>
      <c r="H198" s="22"/>
      <c r="I198" s="136" t="e">
        <f t="shared" si="6"/>
        <v>#DIV/0!</v>
      </c>
      <c r="J198" s="137">
        <f t="shared" si="7"/>
        <v>0</v>
      </c>
      <c r="K198" s="22"/>
      <c r="L198" s="17"/>
      <c r="M198" s="74">
        <f t="shared" si="8"/>
        <v>0</v>
      </c>
      <c r="N198" s="17"/>
      <c r="O198" s="17"/>
      <c r="P198" s="108"/>
      <c r="Q198" s="39"/>
      <c r="R198" s="39"/>
      <c r="S198" s="39"/>
      <c r="T198" s="39"/>
      <c r="U198" s="39"/>
      <c r="V198" s="39"/>
    </row>
    <row r="199" spans="1:22">
      <c r="A199" s="36"/>
      <c r="B199" s="24"/>
      <c r="C199" s="22"/>
      <c r="D199" s="22"/>
      <c r="E199" s="53"/>
      <c r="F199" s="53"/>
      <c r="G199" s="39"/>
      <c r="H199" s="22"/>
      <c r="I199" s="136" t="e">
        <f t="shared" si="6"/>
        <v>#DIV/0!</v>
      </c>
      <c r="J199" s="137">
        <f t="shared" si="7"/>
        <v>0</v>
      </c>
      <c r="K199" s="22"/>
      <c r="L199" s="17"/>
      <c r="M199" s="74">
        <f t="shared" si="8"/>
        <v>0</v>
      </c>
      <c r="N199" s="17"/>
      <c r="O199" s="17"/>
      <c r="P199" s="108"/>
      <c r="Q199" s="39"/>
      <c r="R199" s="39"/>
      <c r="S199" s="39"/>
      <c r="T199" s="39"/>
      <c r="U199" s="39"/>
      <c r="V199" s="39"/>
    </row>
    <row r="200" spans="1:22">
      <c r="A200" s="36"/>
      <c r="B200" s="24"/>
      <c r="C200" s="22"/>
      <c r="D200" s="22"/>
      <c r="E200" s="53"/>
      <c r="F200" s="53"/>
      <c r="G200" s="39"/>
      <c r="H200" s="22"/>
      <c r="I200" s="136" t="e">
        <f t="shared" si="6"/>
        <v>#DIV/0!</v>
      </c>
      <c r="J200" s="137">
        <f t="shared" si="7"/>
        <v>0</v>
      </c>
      <c r="K200" s="22"/>
      <c r="L200" s="17"/>
      <c r="M200" s="74">
        <f t="shared" si="8"/>
        <v>0</v>
      </c>
      <c r="N200" s="17"/>
      <c r="O200" s="17"/>
      <c r="P200" s="108"/>
      <c r="Q200" s="39"/>
      <c r="R200" s="39"/>
      <c r="S200" s="39"/>
      <c r="T200" s="39"/>
      <c r="U200" s="39"/>
      <c r="V200" s="39"/>
    </row>
    <row r="201" spans="1:22">
      <c r="A201" s="36"/>
      <c r="B201" s="24"/>
      <c r="C201" s="22"/>
      <c r="D201" s="22"/>
      <c r="E201" s="53"/>
      <c r="F201" s="53"/>
      <c r="G201" s="39"/>
      <c r="H201" s="22"/>
      <c r="I201" s="136" t="e">
        <f t="shared" si="6"/>
        <v>#DIV/0!</v>
      </c>
      <c r="J201" s="137">
        <f t="shared" si="7"/>
        <v>0</v>
      </c>
      <c r="K201" s="22"/>
      <c r="L201" s="17"/>
      <c r="M201" s="74">
        <f t="shared" si="8"/>
        <v>0</v>
      </c>
      <c r="N201" s="17"/>
      <c r="O201" s="17"/>
      <c r="P201" s="108"/>
      <c r="Q201" s="39"/>
      <c r="R201" s="39"/>
      <c r="S201" s="39"/>
      <c r="T201" s="39"/>
      <c r="U201" s="39"/>
      <c r="V201" s="39"/>
    </row>
    <row r="202" spans="1:22">
      <c r="A202" s="36"/>
      <c r="B202" s="24"/>
      <c r="C202" s="22"/>
      <c r="D202" s="22"/>
      <c r="E202" s="53"/>
      <c r="F202" s="53"/>
      <c r="G202" s="39"/>
      <c r="H202" s="22"/>
      <c r="I202" s="136" t="e">
        <f t="shared" si="6"/>
        <v>#DIV/0!</v>
      </c>
      <c r="J202" s="137">
        <f t="shared" si="7"/>
        <v>0</v>
      </c>
      <c r="K202" s="22"/>
      <c r="L202" s="17"/>
      <c r="M202" s="74">
        <f t="shared" si="8"/>
        <v>0</v>
      </c>
      <c r="N202" s="17"/>
      <c r="O202" s="17"/>
      <c r="P202" s="108"/>
      <c r="Q202" s="39"/>
      <c r="R202" s="39"/>
      <c r="S202" s="39"/>
      <c r="T202" s="39"/>
      <c r="U202" s="39"/>
      <c r="V202" s="39"/>
    </row>
    <row r="203" spans="1:22">
      <c r="A203" s="36"/>
      <c r="B203" s="24"/>
      <c r="C203" s="22"/>
      <c r="D203" s="22"/>
      <c r="E203" s="53"/>
      <c r="F203" s="53"/>
      <c r="G203" s="39"/>
      <c r="H203" s="22"/>
      <c r="I203" s="136" t="e">
        <f t="shared" si="6"/>
        <v>#DIV/0!</v>
      </c>
      <c r="J203" s="137">
        <f t="shared" si="7"/>
        <v>0</v>
      </c>
      <c r="K203" s="22"/>
      <c r="L203" s="17"/>
      <c r="M203" s="74">
        <f t="shared" si="8"/>
        <v>0</v>
      </c>
      <c r="N203" s="17"/>
      <c r="O203" s="17"/>
      <c r="P203" s="108"/>
      <c r="Q203" s="39"/>
      <c r="R203" s="39"/>
      <c r="S203" s="39"/>
      <c r="T203" s="39"/>
      <c r="U203" s="39"/>
      <c r="V203" s="39"/>
    </row>
    <row r="204" spans="1:22" s="50" customFormat="1">
      <c r="A204" s="36"/>
      <c r="B204" s="24"/>
      <c r="C204" s="22"/>
      <c r="D204" s="22"/>
      <c r="E204" s="53"/>
      <c r="F204" s="53"/>
      <c r="G204" s="39"/>
      <c r="H204" s="22"/>
      <c r="I204" s="136" t="e">
        <f t="shared" si="6"/>
        <v>#DIV/0!</v>
      </c>
      <c r="J204" s="137">
        <f t="shared" si="7"/>
        <v>0</v>
      </c>
      <c r="K204" s="22"/>
      <c r="L204" s="17"/>
      <c r="M204" s="74">
        <f t="shared" si="8"/>
        <v>0</v>
      </c>
      <c r="N204" s="17"/>
      <c r="O204" s="17"/>
      <c r="P204" s="108"/>
      <c r="Q204" s="39"/>
      <c r="R204" s="53"/>
      <c r="S204" s="39"/>
      <c r="T204" s="39"/>
      <c r="U204" s="39"/>
      <c r="V204" s="39"/>
    </row>
    <row r="205" spans="1:22" s="50" customFormat="1">
      <c r="A205" s="42"/>
      <c r="B205" s="43"/>
      <c r="C205" s="47"/>
      <c r="D205" s="47"/>
      <c r="E205" s="52"/>
      <c r="F205" s="52"/>
      <c r="H205" s="47"/>
      <c r="I205" s="136" t="e">
        <f t="shared" si="6"/>
        <v>#DIV/0!</v>
      </c>
      <c r="J205" s="137">
        <f t="shared" si="7"/>
        <v>0</v>
      </c>
      <c r="K205" s="47"/>
      <c r="L205" s="49"/>
      <c r="M205" s="74">
        <f t="shared" si="8"/>
        <v>0</v>
      </c>
      <c r="N205" s="49"/>
      <c r="O205" s="49"/>
      <c r="P205" s="82"/>
      <c r="S205" s="52"/>
    </row>
    <row r="206" spans="1:22">
      <c r="A206" s="36"/>
      <c r="B206" s="24"/>
      <c r="C206" s="22"/>
      <c r="D206" s="22"/>
      <c r="E206" s="53"/>
      <c r="F206" s="53"/>
      <c r="G206" s="39"/>
      <c r="H206" s="22"/>
      <c r="I206" s="136" t="e">
        <f t="shared" si="6"/>
        <v>#DIV/0!</v>
      </c>
      <c r="J206" s="137">
        <f t="shared" si="7"/>
        <v>0</v>
      </c>
      <c r="K206" s="22"/>
      <c r="L206" s="17"/>
      <c r="M206" s="74">
        <f t="shared" si="8"/>
        <v>0</v>
      </c>
      <c r="N206" s="17"/>
      <c r="O206" s="17"/>
      <c r="P206" s="108"/>
      <c r="Q206" s="39"/>
      <c r="R206" s="39"/>
      <c r="S206" s="39"/>
      <c r="T206" s="39"/>
      <c r="U206" s="39"/>
      <c r="V206" s="39"/>
    </row>
    <row r="207" spans="1:22">
      <c r="A207" s="36"/>
      <c r="B207" s="24"/>
      <c r="C207" s="22"/>
      <c r="D207" s="22"/>
      <c r="E207" s="53"/>
      <c r="F207" s="53"/>
      <c r="G207" s="39"/>
      <c r="H207" s="22"/>
      <c r="I207" s="136" t="e">
        <f t="shared" si="6"/>
        <v>#DIV/0!</v>
      </c>
      <c r="J207" s="137">
        <f t="shared" si="7"/>
        <v>0</v>
      </c>
      <c r="K207" s="22"/>
      <c r="L207" s="17"/>
      <c r="M207" s="74">
        <f t="shared" si="8"/>
        <v>0</v>
      </c>
      <c r="N207" s="17"/>
      <c r="O207" s="17"/>
      <c r="P207" s="108"/>
      <c r="Q207" s="39"/>
      <c r="R207" s="39"/>
      <c r="S207" s="39"/>
      <c r="T207" s="39"/>
      <c r="U207" s="39"/>
      <c r="V207" s="39"/>
    </row>
    <row r="208" spans="1:22">
      <c r="A208" s="36"/>
      <c r="B208" s="24"/>
      <c r="C208" s="22"/>
      <c r="D208" s="22"/>
      <c r="E208" s="53"/>
      <c r="F208" s="53"/>
      <c r="G208" s="39"/>
      <c r="H208" s="22"/>
      <c r="I208" s="136" t="e">
        <f t="shared" si="6"/>
        <v>#DIV/0!</v>
      </c>
      <c r="J208" s="137">
        <f t="shared" si="7"/>
        <v>0</v>
      </c>
      <c r="K208" s="22"/>
      <c r="L208" s="17"/>
      <c r="M208" s="74">
        <f t="shared" si="8"/>
        <v>0</v>
      </c>
      <c r="N208" s="17"/>
      <c r="O208" s="17"/>
      <c r="P208" s="108"/>
      <c r="Q208" s="39"/>
      <c r="R208" s="39"/>
      <c r="S208" s="39"/>
      <c r="T208" s="39"/>
      <c r="U208" s="39"/>
      <c r="V208" s="39"/>
    </row>
    <row r="209" spans="1:22">
      <c r="A209" s="36"/>
      <c r="B209" s="24"/>
      <c r="C209" s="22"/>
      <c r="D209" s="22"/>
      <c r="E209" s="53"/>
      <c r="F209" s="53"/>
      <c r="G209" s="39"/>
      <c r="H209" s="22"/>
      <c r="I209" s="136" t="e">
        <f t="shared" si="6"/>
        <v>#DIV/0!</v>
      </c>
      <c r="J209" s="137">
        <f t="shared" si="7"/>
        <v>0</v>
      </c>
      <c r="K209" s="22"/>
      <c r="L209" s="17"/>
      <c r="M209" s="74">
        <f t="shared" si="8"/>
        <v>0</v>
      </c>
      <c r="N209" s="17"/>
      <c r="O209" s="17"/>
      <c r="P209" s="108"/>
      <c r="Q209" s="39"/>
      <c r="R209" s="39"/>
      <c r="S209" s="39"/>
      <c r="T209" s="39"/>
      <c r="U209" s="39"/>
      <c r="V209" s="39"/>
    </row>
    <row r="210" spans="1:22">
      <c r="A210" s="36"/>
      <c r="B210" s="24"/>
      <c r="C210" s="22"/>
      <c r="D210" s="22"/>
      <c r="E210" s="53"/>
      <c r="F210" s="53"/>
      <c r="G210" s="39"/>
      <c r="H210" s="22"/>
      <c r="I210" s="136" t="e">
        <f t="shared" si="6"/>
        <v>#DIV/0!</v>
      </c>
      <c r="J210" s="137">
        <f t="shared" si="7"/>
        <v>0</v>
      </c>
      <c r="K210" s="22"/>
      <c r="L210" s="17"/>
      <c r="M210" s="74">
        <f t="shared" si="8"/>
        <v>0</v>
      </c>
      <c r="N210" s="17"/>
      <c r="O210" s="17"/>
      <c r="P210" s="108"/>
      <c r="Q210" s="39"/>
      <c r="R210" s="39"/>
      <c r="S210" s="39"/>
      <c r="T210" s="39"/>
      <c r="U210" s="39"/>
      <c r="V210" s="39"/>
    </row>
    <row r="211" spans="1:22">
      <c r="A211" s="36"/>
      <c r="B211" s="24"/>
      <c r="C211" s="22"/>
      <c r="D211" s="22"/>
      <c r="E211" s="53"/>
      <c r="F211" s="53"/>
      <c r="G211" s="39"/>
      <c r="H211" s="22"/>
      <c r="I211" s="136" t="e">
        <f t="shared" si="6"/>
        <v>#DIV/0!</v>
      </c>
      <c r="J211" s="137">
        <f t="shared" si="7"/>
        <v>0</v>
      </c>
      <c r="K211" s="22"/>
      <c r="L211" s="17"/>
      <c r="M211" s="74">
        <f t="shared" si="8"/>
        <v>0</v>
      </c>
      <c r="N211" s="17"/>
      <c r="O211" s="17"/>
      <c r="P211" s="108"/>
      <c r="Q211" s="39"/>
      <c r="R211" s="39"/>
      <c r="S211" s="39"/>
      <c r="T211" s="39"/>
      <c r="U211" s="39"/>
      <c r="V211" s="39"/>
    </row>
    <row r="212" spans="1:22">
      <c r="A212" s="36"/>
      <c r="B212" s="102"/>
      <c r="C212" s="22"/>
      <c r="D212" s="22"/>
      <c r="E212" s="53"/>
      <c r="F212" s="53"/>
      <c r="G212" s="39"/>
      <c r="H212" s="22"/>
      <c r="I212" s="136" t="e">
        <f t="shared" si="6"/>
        <v>#DIV/0!</v>
      </c>
      <c r="J212" s="137">
        <f t="shared" si="7"/>
        <v>0</v>
      </c>
      <c r="K212" s="22"/>
      <c r="L212" s="17"/>
      <c r="M212" s="74">
        <f t="shared" si="8"/>
        <v>0</v>
      </c>
      <c r="N212" s="17"/>
      <c r="O212" s="17"/>
      <c r="P212" s="108"/>
      <c r="Q212" s="39"/>
      <c r="R212" s="39"/>
      <c r="S212" s="39"/>
      <c r="T212" s="39"/>
      <c r="U212" s="39"/>
      <c r="V212" s="39"/>
    </row>
    <row r="213" spans="1:22">
      <c r="A213" s="36"/>
      <c r="B213" s="24"/>
      <c r="C213" s="22"/>
      <c r="D213" s="22"/>
      <c r="E213" s="53"/>
      <c r="F213" s="53"/>
      <c r="G213" s="39"/>
      <c r="H213" s="22"/>
      <c r="I213" s="136" t="e">
        <f t="shared" si="6"/>
        <v>#DIV/0!</v>
      </c>
      <c r="J213" s="137">
        <f t="shared" si="7"/>
        <v>0</v>
      </c>
      <c r="K213" s="22"/>
      <c r="L213" s="17"/>
      <c r="M213" s="74">
        <f t="shared" si="8"/>
        <v>0</v>
      </c>
      <c r="N213" s="17"/>
      <c r="O213" s="17"/>
      <c r="P213" s="108"/>
      <c r="Q213" s="39"/>
      <c r="R213" s="39"/>
      <c r="S213" s="39"/>
      <c r="T213" s="39"/>
      <c r="U213" s="39"/>
      <c r="V213" s="39"/>
    </row>
    <row r="214" spans="1:22" s="50" customFormat="1">
      <c r="A214" s="36"/>
      <c r="B214" s="24"/>
      <c r="C214" s="22"/>
      <c r="D214" s="22"/>
      <c r="E214" s="53"/>
      <c r="F214" s="53"/>
      <c r="G214" s="39"/>
      <c r="H214" s="22"/>
      <c r="I214" s="136" t="e">
        <f t="shared" si="6"/>
        <v>#DIV/0!</v>
      </c>
      <c r="J214" s="137">
        <f t="shared" si="7"/>
        <v>0</v>
      </c>
      <c r="K214" s="22"/>
      <c r="L214" s="17"/>
      <c r="M214" s="74">
        <f t="shared" si="8"/>
        <v>0</v>
      </c>
      <c r="N214" s="17"/>
      <c r="O214" s="17"/>
      <c r="P214" s="108"/>
      <c r="Q214" s="39"/>
      <c r="R214" s="53"/>
      <c r="S214" s="39"/>
      <c r="T214" s="39"/>
      <c r="U214" s="39"/>
      <c r="V214" s="39"/>
    </row>
    <row r="215" spans="1:22">
      <c r="A215" s="40"/>
      <c r="B215" s="24"/>
      <c r="C215" s="22"/>
      <c r="D215" s="22"/>
      <c r="E215" s="53"/>
      <c r="F215" s="53"/>
      <c r="G215" s="39"/>
      <c r="H215" s="22"/>
      <c r="I215" s="136" t="e">
        <f t="shared" si="6"/>
        <v>#DIV/0!</v>
      </c>
      <c r="J215" s="137">
        <f t="shared" si="7"/>
        <v>0</v>
      </c>
      <c r="K215" s="22"/>
      <c r="L215" s="17"/>
      <c r="M215" s="74">
        <f t="shared" si="8"/>
        <v>0</v>
      </c>
      <c r="N215" s="17"/>
      <c r="O215" s="17"/>
      <c r="P215" s="108"/>
      <c r="Q215" s="39"/>
      <c r="R215" s="39"/>
      <c r="S215" s="39"/>
      <c r="T215" s="39"/>
      <c r="U215" s="39"/>
      <c r="V215" s="39"/>
    </row>
    <row r="216" spans="1:22">
      <c r="A216" s="36"/>
      <c r="B216" s="24"/>
      <c r="C216" s="22"/>
      <c r="D216" s="22"/>
      <c r="E216" s="53"/>
      <c r="F216" s="53"/>
      <c r="G216" s="39"/>
      <c r="H216" s="22"/>
      <c r="I216" s="136" t="e">
        <f t="shared" si="6"/>
        <v>#DIV/0!</v>
      </c>
      <c r="J216" s="137">
        <f t="shared" si="7"/>
        <v>0</v>
      </c>
      <c r="K216" s="22"/>
      <c r="L216" s="17"/>
      <c r="M216" s="74">
        <f t="shared" si="8"/>
        <v>0</v>
      </c>
      <c r="N216" s="17"/>
      <c r="O216" s="17"/>
      <c r="P216" s="108"/>
      <c r="Q216" s="39"/>
      <c r="R216" s="39"/>
      <c r="S216" s="39"/>
      <c r="T216" s="39"/>
      <c r="U216" s="39"/>
      <c r="V216" s="39"/>
    </row>
    <row r="217" spans="1:22">
      <c r="A217" s="36"/>
      <c r="B217" s="24"/>
      <c r="C217" s="22"/>
      <c r="D217" s="22"/>
      <c r="E217" s="53"/>
      <c r="F217" s="53"/>
      <c r="G217" s="39"/>
      <c r="H217" s="22"/>
      <c r="I217" s="136" t="e">
        <f t="shared" si="6"/>
        <v>#DIV/0!</v>
      </c>
      <c r="J217" s="137">
        <f t="shared" si="7"/>
        <v>0</v>
      </c>
      <c r="K217" s="22"/>
      <c r="L217" s="17"/>
      <c r="M217" s="74">
        <f t="shared" si="8"/>
        <v>0</v>
      </c>
      <c r="N217" s="17"/>
      <c r="O217" s="17"/>
      <c r="P217" s="108"/>
      <c r="Q217" s="39"/>
      <c r="R217" s="39"/>
      <c r="S217" s="39"/>
      <c r="T217" s="39"/>
      <c r="U217" s="39"/>
      <c r="V217" s="39"/>
    </row>
    <row r="218" spans="1:22">
      <c r="A218" s="36"/>
      <c r="B218" s="24"/>
      <c r="C218" s="22"/>
      <c r="D218" s="22"/>
      <c r="E218" s="53"/>
      <c r="F218" s="53"/>
      <c r="G218" s="39"/>
      <c r="H218" s="22"/>
      <c r="I218" s="136" t="e">
        <f t="shared" si="6"/>
        <v>#DIV/0!</v>
      </c>
      <c r="J218" s="137">
        <f t="shared" si="7"/>
        <v>0</v>
      </c>
      <c r="K218" s="22"/>
      <c r="L218" s="17"/>
      <c r="M218" s="74">
        <f t="shared" si="8"/>
        <v>0</v>
      </c>
      <c r="N218" s="17"/>
      <c r="O218" s="54"/>
      <c r="P218" s="108"/>
      <c r="Q218" s="39"/>
      <c r="R218" s="39"/>
      <c r="S218" s="39"/>
      <c r="T218" s="39"/>
      <c r="U218" s="39"/>
      <c r="V218" s="39"/>
    </row>
    <row r="219" spans="1:22">
      <c r="A219" s="36"/>
      <c r="B219" s="24"/>
      <c r="C219" s="22"/>
      <c r="D219" s="22"/>
      <c r="E219" s="53"/>
      <c r="F219" s="53"/>
      <c r="G219" s="39"/>
      <c r="H219" s="22"/>
      <c r="I219" s="136" t="e">
        <f t="shared" si="6"/>
        <v>#DIV/0!</v>
      </c>
      <c r="J219" s="137">
        <f t="shared" si="7"/>
        <v>0</v>
      </c>
      <c r="K219" s="22"/>
      <c r="L219" s="17"/>
      <c r="M219" s="74">
        <f t="shared" si="8"/>
        <v>0</v>
      </c>
      <c r="N219" s="17"/>
      <c r="O219" s="17"/>
      <c r="P219" s="108"/>
      <c r="Q219" s="39"/>
      <c r="R219" s="39"/>
      <c r="S219" s="39"/>
      <c r="T219" s="39"/>
      <c r="U219" s="39"/>
      <c r="V219" s="39"/>
    </row>
    <row r="220" spans="1:22" s="50" customFormat="1">
      <c r="A220" s="55"/>
      <c r="B220" s="43"/>
      <c r="C220" s="47"/>
      <c r="D220" s="47"/>
      <c r="E220" s="52"/>
      <c r="F220" s="52"/>
      <c r="H220" s="47"/>
      <c r="I220" s="136" t="e">
        <f t="shared" si="6"/>
        <v>#DIV/0!</v>
      </c>
      <c r="J220" s="137">
        <f t="shared" si="7"/>
        <v>0</v>
      </c>
      <c r="K220" s="47"/>
      <c r="L220" s="49"/>
      <c r="M220" s="74">
        <f t="shared" si="8"/>
        <v>0</v>
      </c>
      <c r="N220" s="49"/>
      <c r="O220" s="49"/>
      <c r="P220" s="82"/>
      <c r="S220" s="52"/>
    </row>
    <row r="221" spans="1:22">
      <c r="A221" s="36"/>
      <c r="B221" s="24"/>
      <c r="C221" s="22"/>
      <c r="D221" s="22"/>
      <c r="E221" s="53"/>
      <c r="F221" s="53"/>
      <c r="G221" s="39"/>
      <c r="H221" s="22"/>
      <c r="I221" s="136" t="e">
        <f t="shared" si="6"/>
        <v>#DIV/0!</v>
      </c>
      <c r="J221" s="137">
        <f t="shared" si="7"/>
        <v>0</v>
      </c>
      <c r="K221" s="22"/>
      <c r="L221" s="17"/>
      <c r="M221" s="74">
        <f t="shared" si="8"/>
        <v>0</v>
      </c>
      <c r="N221" s="17"/>
      <c r="O221" s="17"/>
      <c r="P221" s="108"/>
      <c r="Q221" s="39"/>
      <c r="R221" s="39"/>
      <c r="S221" s="39"/>
      <c r="T221" s="39"/>
      <c r="U221" s="39"/>
      <c r="V221" s="39"/>
    </row>
    <row r="222" spans="1:22">
      <c r="A222" s="36"/>
      <c r="B222" s="24"/>
      <c r="C222" s="22"/>
      <c r="D222" s="22"/>
      <c r="E222" s="53"/>
      <c r="F222" s="53"/>
      <c r="G222" s="39"/>
      <c r="H222" s="22"/>
      <c r="I222" s="136" t="e">
        <f t="shared" si="6"/>
        <v>#DIV/0!</v>
      </c>
      <c r="J222" s="137">
        <f t="shared" si="7"/>
        <v>0</v>
      </c>
      <c r="K222" s="22"/>
      <c r="L222" s="17"/>
      <c r="M222" s="74">
        <f t="shared" si="8"/>
        <v>0</v>
      </c>
      <c r="N222" s="17"/>
      <c r="O222" s="17"/>
      <c r="P222" s="108"/>
      <c r="Q222" s="39"/>
      <c r="R222" s="39"/>
      <c r="S222" s="39"/>
      <c r="T222" s="39"/>
      <c r="U222" s="39"/>
      <c r="V222" s="39"/>
    </row>
    <row r="223" spans="1:22">
      <c r="A223" s="36"/>
      <c r="B223" s="24"/>
      <c r="C223" s="22"/>
      <c r="D223" s="22"/>
      <c r="E223" s="53"/>
      <c r="F223" s="53"/>
      <c r="G223" s="39"/>
      <c r="H223" s="22"/>
      <c r="I223" s="136" t="e">
        <f t="shared" si="6"/>
        <v>#DIV/0!</v>
      </c>
      <c r="J223" s="137">
        <f t="shared" si="7"/>
        <v>0</v>
      </c>
      <c r="K223" s="22"/>
      <c r="L223" s="17"/>
      <c r="M223" s="74">
        <f t="shared" si="8"/>
        <v>0</v>
      </c>
      <c r="N223" s="17"/>
      <c r="O223" s="17"/>
      <c r="P223" s="108"/>
      <c r="Q223" s="39"/>
      <c r="R223" s="39"/>
      <c r="S223" s="39"/>
      <c r="T223" s="39"/>
      <c r="U223" s="39"/>
      <c r="V223" s="39"/>
    </row>
    <row r="224" spans="1:22" s="50" customFormat="1">
      <c r="A224" s="36"/>
      <c r="B224" s="106"/>
      <c r="C224" s="22"/>
      <c r="D224" s="22"/>
      <c r="E224" s="53"/>
      <c r="F224" s="53"/>
      <c r="G224" s="39"/>
      <c r="H224" s="22"/>
      <c r="I224" s="136" t="e">
        <f t="shared" si="6"/>
        <v>#DIV/0!</v>
      </c>
      <c r="J224" s="137">
        <f t="shared" si="7"/>
        <v>0</v>
      </c>
      <c r="K224" s="22"/>
      <c r="L224" s="17"/>
      <c r="M224" s="74">
        <f t="shared" si="8"/>
        <v>0</v>
      </c>
      <c r="N224" s="17"/>
      <c r="O224" s="17"/>
      <c r="P224" s="108"/>
      <c r="Q224" s="39"/>
      <c r="R224" s="53"/>
      <c r="S224" s="39"/>
      <c r="T224" s="39"/>
      <c r="U224" s="39"/>
      <c r="V224" s="39"/>
    </row>
    <row r="225" spans="1:22">
      <c r="A225" s="36"/>
      <c r="B225" s="106"/>
      <c r="C225" s="22"/>
      <c r="D225" s="22"/>
      <c r="E225" s="39"/>
      <c r="F225" s="39"/>
      <c r="G225" s="39"/>
      <c r="H225" s="22"/>
      <c r="I225" s="136" t="e">
        <f t="shared" si="6"/>
        <v>#DIV/0!</v>
      </c>
      <c r="J225" s="137">
        <f t="shared" si="7"/>
        <v>0</v>
      </c>
      <c r="K225" s="22"/>
      <c r="L225" s="17"/>
      <c r="M225" s="74">
        <f t="shared" si="8"/>
        <v>0</v>
      </c>
      <c r="N225" s="17"/>
      <c r="O225" s="17"/>
      <c r="P225" s="22"/>
      <c r="Q225" s="39"/>
      <c r="R225" s="39"/>
      <c r="S225" s="39"/>
      <c r="T225" s="39"/>
      <c r="U225" s="39"/>
      <c r="V225" s="39"/>
    </row>
    <row r="226" spans="1:22">
      <c r="I226" s="136" t="e">
        <f t="shared" si="6"/>
        <v>#DIV/0!</v>
      </c>
      <c r="J226" s="137">
        <f t="shared" si="7"/>
        <v>0</v>
      </c>
      <c r="M226" s="74">
        <f t="shared" si="8"/>
        <v>0</v>
      </c>
    </row>
    <row r="227" spans="1:22">
      <c r="I227" s="136" t="e">
        <f t="shared" si="6"/>
        <v>#DIV/0!</v>
      </c>
      <c r="J227" s="137">
        <f t="shared" si="7"/>
        <v>0</v>
      </c>
      <c r="M227" s="74">
        <f t="shared" si="8"/>
        <v>0</v>
      </c>
    </row>
    <row r="228" spans="1:22">
      <c r="I228" s="136" t="e">
        <f t="shared" si="6"/>
        <v>#DIV/0!</v>
      </c>
      <c r="J228" s="16">
        <f t="shared" si="7"/>
        <v>0</v>
      </c>
      <c r="M228" s="74">
        <f t="shared" si="8"/>
        <v>0</v>
      </c>
    </row>
    <row r="229" spans="1:22">
      <c r="I229" s="15" t="e">
        <f t="shared" si="6"/>
        <v>#DIV/0!</v>
      </c>
      <c r="J229" s="16">
        <f t="shared" si="7"/>
        <v>0</v>
      </c>
      <c r="M229" s="74">
        <f t="shared" si="8"/>
        <v>0</v>
      </c>
    </row>
    <row r="230" spans="1:22">
      <c r="I230" s="15" t="e">
        <f t="shared" si="6"/>
        <v>#DIV/0!</v>
      </c>
      <c r="J230" s="16">
        <f t="shared" si="7"/>
        <v>0</v>
      </c>
      <c r="M230" s="74">
        <f t="shared" si="8"/>
        <v>0</v>
      </c>
    </row>
    <row r="231" spans="1:22">
      <c r="I231" s="15" t="e">
        <f t="shared" si="6"/>
        <v>#DIV/0!</v>
      </c>
      <c r="J231" s="16">
        <f t="shared" si="7"/>
        <v>0</v>
      </c>
      <c r="M231" s="74">
        <f t="shared" si="8"/>
        <v>0</v>
      </c>
    </row>
    <row r="232" spans="1:22">
      <c r="I232" s="15" t="e">
        <f t="shared" si="6"/>
        <v>#DIV/0!</v>
      </c>
      <c r="J232" s="16">
        <f t="shared" si="7"/>
        <v>0</v>
      </c>
      <c r="M232" s="74">
        <f t="shared" si="8"/>
        <v>0</v>
      </c>
    </row>
    <row r="233" spans="1:22">
      <c r="I233" s="15" t="e">
        <f t="shared" si="6"/>
        <v>#DIV/0!</v>
      </c>
      <c r="J233" s="16">
        <f t="shared" si="7"/>
        <v>0</v>
      </c>
      <c r="M233" s="74">
        <f t="shared" si="8"/>
        <v>0</v>
      </c>
    </row>
    <row r="234" spans="1:22">
      <c r="I234" s="15" t="e">
        <f t="shared" si="6"/>
        <v>#DIV/0!</v>
      </c>
      <c r="J234" s="16">
        <f t="shared" si="7"/>
        <v>0</v>
      </c>
      <c r="M234" s="74">
        <f t="shared" si="8"/>
        <v>0</v>
      </c>
    </row>
    <row r="235" spans="1:22">
      <c r="I235" s="15" t="e">
        <f t="shared" si="6"/>
        <v>#DIV/0!</v>
      </c>
      <c r="J235" s="16">
        <f t="shared" si="7"/>
        <v>0</v>
      </c>
      <c r="M235" s="74">
        <f t="shared" si="8"/>
        <v>0</v>
      </c>
    </row>
    <row r="236" spans="1:22">
      <c r="I236" s="15" t="e">
        <f t="shared" si="6"/>
        <v>#DIV/0!</v>
      </c>
      <c r="J236" s="16">
        <f t="shared" si="7"/>
        <v>0</v>
      </c>
      <c r="M236" s="74">
        <f t="shared" si="8"/>
        <v>0</v>
      </c>
    </row>
    <row r="237" spans="1:22">
      <c r="I237" s="15" t="e">
        <f t="shared" si="6"/>
        <v>#DIV/0!</v>
      </c>
      <c r="J237" s="16">
        <f t="shared" si="7"/>
        <v>0</v>
      </c>
      <c r="M237" s="74">
        <f t="shared" si="8"/>
        <v>0</v>
      </c>
    </row>
    <row r="238" spans="1:22">
      <c r="I238" s="15" t="e">
        <f t="shared" si="6"/>
        <v>#DIV/0!</v>
      </c>
      <c r="J238" s="16">
        <f t="shared" si="7"/>
        <v>0</v>
      </c>
      <c r="M238" s="74">
        <f t="shared" si="8"/>
        <v>0</v>
      </c>
    </row>
  </sheetData>
  <conditionalFormatting sqref="K212:K1048576 K1:K205">
    <cfRule type="cellIs" dxfId="314" priority="43" operator="equal">
      <formula>"Yes"</formula>
    </cfRule>
  </conditionalFormatting>
  <conditionalFormatting sqref="H30:H205 H212:H1048576 H1">
    <cfRule type="cellIs" dxfId="313" priority="42" operator="equal">
      <formula>"None"</formula>
    </cfRule>
  </conditionalFormatting>
  <conditionalFormatting sqref="P56:P205 P212:P1048576 P1">
    <cfRule type="cellIs" dxfId="312" priority="41" operator="lessThan">
      <formula>10000</formula>
    </cfRule>
  </conditionalFormatting>
  <conditionalFormatting sqref="I40:I1048576 I1">
    <cfRule type="cellIs" dxfId="311" priority="40" operator="greaterThan">
      <formula>0.25</formula>
    </cfRule>
  </conditionalFormatting>
  <conditionalFormatting sqref="I2:I238">
    <cfRule type="cellIs" dxfId="310" priority="39" operator="greaterThan">
      <formula>0.15</formula>
    </cfRule>
  </conditionalFormatting>
  <conditionalFormatting sqref="J1:J1048576">
    <cfRule type="cellIs" dxfId="309" priority="38" operator="lessThan">
      <formula>4.99</formula>
    </cfRule>
  </conditionalFormatting>
  <conditionalFormatting sqref="P2:P55">
    <cfRule type="cellIs" dxfId="308" priority="37" operator="lessThan">
      <formula>16000</formula>
    </cfRule>
  </conditionalFormatting>
  <conditionalFormatting sqref="K206">
    <cfRule type="cellIs" dxfId="307" priority="36" operator="equal">
      <formula>"Yes"</formula>
    </cfRule>
  </conditionalFormatting>
  <conditionalFormatting sqref="H206">
    <cfRule type="cellIs" dxfId="306" priority="35" operator="equal">
      <formula>"None"</formula>
    </cfRule>
  </conditionalFormatting>
  <conditionalFormatting sqref="P206">
    <cfRule type="cellIs" dxfId="305" priority="34" operator="lessThan">
      <formula>10000</formula>
    </cfRule>
  </conditionalFormatting>
  <conditionalFormatting sqref="I206">
    <cfRule type="cellIs" dxfId="304" priority="33" operator="greaterThan">
      <formula>0.25</formula>
    </cfRule>
  </conditionalFormatting>
  <conditionalFormatting sqref="I206">
    <cfRule type="cellIs" dxfId="303" priority="32" operator="greaterThan">
      <formula>0.15</formula>
    </cfRule>
  </conditionalFormatting>
  <conditionalFormatting sqref="J206">
    <cfRule type="cellIs" dxfId="302" priority="31" operator="lessThan">
      <formula>4.99</formula>
    </cfRule>
  </conditionalFormatting>
  <conditionalFormatting sqref="K207">
    <cfRule type="cellIs" dxfId="301" priority="30" operator="equal">
      <formula>"Yes"</formula>
    </cfRule>
  </conditionalFormatting>
  <conditionalFormatting sqref="H207">
    <cfRule type="cellIs" dxfId="300" priority="29" operator="equal">
      <formula>"None"</formula>
    </cfRule>
  </conditionalFormatting>
  <conditionalFormatting sqref="P207">
    <cfRule type="cellIs" dxfId="299" priority="28" operator="lessThan">
      <formula>10000</formula>
    </cfRule>
  </conditionalFormatting>
  <conditionalFormatting sqref="I207">
    <cfRule type="cellIs" dxfId="298" priority="27" operator="greaterThan">
      <formula>0.25</formula>
    </cfRule>
  </conditionalFormatting>
  <conditionalFormatting sqref="I207">
    <cfRule type="cellIs" dxfId="297" priority="26" operator="greaterThan">
      <formula>0.15</formula>
    </cfRule>
  </conditionalFormatting>
  <conditionalFormatting sqref="J207">
    <cfRule type="cellIs" dxfId="296" priority="25" operator="lessThan">
      <formula>4.99</formula>
    </cfRule>
  </conditionalFormatting>
  <conditionalFormatting sqref="K208">
    <cfRule type="cellIs" dxfId="295" priority="24" operator="equal">
      <formula>"Yes"</formula>
    </cfRule>
  </conditionalFormatting>
  <conditionalFormatting sqref="H208">
    <cfRule type="cellIs" dxfId="294" priority="23" operator="equal">
      <formula>"None"</formula>
    </cfRule>
  </conditionalFormatting>
  <conditionalFormatting sqref="P208">
    <cfRule type="cellIs" dxfId="293" priority="22" operator="lessThan">
      <formula>10000</formula>
    </cfRule>
  </conditionalFormatting>
  <conditionalFormatting sqref="I208">
    <cfRule type="cellIs" dxfId="292" priority="21" operator="greaterThan">
      <formula>0.25</formula>
    </cfRule>
  </conditionalFormatting>
  <conditionalFormatting sqref="I208">
    <cfRule type="cellIs" dxfId="291" priority="20" operator="greaterThan">
      <formula>0.15</formula>
    </cfRule>
  </conditionalFormatting>
  <conditionalFormatting sqref="J208">
    <cfRule type="cellIs" dxfId="290" priority="19" operator="lessThan">
      <formula>4.99</formula>
    </cfRule>
  </conditionalFormatting>
  <conditionalFormatting sqref="K209">
    <cfRule type="cellIs" dxfId="289" priority="18" operator="equal">
      <formula>"Yes"</formula>
    </cfRule>
  </conditionalFormatting>
  <conditionalFormatting sqref="H209">
    <cfRule type="cellIs" dxfId="288" priority="17" operator="equal">
      <formula>"None"</formula>
    </cfRule>
  </conditionalFormatting>
  <conditionalFormatting sqref="P209">
    <cfRule type="cellIs" dxfId="287" priority="16" operator="lessThan">
      <formula>10000</formula>
    </cfRule>
  </conditionalFormatting>
  <conditionalFormatting sqref="I209">
    <cfRule type="cellIs" dxfId="286" priority="15" operator="greaterThan">
      <formula>0.25</formula>
    </cfRule>
  </conditionalFormatting>
  <conditionalFormatting sqref="I209">
    <cfRule type="cellIs" dxfId="285" priority="14" operator="greaterThan">
      <formula>0.15</formula>
    </cfRule>
  </conditionalFormatting>
  <conditionalFormatting sqref="J209">
    <cfRule type="cellIs" dxfId="284" priority="13" operator="lessThan">
      <formula>4.99</formula>
    </cfRule>
  </conditionalFormatting>
  <conditionalFormatting sqref="K210">
    <cfRule type="cellIs" dxfId="283" priority="12" operator="equal">
      <formula>"Yes"</formula>
    </cfRule>
  </conditionalFormatting>
  <conditionalFormatting sqref="H210">
    <cfRule type="cellIs" dxfId="282" priority="11" operator="equal">
      <formula>"None"</formula>
    </cfRule>
  </conditionalFormatting>
  <conditionalFormatting sqref="P210">
    <cfRule type="cellIs" dxfId="281" priority="10" operator="lessThan">
      <formula>10000</formula>
    </cfRule>
  </conditionalFormatting>
  <conditionalFormatting sqref="I210:I225">
    <cfRule type="cellIs" dxfId="280" priority="9" operator="greaterThan">
      <formula>0.25</formula>
    </cfRule>
  </conditionalFormatting>
  <conditionalFormatting sqref="I210:I225">
    <cfRule type="cellIs" dxfId="279" priority="8" operator="greaterThan">
      <formula>0.15</formula>
    </cfRule>
  </conditionalFormatting>
  <conditionalFormatting sqref="J210:J221">
    <cfRule type="cellIs" dxfId="278" priority="7" operator="lessThan">
      <formula>4.99</formula>
    </cfRule>
  </conditionalFormatting>
  <conditionalFormatting sqref="K211">
    <cfRule type="cellIs" dxfId="277" priority="6" operator="equal">
      <formula>"Yes"</formula>
    </cfRule>
  </conditionalFormatting>
  <conditionalFormatting sqref="H211">
    <cfRule type="cellIs" dxfId="276" priority="5" operator="equal">
      <formula>"None"</formula>
    </cfRule>
  </conditionalFormatting>
  <conditionalFormatting sqref="P211">
    <cfRule type="cellIs" dxfId="275" priority="4" operator="lessThan">
      <formula>10000</formula>
    </cfRule>
  </conditionalFormatting>
  <conditionalFormatting sqref="I211">
    <cfRule type="cellIs" dxfId="274" priority="3" operator="greaterThan">
      <formula>0.25</formula>
    </cfRule>
  </conditionalFormatting>
  <conditionalFormatting sqref="I211">
    <cfRule type="cellIs" dxfId="273" priority="2" operator="greaterThan">
      <formula>0.15</formula>
    </cfRule>
  </conditionalFormatting>
  <conditionalFormatting sqref="J211">
    <cfRule type="cellIs" dxfId="272" priority="1" operator="lessThan">
      <formula>4.99</formula>
    </cfRule>
  </conditionalFormatting>
  <hyperlinks>
    <hyperlink ref="E2" r:id="rId1"/>
    <hyperlink ref="F2" r:id="rId2"/>
    <hyperlink ref="E3" r:id="rId3"/>
    <hyperlink ref="F3" r:id="rId4"/>
    <hyperlink ref="E4" r:id="rId5"/>
    <hyperlink ref="F4" r:id="rId6"/>
    <hyperlink ref="E5" r:id="rId7"/>
    <hyperlink ref="F5" r:id="rId8"/>
    <hyperlink ref="E6" r:id="rId9"/>
    <hyperlink ref="F6" r:id="rId10"/>
    <hyperlink ref="E7" r:id="rId11"/>
    <hyperlink ref="F7" r:id="rId12"/>
    <hyperlink ref="E8" r:id="rId13"/>
    <hyperlink ref="F8" r:id="rId14"/>
    <hyperlink ref="E9" r:id="rId15"/>
    <hyperlink ref="F9" r:id="rId16"/>
    <hyperlink ref="E10" r:id="rId17"/>
    <hyperlink ref="F10" r:id="rId18"/>
    <hyperlink ref="F11" r:id="rId19"/>
    <hyperlink ref="E12" r:id="rId20"/>
    <hyperlink ref="F12" r:id="rId21"/>
    <hyperlink ref="E13" r:id="rId22"/>
    <hyperlink ref="F13" r:id="rId23"/>
  </hyperlinks>
  <pageMargins left="0.7" right="0.7" top="0.75" bottom="0.75" header="0.3" footer="0.3"/>
  <pageSetup orientation="portrait" r:id="rId24"/>
</worksheet>
</file>

<file path=xl/worksheets/sheet7.xml><?xml version="1.0" encoding="utf-8"?>
<worksheet xmlns="http://schemas.openxmlformats.org/spreadsheetml/2006/main" xmlns:r="http://schemas.openxmlformats.org/officeDocument/2006/relationships">
  <dimension ref="A1:X239"/>
  <sheetViews>
    <sheetView workbookViewId="0">
      <pane ySplit="1" topLeftCell="A18" activePane="bottomLeft" state="frozen"/>
      <selection pane="bottomLeft" activeCell="J239" sqref="J239"/>
    </sheetView>
  </sheetViews>
  <sheetFormatPr defaultRowHeight="15"/>
  <cols>
    <col min="1" max="1" width="10.42578125" style="12" customWidth="1"/>
    <col min="2" max="2" width="21.42578125" style="28" customWidth="1"/>
    <col min="3" max="3" width="14.42578125" style="6" customWidth="1"/>
    <col min="4" max="4" width="14.42578125" style="6" hidden="1" customWidth="1"/>
    <col min="5" max="5" width="10.85546875" customWidth="1"/>
    <col min="6" max="6" width="11.140625" customWidth="1"/>
    <col min="7" max="7" width="11.140625" hidden="1" customWidth="1"/>
    <col min="8" max="8" width="13.42578125" style="6" hidden="1" customWidth="1"/>
    <col min="9" max="9" width="7.42578125" style="4" customWidth="1"/>
    <col min="10" max="10" width="8.85546875" style="8" customWidth="1"/>
    <col min="11" max="11" width="7" style="6" customWidth="1"/>
    <col min="12" max="13" width="10" style="1" customWidth="1"/>
    <col min="14" max="14" width="8.42578125" style="1" customWidth="1"/>
    <col min="15" max="15" width="10.85546875" style="1" customWidth="1"/>
    <col min="16" max="16" width="10.85546875" style="6" customWidth="1"/>
    <col min="18" max="18" width="10.140625" customWidth="1"/>
  </cols>
  <sheetData>
    <row r="1" spans="1:23" s="18" customFormat="1" ht="28.5" customHeight="1" thickBot="1">
      <c r="A1" s="57" t="s">
        <v>23</v>
      </c>
      <c r="B1" s="25" t="s">
        <v>7</v>
      </c>
      <c r="C1" s="18" t="s">
        <v>19</v>
      </c>
      <c r="D1" s="18" t="s">
        <v>1959</v>
      </c>
      <c r="E1" s="18" t="s">
        <v>14</v>
      </c>
      <c r="F1" s="18" t="s">
        <v>1</v>
      </c>
      <c r="G1" s="18" t="s">
        <v>40</v>
      </c>
      <c r="H1" s="18" t="s">
        <v>8</v>
      </c>
      <c r="I1" s="19" t="s">
        <v>9</v>
      </c>
      <c r="J1" s="20" t="s">
        <v>10</v>
      </c>
      <c r="K1" s="18" t="s">
        <v>4</v>
      </c>
      <c r="L1" s="21" t="s">
        <v>3</v>
      </c>
      <c r="M1" s="21" t="s">
        <v>11</v>
      </c>
      <c r="N1" s="21" t="s">
        <v>24</v>
      </c>
      <c r="O1" s="21" t="s">
        <v>0</v>
      </c>
      <c r="P1" s="18" t="s">
        <v>2</v>
      </c>
    </row>
    <row r="2" spans="1:23" s="106" customFormat="1" ht="15.75" customHeight="1">
      <c r="A2" s="107">
        <v>44704</v>
      </c>
      <c r="B2" s="58" t="s">
        <v>5394</v>
      </c>
      <c r="C2" s="111" t="s">
        <v>5395</v>
      </c>
      <c r="D2" s="111"/>
      <c r="E2" s="103" t="s">
        <v>5397</v>
      </c>
      <c r="F2" s="103" t="s">
        <v>5396</v>
      </c>
      <c r="G2" s="103"/>
      <c r="H2" s="105"/>
      <c r="I2" s="136">
        <f t="shared" ref="I2:I65" si="0">J2/O2</f>
        <v>-0.43229665071770329</v>
      </c>
      <c r="J2" s="137">
        <f t="shared" ref="J2:J65" si="1">L2-N2-O2-M2</f>
        <v>-9.9384999999999977</v>
      </c>
      <c r="K2" s="105" t="s">
        <v>30</v>
      </c>
      <c r="L2" s="74">
        <v>22.99</v>
      </c>
      <c r="M2" s="74">
        <f>L2*15%</f>
        <v>3.4484999999999997</v>
      </c>
      <c r="N2" s="74">
        <v>6.49</v>
      </c>
      <c r="O2" s="74">
        <v>22.99</v>
      </c>
      <c r="P2" s="110">
        <v>13631</v>
      </c>
    </row>
    <row r="3" spans="1:23" s="106" customFormat="1" ht="16.350000000000001" customHeight="1">
      <c r="A3" s="107"/>
      <c r="B3" s="58" t="s">
        <v>5398</v>
      </c>
      <c r="C3" s="111" t="s">
        <v>5400</v>
      </c>
      <c r="D3" s="111"/>
      <c r="E3" s="103" t="s">
        <v>5401</v>
      </c>
      <c r="F3" s="103" t="s">
        <v>5399</v>
      </c>
      <c r="G3" s="103"/>
      <c r="H3" s="105"/>
      <c r="I3" s="136">
        <f t="shared" si="0"/>
        <v>-0.42587533666794913</v>
      </c>
      <c r="J3" s="137">
        <f t="shared" si="1"/>
        <v>-11.068499999999997</v>
      </c>
      <c r="K3" s="105" t="s">
        <v>30</v>
      </c>
      <c r="L3" s="74">
        <v>25.99</v>
      </c>
      <c r="M3" s="74">
        <f t="shared" ref="M3:M58" si="2">L3*15%</f>
        <v>3.8984999999999994</v>
      </c>
      <c r="N3" s="74">
        <v>7.17</v>
      </c>
      <c r="O3" s="74">
        <v>25.99</v>
      </c>
      <c r="P3" s="110">
        <v>28238</v>
      </c>
    </row>
    <row r="4" spans="1:23" s="106" customFormat="1" ht="16.350000000000001" customHeight="1">
      <c r="A4" s="107"/>
      <c r="B4" s="58" t="s">
        <v>5402</v>
      </c>
      <c r="C4" s="111" t="s">
        <v>5403</v>
      </c>
      <c r="D4" s="111"/>
      <c r="E4" s="103" t="s">
        <v>5405</v>
      </c>
      <c r="F4" s="103" t="s">
        <v>5404</v>
      </c>
      <c r="G4" s="103"/>
      <c r="H4" s="105"/>
      <c r="I4" s="136">
        <f t="shared" si="0"/>
        <v>0.88927380511300491</v>
      </c>
      <c r="J4" s="137">
        <f t="shared" si="1"/>
        <v>24.0015</v>
      </c>
      <c r="K4" s="105" t="s">
        <v>30</v>
      </c>
      <c r="L4" s="74">
        <v>59.99</v>
      </c>
      <c r="M4" s="74">
        <f t="shared" si="2"/>
        <v>8.9984999999999999</v>
      </c>
      <c r="N4" s="74"/>
      <c r="O4" s="74">
        <v>26.99</v>
      </c>
      <c r="P4" s="110">
        <v>91705</v>
      </c>
      <c r="R4" s="115"/>
    </row>
    <row r="5" spans="1:23" s="106" customFormat="1" ht="16.350000000000001" customHeight="1">
      <c r="A5" s="107"/>
      <c r="B5" s="58" t="s">
        <v>5406</v>
      </c>
      <c r="C5" s="111" t="s">
        <v>5408</v>
      </c>
      <c r="D5" s="111"/>
      <c r="E5" s="103" t="s">
        <v>5409</v>
      </c>
      <c r="F5" s="103" t="s">
        <v>5407</v>
      </c>
      <c r="G5" s="103"/>
      <c r="H5" s="105"/>
      <c r="I5" s="136">
        <f t="shared" si="0"/>
        <v>0.14549999999999991</v>
      </c>
      <c r="J5" s="137">
        <f t="shared" si="1"/>
        <v>1.8914999999999988</v>
      </c>
      <c r="K5" s="105" t="s">
        <v>17</v>
      </c>
      <c r="L5" s="74">
        <v>23.99</v>
      </c>
      <c r="M5" s="74">
        <f t="shared" si="2"/>
        <v>3.5984999999999996</v>
      </c>
      <c r="N5" s="74">
        <v>5.5</v>
      </c>
      <c r="O5" s="74">
        <v>13</v>
      </c>
      <c r="P5" s="110">
        <v>22705</v>
      </c>
    </row>
    <row r="6" spans="1:23" s="106" customFormat="1" ht="16.350000000000001" customHeight="1">
      <c r="A6" s="107"/>
      <c r="B6" s="58" t="s">
        <v>5410</v>
      </c>
      <c r="C6" s="111" t="s">
        <v>5412</v>
      </c>
      <c r="D6" s="111"/>
      <c r="E6" s="103" t="s">
        <v>5413</v>
      </c>
      <c r="F6" s="103" t="s">
        <v>5411</v>
      </c>
      <c r="G6" s="103"/>
      <c r="H6" s="105"/>
      <c r="I6" s="136">
        <f t="shared" si="0"/>
        <v>0.26438461538461538</v>
      </c>
      <c r="J6" s="137">
        <f t="shared" si="1"/>
        <v>3.4370000000000003</v>
      </c>
      <c r="K6" s="105" t="s">
        <v>17</v>
      </c>
      <c r="L6" s="74">
        <v>26.02</v>
      </c>
      <c r="M6" s="74">
        <f t="shared" si="2"/>
        <v>3.9029999999999996</v>
      </c>
      <c r="N6" s="74">
        <v>5.68</v>
      </c>
      <c r="O6" s="74">
        <v>13</v>
      </c>
      <c r="P6" s="110">
        <v>36295</v>
      </c>
    </row>
    <row r="7" spans="1:23" s="106" customFormat="1" ht="16.350000000000001" customHeight="1">
      <c r="A7" s="107"/>
      <c r="B7" s="58" t="s">
        <v>5414</v>
      </c>
      <c r="C7" s="111" t="s">
        <v>5416</v>
      </c>
      <c r="D7" s="111"/>
      <c r="E7" s="103" t="s">
        <v>5417</v>
      </c>
      <c r="F7" s="103" t="s">
        <v>5415</v>
      </c>
      <c r="G7" s="103"/>
      <c r="H7" s="105"/>
      <c r="I7" s="136">
        <f t="shared" si="0"/>
        <v>-0.10909090909090907</v>
      </c>
      <c r="J7" s="137">
        <f t="shared" si="1"/>
        <v>-1.1999999999999997</v>
      </c>
      <c r="K7" s="105" t="s">
        <v>17</v>
      </c>
      <c r="L7" s="74">
        <v>18</v>
      </c>
      <c r="M7" s="74">
        <f t="shared" si="2"/>
        <v>2.6999999999999997</v>
      </c>
      <c r="N7" s="74">
        <v>5.5</v>
      </c>
      <c r="O7" s="114">
        <v>11</v>
      </c>
      <c r="P7" s="110">
        <v>8673</v>
      </c>
      <c r="R7" s="115"/>
    </row>
    <row r="8" spans="1:23" s="106" customFormat="1" ht="16.350000000000001" customHeight="1">
      <c r="A8" s="107"/>
      <c r="B8" s="121" t="s">
        <v>5418</v>
      </c>
      <c r="C8" s="111" t="s">
        <v>5420</v>
      </c>
      <c r="D8" s="111"/>
      <c r="E8" s="103" t="s">
        <v>5419</v>
      </c>
      <c r="F8" s="115" t="s">
        <v>5421</v>
      </c>
      <c r="G8" s="103"/>
      <c r="H8" s="105"/>
      <c r="I8" s="136">
        <f t="shared" si="0"/>
        <v>0.47030000000000011</v>
      </c>
      <c r="J8" s="137">
        <f t="shared" si="1"/>
        <v>4.7030000000000012</v>
      </c>
      <c r="K8" s="105" t="s">
        <v>17</v>
      </c>
      <c r="L8" s="74">
        <v>23.98</v>
      </c>
      <c r="M8" s="74">
        <f t="shared" si="2"/>
        <v>3.597</v>
      </c>
      <c r="N8" s="74">
        <v>5.68</v>
      </c>
      <c r="O8" s="74">
        <v>10</v>
      </c>
      <c r="P8" s="110">
        <v>3579</v>
      </c>
      <c r="R8" s="115"/>
    </row>
    <row r="9" spans="1:23" s="106" customFormat="1" ht="16.350000000000001" customHeight="1">
      <c r="A9" s="104"/>
      <c r="B9" s="121" t="s">
        <v>5422</v>
      </c>
      <c r="C9" s="111" t="s">
        <v>5424</v>
      </c>
      <c r="D9" s="111"/>
      <c r="E9" s="103" t="s">
        <v>5423</v>
      </c>
      <c r="F9" s="103" t="s">
        <v>5425</v>
      </c>
      <c r="G9" s="103"/>
      <c r="H9" s="105"/>
      <c r="I9" s="136">
        <f t="shared" si="0"/>
        <v>-0.2036</v>
      </c>
      <c r="J9" s="137">
        <f t="shared" si="1"/>
        <v>-2.036</v>
      </c>
      <c r="K9" s="105" t="s">
        <v>17</v>
      </c>
      <c r="L9" s="74">
        <v>15.84</v>
      </c>
      <c r="M9" s="74">
        <f t="shared" si="2"/>
        <v>2.3759999999999999</v>
      </c>
      <c r="N9" s="116">
        <v>5.5</v>
      </c>
      <c r="O9" s="74">
        <v>10</v>
      </c>
      <c r="P9" s="110">
        <v>55088</v>
      </c>
      <c r="S9" s="115"/>
    </row>
    <row r="10" spans="1:23" s="106" customFormat="1" ht="16.350000000000001" customHeight="1">
      <c r="A10" s="107"/>
      <c r="B10" s="58" t="s">
        <v>5426</v>
      </c>
      <c r="C10" s="111" t="s">
        <v>5428</v>
      </c>
      <c r="D10" s="111"/>
      <c r="E10" s="103" t="s">
        <v>5427</v>
      </c>
      <c r="F10" s="103" t="s">
        <v>5429</v>
      </c>
      <c r="G10" s="103"/>
      <c r="H10" s="105"/>
      <c r="I10" s="136">
        <f t="shared" si="0"/>
        <v>0.12572222222222226</v>
      </c>
      <c r="J10" s="137">
        <f t="shared" si="1"/>
        <v>1.1315000000000004</v>
      </c>
      <c r="K10" s="105" t="s">
        <v>17</v>
      </c>
      <c r="L10" s="74">
        <v>18.39</v>
      </c>
      <c r="M10" s="74">
        <f t="shared" si="2"/>
        <v>2.7585000000000002</v>
      </c>
      <c r="N10" s="116">
        <v>5.5</v>
      </c>
      <c r="O10" s="74">
        <v>9</v>
      </c>
      <c r="P10" s="110">
        <v>4972</v>
      </c>
    </row>
    <row r="11" spans="1:23" s="106" customFormat="1" ht="16.350000000000001" customHeight="1">
      <c r="A11" s="104"/>
      <c r="B11" s="58" t="s">
        <v>5430</v>
      </c>
      <c r="C11" s="111" t="s">
        <v>5432</v>
      </c>
      <c r="D11" s="111"/>
      <c r="E11" s="103" t="s">
        <v>5431</v>
      </c>
      <c r="F11" s="103" t="s">
        <v>5433</v>
      </c>
      <c r="G11" s="103"/>
      <c r="H11" s="105"/>
      <c r="I11" s="136">
        <f t="shared" si="0"/>
        <v>0.6687777777777778</v>
      </c>
      <c r="J11" s="137">
        <f t="shared" si="1"/>
        <v>6.0190000000000001</v>
      </c>
      <c r="K11" s="105" t="s">
        <v>17</v>
      </c>
      <c r="L11" s="74">
        <v>24.14</v>
      </c>
      <c r="M11" s="74">
        <f t="shared" si="2"/>
        <v>3.621</v>
      </c>
      <c r="N11" s="74">
        <v>5.5</v>
      </c>
      <c r="O11" s="74">
        <v>9</v>
      </c>
      <c r="P11" s="110">
        <v>26035</v>
      </c>
    </row>
    <row r="12" spans="1:23" s="106" customFormat="1" ht="16.350000000000001" customHeight="1">
      <c r="A12" s="104"/>
      <c r="B12" s="58" t="s">
        <v>5434</v>
      </c>
      <c r="C12" s="111" t="s">
        <v>5436</v>
      </c>
      <c r="D12" s="111"/>
      <c r="E12" s="103" t="s">
        <v>5435</v>
      </c>
      <c r="F12" s="103" t="s">
        <v>5437</v>
      </c>
      <c r="G12" s="103"/>
      <c r="H12" s="105"/>
      <c r="I12" s="136">
        <f t="shared" si="0"/>
        <v>-0.285157894736842</v>
      </c>
      <c r="J12" s="137">
        <f t="shared" si="1"/>
        <v>-2.7089999999999992</v>
      </c>
      <c r="K12" s="105" t="s">
        <v>17</v>
      </c>
      <c r="L12" s="74">
        <v>14.46</v>
      </c>
      <c r="M12" s="74">
        <f t="shared" si="2"/>
        <v>2.169</v>
      </c>
      <c r="N12" s="74">
        <v>5.5</v>
      </c>
      <c r="O12" s="74">
        <v>9.5</v>
      </c>
      <c r="P12" s="110">
        <v>16103</v>
      </c>
    </row>
    <row r="13" spans="1:23" s="106" customFormat="1" ht="16.350000000000001" customHeight="1">
      <c r="A13" s="107"/>
      <c r="B13" s="121" t="s">
        <v>5438</v>
      </c>
      <c r="C13" s="111" t="s">
        <v>5440</v>
      </c>
      <c r="D13" s="111"/>
      <c r="E13" s="103" t="s">
        <v>5439</v>
      </c>
      <c r="F13" s="103" t="s">
        <v>5441</v>
      </c>
      <c r="G13" s="103"/>
      <c r="H13" s="105"/>
      <c r="I13" s="136">
        <f t="shared" si="0"/>
        <v>0.44606666666666672</v>
      </c>
      <c r="J13" s="137">
        <f t="shared" si="1"/>
        <v>3.3455000000000004</v>
      </c>
      <c r="K13" s="105" t="s">
        <v>17</v>
      </c>
      <c r="L13" s="116">
        <v>19.23</v>
      </c>
      <c r="M13" s="74">
        <f t="shared" si="2"/>
        <v>2.8845000000000001</v>
      </c>
      <c r="N13" s="74">
        <v>5.5</v>
      </c>
      <c r="O13" s="74">
        <v>7.5</v>
      </c>
      <c r="P13" s="110">
        <v>87759</v>
      </c>
      <c r="R13" s="115"/>
    </row>
    <row r="14" spans="1:23" s="106" customFormat="1" ht="16.350000000000001" customHeight="1">
      <c r="A14" s="104"/>
      <c r="B14" s="58" t="s">
        <v>5442</v>
      </c>
      <c r="C14" s="111" t="s">
        <v>5444</v>
      </c>
      <c r="D14" s="111"/>
      <c r="E14" s="103" t="s">
        <v>5443</v>
      </c>
      <c r="F14" s="103" t="s">
        <v>5445</v>
      </c>
      <c r="G14" s="103"/>
      <c r="H14" s="105"/>
      <c r="I14" s="136">
        <f t="shared" si="0"/>
        <v>1.9185000000000001</v>
      </c>
      <c r="J14" s="137">
        <f t="shared" si="1"/>
        <v>13.429500000000001</v>
      </c>
      <c r="K14" s="105" t="s">
        <v>17</v>
      </c>
      <c r="L14" s="74">
        <v>31.67</v>
      </c>
      <c r="M14" s="74">
        <f t="shared" si="2"/>
        <v>4.7504999999999997</v>
      </c>
      <c r="N14" s="74">
        <v>6.49</v>
      </c>
      <c r="O14" s="74">
        <v>7</v>
      </c>
      <c r="P14" s="110">
        <v>42233</v>
      </c>
      <c r="R14" s="115"/>
    </row>
    <row r="15" spans="1:23" s="106" customFormat="1" ht="16.350000000000001" customHeight="1">
      <c r="A15" s="107"/>
      <c r="B15" s="121" t="s">
        <v>5446</v>
      </c>
      <c r="C15" s="105" t="s">
        <v>5448</v>
      </c>
      <c r="D15" s="105"/>
      <c r="E15" s="103" t="s">
        <v>5447</v>
      </c>
      <c r="F15" s="103" t="s">
        <v>5449</v>
      </c>
      <c r="G15" s="103"/>
      <c r="H15" s="105"/>
      <c r="I15" s="136">
        <f t="shared" si="0"/>
        <v>0.251642857142857</v>
      </c>
      <c r="J15" s="137">
        <f t="shared" si="1"/>
        <v>1.761499999999999</v>
      </c>
      <c r="K15" s="105" t="s">
        <v>17</v>
      </c>
      <c r="L15" s="74">
        <v>16.989999999999998</v>
      </c>
      <c r="M15" s="74">
        <f t="shared" si="2"/>
        <v>2.5484999999999998</v>
      </c>
      <c r="N15" s="74">
        <v>5.68</v>
      </c>
      <c r="O15" s="74">
        <v>7</v>
      </c>
      <c r="P15" s="110">
        <v>37455</v>
      </c>
      <c r="R15" s="115"/>
      <c r="W15" s="115"/>
    </row>
    <row r="16" spans="1:23" s="106" customFormat="1" ht="16.350000000000001" customHeight="1">
      <c r="A16" s="107"/>
      <c r="B16" s="121" t="s">
        <v>5450</v>
      </c>
      <c r="C16" s="105" t="s">
        <v>5452</v>
      </c>
      <c r="D16" s="105"/>
      <c r="E16" s="103" t="s">
        <v>5451</v>
      </c>
      <c r="F16" s="103" t="s">
        <v>5453</v>
      </c>
      <c r="G16" s="103"/>
      <c r="H16" s="105"/>
      <c r="I16" s="136">
        <f t="shared" si="0"/>
        <v>0.31092307692307691</v>
      </c>
      <c r="J16" s="137">
        <f t="shared" si="1"/>
        <v>2.0209999999999999</v>
      </c>
      <c r="K16" s="105" t="s">
        <v>17</v>
      </c>
      <c r="L16" s="74">
        <v>17.66</v>
      </c>
      <c r="M16" s="74">
        <f t="shared" si="2"/>
        <v>2.649</v>
      </c>
      <c r="N16" s="74">
        <v>6.49</v>
      </c>
      <c r="O16" s="74">
        <v>6.5</v>
      </c>
      <c r="P16" s="110">
        <v>48262</v>
      </c>
      <c r="R16" s="115"/>
    </row>
    <row r="17" spans="1:24" s="106" customFormat="1" ht="15" customHeight="1">
      <c r="A17" s="107"/>
      <c r="B17" s="121" t="s">
        <v>5454</v>
      </c>
      <c r="C17" s="105" t="s">
        <v>5456</v>
      </c>
      <c r="D17" s="105"/>
      <c r="E17" s="103" t="s">
        <v>5455</v>
      </c>
      <c r="F17" s="103" t="s">
        <v>5457</v>
      </c>
      <c r="G17" s="103"/>
      <c r="H17" s="105"/>
      <c r="I17" s="136">
        <f t="shared" si="0"/>
        <v>0.70061538461538464</v>
      </c>
      <c r="J17" s="137">
        <f t="shared" si="1"/>
        <v>4.5540000000000003</v>
      </c>
      <c r="K17" s="105" t="s">
        <v>17</v>
      </c>
      <c r="L17" s="74">
        <v>20.64</v>
      </c>
      <c r="M17" s="74">
        <f t="shared" si="2"/>
        <v>3.0960000000000001</v>
      </c>
      <c r="N17" s="74">
        <v>6.49</v>
      </c>
      <c r="O17" s="74">
        <v>6.5</v>
      </c>
      <c r="P17" s="110">
        <v>18687</v>
      </c>
    </row>
    <row r="18" spans="1:24" s="106" customFormat="1" ht="16.350000000000001" customHeight="1">
      <c r="A18" s="107"/>
      <c r="B18" s="121" t="s">
        <v>5458</v>
      </c>
      <c r="C18" s="105" t="s">
        <v>5459</v>
      </c>
      <c r="D18" s="105"/>
      <c r="E18" s="103" t="s">
        <v>5460</v>
      </c>
      <c r="F18" s="103" t="s">
        <v>5461</v>
      </c>
      <c r="G18" s="103"/>
      <c r="H18" s="105"/>
      <c r="I18" s="136">
        <f>J18/O18</f>
        <v>-0.14444444444444443</v>
      </c>
      <c r="J18" s="137">
        <f t="shared" si="1"/>
        <v>-0.64999999999999991</v>
      </c>
      <c r="K18" s="105" t="s">
        <v>17</v>
      </c>
      <c r="L18" s="74">
        <v>11</v>
      </c>
      <c r="M18" s="74">
        <f t="shared" si="2"/>
        <v>1.65</v>
      </c>
      <c r="N18" s="74">
        <v>5.5</v>
      </c>
      <c r="O18" s="74">
        <v>4.5</v>
      </c>
      <c r="P18" s="110">
        <v>4902</v>
      </c>
    </row>
    <row r="19" spans="1:24" s="106" customFormat="1" ht="17.25" customHeight="1">
      <c r="A19" s="104"/>
      <c r="B19" s="121" t="s">
        <v>5462</v>
      </c>
      <c r="C19" s="105" t="s">
        <v>5464</v>
      </c>
      <c r="D19" s="105"/>
      <c r="E19" s="103" t="s">
        <v>5463</v>
      </c>
      <c r="F19" s="103" t="s">
        <v>5465</v>
      </c>
      <c r="G19" s="103"/>
      <c r="H19" s="105"/>
      <c r="I19" s="136">
        <f t="shared" si="0"/>
        <v>3.2536666666666663</v>
      </c>
      <c r="J19" s="137">
        <f t="shared" si="1"/>
        <v>14.641499999999999</v>
      </c>
      <c r="K19" s="105" t="s">
        <v>17</v>
      </c>
      <c r="L19" s="74">
        <v>28.99</v>
      </c>
      <c r="M19" s="74">
        <f t="shared" si="2"/>
        <v>4.3484999999999996</v>
      </c>
      <c r="N19" s="74">
        <v>5.5</v>
      </c>
      <c r="O19" s="74">
        <v>4.5</v>
      </c>
      <c r="P19" s="110">
        <v>82861</v>
      </c>
      <c r="S19" s="115"/>
    </row>
    <row r="20" spans="1:24" s="106" customFormat="1">
      <c r="A20" s="104"/>
      <c r="B20" s="58" t="s">
        <v>5466</v>
      </c>
      <c r="C20" s="105" t="s">
        <v>5468</v>
      </c>
      <c r="D20" s="105"/>
      <c r="E20" s="103" t="s">
        <v>5467</v>
      </c>
      <c r="F20" s="103" t="s">
        <v>5469</v>
      </c>
      <c r="G20" s="103"/>
      <c r="H20" s="105"/>
      <c r="I20" s="136">
        <f t="shared" si="0"/>
        <v>0.47869230769230753</v>
      </c>
      <c r="J20" s="137">
        <f t="shared" si="1"/>
        <v>3.111499999999999</v>
      </c>
      <c r="K20" s="105" t="s">
        <v>17</v>
      </c>
      <c r="L20" s="74">
        <v>17.989999999999998</v>
      </c>
      <c r="M20" s="74">
        <f t="shared" si="2"/>
        <v>2.6984999999999997</v>
      </c>
      <c r="N20" s="74">
        <v>5.68</v>
      </c>
      <c r="O20" s="74">
        <v>6.5</v>
      </c>
      <c r="P20" s="110">
        <v>41796</v>
      </c>
    </row>
    <row r="21" spans="1:24" s="106" customFormat="1">
      <c r="A21" s="107"/>
      <c r="B21" s="58" t="s">
        <v>5470</v>
      </c>
      <c r="C21" s="105" t="s">
        <v>5472</v>
      </c>
      <c r="D21" s="105"/>
      <c r="E21" s="103" t="s">
        <v>5471</v>
      </c>
      <c r="F21" s="103" t="s">
        <v>5473</v>
      </c>
      <c r="G21" s="103"/>
      <c r="H21" s="105"/>
      <c r="I21" s="136">
        <f t="shared" si="0"/>
        <v>4.2555555555555603E-2</v>
      </c>
      <c r="J21" s="137">
        <f t="shared" si="1"/>
        <v>0.19150000000000023</v>
      </c>
      <c r="K21" s="94" t="s">
        <v>17</v>
      </c>
      <c r="L21" s="74">
        <v>11.99</v>
      </c>
      <c r="M21" s="74">
        <f t="shared" si="2"/>
        <v>1.7985</v>
      </c>
      <c r="N21" s="74">
        <v>5.5</v>
      </c>
      <c r="O21" s="74">
        <v>4.5</v>
      </c>
      <c r="P21" s="110">
        <v>28755</v>
      </c>
    </row>
    <row r="22" spans="1:24" s="50" customFormat="1">
      <c r="A22" s="101"/>
      <c r="B22" s="122" t="s">
        <v>5474</v>
      </c>
      <c r="C22" s="94" t="s">
        <v>5476</v>
      </c>
      <c r="D22" s="94"/>
      <c r="E22" s="118" t="s">
        <v>5475</v>
      </c>
      <c r="F22" s="118" t="s">
        <v>5477</v>
      </c>
      <c r="G22" s="118"/>
      <c r="H22" s="94"/>
      <c r="I22" s="97">
        <f t="shared" si="0"/>
        <v>0.90931928687196084</v>
      </c>
      <c r="J22" s="98">
        <f t="shared" si="1"/>
        <v>5.6104999999999983</v>
      </c>
      <c r="K22" s="94" t="s">
        <v>17</v>
      </c>
      <c r="L22" s="99">
        <v>20.329999999999998</v>
      </c>
      <c r="M22" s="99">
        <f t="shared" si="2"/>
        <v>3.0494999999999997</v>
      </c>
      <c r="N22" s="99">
        <v>5.5</v>
      </c>
      <c r="O22" s="99">
        <v>6.17</v>
      </c>
      <c r="P22" s="100" t="s">
        <v>29</v>
      </c>
    </row>
    <row r="23" spans="1:24" s="39" customFormat="1">
      <c r="A23" s="107">
        <v>44705</v>
      </c>
      <c r="B23" s="24" t="s">
        <v>5478</v>
      </c>
      <c r="C23" s="105" t="s">
        <v>5479</v>
      </c>
      <c r="D23" s="105"/>
      <c r="E23" s="103" t="s">
        <v>5481</v>
      </c>
      <c r="F23" s="103" t="s">
        <v>5480</v>
      </c>
      <c r="G23" s="103"/>
      <c r="H23" s="105"/>
      <c r="I23" s="136">
        <f t="shared" si="0"/>
        <v>-0.75506050605060504</v>
      </c>
      <c r="J23" s="137">
        <f t="shared" si="1"/>
        <v>-6.8635000000000002</v>
      </c>
      <c r="K23" s="105" t="s">
        <v>30</v>
      </c>
      <c r="L23" s="74">
        <v>9.09</v>
      </c>
      <c r="M23" s="74">
        <f t="shared" si="2"/>
        <v>1.3634999999999999</v>
      </c>
      <c r="N23" s="74">
        <v>5.5</v>
      </c>
      <c r="O23" s="116">
        <v>9.09</v>
      </c>
      <c r="P23" s="110">
        <v>8522</v>
      </c>
      <c r="R23" s="53"/>
    </row>
    <row r="24" spans="1:24" s="39" customFormat="1">
      <c r="A24" s="104"/>
      <c r="B24" s="24" t="s">
        <v>5482</v>
      </c>
      <c r="C24" s="105" t="s">
        <v>5483</v>
      </c>
      <c r="D24" s="105"/>
      <c r="E24" s="103" t="s">
        <v>5485</v>
      </c>
      <c r="F24" s="103" t="s">
        <v>5484</v>
      </c>
      <c r="G24" s="103"/>
      <c r="H24" s="105"/>
      <c r="I24" s="136">
        <f t="shared" si="0"/>
        <v>-0.79713971397139716</v>
      </c>
      <c r="J24" s="137">
        <f t="shared" si="1"/>
        <v>-7.2459999999999996</v>
      </c>
      <c r="K24" s="105" t="s">
        <v>30</v>
      </c>
      <c r="L24" s="74">
        <v>8.64</v>
      </c>
      <c r="M24" s="74">
        <f t="shared" si="2"/>
        <v>1.296</v>
      </c>
      <c r="N24" s="74">
        <v>5.5</v>
      </c>
      <c r="O24" s="116">
        <v>9.09</v>
      </c>
      <c r="P24" s="110">
        <v>52090</v>
      </c>
    </row>
    <row r="25" spans="1:24" s="39" customFormat="1">
      <c r="A25" s="40"/>
      <c r="B25" s="24" t="s">
        <v>5486</v>
      </c>
      <c r="C25" s="22" t="s">
        <v>5487</v>
      </c>
      <c r="D25" s="22"/>
      <c r="E25" s="103" t="s">
        <v>5489</v>
      </c>
      <c r="F25" s="41" t="s">
        <v>5488</v>
      </c>
      <c r="G25" s="41"/>
      <c r="H25" s="22"/>
      <c r="I25" s="136">
        <f t="shared" si="0"/>
        <v>-0.79713971397139716</v>
      </c>
      <c r="J25" s="137">
        <f t="shared" si="1"/>
        <v>-7.2459999999999996</v>
      </c>
      <c r="K25" s="105" t="s">
        <v>30</v>
      </c>
      <c r="L25" s="74">
        <v>8.64</v>
      </c>
      <c r="M25" s="74">
        <f t="shared" si="2"/>
        <v>1.296</v>
      </c>
      <c r="N25" s="74">
        <v>5.5</v>
      </c>
      <c r="O25" s="116">
        <v>9.09</v>
      </c>
      <c r="P25" s="110">
        <v>16394</v>
      </c>
    </row>
    <row r="26" spans="1:24" s="39" customFormat="1">
      <c r="A26" s="36"/>
      <c r="B26" s="58" t="s">
        <v>5490</v>
      </c>
      <c r="C26" s="22" t="s">
        <v>5491</v>
      </c>
      <c r="D26" s="22"/>
      <c r="E26" s="103" t="s">
        <v>5493</v>
      </c>
      <c r="F26" s="41" t="s">
        <v>5492</v>
      </c>
      <c r="G26" s="41"/>
      <c r="H26" s="22"/>
      <c r="I26" s="136">
        <f t="shared" si="0"/>
        <v>-0.79713971397139716</v>
      </c>
      <c r="J26" s="137">
        <f t="shared" si="1"/>
        <v>-7.2459999999999996</v>
      </c>
      <c r="K26" s="105" t="s">
        <v>30</v>
      </c>
      <c r="L26" s="17">
        <v>8.64</v>
      </c>
      <c r="M26" s="74">
        <f t="shared" si="2"/>
        <v>1.296</v>
      </c>
      <c r="N26" s="74">
        <v>5.5</v>
      </c>
      <c r="O26" s="116">
        <v>9.09</v>
      </c>
      <c r="P26" s="110">
        <v>20648</v>
      </c>
    </row>
    <row r="27" spans="1:24" s="39" customFormat="1">
      <c r="A27" s="40"/>
      <c r="B27" s="58" t="s">
        <v>5494</v>
      </c>
      <c r="C27" s="22" t="s">
        <v>5495</v>
      </c>
      <c r="D27" s="22"/>
      <c r="E27" s="103" t="s">
        <v>5497</v>
      </c>
      <c r="F27" s="41" t="s">
        <v>5496</v>
      </c>
      <c r="G27" s="41"/>
      <c r="H27" s="22"/>
      <c r="I27" s="136">
        <f t="shared" si="0"/>
        <v>0.43092046470062567</v>
      </c>
      <c r="J27" s="137">
        <f t="shared" si="1"/>
        <v>4.822000000000001</v>
      </c>
      <c r="K27" s="105" t="s">
        <v>17</v>
      </c>
      <c r="L27" s="17">
        <v>25.52</v>
      </c>
      <c r="M27" s="74">
        <f t="shared" si="2"/>
        <v>3.8279999999999998</v>
      </c>
      <c r="N27" s="17">
        <v>5.68</v>
      </c>
      <c r="O27" s="17">
        <v>11.19</v>
      </c>
      <c r="P27" s="110">
        <v>82127</v>
      </c>
      <c r="R27" s="53"/>
    </row>
    <row r="28" spans="1:24" s="39" customFormat="1">
      <c r="A28" s="36"/>
      <c r="B28" s="58" t="s">
        <v>5498</v>
      </c>
      <c r="C28" s="22" t="s">
        <v>5499</v>
      </c>
      <c r="D28" s="22"/>
      <c r="E28" s="103" t="s">
        <v>5501</v>
      </c>
      <c r="F28" s="41" t="s">
        <v>5500</v>
      </c>
      <c r="G28" s="41"/>
      <c r="H28" s="22"/>
      <c r="I28" s="136">
        <f t="shared" si="0"/>
        <v>-0.23841793987185808</v>
      </c>
      <c r="J28" s="137">
        <f t="shared" si="1"/>
        <v>-4.8375000000000004</v>
      </c>
      <c r="K28" s="105" t="s">
        <v>30</v>
      </c>
      <c r="L28" s="17">
        <v>24.65</v>
      </c>
      <c r="M28" s="74">
        <f t="shared" si="2"/>
        <v>3.6974999999999998</v>
      </c>
      <c r="N28" s="74">
        <v>5.5</v>
      </c>
      <c r="O28" s="17">
        <v>20.29</v>
      </c>
      <c r="P28" s="110">
        <v>21391</v>
      </c>
      <c r="X28" s="53"/>
    </row>
    <row r="29" spans="1:24" s="106" customFormat="1">
      <c r="A29" s="107"/>
      <c r="B29" s="58" t="s">
        <v>5502</v>
      </c>
      <c r="C29" s="105" t="s">
        <v>5503</v>
      </c>
      <c r="D29" s="105"/>
      <c r="E29" s="103" t="s">
        <v>5505</v>
      </c>
      <c r="F29" s="103" t="s">
        <v>5504</v>
      </c>
      <c r="G29" s="103"/>
      <c r="H29" s="105"/>
      <c r="I29" s="136">
        <f t="shared" si="0"/>
        <v>0.24058786741713567</v>
      </c>
      <c r="J29" s="137">
        <f t="shared" si="1"/>
        <v>3.8469999999999995</v>
      </c>
      <c r="K29" s="105" t="s">
        <v>30</v>
      </c>
      <c r="L29" s="74">
        <v>30.02</v>
      </c>
      <c r="M29" s="74">
        <f t="shared" si="2"/>
        <v>4.5030000000000001</v>
      </c>
      <c r="N29" s="74">
        <v>5.68</v>
      </c>
      <c r="O29" s="74">
        <v>15.99</v>
      </c>
      <c r="P29" s="110">
        <v>60470</v>
      </c>
    </row>
    <row r="30" spans="1:24" s="39" customFormat="1" ht="14.25" customHeight="1">
      <c r="A30" s="36"/>
      <c r="B30" s="58" t="s">
        <v>5506</v>
      </c>
      <c r="C30" s="22" t="s">
        <v>5507</v>
      </c>
      <c r="D30" s="22"/>
      <c r="E30" s="103" t="s">
        <v>5509</v>
      </c>
      <c r="F30" s="41" t="s">
        <v>5508</v>
      </c>
      <c r="G30" s="41"/>
      <c r="H30" s="22"/>
      <c r="I30" s="136">
        <f t="shared" si="0"/>
        <v>-1.4875668449197861</v>
      </c>
      <c r="J30" s="137">
        <f t="shared" si="1"/>
        <v>-5.5635000000000003</v>
      </c>
      <c r="K30" s="105" t="s">
        <v>30</v>
      </c>
      <c r="L30" s="17">
        <v>5.49</v>
      </c>
      <c r="M30" s="74">
        <f t="shared" si="2"/>
        <v>0.82350000000000001</v>
      </c>
      <c r="N30" s="17">
        <v>6.49</v>
      </c>
      <c r="O30" s="17">
        <v>3.74</v>
      </c>
      <c r="P30" s="110">
        <v>1081</v>
      </c>
    </row>
    <row r="31" spans="1:24" s="39" customFormat="1" ht="14.25" customHeight="1">
      <c r="A31" s="107"/>
      <c r="B31" s="58" t="s">
        <v>5510</v>
      </c>
      <c r="C31" s="22" t="s">
        <v>5511</v>
      </c>
      <c r="D31" s="22"/>
      <c r="E31" s="41" t="s">
        <v>5513</v>
      </c>
      <c r="F31" s="41" t="s">
        <v>5512</v>
      </c>
      <c r="G31" s="14"/>
      <c r="H31" s="22"/>
      <c r="I31" s="136">
        <f t="shared" si="0"/>
        <v>-1.3410427807486631</v>
      </c>
      <c r="J31" s="137">
        <f t="shared" si="1"/>
        <v>-5.0155000000000003</v>
      </c>
      <c r="K31" s="105" t="s">
        <v>30</v>
      </c>
      <c r="L31" s="17">
        <v>4.97</v>
      </c>
      <c r="M31" s="74">
        <f t="shared" si="2"/>
        <v>0.74549999999999994</v>
      </c>
      <c r="N31" s="17">
        <v>5.5</v>
      </c>
      <c r="O31" s="17">
        <v>3.74</v>
      </c>
      <c r="P31" s="110" t="s">
        <v>29</v>
      </c>
    </row>
    <row r="32" spans="1:24" s="39" customFormat="1" ht="14.25" customHeight="1">
      <c r="A32" s="107"/>
      <c r="B32" s="121" t="s">
        <v>5514</v>
      </c>
      <c r="C32" s="22" t="s">
        <v>5516</v>
      </c>
      <c r="D32" s="22"/>
      <c r="E32" s="41" t="s">
        <v>5517</v>
      </c>
      <c r="F32" s="41" t="s">
        <v>5515</v>
      </c>
      <c r="G32" s="14"/>
      <c r="H32" s="22"/>
      <c r="I32" s="136">
        <f t="shared" si="0"/>
        <v>-1.1546791443850268</v>
      </c>
      <c r="J32" s="137">
        <f t="shared" si="1"/>
        <v>-4.3185000000000002</v>
      </c>
      <c r="K32" s="105" t="s">
        <v>30</v>
      </c>
      <c r="L32" s="17">
        <v>5.79</v>
      </c>
      <c r="M32" s="74">
        <f t="shared" si="2"/>
        <v>0.86849999999999994</v>
      </c>
      <c r="N32" s="17">
        <v>5.5</v>
      </c>
      <c r="O32" s="17">
        <v>3.74</v>
      </c>
      <c r="P32" s="110" t="s">
        <v>29</v>
      </c>
    </row>
    <row r="33" spans="1:18" s="39" customFormat="1" ht="14.25" customHeight="1">
      <c r="A33" s="36"/>
      <c r="B33" s="58" t="s">
        <v>5518</v>
      </c>
      <c r="C33" s="22" t="s">
        <v>5519</v>
      </c>
      <c r="D33" s="22"/>
      <c r="E33" s="41" t="s">
        <v>5521</v>
      </c>
      <c r="F33" s="41" t="s">
        <v>5520</v>
      </c>
      <c r="G33" s="14"/>
      <c r="H33" s="22"/>
      <c r="I33" s="136">
        <f t="shared" si="0"/>
        <v>-1.3164438502673796</v>
      </c>
      <c r="J33" s="137">
        <f t="shared" si="1"/>
        <v>-4.9234999999999998</v>
      </c>
      <c r="K33" s="105" t="s">
        <v>30</v>
      </c>
      <c r="L33" s="17">
        <v>5.29</v>
      </c>
      <c r="M33" s="74">
        <f t="shared" si="2"/>
        <v>0.79349999999999998</v>
      </c>
      <c r="N33" s="17">
        <v>5.68</v>
      </c>
      <c r="O33" s="17">
        <v>3.74</v>
      </c>
      <c r="P33" s="110" t="s">
        <v>29</v>
      </c>
    </row>
    <row r="34" spans="1:18" s="39" customFormat="1" ht="14.25" customHeight="1">
      <c r="A34" s="40"/>
      <c r="B34" s="58" t="s">
        <v>5522</v>
      </c>
      <c r="C34" s="22" t="s">
        <v>5523</v>
      </c>
      <c r="D34" s="22"/>
      <c r="E34" s="41" t="s">
        <v>5525</v>
      </c>
      <c r="F34" s="41" t="s">
        <v>5524</v>
      </c>
      <c r="G34" s="14"/>
      <c r="H34" s="22"/>
      <c r="I34" s="136">
        <f t="shared" si="0"/>
        <v>-1.3364973262032085</v>
      </c>
      <c r="J34" s="137">
        <f t="shared" si="1"/>
        <v>-4.9984999999999999</v>
      </c>
      <c r="K34" s="105" t="s">
        <v>30</v>
      </c>
      <c r="L34" s="17">
        <v>4.99</v>
      </c>
      <c r="M34" s="74">
        <f t="shared" si="2"/>
        <v>0.74850000000000005</v>
      </c>
      <c r="N34" s="17">
        <v>5.5</v>
      </c>
      <c r="O34" s="17">
        <v>3.74</v>
      </c>
      <c r="P34" s="110" t="s">
        <v>29</v>
      </c>
    </row>
    <row r="35" spans="1:18" s="39" customFormat="1" ht="14.25" customHeight="1">
      <c r="A35" s="36"/>
      <c r="B35" s="24" t="s">
        <v>5526</v>
      </c>
      <c r="C35" s="22" t="s">
        <v>5528</v>
      </c>
      <c r="D35" s="22"/>
      <c r="E35" s="41" t="s">
        <v>5529</v>
      </c>
      <c r="F35" s="41" t="s">
        <v>5527</v>
      </c>
      <c r="G35" s="14"/>
      <c r="H35" s="22"/>
      <c r="I35" s="136">
        <f t="shared" si="0"/>
        <v>0.18582887700534773</v>
      </c>
      <c r="J35" s="137">
        <f t="shared" si="1"/>
        <v>0.69500000000000051</v>
      </c>
      <c r="K35" s="105" t="s">
        <v>30</v>
      </c>
      <c r="L35" s="17">
        <v>11.9</v>
      </c>
      <c r="M35" s="74">
        <f t="shared" si="2"/>
        <v>1.7849999999999999</v>
      </c>
      <c r="N35" s="17">
        <v>5.68</v>
      </c>
      <c r="O35" s="17">
        <v>3.74</v>
      </c>
      <c r="P35" s="110">
        <v>7635</v>
      </c>
    </row>
    <row r="36" spans="1:18" s="39" customFormat="1" ht="14.25" customHeight="1">
      <c r="A36" s="143"/>
      <c r="B36" s="24" t="s">
        <v>5530</v>
      </c>
      <c r="C36" s="22" t="s">
        <v>5531</v>
      </c>
      <c r="D36" s="22"/>
      <c r="E36" s="41" t="s">
        <v>5533</v>
      </c>
      <c r="F36" s="41" t="s">
        <v>5532</v>
      </c>
      <c r="G36" s="14"/>
      <c r="H36" s="22"/>
      <c r="I36" s="136">
        <f t="shared" si="0"/>
        <v>-1.0364142538975498</v>
      </c>
      <c r="J36" s="137">
        <f t="shared" si="1"/>
        <v>-4.6534999999999993</v>
      </c>
      <c r="K36" s="105" t="s">
        <v>30</v>
      </c>
      <c r="L36" s="17">
        <v>6.49</v>
      </c>
      <c r="M36" s="74">
        <f t="shared" si="2"/>
        <v>0.97350000000000003</v>
      </c>
      <c r="N36" s="17">
        <v>5.68</v>
      </c>
      <c r="O36" s="17">
        <v>4.49</v>
      </c>
      <c r="P36" s="110">
        <v>2388</v>
      </c>
    </row>
    <row r="37" spans="1:18" s="39" customFormat="1" ht="14.25" customHeight="1">
      <c r="A37" s="36"/>
      <c r="B37" s="24" t="s">
        <v>5535</v>
      </c>
      <c r="C37" s="22" t="s">
        <v>5536</v>
      </c>
      <c r="D37" s="22"/>
      <c r="E37" s="41" t="s">
        <v>5534</v>
      </c>
      <c r="F37" s="41" t="s">
        <v>5537</v>
      </c>
      <c r="G37" s="14"/>
      <c r="H37" s="22"/>
      <c r="I37" s="136">
        <f t="shared" si="0"/>
        <v>0.15623608017817356</v>
      </c>
      <c r="J37" s="137">
        <f t="shared" si="1"/>
        <v>0.70149999999999935</v>
      </c>
      <c r="K37" s="105" t="s">
        <v>30</v>
      </c>
      <c r="L37" s="17">
        <v>12.79</v>
      </c>
      <c r="M37" s="74">
        <f t="shared" si="2"/>
        <v>1.9184999999999999</v>
      </c>
      <c r="N37" s="17">
        <v>5.68</v>
      </c>
      <c r="O37" s="17">
        <v>4.49</v>
      </c>
      <c r="P37" s="110">
        <v>10372</v>
      </c>
    </row>
    <row r="38" spans="1:18" s="39" customFormat="1" ht="14.25" customHeight="1">
      <c r="A38" s="40"/>
      <c r="B38" s="102" t="s">
        <v>5538</v>
      </c>
      <c r="C38" s="22" t="s">
        <v>5540</v>
      </c>
      <c r="D38" s="22"/>
      <c r="E38" s="41" t="s">
        <v>5539</v>
      </c>
      <c r="F38" s="41" t="s">
        <v>5541</v>
      </c>
      <c r="G38" s="14"/>
      <c r="H38" s="22"/>
      <c r="I38" s="136">
        <f t="shared" si="0"/>
        <v>-2.3568702290076324E-2</v>
      </c>
      <c r="J38" s="137">
        <f t="shared" si="1"/>
        <v>-0.12349999999999994</v>
      </c>
      <c r="K38" s="105" t="s">
        <v>17</v>
      </c>
      <c r="L38" s="17">
        <v>12.49</v>
      </c>
      <c r="M38" s="74">
        <f t="shared" si="2"/>
        <v>1.8734999999999999</v>
      </c>
      <c r="N38" s="17">
        <v>5.5</v>
      </c>
      <c r="O38" s="17">
        <v>5.24</v>
      </c>
      <c r="P38" s="108">
        <v>59082</v>
      </c>
    </row>
    <row r="39" spans="1:18" s="39" customFormat="1" ht="14.25" customHeight="1">
      <c r="A39" s="40"/>
      <c r="B39" s="24" t="s">
        <v>5542</v>
      </c>
      <c r="C39" s="22" t="s">
        <v>5544</v>
      </c>
      <c r="D39" s="22"/>
      <c r="E39" s="41" t="s">
        <v>5543</v>
      </c>
      <c r="F39" s="41" t="s">
        <v>5545</v>
      </c>
      <c r="G39" s="14"/>
      <c r="H39" s="22"/>
      <c r="I39" s="136">
        <f t="shared" si="0"/>
        <v>-1.199618320610687</v>
      </c>
      <c r="J39" s="137">
        <f t="shared" si="1"/>
        <v>-6.2859999999999996</v>
      </c>
      <c r="K39" s="105" t="s">
        <v>429</v>
      </c>
      <c r="L39" s="17">
        <v>5.24</v>
      </c>
      <c r="M39" s="74">
        <f t="shared" si="2"/>
        <v>0.78600000000000003</v>
      </c>
      <c r="N39" s="17">
        <v>5.5</v>
      </c>
      <c r="O39" s="17">
        <v>5.24</v>
      </c>
      <c r="P39" s="108">
        <v>1098</v>
      </c>
    </row>
    <row r="40" spans="1:18" s="39" customFormat="1" ht="14.25" customHeight="1">
      <c r="A40" s="36"/>
      <c r="B40" s="24" t="s">
        <v>5546</v>
      </c>
      <c r="C40" s="22" t="s">
        <v>5548</v>
      </c>
      <c r="D40" s="22"/>
      <c r="E40" s="41" t="s">
        <v>5547</v>
      </c>
      <c r="F40" s="41" t="s">
        <v>5549</v>
      </c>
      <c r="G40" s="14"/>
      <c r="H40" s="22"/>
      <c r="I40" s="136">
        <f t="shared" si="0"/>
        <v>-0.82032442748091594</v>
      </c>
      <c r="J40" s="137">
        <f t="shared" si="1"/>
        <v>-4.2984999999999998</v>
      </c>
      <c r="K40" s="105" t="s">
        <v>30</v>
      </c>
      <c r="L40" s="17">
        <v>7.79</v>
      </c>
      <c r="M40" s="74">
        <f t="shared" si="2"/>
        <v>1.1684999999999999</v>
      </c>
      <c r="N40" s="17">
        <v>5.68</v>
      </c>
      <c r="O40" s="17">
        <v>5.24</v>
      </c>
      <c r="P40" s="108" t="s">
        <v>29</v>
      </c>
      <c r="R40" s="53"/>
    </row>
    <row r="41" spans="1:18" s="39" customFormat="1" ht="14.25" customHeight="1">
      <c r="A41" s="40"/>
      <c r="B41" s="102" t="s">
        <v>5550</v>
      </c>
      <c r="C41" s="22" t="s">
        <v>5552</v>
      </c>
      <c r="D41" s="22"/>
      <c r="E41" s="41" t="s">
        <v>5551</v>
      </c>
      <c r="F41" s="41" t="s">
        <v>5553</v>
      </c>
      <c r="G41" s="14"/>
      <c r="H41" s="22"/>
      <c r="I41" s="136">
        <f t="shared" si="0"/>
        <v>-0.77261450381679386</v>
      </c>
      <c r="J41" s="137">
        <f t="shared" si="1"/>
        <v>-4.0484999999999998</v>
      </c>
      <c r="K41" s="105" t="s">
        <v>30</v>
      </c>
      <c r="L41" s="17">
        <v>7.99</v>
      </c>
      <c r="M41" s="74">
        <f t="shared" si="2"/>
        <v>1.1984999999999999</v>
      </c>
      <c r="N41" s="17">
        <v>5.6</v>
      </c>
      <c r="O41" s="17">
        <v>5.24</v>
      </c>
      <c r="P41" s="108">
        <v>2271</v>
      </c>
    </row>
    <row r="42" spans="1:18" s="39" customFormat="1" ht="14.25" customHeight="1">
      <c r="A42" s="40"/>
      <c r="B42" s="24" t="s">
        <v>5554</v>
      </c>
      <c r="C42" s="22" t="s">
        <v>5556</v>
      </c>
      <c r="D42" s="22"/>
      <c r="E42" s="41" t="s">
        <v>5555</v>
      </c>
      <c r="F42" s="41" t="s">
        <v>5557</v>
      </c>
      <c r="G42" s="14"/>
      <c r="H42" s="22"/>
      <c r="I42" s="136">
        <f t="shared" si="0"/>
        <v>-0.78788167938931286</v>
      </c>
      <c r="J42" s="137">
        <f t="shared" si="1"/>
        <v>-4.1284999999999998</v>
      </c>
      <c r="K42" s="105" t="s">
        <v>30</v>
      </c>
      <c r="L42" s="17">
        <v>7.99</v>
      </c>
      <c r="M42" s="74">
        <f t="shared" si="2"/>
        <v>1.1984999999999999</v>
      </c>
      <c r="N42" s="17">
        <v>5.68</v>
      </c>
      <c r="O42" s="17">
        <v>5.24</v>
      </c>
      <c r="P42" s="108" t="s">
        <v>29</v>
      </c>
    </row>
    <row r="43" spans="1:18" s="39" customFormat="1" ht="14.25" customHeight="1">
      <c r="A43" s="36"/>
      <c r="B43" s="24" t="s">
        <v>5558</v>
      </c>
      <c r="C43" s="22" t="s">
        <v>5560</v>
      </c>
      <c r="D43" s="22"/>
      <c r="E43" s="41" t="s">
        <v>5559</v>
      </c>
      <c r="F43" s="41" t="s">
        <v>5561</v>
      </c>
      <c r="G43" s="14"/>
      <c r="H43" s="22"/>
      <c r="I43" s="136">
        <f t="shared" si="0"/>
        <v>-0.94246183206106871</v>
      </c>
      <c r="J43" s="137">
        <f t="shared" si="1"/>
        <v>-4.9385000000000003</v>
      </c>
      <c r="K43" s="105" t="s">
        <v>30</v>
      </c>
      <c r="L43" s="17">
        <v>7.99</v>
      </c>
      <c r="M43" s="74">
        <f t="shared" si="2"/>
        <v>1.1984999999999999</v>
      </c>
      <c r="N43" s="17">
        <v>6.49</v>
      </c>
      <c r="O43" s="17">
        <v>5.24</v>
      </c>
      <c r="P43" s="108" t="s">
        <v>29</v>
      </c>
      <c r="R43" s="53"/>
    </row>
    <row r="44" spans="1:18" s="39" customFormat="1">
      <c r="A44" s="36"/>
      <c r="B44" s="24" t="s">
        <v>5562</v>
      </c>
      <c r="C44" s="22" t="s">
        <v>5564</v>
      </c>
      <c r="D44" s="22"/>
      <c r="E44" s="41" t="s">
        <v>5563</v>
      </c>
      <c r="F44" s="41" t="s">
        <v>5565</v>
      </c>
      <c r="G44" s="14"/>
      <c r="H44" s="22"/>
      <c r="I44" s="136">
        <f t="shared" si="0"/>
        <v>-1.2187022900763358</v>
      </c>
      <c r="J44" s="137">
        <f t="shared" si="1"/>
        <v>-6.3859999999999992</v>
      </c>
      <c r="K44" s="105" t="s">
        <v>30</v>
      </c>
      <c r="L44" s="17">
        <v>5.24</v>
      </c>
      <c r="M44" s="74">
        <f t="shared" si="2"/>
        <v>0.78600000000000003</v>
      </c>
      <c r="N44" s="17">
        <v>5.6</v>
      </c>
      <c r="O44" s="17">
        <v>5.24</v>
      </c>
      <c r="P44" s="108">
        <v>19323</v>
      </c>
    </row>
    <row r="45" spans="1:18" s="39" customFormat="1" ht="15.75" customHeight="1">
      <c r="A45" s="36"/>
      <c r="B45" s="24" t="s">
        <v>5566</v>
      </c>
      <c r="C45" s="22" t="s">
        <v>5568</v>
      </c>
      <c r="D45" s="22"/>
      <c r="E45" s="41" t="s">
        <v>5567</v>
      </c>
      <c r="F45" s="41" t="s">
        <v>5569</v>
      </c>
      <c r="G45" s="14"/>
      <c r="H45" s="22"/>
      <c r="I45" s="136">
        <f t="shared" si="0"/>
        <v>0.86211832061068683</v>
      </c>
      <c r="J45" s="137">
        <f t="shared" si="1"/>
        <v>4.5174999999999992</v>
      </c>
      <c r="K45" s="105" t="s">
        <v>17</v>
      </c>
      <c r="L45" s="17">
        <v>17.95</v>
      </c>
      <c r="M45" s="74">
        <f t="shared" si="2"/>
        <v>2.6924999999999999</v>
      </c>
      <c r="N45" s="17">
        <v>5.5</v>
      </c>
      <c r="O45" s="17">
        <v>5.24</v>
      </c>
      <c r="P45" s="108">
        <v>120811</v>
      </c>
    </row>
    <row r="46" spans="1:18" s="39" customFormat="1" ht="13.7" customHeight="1">
      <c r="A46" s="40"/>
      <c r="B46" s="24" t="s">
        <v>5570</v>
      </c>
      <c r="C46" s="22" t="s">
        <v>5572</v>
      </c>
      <c r="D46" s="22"/>
      <c r="E46" s="41" t="s">
        <v>5571</v>
      </c>
      <c r="F46" s="41" t="s">
        <v>5573</v>
      </c>
      <c r="G46" s="14"/>
      <c r="H46" s="22"/>
      <c r="I46" s="136">
        <f t="shared" si="0"/>
        <v>-0.78788167938931286</v>
      </c>
      <c r="J46" s="137">
        <f t="shared" si="1"/>
        <v>-4.1284999999999998</v>
      </c>
      <c r="K46" s="105" t="s">
        <v>30</v>
      </c>
      <c r="L46" s="17">
        <v>7.99</v>
      </c>
      <c r="M46" s="74">
        <f t="shared" si="2"/>
        <v>1.1984999999999999</v>
      </c>
      <c r="N46" s="17">
        <v>5.68</v>
      </c>
      <c r="O46" s="17">
        <v>5.24</v>
      </c>
      <c r="P46" s="108" t="s">
        <v>29</v>
      </c>
    </row>
    <row r="47" spans="1:18" s="39" customFormat="1">
      <c r="A47" s="40"/>
      <c r="B47" s="24" t="s">
        <v>5574</v>
      </c>
      <c r="C47" s="22" t="s">
        <v>5576</v>
      </c>
      <c r="D47" s="22"/>
      <c r="E47" s="41" t="s">
        <v>5575</v>
      </c>
      <c r="F47" s="41" t="s">
        <v>5577</v>
      </c>
      <c r="G47" s="14"/>
      <c r="H47" s="22"/>
      <c r="I47" s="136">
        <f t="shared" si="0"/>
        <v>-1.199618320610687</v>
      </c>
      <c r="J47" s="137">
        <f t="shared" si="1"/>
        <v>-6.2859999999999996</v>
      </c>
      <c r="K47" s="105" t="s">
        <v>30</v>
      </c>
      <c r="L47" s="17">
        <v>5.24</v>
      </c>
      <c r="M47" s="74">
        <f t="shared" si="2"/>
        <v>0.78600000000000003</v>
      </c>
      <c r="N47" s="17">
        <v>5.5</v>
      </c>
      <c r="O47" s="17">
        <v>5.24</v>
      </c>
      <c r="P47" s="108">
        <v>11154</v>
      </c>
    </row>
    <row r="48" spans="1:18" s="39" customFormat="1">
      <c r="A48" s="36"/>
      <c r="B48" s="24" t="s">
        <v>5578</v>
      </c>
      <c r="C48" s="22" t="s">
        <v>5580</v>
      </c>
      <c r="D48" s="22"/>
      <c r="E48" s="41" t="s">
        <v>5579</v>
      </c>
      <c r="F48" s="41" t="s">
        <v>5581</v>
      </c>
      <c r="G48" s="14"/>
      <c r="H48" s="22"/>
      <c r="I48" s="136">
        <f t="shared" si="0"/>
        <v>-0.53572621035058432</v>
      </c>
      <c r="J48" s="137">
        <f t="shared" si="1"/>
        <v>-3.2090000000000005</v>
      </c>
      <c r="K48" s="105" t="s">
        <v>30</v>
      </c>
      <c r="L48" s="17">
        <v>9.86</v>
      </c>
      <c r="M48" s="74">
        <f t="shared" si="2"/>
        <v>1.4789999999999999</v>
      </c>
      <c r="N48" s="17">
        <v>5.6</v>
      </c>
      <c r="O48" s="17">
        <v>5.99</v>
      </c>
      <c r="P48" s="108">
        <v>4926</v>
      </c>
      <c r="R48" s="53"/>
    </row>
    <row r="49" spans="1:19" s="39" customFormat="1">
      <c r="A49" s="40"/>
      <c r="B49" s="24" t="s">
        <v>5582</v>
      </c>
      <c r="C49" s="22" t="s">
        <v>5584</v>
      </c>
      <c r="D49" s="22"/>
      <c r="E49" s="41" t="s">
        <v>5583</v>
      </c>
      <c r="F49" s="41" t="s">
        <v>5585</v>
      </c>
      <c r="G49" s="14"/>
      <c r="H49" s="22"/>
      <c r="I49" s="136">
        <f t="shared" si="0"/>
        <v>-0.71928213689482479</v>
      </c>
      <c r="J49" s="137">
        <f t="shared" si="1"/>
        <v>-4.3085000000000004</v>
      </c>
      <c r="K49" s="105" t="s">
        <v>30</v>
      </c>
      <c r="L49" s="17">
        <v>5.99</v>
      </c>
      <c r="M49" s="74">
        <f t="shared" si="2"/>
        <v>0.89849999999999997</v>
      </c>
      <c r="N49" s="17">
        <v>3.41</v>
      </c>
      <c r="O49" s="17">
        <v>5.99</v>
      </c>
      <c r="P49" s="108">
        <v>1462</v>
      </c>
    </row>
    <row r="50" spans="1:19" s="39" customFormat="1">
      <c r="A50" s="36"/>
      <c r="B50" s="24" t="s">
        <v>5586</v>
      </c>
      <c r="C50" s="22" t="s">
        <v>5588</v>
      </c>
      <c r="D50" s="22"/>
      <c r="E50" s="41" t="s">
        <v>5587</v>
      </c>
      <c r="F50" s="41" t="s">
        <v>5589</v>
      </c>
      <c r="G50" s="14"/>
      <c r="H50" s="22"/>
      <c r="I50" s="136">
        <f t="shared" si="0"/>
        <v>-0.18981636060100174</v>
      </c>
      <c r="J50" s="137">
        <f t="shared" si="1"/>
        <v>-1.1370000000000005</v>
      </c>
      <c r="K50" s="105" t="s">
        <v>17</v>
      </c>
      <c r="L50" s="17">
        <v>12.18</v>
      </c>
      <c r="M50" s="74">
        <f t="shared" si="2"/>
        <v>1.827</v>
      </c>
      <c r="N50" s="17">
        <v>5.5</v>
      </c>
      <c r="O50" s="17">
        <v>5.99</v>
      </c>
      <c r="P50" s="108">
        <v>40038</v>
      </c>
    </row>
    <row r="51" spans="1:19" s="39" customFormat="1">
      <c r="A51" s="40"/>
      <c r="B51" s="24" t="s">
        <v>5590</v>
      </c>
      <c r="C51" s="22" t="s">
        <v>5592</v>
      </c>
      <c r="D51" s="22"/>
      <c r="E51" s="41" t="s">
        <v>5591</v>
      </c>
      <c r="F51" s="41" t="s">
        <v>5593</v>
      </c>
      <c r="G51" s="14"/>
      <c r="H51" s="22"/>
      <c r="I51" s="136">
        <f t="shared" si="0"/>
        <v>-0.88539232053422356</v>
      </c>
      <c r="J51" s="137">
        <f t="shared" si="1"/>
        <v>-5.3034999999999997</v>
      </c>
      <c r="K51" s="105" t="s">
        <v>30</v>
      </c>
      <c r="L51" s="17">
        <v>7.49</v>
      </c>
      <c r="M51" s="74">
        <f t="shared" si="2"/>
        <v>1.1234999999999999</v>
      </c>
      <c r="N51" s="17">
        <v>5.68</v>
      </c>
      <c r="O51" s="17">
        <v>5.99</v>
      </c>
      <c r="P51" s="108" t="s">
        <v>29</v>
      </c>
    </row>
    <row r="52" spans="1:19" s="50" customFormat="1">
      <c r="A52" s="42"/>
      <c r="B52" s="43" t="s">
        <v>5594</v>
      </c>
      <c r="C52" s="47" t="s">
        <v>5596</v>
      </c>
      <c r="D52" s="47"/>
      <c r="E52" s="45" t="s">
        <v>5595</v>
      </c>
      <c r="F52" s="45" t="s">
        <v>5597</v>
      </c>
      <c r="G52" s="80"/>
      <c r="H52" s="47"/>
      <c r="I52" s="97">
        <f t="shared" si="0"/>
        <v>-0.46393989983305489</v>
      </c>
      <c r="J52" s="98">
        <f t="shared" si="1"/>
        <v>-2.778999999999999</v>
      </c>
      <c r="K52" s="94" t="s">
        <v>17</v>
      </c>
      <c r="L52" s="49">
        <v>10.46</v>
      </c>
      <c r="M52" s="99">
        <f>L52*15%</f>
        <v>1.5690000000000002</v>
      </c>
      <c r="N52" s="49">
        <v>5.68</v>
      </c>
      <c r="O52" s="49">
        <v>5.99</v>
      </c>
      <c r="P52" s="82">
        <v>29832</v>
      </c>
    </row>
    <row r="53" spans="1:19" s="39" customFormat="1">
      <c r="A53" s="36"/>
      <c r="B53" s="24"/>
      <c r="C53" s="22"/>
      <c r="D53" s="22"/>
      <c r="E53" s="41"/>
      <c r="F53" s="41"/>
      <c r="G53" s="14"/>
      <c r="H53" s="22"/>
      <c r="I53" s="136" t="e">
        <f t="shared" si="0"/>
        <v>#DIV/0!</v>
      </c>
      <c r="J53" s="137">
        <f t="shared" si="1"/>
        <v>0</v>
      </c>
      <c r="K53" s="105"/>
      <c r="L53" s="17"/>
      <c r="M53" s="74">
        <f t="shared" si="2"/>
        <v>0</v>
      </c>
      <c r="N53" s="17"/>
      <c r="O53" s="17"/>
      <c r="P53" s="108"/>
    </row>
    <row r="54" spans="1:19" s="39" customFormat="1">
      <c r="A54" s="36"/>
      <c r="B54" s="24"/>
      <c r="C54" s="22"/>
      <c r="D54" s="22"/>
      <c r="E54" s="41"/>
      <c r="F54" s="41"/>
      <c r="G54" s="14"/>
      <c r="H54" s="22"/>
      <c r="I54" s="136" t="e">
        <f t="shared" si="0"/>
        <v>#DIV/0!</v>
      </c>
      <c r="J54" s="137">
        <f t="shared" si="1"/>
        <v>0</v>
      </c>
      <c r="K54" s="105"/>
      <c r="L54" s="17"/>
      <c r="M54" s="74">
        <f t="shared" si="2"/>
        <v>0</v>
      </c>
      <c r="N54" s="17"/>
      <c r="O54" s="17"/>
      <c r="P54" s="108"/>
      <c r="R54" s="53"/>
    </row>
    <row r="55" spans="1:19" s="39" customFormat="1">
      <c r="A55" s="40"/>
      <c r="B55" s="24"/>
      <c r="C55" s="22"/>
      <c r="D55" s="22"/>
      <c r="E55" s="41"/>
      <c r="F55" s="41"/>
      <c r="G55" s="22"/>
      <c r="H55" s="22"/>
      <c r="I55" s="136" t="e">
        <f t="shared" si="0"/>
        <v>#DIV/0!</v>
      </c>
      <c r="J55" s="137">
        <f t="shared" si="1"/>
        <v>0</v>
      </c>
      <c r="K55" s="105"/>
      <c r="L55" s="17"/>
      <c r="M55" s="74">
        <f t="shared" si="2"/>
        <v>0</v>
      </c>
      <c r="N55" s="17"/>
      <c r="O55" s="17"/>
      <c r="P55" s="108"/>
    </row>
    <row r="56" spans="1:19" s="39" customFormat="1">
      <c r="A56" s="40"/>
      <c r="B56" s="24"/>
      <c r="C56" s="22"/>
      <c r="D56" s="22"/>
      <c r="E56" s="41"/>
      <c r="F56" s="41"/>
      <c r="H56" s="22"/>
      <c r="I56" s="136" t="e">
        <f t="shared" si="0"/>
        <v>#DIV/0!</v>
      </c>
      <c r="J56" s="137">
        <f t="shared" si="1"/>
        <v>0</v>
      </c>
      <c r="K56" s="105"/>
      <c r="L56" s="17"/>
      <c r="M56" s="74">
        <f t="shared" si="2"/>
        <v>0</v>
      </c>
      <c r="N56" s="17"/>
      <c r="O56" s="17"/>
      <c r="P56" s="108"/>
    </row>
    <row r="57" spans="1:19" s="39" customFormat="1">
      <c r="A57" s="36"/>
      <c r="B57" s="24"/>
      <c r="C57" s="22"/>
      <c r="D57" s="22"/>
      <c r="E57" s="41"/>
      <c r="F57" s="41"/>
      <c r="H57" s="22"/>
      <c r="I57" s="136" t="e">
        <f t="shared" si="0"/>
        <v>#DIV/0!</v>
      </c>
      <c r="J57" s="137">
        <f t="shared" si="1"/>
        <v>0</v>
      </c>
      <c r="K57" s="105"/>
      <c r="L57" s="17"/>
      <c r="M57" s="74">
        <f t="shared" si="2"/>
        <v>0</v>
      </c>
      <c r="N57" s="17"/>
      <c r="O57" s="17"/>
      <c r="P57" s="108"/>
    </row>
    <row r="58" spans="1:19" s="39" customFormat="1">
      <c r="A58" s="36"/>
      <c r="B58" s="24"/>
      <c r="C58" s="22"/>
      <c r="D58" s="22"/>
      <c r="E58" s="41"/>
      <c r="F58" s="41"/>
      <c r="H58" s="22"/>
      <c r="I58" s="136" t="e">
        <f t="shared" si="0"/>
        <v>#DIV/0!</v>
      </c>
      <c r="J58" s="137">
        <f t="shared" si="1"/>
        <v>0</v>
      </c>
      <c r="K58" s="105"/>
      <c r="L58" s="17"/>
      <c r="M58" s="74">
        <f t="shared" si="2"/>
        <v>0</v>
      </c>
      <c r="N58" s="17"/>
      <c r="O58" s="17"/>
      <c r="P58" s="108"/>
    </row>
    <row r="59" spans="1:19" s="39" customFormat="1">
      <c r="A59" s="36"/>
      <c r="B59" s="24"/>
      <c r="C59" s="22"/>
      <c r="D59" s="22"/>
      <c r="E59" s="53"/>
      <c r="F59" s="53"/>
      <c r="H59" s="22"/>
      <c r="I59" s="136" t="e">
        <f t="shared" si="0"/>
        <v>#DIV/0!</v>
      </c>
      <c r="J59" s="137">
        <f t="shared" si="1"/>
        <v>0</v>
      </c>
      <c r="K59" s="105"/>
      <c r="L59" s="17"/>
      <c r="M59" s="74">
        <f t="shared" ref="M59:M65" si="3">L59*15%</f>
        <v>0</v>
      </c>
      <c r="N59" s="17"/>
      <c r="O59" s="17"/>
      <c r="P59" s="108"/>
      <c r="S59" s="53"/>
    </row>
    <row r="60" spans="1:19" s="39" customFormat="1">
      <c r="A60" s="40"/>
      <c r="B60" s="24"/>
      <c r="C60" s="22"/>
      <c r="D60" s="22"/>
      <c r="E60" s="53"/>
      <c r="F60" s="53"/>
      <c r="H60" s="22"/>
      <c r="I60" s="136" t="e">
        <f t="shared" si="0"/>
        <v>#DIV/0!</v>
      </c>
      <c r="J60" s="137">
        <f t="shared" si="1"/>
        <v>0</v>
      </c>
      <c r="K60" s="105"/>
      <c r="L60" s="17"/>
      <c r="M60" s="74">
        <f t="shared" si="3"/>
        <v>0</v>
      </c>
      <c r="N60" s="17"/>
      <c r="O60" s="17"/>
      <c r="P60" s="108"/>
    </row>
    <row r="61" spans="1:19" s="39" customFormat="1">
      <c r="A61" s="36"/>
      <c r="B61" s="24"/>
      <c r="C61" s="22"/>
      <c r="D61" s="22"/>
      <c r="E61" s="53"/>
      <c r="F61" s="53"/>
      <c r="H61" s="22"/>
      <c r="I61" s="136" t="e">
        <f t="shared" si="0"/>
        <v>#DIV/0!</v>
      </c>
      <c r="J61" s="137">
        <f t="shared" si="1"/>
        <v>0</v>
      </c>
      <c r="K61" s="105"/>
      <c r="L61" s="17"/>
      <c r="M61" s="74">
        <f t="shared" si="3"/>
        <v>0</v>
      </c>
      <c r="N61" s="17"/>
      <c r="O61" s="17"/>
      <c r="P61" s="108"/>
    </row>
    <row r="62" spans="1:19" s="39" customFormat="1">
      <c r="A62" s="36"/>
      <c r="B62" s="24"/>
      <c r="C62" s="22"/>
      <c r="D62" s="22"/>
      <c r="E62" s="53"/>
      <c r="F62" s="53"/>
      <c r="H62" s="22"/>
      <c r="I62" s="136" t="e">
        <f t="shared" si="0"/>
        <v>#DIV/0!</v>
      </c>
      <c r="J62" s="137">
        <f t="shared" si="1"/>
        <v>0</v>
      </c>
      <c r="K62" s="105"/>
      <c r="L62" s="17"/>
      <c r="M62" s="74">
        <f t="shared" si="3"/>
        <v>0</v>
      </c>
      <c r="N62" s="17"/>
      <c r="O62" s="17"/>
      <c r="P62" s="108"/>
      <c r="R62" s="53"/>
    </row>
    <row r="63" spans="1:19" s="39" customFormat="1">
      <c r="A63" s="40"/>
      <c r="B63" s="24"/>
      <c r="C63" s="22"/>
      <c r="D63" s="22"/>
      <c r="E63" s="53"/>
      <c r="F63" s="53"/>
      <c r="H63" s="22"/>
      <c r="I63" s="136" t="e">
        <f t="shared" si="0"/>
        <v>#DIV/0!</v>
      </c>
      <c r="J63" s="137">
        <f t="shared" si="1"/>
        <v>0</v>
      </c>
      <c r="K63" s="105"/>
      <c r="L63" s="17"/>
      <c r="M63" s="74">
        <f t="shared" si="3"/>
        <v>0</v>
      </c>
      <c r="N63" s="17"/>
      <c r="O63" s="17"/>
      <c r="P63" s="108"/>
    </row>
    <row r="64" spans="1:19" s="39" customFormat="1">
      <c r="A64" s="36"/>
      <c r="B64" s="24"/>
      <c r="C64" s="22"/>
      <c r="D64" s="22"/>
      <c r="E64" s="53"/>
      <c r="F64" s="53"/>
      <c r="H64" s="22"/>
      <c r="I64" s="136" t="e">
        <f t="shared" si="0"/>
        <v>#DIV/0!</v>
      </c>
      <c r="J64" s="137">
        <f t="shared" si="1"/>
        <v>0</v>
      </c>
      <c r="K64" s="105"/>
      <c r="L64" s="17"/>
      <c r="M64" s="74">
        <f t="shared" si="3"/>
        <v>0</v>
      </c>
      <c r="N64" s="17"/>
      <c r="O64" s="17"/>
      <c r="P64" s="108"/>
    </row>
    <row r="65" spans="1:20" s="39" customFormat="1">
      <c r="A65" s="36"/>
      <c r="B65" s="24"/>
      <c r="C65" s="22"/>
      <c r="D65" s="22"/>
      <c r="E65" s="53"/>
      <c r="F65" s="53"/>
      <c r="H65" s="22"/>
      <c r="I65" s="136" t="e">
        <f t="shared" si="0"/>
        <v>#DIV/0!</v>
      </c>
      <c r="J65" s="137">
        <f t="shared" si="1"/>
        <v>0</v>
      </c>
      <c r="K65" s="105"/>
      <c r="L65" s="17"/>
      <c r="M65" s="74">
        <f t="shared" si="3"/>
        <v>0</v>
      </c>
      <c r="N65" s="17"/>
      <c r="O65" s="17"/>
      <c r="P65" s="108"/>
    </row>
    <row r="66" spans="1:20" s="39" customFormat="1">
      <c r="A66" s="40"/>
      <c r="B66" s="24"/>
      <c r="C66" s="22"/>
      <c r="D66" s="22"/>
      <c r="E66" s="53"/>
      <c r="F66" s="53"/>
      <c r="H66" s="22"/>
      <c r="I66" s="136" t="e">
        <f t="shared" ref="I66:I129" si="4">J66/O66</f>
        <v>#DIV/0!</v>
      </c>
      <c r="J66" s="137">
        <f t="shared" ref="J66:J129" si="5">L66-N66-O66-M66</f>
        <v>0</v>
      </c>
      <c r="K66" s="105"/>
      <c r="L66" s="17"/>
      <c r="M66" s="74">
        <f t="shared" ref="M66:M129" si="6">L66*15%</f>
        <v>0</v>
      </c>
      <c r="N66" s="17"/>
      <c r="O66" s="17"/>
      <c r="P66" s="108"/>
      <c r="T66" s="53"/>
    </row>
    <row r="67" spans="1:20" s="39" customFormat="1">
      <c r="A67" s="154"/>
      <c r="B67" s="24"/>
      <c r="C67" s="105"/>
      <c r="D67" s="105"/>
      <c r="E67" s="115"/>
      <c r="F67" s="115"/>
      <c r="G67" s="106"/>
      <c r="H67" s="105"/>
      <c r="I67" s="136" t="e">
        <f t="shared" si="4"/>
        <v>#DIV/0!</v>
      </c>
      <c r="J67" s="137">
        <f t="shared" si="5"/>
        <v>0</v>
      </c>
      <c r="K67" s="105"/>
      <c r="L67" s="17"/>
      <c r="M67" s="74">
        <f t="shared" si="6"/>
        <v>0</v>
      </c>
      <c r="N67" s="74"/>
      <c r="O67" s="74"/>
      <c r="P67" s="110"/>
    </row>
    <row r="68" spans="1:20" s="39" customFormat="1">
      <c r="A68" s="104"/>
      <c r="B68" s="24"/>
      <c r="C68" s="105"/>
      <c r="D68" s="105"/>
      <c r="E68" s="115"/>
      <c r="F68" s="115"/>
      <c r="G68" s="106"/>
      <c r="H68" s="105"/>
      <c r="I68" s="136" t="e">
        <f t="shared" si="4"/>
        <v>#DIV/0!</v>
      </c>
      <c r="J68" s="137">
        <f t="shared" si="5"/>
        <v>0</v>
      </c>
      <c r="K68" s="105"/>
      <c r="L68" s="74"/>
      <c r="M68" s="74">
        <f t="shared" si="6"/>
        <v>0</v>
      </c>
      <c r="N68" s="74"/>
      <c r="O68" s="74"/>
      <c r="P68" s="110"/>
    </row>
    <row r="69" spans="1:20" s="39" customFormat="1">
      <c r="A69" s="104"/>
      <c r="B69" s="24"/>
      <c r="C69" s="105"/>
      <c r="D69" s="105"/>
      <c r="E69" s="115"/>
      <c r="F69" s="115"/>
      <c r="G69" s="106"/>
      <c r="H69" s="105"/>
      <c r="I69" s="136" t="e">
        <f t="shared" si="4"/>
        <v>#DIV/0!</v>
      </c>
      <c r="J69" s="137">
        <f t="shared" si="5"/>
        <v>0</v>
      </c>
      <c r="K69" s="105"/>
      <c r="L69" s="74"/>
      <c r="M69" s="74">
        <f t="shared" si="6"/>
        <v>0</v>
      </c>
      <c r="N69" s="74"/>
      <c r="O69" s="74"/>
      <c r="P69" s="110"/>
    </row>
    <row r="70" spans="1:20" s="39" customFormat="1">
      <c r="A70" s="104"/>
      <c r="B70" s="24"/>
      <c r="C70" s="105"/>
      <c r="D70" s="105"/>
      <c r="E70" s="115"/>
      <c r="F70" s="115"/>
      <c r="G70" s="106"/>
      <c r="H70" s="105"/>
      <c r="I70" s="136" t="e">
        <f t="shared" si="4"/>
        <v>#DIV/0!</v>
      </c>
      <c r="J70" s="137">
        <f t="shared" si="5"/>
        <v>0</v>
      </c>
      <c r="K70" s="105"/>
      <c r="L70" s="74"/>
      <c r="M70" s="74">
        <f t="shared" si="6"/>
        <v>0</v>
      </c>
      <c r="N70" s="74"/>
      <c r="O70" s="74"/>
      <c r="P70" s="110"/>
    </row>
    <row r="71" spans="1:20" s="39" customFormat="1">
      <c r="A71" s="107"/>
      <c r="B71" s="24"/>
      <c r="C71" s="105"/>
      <c r="D71" s="105"/>
      <c r="E71" s="115"/>
      <c r="F71" s="115"/>
      <c r="G71" s="106"/>
      <c r="H71" s="105"/>
      <c r="I71" s="136" t="e">
        <f t="shared" si="4"/>
        <v>#DIV/0!</v>
      </c>
      <c r="J71" s="137">
        <f t="shared" si="5"/>
        <v>0</v>
      </c>
      <c r="K71" s="105"/>
      <c r="L71" s="74"/>
      <c r="M71" s="74">
        <f t="shared" si="6"/>
        <v>0</v>
      </c>
      <c r="N71" s="74"/>
      <c r="O71" s="74"/>
      <c r="P71" s="110"/>
    </row>
    <row r="72" spans="1:20" s="39" customFormat="1">
      <c r="A72" s="104"/>
      <c r="B72" s="24"/>
      <c r="C72" s="105"/>
      <c r="D72" s="105"/>
      <c r="E72" s="115"/>
      <c r="F72" s="115"/>
      <c r="G72" s="106"/>
      <c r="H72" s="105"/>
      <c r="I72" s="136" t="e">
        <f t="shared" si="4"/>
        <v>#DIV/0!</v>
      </c>
      <c r="J72" s="137">
        <f t="shared" si="5"/>
        <v>0</v>
      </c>
      <c r="K72" s="105"/>
      <c r="L72" s="74"/>
      <c r="M72" s="74">
        <f t="shared" si="6"/>
        <v>0</v>
      </c>
      <c r="N72" s="116"/>
      <c r="O72" s="74"/>
      <c r="P72" s="110"/>
    </row>
    <row r="73" spans="1:20" s="39" customFormat="1">
      <c r="A73" s="104"/>
      <c r="B73" s="24"/>
      <c r="C73" s="105"/>
      <c r="D73" s="105"/>
      <c r="E73" s="115"/>
      <c r="F73" s="115"/>
      <c r="G73" s="106"/>
      <c r="H73" s="105"/>
      <c r="I73" s="136" t="e">
        <f t="shared" si="4"/>
        <v>#DIV/0!</v>
      </c>
      <c r="J73" s="137">
        <f t="shared" si="5"/>
        <v>0</v>
      </c>
      <c r="K73" s="105"/>
      <c r="L73" s="74"/>
      <c r="M73" s="74">
        <f t="shared" si="6"/>
        <v>0</v>
      </c>
      <c r="N73" s="116"/>
      <c r="O73" s="74"/>
      <c r="P73" s="110"/>
    </row>
    <row r="74" spans="1:20" s="39" customFormat="1">
      <c r="A74" s="104"/>
      <c r="B74" s="24"/>
      <c r="C74" s="105"/>
      <c r="D74" s="105"/>
      <c r="E74" s="115"/>
      <c r="F74" s="115"/>
      <c r="G74" s="106"/>
      <c r="H74" s="105"/>
      <c r="I74" s="136" t="e">
        <f t="shared" si="4"/>
        <v>#DIV/0!</v>
      </c>
      <c r="J74" s="137">
        <f t="shared" si="5"/>
        <v>0</v>
      </c>
      <c r="K74" s="105"/>
      <c r="L74" s="74"/>
      <c r="M74" s="74">
        <f t="shared" si="6"/>
        <v>0</v>
      </c>
      <c r="N74" s="74"/>
      <c r="O74" s="74"/>
      <c r="P74" s="110"/>
    </row>
    <row r="75" spans="1:20" s="50" customFormat="1">
      <c r="A75" s="101"/>
      <c r="B75" s="43"/>
      <c r="C75" s="94"/>
      <c r="D75" s="94"/>
      <c r="E75" s="95"/>
      <c r="F75" s="95"/>
      <c r="G75" s="96"/>
      <c r="H75" s="94"/>
      <c r="I75" s="136" t="e">
        <f t="shared" si="4"/>
        <v>#DIV/0!</v>
      </c>
      <c r="J75" s="137">
        <f t="shared" si="5"/>
        <v>0</v>
      </c>
      <c r="K75" s="94"/>
      <c r="L75" s="99"/>
      <c r="M75" s="74">
        <f t="shared" si="6"/>
        <v>0</v>
      </c>
      <c r="N75" s="99"/>
      <c r="O75" s="99"/>
      <c r="P75" s="100"/>
      <c r="R75" s="52"/>
    </row>
    <row r="76" spans="1:20" s="39" customFormat="1">
      <c r="A76" s="107"/>
      <c r="B76" s="24"/>
      <c r="C76" s="105"/>
      <c r="D76" s="105"/>
      <c r="E76" s="115"/>
      <c r="F76" s="115"/>
      <c r="G76" s="106"/>
      <c r="H76" s="105"/>
      <c r="I76" s="136" t="e">
        <f t="shared" si="4"/>
        <v>#DIV/0!</v>
      </c>
      <c r="J76" s="137">
        <f t="shared" si="5"/>
        <v>0</v>
      </c>
      <c r="K76" s="105"/>
      <c r="L76" s="74"/>
      <c r="M76" s="74">
        <f t="shared" si="6"/>
        <v>0</v>
      </c>
      <c r="N76" s="74"/>
      <c r="O76" s="74"/>
      <c r="P76" s="110"/>
    </row>
    <row r="77" spans="1:20" s="39" customFormat="1">
      <c r="A77" s="104"/>
      <c r="B77" s="24"/>
      <c r="C77" s="105"/>
      <c r="D77" s="105"/>
      <c r="E77" s="115"/>
      <c r="F77" s="115"/>
      <c r="G77" s="106"/>
      <c r="H77" s="105"/>
      <c r="I77" s="136" t="e">
        <f t="shared" si="4"/>
        <v>#DIV/0!</v>
      </c>
      <c r="J77" s="137">
        <f t="shared" si="5"/>
        <v>0</v>
      </c>
      <c r="K77" s="105"/>
      <c r="L77" s="74"/>
      <c r="M77" s="74">
        <f t="shared" si="6"/>
        <v>0</v>
      </c>
      <c r="N77" s="74"/>
      <c r="O77" s="74"/>
      <c r="P77" s="110"/>
      <c r="R77" s="53"/>
    </row>
    <row r="78" spans="1:20" s="39" customFormat="1">
      <c r="A78" s="104"/>
      <c r="B78" s="24"/>
      <c r="C78" s="105"/>
      <c r="D78" s="105"/>
      <c r="E78" s="115"/>
      <c r="F78" s="115"/>
      <c r="G78" s="106"/>
      <c r="H78" s="105"/>
      <c r="I78" s="136" t="e">
        <f t="shared" si="4"/>
        <v>#DIV/0!</v>
      </c>
      <c r="J78" s="137">
        <f t="shared" si="5"/>
        <v>0</v>
      </c>
      <c r="K78" s="105"/>
      <c r="L78" s="74"/>
      <c r="M78" s="74">
        <f t="shared" si="6"/>
        <v>0</v>
      </c>
      <c r="N78" s="74"/>
      <c r="O78" s="74"/>
      <c r="P78" s="110"/>
    </row>
    <row r="79" spans="1:20" s="39" customFormat="1">
      <c r="A79" s="107"/>
      <c r="B79" s="24"/>
      <c r="C79" s="105"/>
      <c r="D79" s="105"/>
      <c r="E79" s="115"/>
      <c r="F79" s="115"/>
      <c r="G79" s="106"/>
      <c r="H79" s="105"/>
      <c r="I79" s="136" t="e">
        <f t="shared" si="4"/>
        <v>#DIV/0!</v>
      </c>
      <c r="J79" s="137">
        <f t="shared" si="5"/>
        <v>0</v>
      </c>
      <c r="K79" s="105"/>
      <c r="L79" s="74"/>
      <c r="M79" s="74">
        <f t="shared" si="6"/>
        <v>0</v>
      </c>
      <c r="N79" s="74"/>
      <c r="O79" s="74"/>
      <c r="P79" s="110"/>
    </row>
    <row r="80" spans="1:20" s="39" customFormat="1">
      <c r="A80" s="104"/>
      <c r="B80" s="24"/>
      <c r="C80" s="105"/>
      <c r="D80" s="105"/>
      <c r="E80" s="115"/>
      <c r="F80" s="115"/>
      <c r="G80" s="106"/>
      <c r="H80" s="105"/>
      <c r="I80" s="136" t="e">
        <f t="shared" si="4"/>
        <v>#DIV/0!</v>
      </c>
      <c r="J80" s="137">
        <f t="shared" si="5"/>
        <v>0</v>
      </c>
      <c r="K80" s="105"/>
      <c r="L80" s="74"/>
      <c r="M80" s="74">
        <f t="shared" si="6"/>
        <v>0</v>
      </c>
      <c r="N80" s="74"/>
      <c r="O80" s="74"/>
      <c r="P80" s="110"/>
    </row>
    <row r="81" spans="1:22" s="39" customFormat="1">
      <c r="A81" s="104"/>
      <c r="B81" s="24"/>
      <c r="C81" s="105"/>
      <c r="D81" s="105"/>
      <c r="E81" s="115"/>
      <c r="F81" s="115"/>
      <c r="G81" s="106"/>
      <c r="H81" s="105"/>
      <c r="I81" s="136" t="e">
        <f t="shared" si="4"/>
        <v>#DIV/0!</v>
      </c>
      <c r="J81" s="137">
        <f t="shared" si="5"/>
        <v>0</v>
      </c>
      <c r="K81" s="105"/>
      <c r="L81" s="74"/>
      <c r="M81" s="74">
        <f t="shared" si="6"/>
        <v>0</v>
      </c>
      <c r="N81" s="74"/>
      <c r="O81" s="74"/>
      <c r="P81" s="110"/>
    </row>
    <row r="82" spans="1:22" s="39" customFormat="1">
      <c r="A82" s="104"/>
      <c r="B82" s="58"/>
      <c r="C82" s="105"/>
      <c r="D82" s="105"/>
      <c r="E82" s="115"/>
      <c r="F82" s="115"/>
      <c r="G82" s="106"/>
      <c r="H82" s="105"/>
      <c r="I82" s="136" t="e">
        <f t="shared" si="4"/>
        <v>#DIV/0!</v>
      </c>
      <c r="J82" s="137">
        <f t="shared" si="5"/>
        <v>0</v>
      </c>
      <c r="K82" s="105"/>
      <c r="L82" s="74"/>
      <c r="M82" s="74">
        <f t="shared" si="6"/>
        <v>0</v>
      </c>
      <c r="N82" s="74"/>
      <c r="O82" s="74"/>
      <c r="P82" s="110"/>
      <c r="S82" s="53"/>
    </row>
    <row r="83" spans="1:22" s="39" customFormat="1">
      <c r="A83" s="104"/>
      <c r="B83" s="24"/>
      <c r="C83" s="105"/>
      <c r="D83" s="105"/>
      <c r="E83" s="115"/>
      <c r="F83" s="115"/>
      <c r="G83" s="106"/>
      <c r="H83" s="105"/>
      <c r="I83" s="136" t="e">
        <f t="shared" si="4"/>
        <v>#DIV/0!</v>
      </c>
      <c r="J83" s="137">
        <f t="shared" si="5"/>
        <v>0</v>
      </c>
      <c r="K83" s="105"/>
      <c r="L83" s="74"/>
      <c r="M83" s="74">
        <f t="shared" si="6"/>
        <v>0</v>
      </c>
      <c r="N83" s="74"/>
      <c r="O83" s="74"/>
      <c r="P83" s="110"/>
    </row>
    <row r="84" spans="1:22" s="39" customFormat="1">
      <c r="A84" s="104"/>
      <c r="B84" s="58"/>
      <c r="C84" s="105"/>
      <c r="D84" s="105"/>
      <c r="E84" s="115"/>
      <c r="F84" s="115"/>
      <c r="G84" s="106"/>
      <c r="H84" s="105"/>
      <c r="I84" s="136" t="e">
        <f t="shared" si="4"/>
        <v>#DIV/0!</v>
      </c>
      <c r="J84" s="137">
        <f t="shared" si="5"/>
        <v>0</v>
      </c>
      <c r="K84" s="105"/>
      <c r="L84" s="74"/>
      <c r="M84" s="74">
        <f t="shared" si="6"/>
        <v>0</v>
      </c>
      <c r="N84" s="74"/>
      <c r="O84" s="74"/>
      <c r="P84" s="110"/>
    </row>
    <row r="85" spans="1:22" s="50" customFormat="1">
      <c r="A85" s="104"/>
      <c r="B85" s="24"/>
      <c r="C85" s="105"/>
      <c r="D85" s="105"/>
      <c r="E85" s="115"/>
      <c r="F85" s="115"/>
      <c r="G85" s="106"/>
      <c r="H85" s="105"/>
      <c r="I85" s="136" t="e">
        <f t="shared" si="4"/>
        <v>#DIV/0!</v>
      </c>
      <c r="J85" s="137">
        <f t="shared" si="5"/>
        <v>0</v>
      </c>
      <c r="K85" s="105"/>
      <c r="L85" s="74"/>
      <c r="M85" s="74">
        <f t="shared" si="6"/>
        <v>0</v>
      </c>
      <c r="N85" s="74"/>
      <c r="O85" s="74"/>
      <c r="P85" s="110"/>
      <c r="Q85" s="39"/>
      <c r="R85" s="39"/>
      <c r="S85" s="39"/>
      <c r="T85" s="39"/>
      <c r="U85" s="39"/>
      <c r="V85" s="39"/>
    </row>
    <row r="86" spans="1:22" s="39" customFormat="1">
      <c r="A86" s="107"/>
      <c r="B86" s="24"/>
      <c r="C86" s="105"/>
      <c r="D86" s="105"/>
      <c r="E86" s="115"/>
      <c r="F86" s="115"/>
      <c r="G86" s="106"/>
      <c r="H86" s="105"/>
      <c r="I86" s="136" t="e">
        <f t="shared" si="4"/>
        <v>#DIV/0!</v>
      </c>
      <c r="J86" s="137">
        <f t="shared" si="5"/>
        <v>0</v>
      </c>
      <c r="K86" s="105"/>
      <c r="L86" s="74"/>
      <c r="M86" s="74">
        <f t="shared" si="6"/>
        <v>0</v>
      </c>
      <c r="N86" s="74"/>
      <c r="O86" s="116"/>
      <c r="P86" s="110"/>
      <c r="R86" s="53"/>
    </row>
    <row r="87" spans="1:22" s="39" customFormat="1">
      <c r="A87" s="107"/>
      <c r="B87" s="24"/>
      <c r="C87" s="105"/>
      <c r="D87" s="105"/>
      <c r="E87" s="115"/>
      <c r="F87" s="115"/>
      <c r="G87" s="106"/>
      <c r="H87" s="105"/>
      <c r="I87" s="136" t="e">
        <f t="shared" si="4"/>
        <v>#DIV/0!</v>
      </c>
      <c r="J87" s="137">
        <f t="shared" si="5"/>
        <v>0</v>
      </c>
      <c r="K87" s="105"/>
      <c r="L87" s="74"/>
      <c r="M87" s="74">
        <f t="shared" si="6"/>
        <v>0</v>
      </c>
      <c r="N87" s="74"/>
      <c r="O87" s="74"/>
      <c r="P87" s="110"/>
    </row>
    <row r="88" spans="1:22" s="39" customFormat="1">
      <c r="A88" s="36"/>
      <c r="B88" s="24"/>
      <c r="C88" s="105"/>
      <c r="D88" s="105"/>
      <c r="E88" s="115"/>
      <c r="F88" s="115"/>
      <c r="G88" s="106"/>
      <c r="H88" s="105"/>
      <c r="I88" s="136" t="e">
        <f t="shared" si="4"/>
        <v>#DIV/0!</v>
      </c>
      <c r="J88" s="137">
        <f t="shared" si="5"/>
        <v>0</v>
      </c>
      <c r="K88" s="105"/>
      <c r="L88" s="74"/>
      <c r="M88" s="74">
        <f t="shared" si="6"/>
        <v>0</v>
      </c>
      <c r="N88" s="74"/>
      <c r="O88" s="74"/>
      <c r="P88" s="110"/>
    </row>
    <row r="89" spans="1:22">
      <c r="A89" s="36"/>
      <c r="B89" s="24"/>
      <c r="C89" s="105"/>
      <c r="D89" s="105"/>
      <c r="E89" s="115"/>
      <c r="F89" s="115"/>
      <c r="G89" s="106"/>
      <c r="H89" s="105"/>
      <c r="I89" s="136" t="e">
        <f t="shared" si="4"/>
        <v>#DIV/0!</v>
      </c>
      <c r="J89" s="137">
        <f t="shared" si="5"/>
        <v>0</v>
      </c>
      <c r="K89" s="105"/>
      <c r="L89" s="74"/>
      <c r="M89" s="74">
        <f t="shared" si="6"/>
        <v>0</v>
      </c>
      <c r="N89" s="74"/>
      <c r="O89" s="74"/>
      <c r="P89" s="110"/>
      <c r="Q89" s="39"/>
      <c r="R89" s="39"/>
      <c r="S89" s="39"/>
      <c r="T89" s="39"/>
      <c r="U89" s="39"/>
      <c r="V89" s="39"/>
    </row>
    <row r="90" spans="1:22" s="50" customFormat="1">
      <c r="A90" s="55"/>
      <c r="B90" s="43"/>
      <c r="C90" s="94"/>
      <c r="D90" s="94"/>
      <c r="E90" s="95"/>
      <c r="F90" s="95"/>
      <c r="G90" s="96"/>
      <c r="H90" s="94"/>
      <c r="I90" s="136" t="e">
        <f t="shared" si="4"/>
        <v>#DIV/0!</v>
      </c>
      <c r="J90" s="137">
        <f t="shared" si="5"/>
        <v>0</v>
      </c>
      <c r="K90" s="94"/>
      <c r="L90" s="99"/>
      <c r="M90" s="74">
        <f t="shared" si="6"/>
        <v>0</v>
      </c>
      <c r="N90" s="99"/>
      <c r="O90" s="99"/>
      <c r="P90" s="100"/>
    </row>
    <row r="91" spans="1:22">
      <c r="A91" s="40"/>
      <c r="B91" s="24"/>
      <c r="C91" s="105"/>
      <c r="D91" s="105"/>
      <c r="E91" s="115"/>
      <c r="F91" s="115"/>
      <c r="G91" s="106"/>
      <c r="H91" s="105"/>
      <c r="I91" s="136" t="e">
        <f t="shared" si="4"/>
        <v>#DIV/0!</v>
      </c>
      <c r="J91" s="137">
        <f t="shared" si="5"/>
        <v>0</v>
      </c>
      <c r="K91" s="105"/>
      <c r="L91" s="74"/>
      <c r="M91" s="74">
        <f t="shared" si="6"/>
        <v>0</v>
      </c>
      <c r="N91" s="74"/>
      <c r="O91" s="74"/>
      <c r="P91" s="110"/>
      <c r="Q91" s="39"/>
      <c r="R91" s="52"/>
      <c r="S91" s="39"/>
      <c r="T91" s="39"/>
      <c r="U91" s="39"/>
      <c r="V91" s="39"/>
    </row>
    <row r="92" spans="1:22">
      <c r="A92" s="36"/>
      <c r="B92" s="24"/>
      <c r="C92" s="105"/>
      <c r="D92" s="105"/>
      <c r="E92" s="115"/>
      <c r="F92" s="115"/>
      <c r="G92" s="106"/>
      <c r="H92" s="105"/>
      <c r="I92" s="136" t="e">
        <f t="shared" si="4"/>
        <v>#DIV/0!</v>
      </c>
      <c r="J92" s="137">
        <f t="shared" si="5"/>
        <v>0</v>
      </c>
      <c r="K92" s="105"/>
      <c r="L92" s="74"/>
      <c r="M92" s="74">
        <f t="shared" si="6"/>
        <v>0</v>
      </c>
      <c r="N92" s="74"/>
      <c r="O92" s="74"/>
      <c r="P92" s="110"/>
      <c r="Q92" s="39"/>
      <c r="R92" s="39"/>
      <c r="S92" s="39"/>
      <c r="T92" s="39"/>
      <c r="U92" s="39"/>
      <c r="V92" s="39"/>
    </row>
    <row r="93" spans="1:22" s="39" customFormat="1">
      <c r="A93" s="36"/>
      <c r="B93" s="24"/>
      <c r="C93" s="105"/>
      <c r="D93" s="105"/>
      <c r="E93" s="115"/>
      <c r="F93" s="115"/>
      <c r="G93" s="106"/>
      <c r="H93" s="105"/>
      <c r="I93" s="136" t="e">
        <f t="shared" si="4"/>
        <v>#DIV/0!</v>
      </c>
      <c r="J93" s="137">
        <f t="shared" si="5"/>
        <v>0</v>
      </c>
      <c r="K93" s="105"/>
      <c r="L93" s="74"/>
      <c r="M93" s="74">
        <f t="shared" si="6"/>
        <v>0</v>
      </c>
      <c r="N93" s="74"/>
      <c r="O93" s="74"/>
      <c r="P93" s="110"/>
    </row>
    <row r="94" spans="1:22">
      <c r="A94" s="36"/>
      <c r="B94" s="24"/>
      <c r="C94" s="22"/>
      <c r="D94" s="22"/>
      <c r="E94" s="53"/>
      <c r="F94" s="53"/>
      <c r="G94" s="39"/>
      <c r="H94" s="22"/>
      <c r="I94" s="136" t="e">
        <f t="shared" si="4"/>
        <v>#DIV/0!</v>
      </c>
      <c r="J94" s="137">
        <f t="shared" si="5"/>
        <v>0</v>
      </c>
      <c r="K94" s="22"/>
      <c r="L94" s="17"/>
      <c r="M94" s="74">
        <f t="shared" si="6"/>
        <v>0</v>
      </c>
      <c r="N94" s="17"/>
      <c r="O94" s="17"/>
      <c r="P94" s="108"/>
      <c r="Q94" s="39"/>
      <c r="R94" s="39"/>
      <c r="S94" s="39"/>
      <c r="T94" s="39"/>
      <c r="U94" s="39"/>
      <c r="V94" s="39"/>
    </row>
    <row r="95" spans="1:22" s="50" customFormat="1">
      <c r="A95" s="36"/>
      <c r="B95" s="24"/>
      <c r="C95" s="22"/>
      <c r="D95" s="22"/>
      <c r="E95" s="53"/>
      <c r="F95" s="53"/>
      <c r="G95" s="39"/>
      <c r="H95" s="22"/>
      <c r="I95" s="136" t="e">
        <f t="shared" si="4"/>
        <v>#DIV/0!</v>
      </c>
      <c r="J95" s="137">
        <f t="shared" si="5"/>
        <v>0</v>
      </c>
      <c r="K95" s="22"/>
      <c r="L95" s="17"/>
      <c r="M95" s="74">
        <f t="shared" si="6"/>
        <v>0</v>
      </c>
      <c r="N95" s="17"/>
      <c r="O95" s="17"/>
      <c r="P95" s="22"/>
      <c r="Q95" s="39"/>
      <c r="R95" s="39"/>
      <c r="S95" s="53"/>
      <c r="T95" s="39"/>
      <c r="U95" s="39"/>
      <c r="V95" s="39"/>
    </row>
    <row r="96" spans="1:22">
      <c r="A96" s="40"/>
      <c r="B96" s="24"/>
      <c r="C96" s="22"/>
      <c r="D96" s="22"/>
      <c r="E96" s="53"/>
      <c r="F96" s="53"/>
      <c r="G96" s="39"/>
      <c r="H96" s="22"/>
      <c r="I96" s="136" t="e">
        <f t="shared" si="4"/>
        <v>#DIV/0!</v>
      </c>
      <c r="J96" s="137">
        <f t="shared" si="5"/>
        <v>0</v>
      </c>
      <c r="K96" s="22"/>
      <c r="L96" s="17"/>
      <c r="M96" s="74">
        <f t="shared" si="6"/>
        <v>0</v>
      </c>
      <c r="N96" s="17"/>
      <c r="O96" s="17"/>
      <c r="P96" s="108"/>
      <c r="Q96" s="39"/>
      <c r="R96" s="39"/>
      <c r="S96" s="39"/>
      <c r="T96" s="39"/>
      <c r="U96" s="39"/>
      <c r="V96" s="39"/>
    </row>
    <row r="97" spans="1:22">
      <c r="A97" s="36"/>
      <c r="B97" s="24"/>
      <c r="C97" s="22"/>
      <c r="D97" s="22"/>
      <c r="E97" s="53"/>
      <c r="F97" s="53"/>
      <c r="G97" s="39"/>
      <c r="H97" s="22"/>
      <c r="I97" s="136" t="e">
        <f t="shared" si="4"/>
        <v>#DIV/0!</v>
      </c>
      <c r="J97" s="137">
        <f t="shared" si="5"/>
        <v>0</v>
      </c>
      <c r="K97" s="22"/>
      <c r="L97" s="54"/>
      <c r="M97" s="74">
        <f t="shared" si="6"/>
        <v>0</v>
      </c>
      <c r="N97" s="17"/>
      <c r="O97" s="17"/>
      <c r="P97" s="108"/>
      <c r="Q97" s="39"/>
      <c r="R97" s="39"/>
      <c r="S97" s="39"/>
      <c r="T97" s="39"/>
      <c r="U97" s="39"/>
      <c r="V97" s="39"/>
    </row>
    <row r="98" spans="1:22">
      <c r="A98" s="36"/>
      <c r="B98" s="24"/>
      <c r="C98" s="22"/>
      <c r="D98" s="22"/>
      <c r="E98" s="53"/>
      <c r="F98" s="53"/>
      <c r="G98" s="39"/>
      <c r="H98" s="22"/>
      <c r="I98" s="136" t="e">
        <f t="shared" si="4"/>
        <v>#DIV/0!</v>
      </c>
      <c r="J98" s="137">
        <f t="shared" si="5"/>
        <v>0</v>
      </c>
      <c r="K98" s="22"/>
      <c r="L98" s="17"/>
      <c r="M98" s="74">
        <f t="shared" si="6"/>
        <v>0</v>
      </c>
      <c r="N98" s="17"/>
      <c r="O98" s="17"/>
      <c r="P98" s="108"/>
      <c r="Q98" s="39"/>
      <c r="R98" s="39"/>
      <c r="S98" s="39"/>
      <c r="T98" s="39"/>
      <c r="U98" s="39"/>
      <c r="V98" s="39"/>
    </row>
    <row r="99" spans="1:22">
      <c r="A99" s="36"/>
      <c r="B99" s="24"/>
      <c r="C99" s="22"/>
      <c r="D99" s="22"/>
      <c r="E99" s="53"/>
      <c r="F99" s="53"/>
      <c r="G99" s="39"/>
      <c r="H99" s="22"/>
      <c r="I99" s="136" t="e">
        <f t="shared" si="4"/>
        <v>#DIV/0!</v>
      </c>
      <c r="J99" s="137">
        <f t="shared" si="5"/>
        <v>0</v>
      </c>
      <c r="K99" s="22"/>
      <c r="L99" s="17"/>
      <c r="M99" s="74">
        <f t="shared" si="6"/>
        <v>0</v>
      </c>
      <c r="N99" s="17"/>
      <c r="O99" s="17"/>
      <c r="P99" s="108"/>
      <c r="Q99" s="39"/>
      <c r="R99" s="39"/>
      <c r="S99" s="39"/>
      <c r="T99" s="39"/>
      <c r="U99" s="39"/>
      <c r="V99" s="39"/>
    </row>
    <row r="100" spans="1:22">
      <c r="A100" s="36"/>
      <c r="B100" s="24"/>
      <c r="C100" s="22"/>
      <c r="D100" s="22"/>
      <c r="E100" s="53"/>
      <c r="F100" s="53"/>
      <c r="G100" s="39"/>
      <c r="H100" s="22"/>
      <c r="I100" s="136" t="e">
        <f t="shared" si="4"/>
        <v>#DIV/0!</v>
      </c>
      <c r="J100" s="137">
        <f t="shared" si="5"/>
        <v>0</v>
      </c>
      <c r="K100" s="22"/>
      <c r="L100" s="17"/>
      <c r="M100" s="74">
        <f t="shared" si="6"/>
        <v>0</v>
      </c>
      <c r="N100" s="17"/>
      <c r="O100" s="17"/>
      <c r="P100" s="108"/>
      <c r="Q100" s="39"/>
      <c r="R100" s="39"/>
      <c r="S100" s="39"/>
      <c r="T100" s="39"/>
      <c r="U100" s="39"/>
      <c r="V100" s="39"/>
    </row>
    <row r="101" spans="1:22">
      <c r="A101" s="36"/>
      <c r="B101" s="24"/>
      <c r="C101" s="22"/>
      <c r="D101" s="22"/>
      <c r="E101" s="53"/>
      <c r="F101" s="53"/>
      <c r="G101" s="39"/>
      <c r="H101" s="22"/>
      <c r="I101" s="136" t="e">
        <f t="shared" si="4"/>
        <v>#DIV/0!</v>
      </c>
      <c r="J101" s="137">
        <f t="shared" si="5"/>
        <v>0</v>
      </c>
      <c r="K101" s="22"/>
      <c r="L101" s="17"/>
      <c r="M101" s="74">
        <f t="shared" si="6"/>
        <v>0</v>
      </c>
      <c r="N101" s="17"/>
      <c r="O101" s="54"/>
      <c r="P101" s="108"/>
      <c r="Q101" s="39"/>
      <c r="R101" s="39"/>
      <c r="S101" s="39"/>
      <c r="T101" s="39"/>
      <c r="U101" s="39"/>
      <c r="V101" s="39"/>
    </row>
    <row r="102" spans="1:22" s="50" customFormat="1">
      <c r="A102" s="55"/>
      <c r="B102" s="43"/>
      <c r="C102" s="47"/>
      <c r="D102" s="47"/>
      <c r="E102" s="52"/>
      <c r="F102" s="52"/>
      <c r="H102" s="47"/>
      <c r="I102" s="136" t="e">
        <f t="shared" si="4"/>
        <v>#DIV/0!</v>
      </c>
      <c r="J102" s="137">
        <f t="shared" si="5"/>
        <v>0</v>
      </c>
      <c r="K102" s="47"/>
      <c r="L102" s="49"/>
      <c r="M102" s="74">
        <f t="shared" si="6"/>
        <v>0</v>
      </c>
      <c r="N102" s="49"/>
      <c r="O102" s="49"/>
      <c r="P102" s="82"/>
      <c r="R102" s="52"/>
    </row>
    <row r="103" spans="1:22">
      <c r="A103" s="36"/>
      <c r="B103" s="24"/>
      <c r="C103" s="22"/>
      <c r="D103" s="22"/>
      <c r="E103" s="53"/>
      <c r="F103" s="53"/>
      <c r="G103" s="39"/>
      <c r="H103" s="22"/>
      <c r="I103" s="136" t="e">
        <f t="shared" si="4"/>
        <v>#DIV/0!</v>
      </c>
      <c r="J103" s="137">
        <f t="shared" si="5"/>
        <v>0</v>
      </c>
      <c r="K103" s="22"/>
      <c r="L103" s="17"/>
      <c r="M103" s="74">
        <f t="shared" si="6"/>
        <v>0</v>
      </c>
      <c r="N103" s="17"/>
      <c r="O103" s="17"/>
      <c r="P103" s="108"/>
      <c r="Q103" s="39"/>
      <c r="R103" s="39"/>
      <c r="S103" s="39"/>
      <c r="T103" s="39"/>
      <c r="U103" s="39"/>
      <c r="V103" s="39"/>
    </row>
    <row r="104" spans="1:22">
      <c r="A104" s="36"/>
      <c r="B104" s="24"/>
      <c r="C104" s="22"/>
      <c r="D104" s="22"/>
      <c r="E104" s="53"/>
      <c r="F104" s="53"/>
      <c r="G104" s="39"/>
      <c r="H104" s="22"/>
      <c r="I104" s="136" t="e">
        <f t="shared" si="4"/>
        <v>#DIV/0!</v>
      </c>
      <c r="J104" s="137">
        <f t="shared" si="5"/>
        <v>0</v>
      </c>
      <c r="K104" s="22"/>
      <c r="L104" s="17"/>
      <c r="M104" s="74">
        <f t="shared" si="6"/>
        <v>0</v>
      </c>
      <c r="N104" s="17"/>
      <c r="O104" s="17"/>
      <c r="P104" s="108"/>
      <c r="Q104" s="39"/>
      <c r="R104" s="39"/>
      <c r="S104" s="39"/>
      <c r="T104" s="39"/>
      <c r="U104" s="39"/>
      <c r="V104" s="39"/>
    </row>
    <row r="105" spans="1:22" s="50" customFormat="1">
      <c r="A105" s="36"/>
      <c r="B105" s="24"/>
      <c r="C105" s="22"/>
      <c r="D105" s="22"/>
      <c r="E105" s="53"/>
      <c r="F105" s="53"/>
      <c r="G105" s="39"/>
      <c r="H105" s="22"/>
      <c r="I105" s="136" t="e">
        <f t="shared" si="4"/>
        <v>#DIV/0!</v>
      </c>
      <c r="J105" s="137">
        <f t="shared" si="5"/>
        <v>0</v>
      </c>
      <c r="K105" s="22"/>
      <c r="L105" s="17"/>
      <c r="M105" s="74">
        <f t="shared" si="6"/>
        <v>0</v>
      </c>
      <c r="N105" s="17"/>
      <c r="O105" s="17"/>
      <c r="P105" s="108"/>
      <c r="Q105" s="39"/>
      <c r="R105" s="39"/>
      <c r="S105" s="53"/>
      <c r="T105" s="39"/>
      <c r="U105" s="39"/>
      <c r="V105" s="39"/>
    </row>
    <row r="106" spans="1:22">
      <c r="A106" s="40"/>
      <c r="B106" s="24"/>
      <c r="C106" s="22"/>
      <c r="D106" s="22"/>
      <c r="E106" s="53"/>
      <c r="F106" s="53"/>
      <c r="G106" s="39"/>
      <c r="H106" s="22"/>
      <c r="I106" s="136" t="e">
        <f t="shared" si="4"/>
        <v>#DIV/0!</v>
      </c>
      <c r="J106" s="137">
        <f t="shared" si="5"/>
        <v>0</v>
      </c>
      <c r="K106" s="22"/>
      <c r="L106" s="17"/>
      <c r="M106" s="74">
        <f t="shared" si="6"/>
        <v>0</v>
      </c>
      <c r="N106" s="17"/>
      <c r="O106" s="17"/>
      <c r="P106" s="108"/>
      <c r="Q106" s="39"/>
      <c r="R106" s="39"/>
      <c r="S106" s="39"/>
      <c r="T106" s="39"/>
      <c r="U106" s="39"/>
      <c r="V106" s="39"/>
    </row>
    <row r="107" spans="1:22">
      <c r="A107" s="36"/>
      <c r="B107" s="24"/>
      <c r="C107" s="22"/>
      <c r="D107" s="22"/>
      <c r="E107" s="53"/>
      <c r="F107" s="53"/>
      <c r="G107" s="39"/>
      <c r="H107" s="22"/>
      <c r="I107" s="136" t="e">
        <f t="shared" si="4"/>
        <v>#DIV/0!</v>
      </c>
      <c r="J107" s="137">
        <f t="shared" si="5"/>
        <v>0</v>
      </c>
      <c r="K107" s="22"/>
      <c r="L107" s="17"/>
      <c r="M107" s="74">
        <f t="shared" si="6"/>
        <v>0</v>
      </c>
      <c r="N107" s="17"/>
      <c r="O107" s="17"/>
      <c r="P107" s="108"/>
      <c r="Q107" s="39"/>
      <c r="R107" s="39"/>
      <c r="S107" s="39"/>
      <c r="T107" s="39"/>
      <c r="U107" s="39"/>
      <c r="V107" s="39"/>
    </row>
    <row r="108" spans="1:22">
      <c r="A108" s="36"/>
      <c r="B108" s="24"/>
      <c r="C108" s="22"/>
      <c r="D108" s="22"/>
      <c r="E108" s="53"/>
      <c r="F108" s="53"/>
      <c r="G108" s="39"/>
      <c r="H108" s="22"/>
      <c r="I108" s="136" t="e">
        <f t="shared" si="4"/>
        <v>#DIV/0!</v>
      </c>
      <c r="J108" s="137">
        <f t="shared" si="5"/>
        <v>0</v>
      </c>
      <c r="K108" s="22"/>
      <c r="L108" s="17"/>
      <c r="M108" s="74">
        <f t="shared" si="6"/>
        <v>0</v>
      </c>
      <c r="N108" s="17"/>
      <c r="O108" s="17"/>
      <c r="P108" s="108"/>
      <c r="Q108" s="39"/>
      <c r="R108" s="39"/>
      <c r="S108" s="39"/>
      <c r="T108" s="39"/>
      <c r="U108" s="39"/>
      <c r="V108" s="39"/>
    </row>
    <row r="109" spans="1:22">
      <c r="A109" s="36"/>
      <c r="B109" s="24"/>
      <c r="C109" s="22"/>
      <c r="D109" s="22"/>
      <c r="E109" s="53"/>
      <c r="F109" s="53"/>
      <c r="G109" s="39"/>
      <c r="H109" s="22"/>
      <c r="I109" s="136" t="e">
        <f t="shared" si="4"/>
        <v>#DIV/0!</v>
      </c>
      <c r="J109" s="137">
        <f t="shared" si="5"/>
        <v>0</v>
      </c>
      <c r="K109" s="22"/>
      <c r="L109" s="17"/>
      <c r="M109" s="74">
        <f t="shared" si="6"/>
        <v>0</v>
      </c>
      <c r="N109" s="17"/>
      <c r="O109" s="17"/>
      <c r="P109" s="108"/>
      <c r="Q109" s="39"/>
      <c r="R109" s="39"/>
      <c r="S109" s="39"/>
      <c r="T109" s="39"/>
      <c r="U109" s="39"/>
      <c r="V109" s="39"/>
    </row>
    <row r="110" spans="1:22">
      <c r="A110" s="36"/>
      <c r="B110" s="24"/>
      <c r="C110" s="22"/>
      <c r="D110" s="22"/>
      <c r="E110" s="53"/>
      <c r="F110" s="53"/>
      <c r="G110" s="39"/>
      <c r="H110" s="22"/>
      <c r="I110" s="136" t="e">
        <f t="shared" si="4"/>
        <v>#DIV/0!</v>
      </c>
      <c r="J110" s="137">
        <f t="shared" si="5"/>
        <v>0</v>
      </c>
      <c r="K110" s="22"/>
      <c r="L110" s="17"/>
      <c r="M110" s="74">
        <f t="shared" si="6"/>
        <v>0</v>
      </c>
      <c r="N110" s="17"/>
      <c r="O110" s="17"/>
      <c r="P110" s="108"/>
      <c r="Q110" s="39"/>
      <c r="R110" s="53"/>
      <c r="S110" s="39"/>
      <c r="T110" s="39"/>
      <c r="U110" s="39"/>
      <c r="V110" s="39"/>
    </row>
    <row r="111" spans="1:22">
      <c r="A111" s="36"/>
      <c r="B111" s="24"/>
      <c r="C111" s="22"/>
      <c r="D111" s="22"/>
      <c r="E111" s="53"/>
      <c r="F111" s="53"/>
      <c r="G111" s="39"/>
      <c r="H111" s="22"/>
      <c r="I111" s="136" t="e">
        <f t="shared" si="4"/>
        <v>#DIV/0!</v>
      </c>
      <c r="J111" s="137">
        <f t="shared" si="5"/>
        <v>0</v>
      </c>
      <c r="K111" s="22"/>
      <c r="L111" s="17"/>
      <c r="M111" s="74">
        <f t="shared" si="6"/>
        <v>0</v>
      </c>
      <c r="N111" s="17"/>
      <c r="O111" s="17"/>
      <c r="P111" s="108"/>
      <c r="Q111" s="39"/>
      <c r="R111" s="39"/>
      <c r="S111" s="39"/>
      <c r="T111" s="39"/>
      <c r="U111" s="39"/>
      <c r="V111" s="39"/>
    </row>
    <row r="112" spans="1:22">
      <c r="A112" s="36"/>
      <c r="B112" s="24"/>
      <c r="C112" s="22"/>
      <c r="D112" s="22"/>
      <c r="E112" s="53"/>
      <c r="F112" s="53"/>
      <c r="G112" s="39"/>
      <c r="H112" s="22"/>
      <c r="I112" s="136" t="e">
        <f t="shared" si="4"/>
        <v>#DIV/0!</v>
      </c>
      <c r="J112" s="137">
        <f t="shared" si="5"/>
        <v>0</v>
      </c>
      <c r="K112" s="22"/>
      <c r="L112" s="17"/>
      <c r="M112" s="74">
        <f t="shared" si="6"/>
        <v>0</v>
      </c>
      <c r="N112" s="17"/>
      <c r="O112" s="17"/>
      <c r="P112" s="22"/>
      <c r="Q112" s="39"/>
      <c r="R112" s="39"/>
      <c r="S112" s="39"/>
      <c r="T112" s="39"/>
      <c r="U112" s="39"/>
      <c r="V112" s="39"/>
    </row>
    <row r="113" spans="1:22">
      <c r="A113" s="36"/>
      <c r="B113" s="24"/>
      <c r="C113" s="22"/>
      <c r="D113" s="22"/>
      <c r="E113" s="53"/>
      <c r="F113" s="53"/>
      <c r="G113" s="39"/>
      <c r="H113" s="22"/>
      <c r="I113" s="136" t="e">
        <f t="shared" si="4"/>
        <v>#DIV/0!</v>
      </c>
      <c r="J113" s="137">
        <f t="shared" si="5"/>
        <v>0</v>
      </c>
      <c r="K113" s="22"/>
      <c r="L113" s="17"/>
      <c r="M113" s="74">
        <f t="shared" si="6"/>
        <v>0</v>
      </c>
      <c r="N113" s="17"/>
      <c r="O113" s="17"/>
      <c r="P113" s="22"/>
      <c r="Q113" s="39"/>
      <c r="R113" s="39"/>
      <c r="S113" s="39"/>
      <c r="T113" s="39"/>
      <c r="U113" s="39"/>
      <c r="V113" s="39"/>
    </row>
    <row r="114" spans="1:22">
      <c r="A114" s="36"/>
      <c r="B114" s="24"/>
      <c r="C114" s="22"/>
      <c r="D114" s="22"/>
      <c r="E114" s="53"/>
      <c r="F114" s="53"/>
      <c r="G114" s="39"/>
      <c r="H114" s="22"/>
      <c r="I114" s="136" t="e">
        <f t="shared" si="4"/>
        <v>#DIV/0!</v>
      </c>
      <c r="J114" s="137">
        <f t="shared" si="5"/>
        <v>0</v>
      </c>
      <c r="K114" s="22"/>
      <c r="L114" s="17"/>
      <c r="M114" s="74">
        <f t="shared" si="6"/>
        <v>0</v>
      </c>
      <c r="N114" s="17"/>
      <c r="O114" s="17"/>
      <c r="P114" s="22"/>
      <c r="Q114" s="39"/>
      <c r="R114" s="39"/>
      <c r="S114" s="39"/>
      <c r="T114" s="39"/>
      <c r="U114" s="39"/>
      <c r="V114" s="39"/>
    </row>
    <row r="115" spans="1:22" s="50" customFormat="1">
      <c r="A115" s="36"/>
      <c r="B115" s="24"/>
      <c r="C115" s="22"/>
      <c r="D115" s="22"/>
      <c r="E115" s="53"/>
      <c r="F115" s="53"/>
      <c r="G115" s="39"/>
      <c r="H115" s="22"/>
      <c r="I115" s="136" t="e">
        <f t="shared" si="4"/>
        <v>#DIV/0!</v>
      </c>
      <c r="J115" s="137">
        <f t="shared" si="5"/>
        <v>0</v>
      </c>
      <c r="K115" s="22"/>
      <c r="L115" s="17"/>
      <c r="M115" s="74">
        <f t="shared" si="6"/>
        <v>0</v>
      </c>
      <c r="N115" s="17"/>
      <c r="O115" s="17"/>
      <c r="P115" s="108"/>
      <c r="Q115" s="39"/>
      <c r="R115" s="39"/>
      <c r="S115" s="53"/>
      <c r="T115" s="39"/>
      <c r="U115" s="39"/>
      <c r="V115" s="39"/>
    </row>
    <row r="116" spans="1:22">
      <c r="A116" s="40"/>
      <c r="B116" s="24"/>
      <c r="C116" s="22"/>
      <c r="D116" s="22"/>
      <c r="E116" s="53"/>
      <c r="F116" s="53"/>
      <c r="G116" s="39"/>
      <c r="H116" s="22"/>
      <c r="I116" s="136" t="e">
        <f t="shared" si="4"/>
        <v>#DIV/0!</v>
      </c>
      <c r="J116" s="137">
        <f t="shared" si="5"/>
        <v>0</v>
      </c>
      <c r="K116" s="22"/>
      <c r="L116" s="17"/>
      <c r="M116" s="74">
        <f t="shared" si="6"/>
        <v>0</v>
      </c>
      <c r="N116" s="17"/>
      <c r="O116" s="17"/>
      <c r="P116" s="108"/>
      <c r="Q116" s="39"/>
      <c r="R116" s="39"/>
      <c r="S116" s="39"/>
      <c r="T116" s="39"/>
      <c r="U116" s="39"/>
      <c r="V116" s="39"/>
    </row>
    <row r="117" spans="1:22">
      <c r="A117" s="36"/>
      <c r="B117" s="24"/>
      <c r="C117" s="22"/>
      <c r="D117" s="22"/>
      <c r="E117" s="53"/>
      <c r="F117" s="53"/>
      <c r="G117" s="39"/>
      <c r="H117" s="22"/>
      <c r="I117" s="136" t="e">
        <f t="shared" si="4"/>
        <v>#DIV/0!</v>
      </c>
      <c r="J117" s="137">
        <f t="shared" si="5"/>
        <v>0</v>
      </c>
      <c r="K117" s="22"/>
      <c r="L117" s="17"/>
      <c r="M117" s="74">
        <f t="shared" si="6"/>
        <v>0</v>
      </c>
      <c r="N117" s="17"/>
      <c r="O117" s="17"/>
      <c r="P117" s="108"/>
      <c r="Q117" s="39"/>
      <c r="R117" s="39"/>
      <c r="S117" s="39"/>
      <c r="T117" s="39"/>
      <c r="U117" s="39"/>
      <c r="V117" s="39"/>
    </row>
    <row r="118" spans="1:22">
      <c r="A118" s="36"/>
      <c r="B118" s="24"/>
      <c r="C118" s="22"/>
      <c r="D118" s="22"/>
      <c r="E118" s="53"/>
      <c r="F118" s="53"/>
      <c r="G118" s="39"/>
      <c r="H118" s="22"/>
      <c r="I118" s="136" t="e">
        <f t="shared" si="4"/>
        <v>#DIV/0!</v>
      </c>
      <c r="J118" s="137">
        <f t="shared" si="5"/>
        <v>0</v>
      </c>
      <c r="K118" s="22"/>
      <c r="L118" s="17"/>
      <c r="M118" s="74">
        <f t="shared" si="6"/>
        <v>0</v>
      </c>
      <c r="N118" s="17"/>
      <c r="O118" s="17"/>
      <c r="P118" s="22"/>
      <c r="Q118" s="39"/>
      <c r="R118" s="39"/>
      <c r="S118" s="39"/>
      <c r="T118" s="39"/>
      <c r="U118" s="39"/>
      <c r="V118" s="39"/>
    </row>
    <row r="119" spans="1:22">
      <c r="A119" s="36"/>
      <c r="B119" s="24"/>
      <c r="C119" s="22"/>
      <c r="D119" s="22"/>
      <c r="E119" s="53"/>
      <c r="F119" s="53"/>
      <c r="G119" s="39"/>
      <c r="H119" s="22"/>
      <c r="I119" s="136" t="e">
        <f t="shared" si="4"/>
        <v>#DIV/0!</v>
      </c>
      <c r="J119" s="137">
        <f t="shared" si="5"/>
        <v>0</v>
      </c>
      <c r="K119" s="22"/>
      <c r="L119" s="17"/>
      <c r="M119" s="74">
        <f t="shared" si="6"/>
        <v>0</v>
      </c>
      <c r="N119" s="17"/>
      <c r="O119" s="17"/>
      <c r="P119" s="108"/>
      <c r="Q119" s="39"/>
      <c r="R119" s="39"/>
      <c r="S119" s="39"/>
      <c r="T119" s="39"/>
      <c r="U119" s="39"/>
      <c r="V119" s="39"/>
    </row>
    <row r="120" spans="1:22" s="50" customFormat="1">
      <c r="A120" s="55"/>
      <c r="B120" s="43"/>
      <c r="C120" s="47"/>
      <c r="D120" s="47"/>
      <c r="E120" s="52"/>
      <c r="F120" s="52"/>
      <c r="H120" s="47"/>
      <c r="I120" s="136" t="e">
        <f t="shared" si="4"/>
        <v>#DIV/0!</v>
      </c>
      <c r="J120" s="137">
        <f t="shared" si="5"/>
        <v>0</v>
      </c>
      <c r="K120" s="47"/>
      <c r="L120" s="49"/>
      <c r="M120" s="74">
        <f t="shared" si="6"/>
        <v>0</v>
      </c>
      <c r="N120" s="49"/>
      <c r="O120" s="49"/>
      <c r="P120" s="82"/>
      <c r="R120" s="52"/>
    </row>
    <row r="121" spans="1:22">
      <c r="A121" s="40"/>
      <c r="B121" s="24"/>
      <c r="C121" s="22"/>
      <c r="D121" s="22"/>
      <c r="E121" s="53"/>
      <c r="F121" s="53"/>
      <c r="G121" s="39"/>
      <c r="H121" s="22"/>
      <c r="I121" s="136" t="e">
        <f t="shared" si="4"/>
        <v>#DIV/0!</v>
      </c>
      <c r="J121" s="137">
        <f t="shared" si="5"/>
        <v>0</v>
      </c>
      <c r="K121" s="22"/>
      <c r="L121" s="17"/>
      <c r="M121" s="74">
        <f t="shared" si="6"/>
        <v>0</v>
      </c>
      <c r="N121" s="17"/>
      <c r="O121" s="17"/>
      <c r="P121" s="108"/>
      <c r="Q121" s="39"/>
      <c r="R121" s="39"/>
      <c r="S121" s="39"/>
      <c r="T121" s="39"/>
      <c r="U121" s="39"/>
      <c r="V121" s="39"/>
    </row>
    <row r="122" spans="1:22">
      <c r="A122" s="36"/>
      <c r="B122" s="24"/>
      <c r="C122" s="22"/>
      <c r="D122" s="22"/>
      <c r="E122" s="53"/>
      <c r="F122" s="53"/>
      <c r="G122" s="39"/>
      <c r="H122" s="22"/>
      <c r="I122" s="136" t="e">
        <f t="shared" si="4"/>
        <v>#DIV/0!</v>
      </c>
      <c r="J122" s="137">
        <f t="shared" si="5"/>
        <v>0</v>
      </c>
      <c r="K122" s="22"/>
      <c r="L122" s="17"/>
      <c r="M122" s="74">
        <f t="shared" si="6"/>
        <v>0</v>
      </c>
      <c r="N122" s="17"/>
      <c r="O122" s="17"/>
      <c r="P122" s="108"/>
      <c r="Q122" s="39"/>
      <c r="R122" s="39"/>
      <c r="S122" s="39"/>
      <c r="T122" s="39"/>
      <c r="U122" s="39"/>
      <c r="V122" s="39"/>
    </row>
    <row r="123" spans="1:22">
      <c r="A123" s="36"/>
      <c r="B123" s="24"/>
      <c r="C123" s="22"/>
      <c r="D123" s="22"/>
      <c r="E123" s="53"/>
      <c r="F123" s="53"/>
      <c r="G123" s="39"/>
      <c r="H123" s="22"/>
      <c r="I123" s="136" t="e">
        <f t="shared" si="4"/>
        <v>#DIV/0!</v>
      </c>
      <c r="J123" s="137">
        <f t="shared" si="5"/>
        <v>0</v>
      </c>
      <c r="K123" s="22"/>
      <c r="L123" s="17"/>
      <c r="M123" s="74">
        <f t="shared" si="6"/>
        <v>0</v>
      </c>
      <c r="N123" s="17"/>
      <c r="O123" s="17"/>
      <c r="P123" s="108"/>
      <c r="Q123" s="39"/>
      <c r="R123" s="39"/>
      <c r="S123" s="39"/>
      <c r="T123" s="39"/>
      <c r="U123" s="39"/>
      <c r="V123" s="39"/>
    </row>
    <row r="124" spans="1:22">
      <c r="A124" s="36"/>
      <c r="B124" s="24"/>
      <c r="C124" s="22"/>
      <c r="D124" s="22"/>
      <c r="E124" s="53"/>
      <c r="F124" s="53"/>
      <c r="G124" s="39"/>
      <c r="H124" s="22"/>
      <c r="I124" s="136" t="e">
        <f t="shared" si="4"/>
        <v>#DIV/0!</v>
      </c>
      <c r="J124" s="137">
        <f t="shared" si="5"/>
        <v>0</v>
      </c>
      <c r="K124" s="22"/>
      <c r="L124" s="17"/>
      <c r="M124" s="74">
        <f t="shared" si="6"/>
        <v>0</v>
      </c>
      <c r="N124" s="17"/>
      <c r="O124" s="17"/>
      <c r="P124" s="108"/>
      <c r="Q124" s="39"/>
      <c r="R124" s="39"/>
      <c r="S124" s="39"/>
      <c r="T124" s="39"/>
      <c r="U124" s="39"/>
      <c r="V124" s="39"/>
    </row>
    <row r="125" spans="1:22" s="50" customFormat="1">
      <c r="A125" s="36"/>
      <c r="B125" s="24"/>
      <c r="C125" s="22"/>
      <c r="D125" s="22"/>
      <c r="E125" s="53"/>
      <c r="F125" s="53"/>
      <c r="G125" s="39"/>
      <c r="H125" s="22"/>
      <c r="I125" s="136" t="e">
        <f t="shared" si="4"/>
        <v>#DIV/0!</v>
      </c>
      <c r="J125" s="137">
        <f t="shared" si="5"/>
        <v>0</v>
      </c>
      <c r="K125" s="22"/>
      <c r="L125" s="17"/>
      <c r="M125" s="74">
        <f t="shared" si="6"/>
        <v>0</v>
      </c>
      <c r="N125" s="17"/>
      <c r="O125" s="17"/>
      <c r="P125" s="108"/>
      <c r="Q125" s="39"/>
      <c r="R125" s="39"/>
      <c r="S125" s="39"/>
      <c r="T125" s="39"/>
      <c r="U125" s="39"/>
      <c r="V125" s="39"/>
    </row>
    <row r="126" spans="1:22">
      <c r="A126" s="40"/>
      <c r="B126" s="24"/>
      <c r="C126" s="22"/>
      <c r="D126" s="22"/>
      <c r="E126" s="53"/>
      <c r="F126" s="53"/>
      <c r="G126" s="39"/>
      <c r="H126" s="22"/>
      <c r="I126" s="136" t="e">
        <f t="shared" si="4"/>
        <v>#DIV/0!</v>
      </c>
      <c r="J126" s="137">
        <f t="shared" si="5"/>
        <v>0</v>
      </c>
      <c r="K126" s="22"/>
      <c r="L126" s="17"/>
      <c r="M126" s="74">
        <f t="shared" si="6"/>
        <v>0</v>
      </c>
      <c r="N126" s="17"/>
      <c r="O126" s="17"/>
      <c r="P126" s="108"/>
      <c r="Q126" s="39"/>
      <c r="R126" s="39"/>
      <c r="S126" s="39"/>
      <c r="T126" s="39"/>
      <c r="U126" s="39"/>
      <c r="V126" s="39"/>
    </row>
    <row r="127" spans="1:22">
      <c r="A127" s="36"/>
      <c r="B127" s="24"/>
      <c r="C127" s="22"/>
      <c r="D127" s="22"/>
      <c r="E127" s="53"/>
      <c r="F127" s="53"/>
      <c r="G127" s="39"/>
      <c r="H127" s="22"/>
      <c r="I127" s="136" t="e">
        <f t="shared" si="4"/>
        <v>#DIV/0!</v>
      </c>
      <c r="J127" s="137">
        <f t="shared" si="5"/>
        <v>0</v>
      </c>
      <c r="K127" s="22"/>
      <c r="L127" s="17"/>
      <c r="M127" s="74">
        <f t="shared" si="6"/>
        <v>0</v>
      </c>
      <c r="N127" s="17"/>
      <c r="O127" s="17"/>
      <c r="P127" s="108"/>
      <c r="Q127" s="39"/>
      <c r="R127" s="39"/>
      <c r="S127" s="39"/>
      <c r="T127" s="39"/>
      <c r="U127" s="39"/>
      <c r="V127" s="39"/>
    </row>
    <row r="128" spans="1:22">
      <c r="A128" s="36"/>
      <c r="B128" s="24"/>
      <c r="C128" s="22"/>
      <c r="D128" s="22"/>
      <c r="E128" s="53"/>
      <c r="F128" s="53"/>
      <c r="G128" s="39"/>
      <c r="H128" s="22"/>
      <c r="I128" s="136" t="e">
        <f t="shared" si="4"/>
        <v>#DIV/0!</v>
      </c>
      <c r="J128" s="137">
        <f t="shared" si="5"/>
        <v>0</v>
      </c>
      <c r="K128" s="22"/>
      <c r="L128" s="17"/>
      <c r="M128" s="74">
        <f t="shared" si="6"/>
        <v>0</v>
      </c>
      <c r="N128" s="17"/>
      <c r="O128" s="17"/>
      <c r="P128" s="108"/>
      <c r="Q128" s="39"/>
      <c r="R128" s="39"/>
      <c r="S128" s="39"/>
      <c r="T128" s="39"/>
      <c r="U128" s="39"/>
      <c r="V128" s="39"/>
    </row>
    <row r="129" spans="1:22">
      <c r="A129" s="36"/>
      <c r="B129" s="24"/>
      <c r="C129" s="22"/>
      <c r="D129" s="22"/>
      <c r="E129" s="53"/>
      <c r="F129" s="53"/>
      <c r="G129" s="39"/>
      <c r="H129" s="22"/>
      <c r="I129" s="136" t="e">
        <f t="shared" si="4"/>
        <v>#DIV/0!</v>
      </c>
      <c r="J129" s="137">
        <f t="shared" si="5"/>
        <v>0</v>
      </c>
      <c r="K129" s="22"/>
      <c r="L129" s="17"/>
      <c r="M129" s="74">
        <f t="shared" si="6"/>
        <v>0</v>
      </c>
      <c r="N129" s="17"/>
      <c r="O129" s="17"/>
      <c r="P129" s="108"/>
      <c r="Q129" s="39"/>
      <c r="R129" s="39"/>
      <c r="S129" s="39"/>
      <c r="T129" s="39"/>
      <c r="U129" s="39"/>
      <c r="V129" s="39"/>
    </row>
    <row r="130" spans="1:22">
      <c r="A130" s="36"/>
      <c r="B130" s="24"/>
      <c r="C130" s="22"/>
      <c r="D130" s="22"/>
      <c r="E130" s="53"/>
      <c r="F130" s="53"/>
      <c r="G130" s="39"/>
      <c r="H130" s="22"/>
      <c r="I130" s="136" t="e">
        <f t="shared" ref="I130:I193" si="7">J130/O130</f>
        <v>#DIV/0!</v>
      </c>
      <c r="J130" s="137">
        <f t="shared" ref="J130:J193" si="8">L130-N130-O130-M130</f>
        <v>0</v>
      </c>
      <c r="K130" s="22"/>
      <c r="L130" s="17"/>
      <c r="M130" s="74">
        <f t="shared" ref="M130:M193" si="9">L130*15%</f>
        <v>0</v>
      </c>
      <c r="N130" s="17"/>
      <c r="O130" s="17"/>
      <c r="P130" s="108"/>
      <c r="Q130" s="39"/>
      <c r="R130" s="39"/>
      <c r="S130" s="39"/>
      <c r="T130" s="39"/>
      <c r="U130" s="39"/>
      <c r="V130" s="39"/>
    </row>
    <row r="131" spans="1:22">
      <c r="A131" s="36"/>
      <c r="B131" s="24"/>
      <c r="C131" s="22"/>
      <c r="D131" s="22"/>
      <c r="E131" s="53"/>
      <c r="F131" s="53"/>
      <c r="G131" s="39"/>
      <c r="H131" s="22"/>
      <c r="I131" s="136" t="e">
        <f t="shared" si="7"/>
        <v>#DIV/0!</v>
      </c>
      <c r="J131" s="137">
        <f t="shared" si="8"/>
        <v>0</v>
      </c>
      <c r="K131" s="22"/>
      <c r="L131" s="17"/>
      <c r="M131" s="74">
        <f t="shared" si="9"/>
        <v>0</v>
      </c>
      <c r="N131" s="17"/>
      <c r="O131" s="17"/>
      <c r="P131" s="108"/>
      <c r="Q131" s="39"/>
      <c r="R131" s="39"/>
      <c r="S131" s="39"/>
      <c r="T131" s="39"/>
      <c r="U131" s="39"/>
      <c r="V131" s="39"/>
    </row>
    <row r="132" spans="1:22">
      <c r="A132" s="36"/>
      <c r="B132" s="24"/>
      <c r="C132" s="22"/>
      <c r="D132" s="22"/>
      <c r="E132" s="53"/>
      <c r="F132" s="53"/>
      <c r="G132" s="39"/>
      <c r="H132" s="22"/>
      <c r="I132" s="136" t="e">
        <f t="shared" si="7"/>
        <v>#DIV/0!</v>
      </c>
      <c r="J132" s="137">
        <f t="shared" si="8"/>
        <v>0</v>
      </c>
      <c r="K132" s="22"/>
      <c r="L132" s="17"/>
      <c r="M132" s="74">
        <f t="shared" si="9"/>
        <v>0</v>
      </c>
      <c r="N132" s="17"/>
      <c r="O132" s="17"/>
      <c r="P132" s="108"/>
      <c r="Q132" s="39"/>
      <c r="R132" s="39"/>
      <c r="S132" s="39"/>
      <c r="T132" s="39"/>
      <c r="U132" s="39"/>
      <c r="V132" s="39"/>
    </row>
    <row r="133" spans="1:22">
      <c r="A133" s="36"/>
      <c r="B133" s="24"/>
      <c r="C133" s="22"/>
      <c r="D133" s="22"/>
      <c r="E133" s="53"/>
      <c r="F133" s="53"/>
      <c r="G133" s="39"/>
      <c r="H133" s="22"/>
      <c r="I133" s="136" t="e">
        <f t="shared" si="7"/>
        <v>#DIV/0!</v>
      </c>
      <c r="J133" s="137">
        <f t="shared" si="8"/>
        <v>0</v>
      </c>
      <c r="K133" s="22"/>
      <c r="L133" s="17"/>
      <c r="M133" s="74">
        <f t="shared" si="9"/>
        <v>0</v>
      </c>
      <c r="N133" s="17"/>
      <c r="O133" s="17"/>
      <c r="P133" s="108"/>
      <c r="Q133" s="39"/>
      <c r="R133" s="39"/>
      <c r="S133" s="39"/>
      <c r="T133" s="39"/>
      <c r="U133" s="39"/>
      <c r="V133" s="39"/>
    </row>
    <row r="134" spans="1:22">
      <c r="A134" s="36"/>
      <c r="B134" s="24"/>
      <c r="C134" s="22"/>
      <c r="D134" s="22"/>
      <c r="E134" s="53"/>
      <c r="F134" s="53"/>
      <c r="G134" s="39"/>
      <c r="H134" s="22"/>
      <c r="I134" s="136" t="e">
        <f t="shared" si="7"/>
        <v>#DIV/0!</v>
      </c>
      <c r="J134" s="137">
        <f t="shared" si="8"/>
        <v>0</v>
      </c>
      <c r="K134" s="22"/>
      <c r="L134" s="17"/>
      <c r="M134" s="74">
        <f t="shared" si="9"/>
        <v>0</v>
      </c>
      <c r="N134" s="17"/>
      <c r="O134" s="17"/>
      <c r="P134" s="108"/>
      <c r="Q134" s="39"/>
      <c r="R134" s="39"/>
      <c r="S134" s="39"/>
      <c r="T134" s="39"/>
      <c r="U134" s="39"/>
      <c r="V134" s="39"/>
    </row>
    <row r="135" spans="1:22" s="50" customFormat="1">
      <c r="A135" s="55"/>
      <c r="B135" s="96"/>
      <c r="C135" s="47"/>
      <c r="D135" s="47"/>
      <c r="E135" s="52"/>
      <c r="F135" s="52"/>
      <c r="H135" s="47"/>
      <c r="I135" s="136" t="e">
        <f t="shared" si="7"/>
        <v>#DIV/0!</v>
      </c>
      <c r="J135" s="137">
        <f t="shared" si="8"/>
        <v>0</v>
      </c>
      <c r="K135" s="47"/>
      <c r="L135" s="49"/>
      <c r="M135" s="74">
        <f t="shared" si="9"/>
        <v>0</v>
      </c>
      <c r="N135" s="49"/>
      <c r="O135" s="49"/>
      <c r="P135" s="82"/>
      <c r="S135" s="52"/>
    </row>
    <row r="136" spans="1:22">
      <c r="A136" s="40"/>
      <c r="B136" s="24"/>
      <c r="C136" s="22"/>
      <c r="D136" s="22"/>
      <c r="E136" s="53"/>
      <c r="F136" s="53"/>
      <c r="G136" s="39"/>
      <c r="H136" s="22"/>
      <c r="I136" s="136" t="e">
        <f t="shared" si="7"/>
        <v>#DIV/0!</v>
      </c>
      <c r="J136" s="137">
        <f t="shared" si="8"/>
        <v>0</v>
      </c>
      <c r="K136" s="22"/>
      <c r="L136" s="17"/>
      <c r="M136" s="74">
        <f t="shared" si="9"/>
        <v>0</v>
      </c>
      <c r="N136" s="17"/>
      <c r="O136" s="17"/>
      <c r="P136" s="108"/>
      <c r="Q136" s="39"/>
      <c r="R136" s="39"/>
      <c r="S136" s="39"/>
      <c r="T136" s="39"/>
      <c r="U136" s="39"/>
      <c r="V136" s="39"/>
    </row>
    <row r="137" spans="1:22">
      <c r="A137" s="36"/>
      <c r="B137" s="24"/>
      <c r="C137" s="22"/>
      <c r="D137" s="22"/>
      <c r="E137" s="53"/>
      <c r="F137" s="53"/>
      <c r="G137" s="39"/>
      <c r="H137" s="22"/>
      <c r="I137" s="136" t="e">
        <f t="shared" si="7"/>
        <v>#DIV/0!</v>
      </c>
      <c r="J137" s="137">
        <f t="shared" si="8"/>
        <v>0</v>
      </c>
      <c r="K137" s="22"/>
      <c r="L137" s="17"/>
      <c r="M137" s="74">
        <f t="shared" si="9"/>
        <v>0</v>
      </c>
      <c r="N137" s="17"/>
      <c r="O137" s="17"/>
      <c r="P137" s="108"/>
      <c r="Q137" s="39"/>
      <c r="R137" s="53"/>
      <c r="S137" s="39"/>
      <c r="T137" s="39"/>
      <c r="U137" s="39"/>
      <c r="V137" s="39"/>
    </row>
    <row r="138" spans="1:22">
      <c r="A138" s="36"/>
      <c r="B138" s="24"/>
      <c r="C138" s="22"/>
      <c r="D138" s="22"/>
      <c r="E138" s="53"/>
      <c r="F138" s="53"/>
      <c r="G138" s="39"/>
      <c r="H138" s="22"/>
      <c r="I138" s="136" t="e">
        <f t="shared" si="7"/>
        <v>#DIV/0!</v>
      </c>
      <c r="J138" s="137">
        <f t="shared" si="8"/>
        <v>0</v>
      </c>
      <c r="K138" s="22"/>
      <c r="L138" s="17"/>
      <c r="M138" s="74">
        <f t="shared" si="9"/>
        <v>0</v>
      </c>
      <c r="N138" s="17"/>
      <c r="O138" s="17"/>
      <c r="P138" s="108"/>
      <c r="Q138" s="39"/>
      <c r="R138" s="39"/>
      <c r="S138" s="39"/>
      <c r="T138" s="39"/>
      <c r="U138" s="39"/>
      <c r="V138" s="39"/>
    </row>
    <row r="139" spans="1:22">
      <c r="A139" s="36"/>
      <c r="B139" s="24"/>
      <c r="C139" s="22"/>
      <c r="D139" s="22"/>
      <c r="E139" s="53"/>
      <c r="F139" s="53"/>
      <c r="G139" s="39"/>
      <c r="H139" s="22"/>
      <c r="I139" s="136" t="e">
        <f t="shared" si="7"/>
        <v>#DIV/0!</v>
      </c>
      <c r="J139" s="137">
        <f t="shared" si="8"/>
        <v>0</v>
      </c>
      <c r="K139" s="22"/>
      <c r="L139" s="17"/>
      <c r="M139" s="74">
        <f t="shared" si="9"/>
        <v>0</v>
      </c>
      <c r="N139" s="17"/>
      <c r="O139" s="17"/>
      <c r="P139" s="108"/>
      <c r="Q139" s="39"/>
      <c r="R139" s="39"/>
      <c r="S139" s="39"/>
      <c r="T139" s="39"/>
      <c r="U139" s="39"/>
      <c r="V139" s="39"/>
    </row>
    <row r="140" spans="1:22">
      <c r="A140" s="36"/>
      <c r="B140" s="24"/>
      <c r="C140" s="22"/>
      <c r="D140" s="22"/>
      <c r="E140" s="53"/>
      <c r="F140" s="53"/>
      <c r="G140" s="39"/>
      <c r="H140" s="22"/>
      <c r="I140" s="136" t="e">
        <f t="shared" si="7"/>
        <v>#DIV/0!</v>
      </c>
      <c r="J140" s="137">
        <f t="shared" si="8"/>
        <v>0</v>
      </c>
      <c r="K140" s="22"/>
      <c r="L140" s="17"/>
      <c r="M140" s="74">
        <f t="shared" si="9"/>
        <v>0</v>
      </c>
      <c r="N140" s="17"/>
      <c r="O140" s="17"/>
      <c r="P140" s="108"/>
      <c r="Q140" s="39"/>
      <c r="R140" s="39"/>
      <c r="S140" s="39"/>
      <c r="T140" s="39"/>
      <c r="U140" s="39"/>
      <c r="V140" s="39"/>
    </row>
    <row r="141" spans="1:22">
      <c r="A141" s="36"/>
      <c r="B141" s="24"/>
      <c r="C141" s="22"/>
      <c r="D141" s="22"/>
      <c r="E141" s="53"/>
      <c r="F141" s="53"/>
      <c r="G141" s="39"/>
      <c r="H141" s="22"/>
      <c r="I141" s="136" t="e">
        <f t="shared" si="7"/>
        <v>#DIV/0!</v>
      </c>
      <c r="J141" s="137">
        <f t="shared" si="8"/>
        <v>0</v>
      </c>
      <c r="K141" s="22"/>
      <c r="L141" s="17"/>
      <c r="M141" s="74">
        <f t="shared" si="9"/>
        <v>0</v>
      </c>
      <c r="N141" s="17"/>
      <c r="O141" s="17"/>
      <c r="P141" s="108"/>
      <c r="Q141" s="39"/>
      <c r="R141" s="39"/>
      <c r="S141" s="39"/>
      <c r="T141" s="39"/>
      <c r="U141" s="39"/>
      <c r="V141" s="39"/>
    </row>
    <row r="142" spans="1:22">
      <c r="A142" s="36"/>
      <c r="B142" s="24"/>
      <c r="C142" s="22"/>
      <c r="D142" s="22"/>
      <c r="E142" s="53"/>
      <c r="F142" s="53"/>
      <c r="G142" s="39"/>
      <c r="H142" s="22"/>
      <c r="I142" s="136" t="e">
        <f t="shared" si="7"/>
        <v>#DIV/0!</v>
      </c>
      <c r="J142" s="137">
        <f t="shared" si="8"/>
        <v>0</v>
      </c>
      <c r="K142" s="22"/>
      <c r="L142" s="17"/>
      <c r="M142" s="74">
        <f t="shared" si="9"/>
        <v>0</v>
      </c>
      <c r="N142" s="17"/>
      <c r="O142" s="17"/>
      <c r="P142" s="108"/>
      <c r="Q142" s="39"/>
      <c r="R142" s="39"/>
      <c r="S142" s="39"/>
      <c r="T142" s="39"/>
      <c r="U142" s="39"/>
      <c r="V142" s="39"/>
    </row>
    <row r="143" spans="1:22">
      <c r="A143" s="36"/>
      <c r="B143" s="24"/>
      <c r="C143" s="22"/>
      <c r="D143" s="22"/>
      <c r="E143" s="53"/>
      <c r="F143" s="53"/>
      <c r="G143" s="39"/>
      <c r="H143" s="22"/>
      <c r="I143" s="136" t="e">
        <f t="shared" si="7"/>
        <v>#DIV/0!</v>
      </c>
      <c r="J143" s="137">
        <f t="shared" si="8"/>
        <v>0</v>
      </c>
      <c r="K143" s="22"/>
      <c r="L143" s="17"/>
      <c r="M143" s="74">
        <f t="shared" si="9"/>
        <v>0</v>
      </c>
      <c r="N143" s="17"/>
      <c r="O143" s="17"/>
      <c r="P143" s="108"/>
      <c r="Q143" s="39"/>
      <c r="R143" s="39"/>
      <c r="S143" s="39"/>
      <c r="T143" s="39"/>
      <c r="U143" s="39"/>
      <c r="V143" s="39"/>
    </row>
    <row r="144" spans="1:22">
      <c r="A144" s="36"/>
      <c r="B144" s="24"/>
      <c r="C144" s="22"/>
      <c r="D144" s="22"/>
      <c r="E144" s="53"/>
      <c r="F144" s="53"/>
      <c r="G144" s="39"/>
      <c r="H144" s="22"/>
      <c r="I144" s="136" t="e">
        <f t="shared" si="7"/>
        <v>#DIV/0!</v>
      </c>
      <c r="J144" s="137">
        <f t="shared" si="8"/>
        <v>0</v>
      </c>
      <c r="K144" s="22"/>
      <c r="L144" s="17"/>
      <c r="M144" s="74">
        <f t="shared" si="9"/>
        <v>0</v>
      </c>
      <c r="N144" s="17"/>
      <c r="O144" s="17"/>
      <c r="P144" s="108"/>
      <c r="Q144" s="39"/>
      <c r="R144" s="39"/>
      <c r="S144" s="39"/>
      <c r="T144" s="39"/>
      <c r="U144" s="39"/>
      <c r="V144" s="39"/>
    </row>
    <row r="145" spans="1:22" s="50" customFormat="1">
      <c r="A145" s="36"/>
      <c r="B145" s="24"/>
      <c r="C145" s="22"/>
      <c r="D145" s="22"/>
      <c r="E145" s="53"/>
      <c r="F145" s="53"/>
      <c r="G145" s="39"/>
      <c r="H145" s="22"/>
      <c r="I145" s="136" t="e">
        <f t="shared" si="7"/>
        <v>#DIV/0!</v>
      </c>
      <c r="J145" s="137">
        <f t="shared" si="8"/>
        <v>0</v>
      </c>
      <c r="K145" s="22"/>
      <c r="L145" s="17"/>
      <c r="M145" s="74">
        <f t="shared" si="9"/>
        <v>0</v>
      </c>
      <c r="N145" s="17"/>
      <c r="O145" s="17"/>
      <c r="P145" s="108"/>
      <c r="Q145" s="39"/>
      <c r="R145" s="39"/>
      <c r="S145" s="39"/>
      <c r="T145" s="39"/>
      <c r="U145" s="39"/>
      <c r="V145" s="39"/>
    </row>
    <row r="146" spans="1:22">
      <c r="A146" s="40"/>
      <c r="B146" s="24"/>
      <c r="C146" s="22"/>
      <c r="D146" s="22"/>
      <c r="E146" s="53"/>
      <c r="F146" s="53"/>
      <c r="G146" s="39"/>
      <c r="H146" s="22"/>
      <c r="I146" s="136" t="e">
        <f t="shared" si="7"/>
        <v>#DIV/0!</v>
      </c>
      <c r="J146" s="137">
        <f t="shared" si="8"/>
        <v>0</v>
      </c>
      <c r="K146" s="22"/>
      <c r="L146" s="17"/>
      <c r="M146" s="74">
        <f t="shared" si="9"/>
        <v>0</v>
      </c>
      <c r="N146" s="17"/>
      <c r="O146" s="17"/>
      <c r="P146" s="108"/>
      <c r="Q146" s="39"/>
      <c r="R146" s="39"/>
      <c r="S146" s="39"/>
      <c r="T146" s="39"/>
      <c r="U146" s="39"/>
      <c r="V146" s="39"/>
    </row>
    <row r="147" spans="1:22">
      <c r="A147" s="36"/>
      <c r="B147" s="24"/>
      <c r="C147" s="22"/>
      <c r="D147" s="22"/>
      <c r="E147" s="53"/>
      <c r="F147" s="53"/>
      <c r="G147" s="39"/>
      <c r="H147" s="22"/>
      <c r="I147" s="136" t="e">
        <f t="shared" si="7"/>
        <v>#DIV/0!</v>
      </c>
      <c r="J147" s="137">
        <f t="shared" si="8"/>
        <v>0</v>
      </c>
      <c r="K147" s="22"/>
      <c r="L147" s="17"/>
      <c r="M147" s="74">
        <f t="shared" si="9"/>
        <v>0</v>
      </c>
      <c r="N147" s="17"/>
      <c r="O147" s="17"/>
      <c r="P147" s="108"/>
      <c r="Q147" s="39"/>
      <c r="R147" s="39"/>
      <c r="S147" s="39"/>
      <c r="T147" s="39"/>
      <c r="U147" s="39"/>
      <c r="V147" s="39"/>
    </row>
    <row r="148" spans="1:22">
      <c r="A148" s="36"/>
      <c r="B148" s="24"/>
      <c r="C148" s="22"/>
      <c r="D148" s="22"/>
      <c r="E148" s="53"/>
      <c r="F148" s="53"/>
      <c r="G148" s="39"/>
      <c r="H148" s="22"/>
      <c r="I148" s="136" t="e">
        <f t="shared" si="7"/>
        <v>#DIV/0!</v>
      </c>
      <c r="J148" s="137">
        <f t="shared" si="8"/>
        <v>0</v>
      </c>
      <c r="K148" s="22"/>
      <c r="L148" s="17"/>
      <c r="M148" s="74">
        <f t="shared" si="9"/>
        <v>0</v>
      </c>
      <c r="N148" s="17"/>
      <c r="O148" s="17"/>
      <c r="P148" s="108"/>
      <c r="Q148" s="39"/>
      <c r="R148" s="39"/>
      <c r="S148" s="39"/>
      <c r="T148" s="39"/>
      <c r="U148" s="39"/>
      <c r="V148" s="39"/>
    </row>
    <row r="149" spans="1:22">
      <c r="A149" s="36"/>
      <c r="B149" s="24"/>
      <c r="C149" s="22"/>
      <c r="D149" s="22"/>
      <c r="E149" s="53"/>
      <c r="F149" s="53"/>
      <c r="G149" s="39"/>
      <c r="H149" s="22"/>
      <c r="I149" s="136" t="e">
        <f t="shared" si="7"/>
        <v>#DIV/0!</v>
      </c>
      <c r="J149" s="137">
        <f t="shared" si="8"/>
        <v>0</v>
      </c>
      <c r="K149" s="22"/>
      <c r="L149" s="17"/>
      <c r="M149" s="74">
        <f t="shared" si="9"/>
        <v>0</v>
      </c>
      <c r="N149" s="17"/>
      <c r="O149" s="17"/>
      <c r="P149" s="108"/>
      <c r="Q149" s="39"/>
      <c r="R149" s="39"/>
      <c r="S149" s="39"/>
      <c r="T149" s="39"/>
      <c r="U149" s="39"/>
      <c r="V149" s="39"/>
    </row>
    <row r="150" spans="1:22" s="50" customFormat="1">
      <c r="A150" s="55"/>
      <c r="B150" s="43"/>
      <c r="C150" s="47"/>
      <c r="D150" s="47"/>
      <c r="E150" s="52"/>
      <c r="F150" s="52"/>
      <c r="H150" s="47"/>
      <c r="I150" s="136" t="e">
        <f t="shared" si="7"/>
        <v>#DIV/0!</v>
      </c>
      <c r="J150" s="137">
        <f t="shared" si="8"/>
        <v>0</v>
      </c>
      <c r="K150" s="47"/>
      <c r="L150" s="49"/>
      <c r="M150" s="74">
        <f t="shared" si="9"/>
        <v>0</v>
      </c>
      <c r="N150" s="49"/>
      <c r="O150" s="49"/>
      <c r="P150" s="82"/>
    </row>
    <row r="151" spans="1:22">
      <c r="A151" s="40"/>
      <c r="B151" s="24"/>
      <c r="C151" s="22"/>
      <c r="D151" s="22"/>
      <c r="E151" s="53"/>
      <c r="F151" s="53"/>
      <c r="G151" s="39"/>
      <c r="H151" s="22"/>
      <c r="I151" s="136" t="e">
        <f t="shared" si="7"/>
        <v>#DIV/0!</v>
      </c>
      <c r="J151" s="137">
        <f t="shared" si="8"/>
        <v>0</v>
      </c>
      <c r="K151" s="22"/>
      <c r="L151" s="17"/>
      <c r="M151" s="74">
        <f t="shared" si="9"/>
        <v>0</v>
      </c>
      <c r="N151" s="17"/>
      <c r="O151" s="17"/>
      <c r="P151" s="108"/>
      <c r="Q151" s="39"/>
      <c r="R151" s="39"/>
      <c r="S151" s="39"/>
      <c r="T151" s="39"/>
      <c r="U151" s="39"/>
      <c r="V151" s="39"/>
    </row>
    <row r="152" spans="1:22">
      <c r="A152" s="36"/>
      <c r="B152" s="24"/>
      <c r="C152" s="22"/>
      <c r="D152" s="22"/>
      <c r="E152" s="53"/>
      <c r="F152" s="53"/>
      <c r="G152" s="39"/>
      <c r="H152" s="22"/>
      <c r="I152" s="136" t="e">
        <f t="shared" si="7"/>
        <v>#DIV/0!</v>
      </c>
      <c r="J152" s="137">
        <f t="shared" si="8"/>
        <v>0</v>
      </c>
      <c r="K152" s="22"/>
      <c r="L152" s="17"/>
      <c r="M152" s="74">
        <f t="shared" si="9"/>
        <v>0</v>
      </c>
      <c r="N152" s="17"/>
      <c r="O152" s="17"/>
      <c r="P152" s="22"/>
      <c r="Q152" s="39"/>
      <c r="R152" s="39"/>
      <c r="S152" s="39"/>
      <c r="T152" s="39"/>
      <c r="U152" s="39"/>
      <c r="V152" s="39"/>
    </row>
    <row r="153" spans="1:22">
      <c r="A153" s="36"/>
      <c r="B153" s="24"/>
      <c r="C153" s="22"/>
      <c r="D153" s="22"/>
      <c r="E153" s="53"/>
      <c r="F153" s="53"/>
      <c r="G153" s="39"/>
      <c r="H153" s="22"/>
      <c r="I153" s="136" t="e">
        <f t="shared" si="7"/>
        <v>#DIV/0!</v>
      </c>
      <c r="J153" s="137">
        <f t="shared" si="8"/>
        <v>0</v>
      </c>
      <c r="K153" s="22"/>
      <c r="L153" s="17"/>
      <c r="M153" s="74">
        <f t="shared" si="9"/>
        <v>0</v>
      </c>
      <c r="N153" s="17"/>
      <c r="O153" s="17"/>
      <c r="P153" s="108"/>
      <c r="Q153" s="39"/>
      <c r="R153" s="39"/>
      <c r="S153" s="39"/>
      <c r="T153" s="39"/>
      <c r="U153" s="39"/>
      <c r="V153" s="39"/>
    </row>
    <row r="154" spans="1:22">
      <c r="A154" s="36"/>
      <c r="B154" s="24"/>
      <c r="C154" s="22"/>
      <c r="D154" s="22"/>
      <c r="E154" s="53"/>
      <c r="F154" s="53"/>
      <c r="G154" s="39"/>
      <c r="H154" s="22"/>
      <c r="I154" s="136" t="e">
        <f t="shared" si="7"/>
        <v>#DIV/0!</v>
      </c>
      <c r="J154" s="137">
        <f t="shared" si="8"/>
        <v>0</v>
      </c>
      <c r="K154" s="22"/>
      <c r="L154" s="17"/>
      <c r="M154" s="74">
        <f t="shared" si="9"/>
        <v>0</v>
      </c>
      <c r="N154" s="17"/>
      <c r="O154" s="17"/>
      <c r="P154" s="108"/>
      <c r="Q154" s="39"/>
      <c r="R154" s="53"/>
      <c r="S154" s="39"/>
      <c r="T154" s="39"/>
      <c r="U154" s="39"/>
      <c r="V154" s="39"/>
    </row>
    <row r="155" spans="1:22" s="50" customFormat="1">
      <c r="A155" s="36"/>
      <c r="B155" s="24"/>
      <c r="C155" s="22"/>
      <c r="D155" s="22"/>
      <c r="E155" s="53"/>
      <c r="F155" s="53"/>
      <c r="G155" s="39"/>
      <c r="H155" s="22"/>
      <c r="I155" s="136" t="e">
        <f t="shared" si="7"/>
        <v>#DIV/0!</v>
      </c>
      <c r="J155" s="137">
        <f t="shared" si="8"/>
        <v>0</v>
      </c>
      <c r="K155" s="22"/>
      <c r="L155" s="17"/>
      <c r="M155" s="74">
        <f t="shared" si="9"/>
        <v>0</v>
      </c>
      <c r="N155" s="17"/>
      <c r="O155" s="17"/>
      <c r="P155" s="108"/>
      <c r="Q155" s="39"/>
      <c r="R155" s="39"/>
      <c r="S155" s="53"/>
      <c r="T155" s="39"/>
      <c r="U155" s="39"/>
      <c r="V155" s="39"/>
    </row>
    <row r="156" spans="1:22">
      <c r="A156" s="40"/>
      <c r="B156" s="24"/>
      <c r="C156" s="22"/>
      <c r="D156" s="22"/>
      <c r="E156" s="53"/>
      <c r="F156" s="53"/>
      <c r="G156" s="39"/>
      <c r="H156" s="22"/>
      <c r="I156" s="136" t="e">
        <f t="shared" si="7"/>
        <v>#DIV/0!</v>
      </c>
      <c r="J156" s="137">
        <f t="shared" si="8"/>
        <v>0</v>
      </c>
      <c r="K156" s="22"/>
      <c r="L156" s="17"/>
      <c r="M156" s="74">
        <f t="shared" si="9"/>
        <v>0</v>
      </c>
      <c r="N156" s="17"/>
      <c r="O156" s="17"/>
      <c r="P156" s="108"/>
      <c r="Q156" s="39"/>
      <c r="R156" s="39"/>
      <c r="S156" s="39"/>
      <c r="T156" s="39"/>
      <c r="U156" s="39"/>
      <c r="V156" s="39"/>
    </row>
    <row r="157" spans="1:22">
      <c r="A157" s="36"/>
      <c r="B157" s="109"/>
      <c r="C157" s="22"/>
      <c r="D157" s="22"/>
      <c r="E157" s="53"/>
      <c r="F157" s="53"/>
      <c r="G157" s="39"/>
      <c r="H157" s="22"/>
      <c r="I157" s="136" t="e">
        <f t="shared" si="7"/>
        <v>#DIV/0!</v>
      </c>
      <c r="J157" s="137">
        <f t="shared" si="8"/>
        <v>0</v>
      </c>
      <c r="K157" s="22"/>
      <c r="L157" s="17"/>
      <c r="M157" s="74">
        <f t="shared" si="9"/>
        <v>0</v>
      </c>
      <c r="N157" s="17"/>
      <c r="O157" s="17"/>
      <c r="P157" s="108"/>
      <c r="Q157" s="39"/>
      <c r="R157" s="39"/>
      <c r="S157" s="39"/>
      <c r="T157" s="39"/>
      <c r="U157" s="39"/>
      <c r="V157" s="39"/>
    </row>
    <row r="158" spans="1:22">
      <c r="A158" s="36"/>
      <c r="B158" s="24"/>
      <c r="C158" s="22"/>
      <c r="D158" s="22"/>
      <c r="E158" s="53"/>
      <c r="F158" s="53"/>
      <c r="G158" s="39"/>
      <c r="H158" s="22"/>
      <c r="I158" s="136" t="e">
        <f t="shared" si="7"/>
        <v>#DIV/0!</v>
      </c>
      <c r="J158" s="137">
        <f t="shared" si="8"/>
        <v>0</v>
      </c>
      <c r="K158" s="22"/>
      <c r="L158" s="17"/>
      <c r="M158" s="74">
        <f t="shared" si="9"/>
        <v>0</v>
      </c>
      <c r="N158" s="17"/>
      <c r="O158" s="17"/>
      <c r="P158" s="108"/>
      <c r="Q158" s="39"/>
      <c r="R158" s="39"/>
      <c r="S158" s="39"/>
      <c r="T158" s="39"/>
      <c r="U158" s="39"/>
      <c r="V158" s="39"/>
    </row>
    <row r="159" spans="1:22">
      <c r="A159" s="36"/>
      <c r="B159" s="24"/>
      <c r="C159" s="22"/>
      <c r="D159" s="22"/>
      <c r="E159" s="53"/>
      <c r="F159" s="53"/>
      <c r="G159" s="39"/>
      <c r="H159" s="22"/>
      <c r="I159" s="136" t="e">
        <f t="shared" si="7"/>
        <v>#DIV/0!</v>
      </c>
      <c r="J159" s="137">
        <f t="shared" si="8"/>
        <v>0</v>
      </c>
      <c r="K159" s="22"/>
      <c r="L159" s="17"/>
      <c r="M159" s="74">
        <f t="shared" si="9"/>
        <v>0</v>
      </c>
      <c r="N159" s="17"/>
      <c r="O159" s="17"/>
      <c r="P159" s="108"/>
      <c r="Q159" s="39"/>
      <c r="R159" s="39"/>
      <c r="S159" s="39"/>
      <c r="T159" s="39"/>
      <c r="U159" s="39"/>
      <c r="V159" s="39"/>
    </row>
    <row r="160" spans="1:22">
      <c r="A160" s="36"/>
      <c r="B160" s="24"/>
      <c r="C160" s="22"/>
      <c r="D160" s="22"/>
      <c r="E160" s="53"/>
      <c r="F160" s="53"/>
      <c r="G160" s="39"/>
      <c r="H160" s="22"/>
      <c r="I160" s="136" t="e">
        <f t="shared" si="7"/>
        <v>#DIV/0!</v>
      </c>
      <c r="J160" s="137">
        <f t="shared" si="8"/>
        <v>0</v>
      </c>
      <c r="K160" s="22"/>
      <c r="L160" s="17"/>
      <c r="M160" s="74">
        <f t="shared" si="9"/>
        <v>0</v>
      </c>
      <c r="N160" s="17"/>
      <c r="O160" s="17"/>
      <c r="P160" s="108"/>
      <c r="Q160" s="39"/>
      <c r="R160" s="39"/>
      <c r="S160" s="39"/>
      <c r="T160" s="39"/>
      <c r="U160" s="39"/>
      <c r="V160" s="39"/>
    </row>
    <row r="161" spans="1:22" s="50" customFormat="1">
      <c r="A161" s="55"/>
      <c r="B161" s="43"/>
      <c r="C161" s="47"/>
      <c r="D161" s="47"/>
      <c r="E161" s="52"/>
      <c r="F161" s="52"/>
      <c r="H161" s="47"/>
      <c r="I161" s="136" t="e">
        <f t="shared" si="7"/>
        <v>#DIV/0!</v>
      </c>
      <c r="J161" s="137">
        <f t="shared" si="8"/>
        <v>0</v>
      </c>
      <c r="K161" s="47"/>
      <c r="L161" s="49"/>
      <c r="M161" s="74">
        <f t="shared" si="9"/>
        <v>0</v>
      </c>
      <c r="N161" s="49"/>
      <c r="O161" s="49"/>
      <c r="P161" s="82"/>
      <c r="R161" s="52"/>
    </row>
    <row r="162" spans="1:22">
      <c r="A162" s="40"/>
      <c r="B162" s="24"/>
      <c r="C162" s="22"/>
      <c r="D162" s="22"/>
      <c r="E162" s="53"/>
      <c r="F162" s="53"/>
      <c r="G162" s="39"/>
      <c r="H162" s="22"/>
      <c r="I162" s="136" t="e">
        <f t="shared" si="7"/>
        <v>#DIV/0!</v>
      </c>
      <c r="J162" s="137">
        <f t="shared" si="8"/>
        <v>0</v>
      </c>
      <c r="K162" s="22"/>
      <c r="L162" s="17"/>
      <c r="M162" s="74">
        <f t="shared" si="9"/>
        <v>0</v>
      </c>
      <c r="N162" s="17"/>
      <c r="O162" s="17"/>
      <c r="P162" s="108"/>
      <c r="Q162" s="39"/>
      <c r="R162" s="39"/>
      <c r="S162" s="39"/>
      <c r="T162" s="39"/>
      <c r="U162" s="39"/>
      <c r="V162" s="39"/>
    </row>
    <row r="163" spans="1:22">
      <c r="A163" s="36"/>
      <c r="B163" s="24"/>
      <c r="C163" s="22"/>
      <c r="D163" s="22"/>
      <c r="E163" s="53"/>
      <c r="F163" s="53"/>
      <c r="G163" s="39"/>
      <c r="H163" s="22"/>
      <c r="I163" s="136" t="e">
        <f t="shared" si="7"/>
        <v>#DIV/0!</v>
      </c>
      <c r="J163" s="137">
        <f t="shared" si="8"/>
        <v>0</v>
      </c>
      <c r="K163" s="22"/>
      <c r="L163" s="17"/>
      <c r="M163" s="74">
        <f t="shared" si="9"/>
        <v>0</v>
      </c>
      <c r="N163" s="17"/>
      <c r="O163" s="17"/>
      <c r="P163" s="108"/>
      <c r="Q163" s="39"/>
      <c r="R163" s="39"/>
      <c r="S163" s="39"/>
      <c r="T163" s="39"/>
      <c r="U163" s="39"/>
      <c r="V163" s="39"/>
    </row>
    <row r="164" spans="1:22">
      <c r="A164" s="36"/>
      <c r="B164" s="24"/>
      <c r="C164" s="22"/>
      <c r="D164" s="22"/>
      <c r="E164" s="53"/>
      <c r="F164" s="53"/>
      <c r="G164" s="39"/>
      <c r="H164" s="22"/>
      <c r="I164" s="136" t="e">
        <f t="shared" si="7"/>
        <v>#DIV/0!</v>
      </c>
      <c r="J164" s="137">
        <f t="shared" si="8"/>
        <v>0</v>
      </c>
      <c r="K164" s="22"/>
      <c r="L164" s="17"/>
      <c r="M164" s="74">
        <f t="shared" si="9"/>
        <v>0</v>
      </c>
      <c r="N164" s="17"/>
      <c r="O164" s="17"/>
      <c r="P164" s="108"/>
      <c r="Q164" s="39"/>
      <c r="R164" s="39"/>
      <c r="S164" s="39"/>
      <c r="T164" s="39"/>
      <c r="U164" s="39"/>
      <c r="V164" s="39"/>
    </row>
    <row r="165" spans="1:22" s="50" customFormat="1">
      <c r="A165" s="36"/>
      <c r="B165" s="24"/>
      <c r="C165" s="22"/>
      <c r="D165" s="22"/>
      <c r="E165" s="53"/>
      <c r="F165" s="53"/>
      <c r="G165" s="39"/>
      <c r="H165" s="22"/>
      <c r="I165" s="136" t="e">
        <f t="shared" si="7"/>
        <v>#DIV/0!</v>
      </c>
      <c r="J165" s="137">
        <f t="shared" si="8"/>
        <v>0</v>
      </c>
      <c r="K165" s="22"/>
      <c r="L165" s="17"/>
      <c r="M165" s="74">
        <f t="shared" si="9"/>
        <v>0</v>
      </c>
      <c r="N165" s="17"/>
      <c r="O165" s="17"/>
      <c r="P165" s="108"/>
      <c r="Q165" s="39"/>
      <c r="R165" s="39"/>
      <c r="S165" s="53"/>
      <c r="T165" s="39"/>
      <c r="U165" s="39"/>
      <c r="V165" s="39"/>
    </row>
    <row r="166" spans="1:22">
      <c r="A166" s="40"/>
      <c r="B166" s="24"/>
      <c r="C166" s="22"/>
      <c r="D166" s="22"/>
      <c r="E166" s="53"/>
      <c r="F166" s="53"/>
      <c r="G166" s="39"/>
      <c r="H166" s="22"/>
      <c r="I166" s="136" t="e">
        <f t="shared" si="7"/>
        <v>#DIV/0!</v>
      </c>
      <c r="J166" s="137">
        <f t="shared" si="8"/>
        <v>0</v>
      </c>
      <c r="K166" s="22"/>
      <c r="L166" s="17"/>
      <c r="M166" s="74">
        <f t="shared" si="9"/>
        <v>0</v>
      </c>
      <c r="N166" s="17"/>
      <c r="O166" s="17"/>
      <c r="P166" s="108"/>
      <c r="Q166" s="39"/>
      <c r="R166" s="39"/>
      <c r="S166" s="39"/>
      <c r="T166" s="39"/>
      <c r="U166" s="39"/>
      <c r="V166" s="39"/>
    </row>
    <row r="167" spans="1:22">
      <c r="A167" s="36"/>
      <c r="B167" s="24"/>
      <c r="C167" s="22"/>
      <c r="D167" s="22"/>
      <c r="E167" s="53"/>
      <c r="F167" s="53"/>
      <c r="G167" s="39"/>
      <c r="H167" s="22"/>
      <c r="I167" s="136" t="e">
        <f t="shared" si="7"/>
        <v>#DIV/0!</v>
      </c>
      <c r="J167" s="137">
        <f t="shared" si="8"/>
        <v>0</v>
      </c>
      <c r="K167" s="22"/>
      <c r="L167" s="17"/>
      <c r="M167" s="74">
        <f t="shared" si="9"/>
        <v>0</v>
      </c>
      <c r="N167" s="17"/>
      <c r="O167" s="17"/>
      <c r="P167" s="22"/>
      <c r="Q167" s="39"/>
      <c r="R167" s="39"/>
      <c r="S167" s="39"/>
      <c r="T167" s="39"/>
      <c r="U167" s="39"/>
      <c r="V167" s="39"/>
    </row>
    <row r="168" spans="1:22">
      <c r="A168" s="36"/>
      <c r="B168" s="24"/>
      <c r="C168" s="22"/>
      <c r="D168" s="22"/>
      <c r="E168" s="53"/>
      <c r="F168" s="53"/>
      <c r="G168" s="39"/>
      <c r="H168" s="22"/>
      <c r="I168" s="136" t="e">
        <f t="shared" si="7"/>
        <v>#DIV/0!</v>
      </c>
      <c r="J168" s="137">
        <f t="shared" si="8"/>
        <v>0</v>
      </c>
      <c r="K168" s="22"/>
      <c r="L168" s="17"/>
      <c r="M168" s="74">
        <f t="shared" si="9"/>
        <v>0</v>
      </c>
      <c r="N168" s="17"/>
      <c r="O168" s="17"/>
      <c r="P168" s="22"/>
      <c r="Q168" s="39"/>
      <c r="R168" s="39"/>
      <c r="S168" s="39"/>
      <c r="T168" s="39"/>
      <c r="U168" s="39"/>
      <c r="V168" s="39"/>
    </row>
    <row r="169" spans="1:22">
      <c r="A169" s="36"/>
      <c r="B169" s="24"/>
      <c r="C169" s="22"/>
      <c r="D169" s="22"/>
      <c r="E169" s="53"/>
      <c r="F169" s="53"/>
      <c r="G169" s="39"/>
      <c r="H169" s="22"/>
      <c r="I169" s="136" t="e">
        <f t="shared" si="7"/>
        <v>#DIV/0!</v>
      </c>
      <c r="J169" s="137">
        <f t="shared" si="8"/>
        <v>0</v>
      </c>
      <c r="K169" s="22"/>
      <c r="L169" s="17"/>
      <c r="M169" s="74">
        <f t="shared" si="9"/>
        <v>0</v>
      </c>
      <c r="N169" s="17"/>
      <c r="O169" s="17"/>
      <c r="P169" s="108"/>
      <c r="Q169" s="39"/>
      <c r="R169" s="39"/>
      <c r="S169" s="39"/>
      <c r="T169" s="39"/>
      <c r="U169" s="39"/>
      <c r="V169" s="39"/>
    </row>
    <row r="170" spans="1:22">
      <c r="A170" s="36"/>
      <c r="B170" s="24"/>
      <c r="C170" s="22"/>
      <c r="D170" s="22"/>
      <c r="E170" s="53"/>
      <c r="F170" s="53"/>
      <c r="G170" s="39"/>
      <c r="H170" s="22"/>
      <c r="I170" s="136" t="e">
        <f t="shared" si="7"/>
        <v>#DIV/0!</v>
      </c>
      <c r="J170" s="137">
        <f t="shared" si="8"/>
        <v>0</v>
      </c>
      <c r="K170" s="22"/>
      <c r="L170" s="17"/>
      <c r="M170" s="74">
        <f t="shared" si="9"/>
        <v>0</v>
      </c>
      <c r="N170" s="17"/>
      <c r="O170" s="17"/>
      <c r="P170" s="22"/>
      <c r="Q170" s="39"/>
      <c r="R170" s="39"/>
      <c r="S170" s="39"/>
      <c r="T170" s="39"/>
      <c r="U170" s="39"/>
      <c r="V170" s="39"/>
    </row>
    <row r="171" spans="1:22">
      <c r="A171" s="36"/>
      <c r="B171" s="24"/>
      <c r="C171" s="22"/>
      <c r="D171" s="22"/>
      <c r="E171" s="53"/>
      <c r="F171" s="53"/>
      <c r="G171" s="39"/>
      <c r="H171" s="22"/>
      <c r="I171" s="136" t="e">
        <f t="shared" si="7"/>
        <v>#DIV/0!</v>
      </c>
      <c r="J171" s="137">
        <f t="shared" si="8"/>
        <v>0</v>
      </c>
      <c r="K171" s="22"/>
      <c r="L171" s="17"/>
      <c r="M171" s="74">
        <f t="shared" si="9"/>
        <v>0</v>
      </c>
      <c r="N171" s="17"/>
      <c r="O171" s="17"/>
      <c r="P171" s="108"/>
      <c r="Q171" s="39"/>
      <c r="R171" s="39"/>
      <c r="S171" s="39"/>
      <c r="T171" s="39"/>
      <c r="U171" s="39"/>
      <c r="V171" s="39"/>
    </row>
    <row r="172" spans="1:22">
      <c r="A172" s="36"/>
      <c r="B172" s="24"/>
      <c r="C172" s="22"/>
      <c r="D172" s="22"/>
      <c r="E172" s="53"/>
      <c r="F172" s="53"/>
      <c r="G172" s="39"/>
      <c r="H172" s="22"/>
      <c r="I172" s="136" t="e">
        <f t="shared" si="7"/>
        <v>#DIV/0!</v>
      </c>
      <c r="J172" s="137">
        <f t="shared" si="8"/>
        <v>0</v>
      </c>
      <c r="K172" s="22"/>
      <c r="L172" s="17"/>
      <c r="M172" s="74">
        <f t="shared" si="9"/>
        <v>0</v>
      </c>
      <c r="N172" s="17"/>
      <c r="O172" s="17"/>
      <c r="P172" s="108"/>
      <c r="Q172" s="39"/>
      <c r="R172" s="39"/>
      <c r="S172" s="39"/>
      <c r="T172" s="39"/>
      <c r="U172" s="39"/>
      <c r="V172" s="39"/>
    </row>
    <row r="173" spans="1:22">
      <c r="A173" s="36"/>
      <c r="B173" s="24"/>
      <c r="C173" s="22"/>
      <c r="D173" s="22"/>
      <c r="E173" s="53"/>
      <c r="F173" s="53"/>
      <c r="G173" s="39"/>
      <c r="H173" s="22"/>
      <c r="I173" s="136" t="e">
        <f t="shared" si="7"/>
        <v>#DIV/0!</v>
      </c>
      <c r="J173" s="137">
        <f t="shared" si="8"/>
        <v>0</v>
      </c>
      <c r="K173" s="22"/>
      <c r="L173" s="17"/>
      <c r="M173" s="74">
        <f t="shared" si="9"/>
        <v>0</v>
      </c>
      <c r="N173" s="17"/>
      <c r="O173" s="17"/>
      <c r="P173" s="108"/>
      <c r="Q173" s="39"/>
      <c r="R173" s="39"/>
      <c r="S173" s="39"/>
      <c r="T173" s="39"/>
      <c r="U173" s="39"/>
      <c r="V173" s="39"/>
    </row>
    <row r="174" spans="1:22">
      <c r="A174" s="36"/>
      <c r="B174" s="24"/>
      <c r="C174" s="22"/>
      <c r="D174" s="22"/>
      <c r="E174" s="53"/>
      <c r="F174" s="53"/>
      <c r="G174" s="39"/>
      <c r="H174" s="22"/>
      <c r="I174" s="136" t="e">
        <f t="shared" si="7"/>
        <v>#DIV/0!</v>
      </c>
      <c r="J174" s="137">
        <f t="shared" si="8"/>
        <v>0</v>
      </c>
      <c r="K174" s="22"/>
      <c r="L174" s="17"/>
      <c r="M174" s="74">
        <f t="shared" si="9"/>
        <v>0</v>
      </c>
      <c r="N174" s="17"/>
      <c r="O174" s="17"/>
      <c r="P174" s="108"/>
      <c r="Q174" s="39"/>
      <c r="R174" s="39"/>
      <c r="S174" s="39"/>
      <c r="T174" s="39"/>
      <c r="U174" s="39"/>
      <c r="V174" s="39"/>
    </row>
    <row r="175" spans="1:22" s="50" customFormat="1">
      <c r="A175" s="36"/>
      <c r="B175" s="24"/>
      <c r="C175" s="22"/>
      <c r="D175" s="22"/>
      <c r="E175" s="53"/>
      <c r="F175" s="53"/>
      <c r="G175" s="39"/>
      <c r="H175" s="22"/>
      <c r="I175" s="136" t="e">
        <f t="shared" si="7"/>
        <v>#DIV/0!</v>
      </c>
      <c r="J175" s="137">
        <f t="shared" si="8"/>
        <v>0</v>
      </c>
      <c r="K175" s="22"/>
      <c r="L175" s="17"/>
      <c r="M175" s="74">
        <f t="shared" si="9"/>
        <v>0</v>
      </c>
      <c r="N175" s="17"/>
      <c r="O175" s="17"/>
      <c r="P175" s="108"/>
      <c r="Q175" s="39"/>
      <c r="R175" s="39"/>
      <c r="S175" s="53"/>
      <c r="T175" s="39"/>
      <c r="U175" s="39"/>
      <c r="V175" s="39"/>
    </row>
    <row r="176" spans="1:22" s="50" customFormat="1">
      <c r="A176" s="42"/>
      <c r="B176" s="43"/>
      <c r="C176" s="47"/>
      <c r="D176" s="47"/>
      <c r="E176" s="52"/>
      <c r="F176" s="52"/>
      <c r="H176" s="47"/>
      <c r="I176" s="136" t="e">
        <f t="shared" si="7"/>
        <v>#DIV/0!</v>
      </c>
      <c r="J176" s="137">
        <f t="shared" si="8"/>
        <v>0</v>
      </c>
      <c r="K176" s="47"/>
      <c r="L176" s="49"/>
      <c r="M176" s="74">
        <f t="shared" si="9"/>
        <v>0</v>
      </c>
      <c r="N176" s="17"/>
      <c r="O176" s="49"/>
      <c r="P176" s="82"/>
      <c r="S176" s="52"/>
    </row>
    <row r="177" spans="1:22">
      <c r="A177" s="36"/>
      <c r="B177" s="24"/>
      <c r="C177" s="22"/>
      <c r="D177" s="22"/>
      <c r="E177" s="53"/>
      <c r="F177" s="53"/>
      <c r="G177" s="39"/>
      <c r="H177" s="22"/>
      <c r="I177" s="136" t="e">
        <f t="shared" si="7"/>
        <v>#DIV/0!</v>
      </c>
      <c r="J177" s="137">
        <f t="shared" si="8"/>
        <v>0</v>
      </c>
      <c r="K177" s="22"/>
      <c r="L177" s="17"/>
      <c r="M177" s="74">
        <f t="shared" si="9"/>
        <v>0</v>
      </c>
      <c r="N177" s="17"/>
      <c r="O177" s="17"/>
      <c r="P177" s="108"/>
      <c r="Q177" s="39"/>
      <c r="R177" s="39"/>
      <c r="S177" s="39"/>
      <c r="T177" s="39"/>
      <c r="U177" s="39"/>
      <c r="V177" s="39"/>
    </row>
    <row r="178" spans="1:22">
      <c r="A178" s="36"/>
      <c r="B178" s="24"/>
      <c r="C178" s="22"/>
      <c r="D178" s="22"/>
      <c r="E178" s="53"/>
      <c r="F178" s="53"/>
      <c r="G178" s="39"/>
      <c r="H178" s="22"/>
      <c r="I178" s="136" t="e">
        <f t="shared" si="7"/>
        <v>#DIV/0!</v>
      </c>
      <c r="J178" s="137">
        <f t="shared" si="8"/>
        <v>0</v>
      </c>
      <c r="K178" s="22"/>
      <c r="L178" s="17"/>
      <c r="M178" s="74">
        <f t="shared" si="9"/>
        <v>0</v>
      </c>
      <c r="N178" s="17"/>
      <c r="O178" s="17"/>
      <c r="P178" s="108"/>
      <c r="Q178" s="39"/>
      <c r="R178" s="39"/>
      <c r="S178" s="39"/>
      <c r="T178" s="39"/>
      <c r="U178" s="39"/>
      <c r="V178" s="39"/>
    </row>
    <row r="179" spans="1:22">
      <c r="A179" s="36"/>
      <c r="B179" s="24"/>
      <c r="C179" s="22"/>
      <c r="D179" s="22"/>
      <c r="E179" s="53"/>
      <c r="F179" s="53"/>
      <c r="G179" s="39"/>
      <c r="H179" s="22"/>
      <c r="I179" s="136" t="e">
        <f t="shared" si="7"/>
        <v>#DIV/0!</v>
      </c>
      <c r="J179" s="137">
        <f t="shared" si="8"/>
        <v>0</v>
      </c>
      <c r="K179" s="22"/>
      <c r="L179" s="17"/>
      <c r="M179" s="74">
        <f t="shared" si="9"/>
        <v>0</v>
      </c>
      <c r="N179" s="17"/>
      <c r="O179" s="17"/>
      <c r="P179" s="108"/>
      <c r="Q179" s="39"/>
      <c r="R179" s="39"/>
      <c r="S179" s="39"/>
      <c r="T179" s="39"/>
      <c r="U179" s="39"/>
      <c r="V179" s="39"/>
    </row>
    <row r="180" spans="1:22">
      <c r="A180" s="36"/>
      <c r="B180" s="24"/>
      <c r="C180" s="22"/>
      <c r="D180" s="22"/>
      <c r="E180" s="53"/>
      <c r="F180" s="53"/>
      <c r="G180" s="39"/>
      <c r="H180" s="22"/>
      <c r="I180" s="136" t="e">
        <f t="shared" si="7"/>
        <v>#DIV/0!</v>
      </c>
      <c r="J180" s="137">
        <f t="shared" si="8"/>
        <v>0</v>
      </c>
      <c r="K180" s="22"/>
      <c r="L180" s="17"/>
      <c r="M180" s="74">
        <f t="shared" si="9"/>
        <v>0</v>
      </c>
      <c r="N180" s="17"/>
      <c r="O180" s="17"/>
      <c r="P180" s="108"/>
      <c r="Q180" s="39"/>
      <c r="R180" s="39"/>
      <c r="S180" s="39"/>
      <c r="T180" s="39"/>
      <c r="U180" s="39"/>
      <c r="V180" s="39"/>
    </row>
    <row r="181" spans="1:22">
      <c r="A181" s="36"/>
      <c r="B181" s="24"/>
      <c r="C181" s="22"/>
      <c r="D181" s="22"/>
      <c r="E181" s="53"/>
      <c r="F181" s="53"/>
      <c r="G181" s="39"/>
      <c r="H181" s="22"/>
      <c r="I181" s="136" t="e">
        <f t="shared" si="7"/>
        <v>#DIV/0!</v>
      </c>
      <c r="J181" s="137">
        <f t="shared" si="8"/>
        <v>0</v>
      </c>
      <c r="K181" s="22"/>
      <c r="L181" s="17"/>
      <c r="M181" s="74">
        <f t="shared" si="9"/>
        <v>0</v>
      </c>
      <c r="N181" s="17"/>
      <c r="O181" s="17"/>
      <c r="P181" s="108"/>
      <c r="Q181" s="39"/>
      <c r="R181" s="39"/>
      <c r="S181" s="39"/>
      <c r="T181" s="39"/>
      <c r="U181" s="39"/>
      <c r="V181" s="39"/>
    </row>
    <row r="182" spans="1:22">
      <c r="A182" s="36"/>
      <c r="B182" s="24"/>
      <c r="C182" s="22"/>
      <c r="D182" s="22"/>
      <c r="E182" s="53"/>
      <c r="F182" s="53"/>
      <c r="G182" s="39"/>
      <c r="H182" s="22"/>
      <c r="I182" s="136" t="e">
        <f t="shared" si="7"/>
        <v>#DIV/0!</v>
      </c>
      <c r="J182" s="137">
        <f t="shared" si="8"/>
        <v>0</v>
      </c>
      <c r="K182" s="22"/>
      <c r="L182" s="17"/>
      <c r="M182" s="74">
        <f t="shared" si="9"/>
        <v>0</v>
      </c>
      <c r="N182" s="17"/>
      <c r="O182" s="17"/>
      <c r="P182" s="108"/>
      <c r="Q182" s="39"/>
      <c r="R182" s="39"/>
      <c r="S182" s="39"/>
      <c r="T182" s="39"/>
      <c r="U182" s="39"/>
      <c r="V182" s="39"/>
    </row>
    <row r="183" spans="1:22">
      <c r="A183" s="36"/>
      <c r="B183" s="24"/>
      <c r="C183" s="22"/>
      <c r="D183" s="22"/>
      <c r="E183" s="53"/>
      <c r="F183" s="53"/>
      <c r="G183" s="39"/>
      <c r="H183" s="22"/>
      <c r="I183" s="136" t="e">
        <f t="shared" si="7"/>
        <v>#DIV/0!</v>
      </c>
      <c r="J183" s="137">
        <f t="shared" si="8"/>
        <v>0</v>
      </c>
      <c r="K183" s="22"/>
      <c r="L183" s="17"/>
      <c r="M183" s="74">
        <f t="shared" si="9"/>
        <v>0</v>
      </c>
      <c r="N183" s="17"/>
      <c r="O183" s="17"/>
      <c r="P183" s="108"/>
      <c r="Q183" s="39"/>
      <c r="R183" s="39"/>
      <c r="S183" s="39"/>
      <c r="T183" s="39"/>
      <c r="U183" s="39"/>
      <c r="V183" s="39"/>
    </row>
    <row r="184" spans="1:22">
      <c r="A184" s="36"/>
      <c r="B184" s="24"/>
      <c r="C184" s="22"/>
      <c r="D184" s="22"/>
      <c r="E184" s="53"/>
      <c r="F184" s="53"/>
      <c r="G184" s="39"/>
      <c r="H184" s="22"/>
      <c r="I184" s="136" t="e">
        <f t="shared" si="7"/>
        <v>#DIV/0!</v>
      </c>
      <c r="J184" s="137">
        <f t="shared" si="8"/>
        <v>0</v>
      </c>
      <c r="K184" s="22"/>
      <c r="L184" s="17"/>
      <c r="M184" s="74">
        <f t="shared" si="9"/>
        <v>0</v>
      </c>
      <c r="N184" s="17"/>
      <c r="O184" s="17"/>
      <c r="P184" s="22"/>
      <c r="Q184" s="39"/>
      <c r="R184" s="39"/>
      <c r="S184" s="39"/>
      <c r="T184" s="39"/>
      <c r="U184" s="39"/>
      <c r="V184" s="39"/>
    </row>
    <row r="185" spans="1:22" s="50" customFormat="1">
      <c r="A185" s="36"/>
      <c r="B185" s="109"/>
      <c r="C185" s="22"/>
      <c r="D185" s="22"/>
      <c r="E185" s="53"/>
      <c r="F185" s="53"/>
      <c r="G185" s="39"/>
      <c r="H185" s="22"/>
      <c r="I185" s="136" t="e">
        <f t="shared" si="7"/>
        <v>#DIV/0!</v>
      </c>
      <c r="J185" s="137">
        <f t="shared" si="8"/>
        <v>0</v>
      </c>
      <c r="K185" s="22"/>
      <c r="L185" s="17"/>
      <c r="M185" s="74">
        <f t="shared" si="9"/>
        <v>0</v>
      </c>
      <c r="N185" s="17"/>
      <c r="O185" s="17"/>
      <c r="P185" s="108"/>
      <c r="Q185" s="39"/>
      <c r="R185" s="39"/>
      <c r="S185" s="53"/>
      <c r="T185" s="39"/>
      <c r="U185" s="39"/>
      <c r="V185" s="39"/>
    </row>
    <row r="186" spans="1:22">
      <c r="A186" s="40"/>
      <c r="B186" s="24"/>
      <c r="C186" s="22"/>
      <c r="D186" s="22"/>
      <c r="E186" s="53"/>
      <c r="F186" s="53"/>
      <c r="G186" s="39"/>
      <c r="H186" s="22"/>
      <c r="I186" s="136" t="e">
        <f t="shared" si="7"/>
        <v>#DIV/0!</v>
      </c>
      <c r="J186" s="137">
        <f t="shared" si="8"/>
        <v>0</v>
      </c>
      <c r="K186" s="22"/>
      <c r="L186" s="17"/>
      <c r="M186" s="74">
        <f t="shared" si="9"/>
        <v>0</v>
      </c>
      <c r="N186" s="17"/>
      <c r="O186" s="17"/>
      <c r="P186" s="108"/>
      <c r="Q186" s="39"/>
      <c r="R186" s="39"/>
      <c r="S186" s="39"/>
      <c r="T186" s="39"/>
      <c r="U186" s="39"/>
      <c r="V186" s="39"/>
    </row>
    <row r="187" spans="1:22">
      <c r="A187" s="36"/>
      <c r="B187" s="24"/>
      <c r="C187" s="22"/>
      <c r="D187" s="22"/>
      <c r="E187" s="53"/>
      <c r="F187" s="53"/>
      <c r="G187" s="39"/>
      <c r="H187" s="22"/>
      <c r="I187" s="136" t="e">
        <f t="shared" si="7"/>
        <v>#DIV/0!</v>
      </c>
      <c r="J187" s="137">
        <f t="shared" si="8"/>
        <v>0</v>
      </c>
      <c r="K187" s="22"/>
      <c r="L187" s="17"/>
      <c r="M187" s="74">
        <f t="shared" si="9"/>
        <v>0</v>
      </c>
      <c r="N187" s="17"/>
      <c r="O187" s="17"/>
      <c r="P187" s="108"/>
      <c r="Q187" s="39"/>
      <c r="R187" s="39"/>
      <c r="S187" s="39"/>
      <c r="T187" s="39"/>
      <c r="U187" s="39"/>
      <c r="V187" s="39"/>
    </row>
    <row r="188" spans="1:22">
      <c r="A188" s="36"/>
      <c r="B188" s="24"/>
      <c r="C188" s="22"/>
      <c r="D188" s="22"/>
      <c r="E188" s="53"/>
      <c r="F188" s="53"/>
      <c r="G188" s="39"/>
      <c r="H188" s="22"/>
      <c r="I188" s="136" t="e">
        <f t="shared" si="7"/>
        <v>#DIV/0!</v>
      </c>
      <c r="J188" s="137">
        <f t="shared" si="8"/>
        <v>0</v>
      </c>
      <c r="K188" s="22"/>
      <c r="L188" s="17"/>
      <c r="M188" s="74">
        <f t="shared" si="9"/>
        <v>0</v>
      </c>
      <c r="N188" s="17"/>
      <c r="O188" s="17"/>
      <c r="P188" s="108"/>
      <c r="Q188" s="39"/>
      <c r="R188" s="39"/>
      <c r="S188" s="39"/>
      <c r="T188" s="39"/>
      <c r="U188" s="39"/>
      <c r="V188" s="39"/>
    </row>
    <row r="189" spans="1:22">
      <c r="A189" s="36"/>
      <c r="B189" s="24"/>
      <c r="C189" s="22"/>
      <c r="D189" s="22"/>
      <c r="E189" s="53"/>
      <c r="F189" s="53"/>
      <c r="G189" s="39"/>
      <c r="H189" s="22"/>
      <c r="I189" s="136" t="e">
        <f t="shared" si="7"/>
        <v>#DIV/0!</v>
      </c>
      <c r="J189" s="137">
        <f t="shared" si="8"/>
        <v>0</v>
      </c>
      <c r="K189" s="22"/>
      <c r="L189" s="17"/>
      <c r="M189" s="74">
        <f t="shared" si="9"/>
        <v>0</v>
      </c>
      <c r="N189" s="17"/>
      <c r="O189" s="17"/>
      <c r="P189" s="108"/>
      <c r="Q189" s="39"/>
      <c r="R189" s="39"/>
      <c r="S189" s="39"/>
      <c r="T189" s="39"/>
      <c r="U189" s="39"/>
      <c r="V189" s="39"/>
    </row>
    <row r="190" spans="1:22">
      <c r="A190" s="36"/>
      <c r="B190" s="24"/>
      <c r="C190" s="22"/>
      <c r="D190" s="22"/>
      <c r="E190" s="53"/>
      <c r="F190" s="53"/>
      <c r="G190" s="39"/>
      <c r="H190" s="22"/>
      <c r="I190" s="136" t="e">
        <f t="shared" si="7"/>
        <v>#DIV/0!</v>
      </c>
      <c r="J190" s="137">
        <f t="shared" si="8"/>
        <v>0</v>
      </c>
      <c r="K190" s="22"/>
      <c r="L190" s="17"/>
      <c r="M190" s="74">
        <f t="shared" si="9"/>
        <v>0</v>
      </c>
      <c r="N190" s="17"/>
      <c r="O190" s="17"/>
      <c r="P190" s="108"/>
      <c r="Q190" s="39"/>
      <c r="R190" s="39"/>
      <c r="S190" s="39"/>
      <c r="T190" s="39"/>
      <c r="U190" s="39"/>
      <c r="V190" s="39"/>
    </row>
    <row r="191" spans="1:22" s="50" customFormat="1">
      <c r="A191" s="55"/>
      <c r="B191" s="43"/>
      <c r="C191" s="47"/>
      <c r="D191" s="47"/>
      <c r="E191" s="52"/>
      <c r="F191" s="52"/>
      <c r="H191" s="47"/>
      <c r="I191" s="136" t="e">
        <f t="shared" si="7"/>
        <v>#DIV/0!</v>
      </c>
      <c r="J191" s="137">
        <f t="shared" si="8"/>
        <v>0</v>
      </c>
      <c r="K191" s="47"/>
      <c r="L191" s="49"/>
      <c r="M191" s="74">
        <f t="shared" si="9"/>
        <v>0</v>
      </c>
      <c r="N191" s="49"/>
      <c r="O191" s="49"/>
      <c r="P191" s="82"/>
      <c r="S191" s="52"/>
    </row>
    <row r="192" spans="1:22">
      <c r="A192" s="40"/>
      <c r="B192" s="24"/>
      <c r="C192" s="22"/>
      <c r="D192" s="22"/>
      <c r="E192" s="53"/>
      <c r="F192" s="53"/>
      <c r="G192" s="39"/>
      <c r="H192" s="22"/>
      <c r="I192" s="136" t="e">
        <f t="shared" si="7"/>
        <v>#DIV/0!</v>
      </c>
      <c r="J192" s="137">
        <f t="shared" si="8"/>
        <v>0</v>
      </c>
      <c r="K192" s="22"/>
      <c r="L192" s="17"/>
      <c r="M192" s="74">
        <f t="shared" si="9"/>
        <v>0</v>
      </c>
      <c r="N192" s="17"/>
      <c r="O192" s="17"/>
      <c r="P192" s="22"/>
      <c r="Q192" s="39"/>
      <c r="R192" s="39"/>
      <c r="S192" s="39"/>
      <c r="T192" s="39"/>
      <c r="U192" s="39"/>
      <c r="V192" s="39"/>
    </row>
    <row r="193" spans="1:22">
      <c r="A193" s="36"/>
      <c r="B193" s="24"/>
      <c r="C193" s="22"/>
      <c r="D193" s="22"/>
      <c r="E193" s="53"/>
      <c r="F193" s="53"/>
      <c r="G193" s="39"/>
      <c r="H193" s="22"/>
      <c r="I193" s="136" t="e">
        <f t="shared" si="7"/>
        <v>#DIV/0!</v>
      </c>
      <c r="J193" s="137">
        <f t="shared" si="8"/>
        <v>0</v>
      </c>
      <c r="K193" s="22"/>
      <c r="L193" s="17"/>
      <c r="M193" s="74">
        <f t="shared" si="9"/>
        <v>0</v>
      </c>
      <c r="N193" s="17"/>
      <c r="O193" s="17"/>
      <c r="P193" s="108"/>
      <c r="Q193" s="39"/>
      <c r="R193" s="39"/>
      <c r="S193" s="39"/>
      <c r="T193" s="39"/>
      <c r="U193" s="39"/>
      <c r="V193" s="39"/>
    </row>
    <row r="194" spans="1:22">
      <c r="A194" s="36"/>
      <c r="B194" s="24"/>
      <c r="C194" s="22"/>
      <c r="D194" s="22"/>
      <c r="E194" s="53"/>
      <c r="F194" s="53"/>
      <c r="G194" s="39"/>
      <c r="H194" s="22"/>
      <c r="I194" s="136" t="e">
        <f t="shared" ref="I194:I226" si="10">J194/O194</f>
        <v>#DIV/0!</v>
      </c>
      <c r="J194" s="137">
        <f t="shared" ref="J194:J222" si="11">L194-N194-O194-M194</f>
        <v>0</v>
      </c>
      <c r="K194" s="22"/>
      <c r="L194" s="17"/>
      <c r="M194" s="74">
        <f t="shared" ref="M194:M239" si="12">L194*15%</f>
        <v>0</v>
      </c>
      <c r="N194" s="17"/>
      <c r="O194" s="17"/>
      <c r="P194" s="108"/>
      <c r="Q194" s="39"/>
      <c r="R194" s="39"/>
      <c r="S194" s="39"/>
      <c r="T194" s="39"/>
      <c r="U194" s="39"/>
      <c r="V194" s="39"/>
    </row>
    <row r="195" spans="1:22" s="50" customFormat="1">
      <c r="A195" s="36"/>
      <c r="B195" s="24"/>
      <c r="C195" s="22"/>
      <c r="D195" s="22"/>
      <c r="E195" s="53"/>
      <c r="F195" s="53"/>
      <c r="G195" s="39"/>
      <c r="H195" s="22"/>
      <c r="I195" s="136" t="e">
        <f t="shared" si="10"/>
        <v>#DIV/0!</v>
      </c>
      <c r="J195" s="137">
        <f t="shared" si="11"/>
        <v>0</v>
      </c>
      <c r="K195" s="22"/>
      <c r="L195" s="17"/>
      <c r="M195" s="74">
        <f t="shared" si="12"/>
        <v>0</v>
      </c>
      <c r="N195" s="17"/>
      <c r="O195" s="17"/>
      <c r="P195" s="108"/>
      <c r="Q195" s="39"/>
      <c r="R195" s="39"/>
      <c r="S195" s="39"/>
      <c r="T195" s="39"/>
      <c r="U195" s="39"/>
      <c r="V195" s="39"/>
    </row>
    <row r="196" spans="1:22">
      <c r="A196" s="40"/>
      <c r="B196" s="24"/>
      <c r="C196" s="22"/>
      <c r="D196" s="22"/>
      <c r="E196" s="53"/>
      <c r="F196" s="53"/>
      <c r="G196" s="39"/>
      <c r="H196" s="22"/>
      <c r="I196" s="136" t="e">
        <f t="shared" si="10"/>
        <v>#DIV/0!</v>
      </c>
      <c r="J196" s="137">
        <f t="shared" si="11"/>
        <v>0</v>
      </c>
      <c r="K196" s="22"/>
      <c r="L196" s="17"/>
      <c r="M196" s="74">
        <f t="shared" si="12"/>
        <v>0</v>
      </c>
      <c r="N196" s="17"/>
      <c r="O196" s="17"/>
      <c r="P196" s="108"/>
      <c r="Q196" s="39"/>
      <c r="R196" s="39"/>
      <c r="S196" s="39"/>
      <c r="T196" s="39"/>
      <c r="U196" s="39"/>
      <c r="V196" s="39"/>
    </row>
    <row r="197" spans="1:22">
      <c r="A197" s="36"/>
      <c r="B197" s="24"/>
      <c r="C197" s="22"/>
      <c r="D197" s="22"/>
      <c r="E197" s="53"/>
      <c r="F197" s="53"/>
      <c r="G197" s="39"/>
      <c r="H197" s="22"/>
      <c r="I197" s="136" t="e">
        <f t="shared" si="10"/>
        <v>#DIV/0!</v>
      </c>
      <c r="J197" s="137">
        <f t="shared" si="11"/>
        <v>0</v>
      </c>
      <c r="K197" s="22"/>
      <c r="L197" s="17"/>
      <c r="M197" s="74">
        <f t="shared" si="12"/>
        <v>0</v>
      </c>
      <c r="N197" s="17"/>
      <c r="O197" s="17"/>
      <c r="P197" s="108"/>
      <c r="Q197" s="39"/>
      <c r="R197" s="39"/>
      <c r="S197" s="39"/>
      <c r="T197" s="39"/>
      <c r="U197" s="39"/>
      <c r="V197" s="39"/>
    </row>
    <row r="198" spans="1:22">
      <c r="A198" s="36"/>
      <c r="B198" s="24"/>
      <c r="C198" s="22"/>
      <c r="D198" s="22"/>
      <c r="E198" s="53"/>
      <c r="F198" s="53"/>
      <c r="G198" s="39"/>
      <c r="H198" s="22"/>
      <c r="I198" s="136" t="e">
        <f t="shared" si="10"/>
        <v>#DIV/0!</v>
      </c>
      <c r="J198" s="137">
        <f t="shared" si="11"/>
        <v>0</v>
      </c>
      <c r="K198" s="22"/>
      <c r="L198" s="17"/>
      <c r="M198" s="74">
        <f t="shared" si="12"/>
        <v>0</v>
      </c>
      <c r="N198" s="17"/>
      <c r="O198" s="17"/>
      <c r="P198" s="108"/>
      <c r="Q198" s="39"/>
      <c r="R198" s="39"/>
      <c r="S198" s="39"/>
      <c r="T198" s="39"/>
      <c r="U198" s="39"/>
      <c r="V198" s="39"/>
    </row>
    <row r="199" spans="1:22">
      <c r="A199" s="36"/>
      <c r="B199" s="24"/>
      <c r="C199" s="22"/>
      <c r="D199" s="22"/>
      <c r="E199" s="53"/>
      <c r="F199" s="53"/>
      <c r="G199" s="39"/>
      <c r="H199" s="22"/>
      <c r="I199" s="136" t="e">
        <f t="shared" si="10"/>
        <v>#DIV/0!</v>
      </c>
      <c r="J199" s="137">
        <f t="shared" si="11"/>
        <v>0</v>
      </c>
      <c r="K199" s="22"/>
      <c r="L199" s="17"/>
      <c r="M199" s="74">
        <f t="shared" si="12"/>
        <v>0</v>
      </c>
      <c r="N199" s="17"/>
      <c r="O199" s="17"/>
      <c r="P199" s="108"/>
      <c r="Q199" s="39"/>
      <c r="R199" s="39"/>
      <c r="S199" s="39"/>
      <c r="T199" s="39"/>
      <c r="U199" s="39"/>
      <c r="V199" s="39"/>
    </row>
    <row r="200" spans="1:22">
      <c r="A200" s="36"/>
      <c r="B200" s="24"/>
      <c r="C200" s="22"/>
      <c r="D200" s="22"/>
      <c r="E200" s="53"/>
      <c r="F200" s="53"/>
      <c r="G200" s="39"/>
      <c r="H200" s="22"/>
      <c r="I200" s="136" t="e">
        <f t="shared" si="10"/>
        <v>#DIV/0!</v>
      </c>
      <c r="J200" s="137">
        <f t="shared" si="11"/>
        <v>0</v>
      </c>
      <c r="K200" s="22"/>
      <c r="L200" s="17"/>
      <c r="M200" s="74">
        <f t="shared" si="12"/>
        <v>0</v>
      </c>
      <c r="N200" s="17"/>
      <c r="O200" s="17"/>
      <c r="P200" s="108"/>
      <c r="Q200" s="39"/>
      <c r="R200" s="39"/>
      <c r="S200" s="39"/>
      <c r="T200" s="39"/>
      <c r="U200" s="39"/>
      <c r="V200" s="39"/>
    </row>
    <row r="201" spans="1:22">
      <c r="A201" s="36"/>
      <c r="B201" s="24"/>
      <c r="C201" s="22"/>
      <c r="D201" s="22"/>
      <c r="E201" s="53"/>
      <c r="F201" s="53"/>
      <c r="G201" s="39"/>
      <c r="H201" s="22"/>
      <c r="I201" s="136" t="e">
        <f t="shared" si="10"/>
        <v>#DIV/0!</v>
      </c>
      <c r="J201" s="137">
        <f t="shared" si="11"/>
        <v>0</v>
      </c>
      <c r="K201" s="22"/>
      <c r="L201" s="17"/>
      <c r="M201" s="74">
        <f t="shared" si="12"/>
        <v>0</v>
      </c>
      <c r="N201" s="17"/>
      <c r="O201" s="17"/>
      <c r="P201" s="108"/>
      <c r="Q201" s="39"/>
      <c r="R201" s="39"/>
      <c r="S201" s="39"/>
      <c r="T201" s="39"/>
      <c r="U201" s="39"/>
      <c r="V201" s="39"/>
    </row>
    <row r="202" spans="1:22">
      <c r="A202" s="36"/>
      <c r="B202" s="24"/>
      <c r="C202" s="22"/>
      <c r="D202" s="22"/>
      <c r="E202" s="53"/>
      <c r="F202" s="53"/>
      <c r="G202" s="39"/>
      <c r="H202" s="22"/>
      <c r="I202" s="136" t="e">
        <f t="shared" si="10"/>
        <v>#DIV/0!</v>
      </c>
      <c r="J202" s="137">
        <f t="shared" si="11"/>
        <v>0</v>
      </c>
      <c r="K202" s="22"/>
      <c r="L202" s="17"/>
      <c r="M202" s="74">
        <f t="shared" si="12"/>
        <v>0</v>
      </c>
      <c r="N202" s="17"/>
      <c r="O202" s="17"/>
      <c r="P202" s="108"/>
      <c r="Q202" s="39"/>
      <c r="R202" s="39"/>
      <c r="S202" s="39"/>
      <c r="T202" s="39"/>
      <c r="U202" s="39"/>
      <c r="V202" s="39"/>
    </row>
    <row r="203" spans="1:22">
      <c r="A203" s="36"/>
      <c r="B203" s="24"/>
      <c r="C203" s="22"/>
      <c r="D203" s="22"/>
      <c r="E203" s="53"/>
      <c r="F203" s="53"/>
      <c r="G203" s="39"/>
      <c r="H203" s="22"/>
      <c r="I203" s="136" t="e">
        <f t="shared" si="10"/>
        <v>#DIV/0!</v>
      </c>
      <c r="J203" s="137">
        <f t="shared" si="11"/>
        <v>0</v>
      </c>
      <c r="K203" s="22"/>
      <c r="L203" s="17"/>
      <c r="M203" s="74">
        <f t="shared" si="12"/>
        <v>0</v>
      </c>
      <c r="N203" s="17"/>
      <c r="O203" s="17"/>
      <c r="P203" s="108"/>
      <c r="Q203" s="39"/>
      <c r="R203" s="39"/>
      <c r="S203" s="39"/>
      <c r="T203" s="39"/>
      <c r="U203" s="39"/>
      <c r="V203" s="39"/>
    </row>
    <row r="204" spans="1:22">
      <c r="A204" s="36"/>
      <c r="B204" s="24"/>
      <c r="C204" s="22"/>
      <c r="D204" s="22"/>
      <c r="E204" s="53"/>
      <c r="F204" s="53"/>
      <c r="G204" s="39"/>
      <c r="H204" s="22"/>
      <c r="I204" s="136" t="e">
        <f t="shared" si="10"/>
        <v>#DIV/0!</v>
      </c>
      <c r="J204" s="137">
        <f t="shared" si="11"/>
        <v>0</v>
      </c>
      <c r="K204" s="22"/>
      <c r="L204" s="17"/>
      <c r="M204" s="74">
        <f t="shared" si="12"/>
        <v>0</v>
      </c>
      <c r="N204" s="17"/>
      <c r="O204" s="17"/>
      <c r="P204" s="108"/>
      <c r="Q204" s="39"/>
      <c r="R204" s="39"/>
      <c r="S204" s="39"/>
      <c r="T204" s="39"/>
      <c r="U204" s="39"/>
      <c r="V204" s="39"/>
    </row>
    <row r="205" spans="1:22" s="50" customFormat="1">
      <c r="A205" s="36"/>
      <c r="B205" s="24"/>
      <c r="C205" s="22"/>
      <c r="D205" s="22"/>
      <c r="E205" s="53"/>
      <c r="F205" s="53"/>
      <c r="G205" s="39"/>
      <c r="H205" s="22"/>
      <c r="I205" s="136" t="e">
        <f t="shared" si="10"/>
        <v>#DIV/0!</v>
      </c>
      <c r="J205" s="137">
        <f t="shared" si="11"/>
        <v>0</v>
      </c>
      <c r="K205" s="22"/>
      <c r="L205" s="17"/>
      <c r="M205" s="74">
        <f t="shared" si="12"/>
        <v>0</v>
      </c>
      <c r="N205" s="17"/>
      <c r="O205" s="17"/>
      <c r="P205" s="108"/>
      <c r="Q205" s="39"/>
      <c r="R205" s="53"/>
      <c r="S205" s="39"/>
      <c r="T205" s="39"/>
      <c r="U205" s="39"/>
      <c r="V205" s="39"/>
    </row>
    <row r="206" spans="1:22" s="50" customFormat="1">
      <c r="A206" s="42"/>
      <c r="B206" s="43"/>
      <c r="C206" s="47"/>
      <c r="D206" s="47"/>
      <c r="E206" s="52"/>
      <c r="F206" s="52"/>
      <c r="H206" s="47"/>
      <c r="I206" s="136" t="e">
        <f t="shared" si="10"/>
        <v>#DIV/0!</v>
      </c>
      <c r="J206" s="137">
        <f t="shared" si="11"/>
        <v>0</v>
      </c>
      <c r="K206" s="47"/>
      <c r="L206" s="49"/>
      <c r="M206" s="74">
        <f t="shared" si="12"/>
        <v>0</v>
      </c>
      <c r="N206" s="49"/>
      <c r="O206" s="49"/>
      <c r="P206" s="82"/>
      <c r="S206" s="52"/>
    </row>
    <row r="207" spans="1:22">
      <c r="A207" s="36"/>
      <c r="B207" s="24"/>
      <c r="C207" s="22"/>
      <c r="D207" s="22"/>
      <c r="E207" s="53"/>
      <c r="F207" s="53"/>
      <c r="G207" s="39"/>
      <c r="H207" s="22"/>
      <c r="I207" s="136" t="e">
        <f t="shared" si="10"/>
        <v>#DIV/0!</v>
      </c>
      <c r="J207" s="137">
        <f t="shared" si="11"/>
        <v>0</v>
      </c>
      <c r="K207" s="22"/>
      <c r="L207" s="17"/>
      <c r="M207" s="74">
        <f t="shared" si="12"/>
        <v>0</v>
      </c>
      <c r="N207" s="17"/>
      <c r="O207" s="17"/>
      <c r="P207" s="108"/>
      <c r="Q207" s="39"/>
      <c r="R207" s="39"/>
      <c r="S207" s="39"/>
      <c r="T207" s="39"/>
      <c r="U207" s="39"/>
      <c r="V207" s="39"/>
    </row>
    <row r="208" spans="1:22">
      <c r="A208" s="36"/>
      <c r="B208" s="24"/>
      <c r="C208" s="22"/>
      <c r="D208" s="22"/>
      <c r="E208" s="53"/>
      <c r="F208" s="53"/>
      <c r="G208" s="39"/>
      <c r="H208" s="22"/>
      <c r="I208" s="136" t="e">
        <f t="shared" si="10"/>
        <v>#DIV/0!</v>
      </c>
      <c r="J208" s="137">
        <f t="shared" si="11"/>
        <v>0</v>
      </c>
      <c r="K208" s="22"/>
      <c r="L208" s="17"/>
      <c r="M208" s="74">
        <f t="shared" si="12"/>
        <v>0</v>
      </c>
      <c r="N208" s="17"/>
      <c r="O208" s="17"/>
      <c r="P208" s="108"/>
      <c r="Q208" s="39"/>
      <c r="R208" s="39"/>
      <c r="S208" s="39"/>
      <c r="T208" s="39"/>
      <c r="U208" s="39"/>
      <c r="V208" s="39"/>
    </row>
    <row r="209" spans="1:22">
      <c r="A209" s="36"/>
      <c r="B209" s="24"/>
      <c r="C209" s="22"/>
      <c r="D209" s="22"/>
      <c r="E209" s="53"/>
      <c r="F209" s="53"/>
      <c r="G209" s="39"/>
      <c r="H209" s="22"/>
      <c r="I209" s="136" t="e">
        <f t="shared" si="10"/>
        <v>#DIV/0!</v>
      </c>
      <c r="J209" s="137">
        <f t="shared" si="11"/>
        <v>0</v>
      </c>
      <c r="K209" s="22"/>
      <c r="L209" s="17"/>
      <c r="M209" s="74">
        <f t="shared" si="12"/>
        <v>0</v>
      </c>
      <c r="N209" s="17"/>
      <c r="O209" s="17"/>
      <c r="P209" s="108"/>
      <c r="Q209" s="39"/>
      <c r="R209" s="39"/>
      <c r="S209" s="39"/>
      <c r="T209" s="39"/>
      <c r="U209" s="39"/>
      <c r="V209" s="39"/>
    </row>
    <row r="210" spans="1:22">
      <c r="A210" s="36"/>
      <c r="B210" s="24"/>
      <c r="C210" s="22"/>
      <c r="D210" s="22"/>
      <c r="E210" s="53"/>
      <c r="F210" s="53"/>
      <c r="G210" s="39"/>
      <c r="H210" s="22"/>
      <c r="I210" s="136" t="e">
        <f t="shared" si="10"/>
        <v>#DIV/0!</v>
      </c>
      <c r="J210" s="137">
        <f t="shared" si="11"/>
        <v>0</v>
      </c>
      <c r="K210" s="22"/>
      <c r="L210" s="17"/>
      <c r="M210" s="74">
        <f t="shared" si="12"/>
        <v>0</v>
      </c>
      <c r="N210" s="17"/>
      <c r="O210" s="17"/>
      <c r="P210" s="108"/>
      <c r="Q210" s="39"/>
      <c r="R210" s="39"/>
      <c r="S210" s="39"/>
      <c r="T210" s="39"/>
      <c r="U210" s="39"/>
      <c r="V210" s="39"/>
    </row>
    <row r="211" spans="1:22">
      <c r="A211" s="36"/>
      <c r="B211" s="24"/>
      <c r="C211" s="22"/>
      <c r="D211" s="22"/>
      <c r="E211" s="53"/>
      <c r="F211" s="53"/>
      <c r="G211" s="39"/>
      <c r="H211" s="22"/>
      <c r="I211" s="136" t="e">
        <f t="shared" si="10"/>
        <v>#DIV/0!</v>
      </c>
      <c r="J211" s="137">
        <f t="shared" si="11"/>
        <v>0</v>
      </c>
      <c r="K211" s="22"/>
      <c r="L211" s="17"/>
      <c r="M211" s="74">
        <f t="shared" si="12"/>
        <v>0</v>
      </c>
      <c r="N211" s="17"/>
      <c r="O211" s="17"/>
      <c r="P211" s="108"/>
      <c r="Q211" s="39"/>
      <c r="R211" s="39"/>
      <c r="S211" s="39"/>
      <c r="T211" s="39"/>
      <c r="U211" s="39"/>
      <c r="V211" s="39"/>
    </row>
    <row r="212" spans="1:22">
      <c r="A212" s="36"/>
      <c r="B212" s="24"/>
      <c r="C212" s="22"/>
      <c r="D212" s="22"/>
      <c r="E212" s="53"/>
      <c r="F212" s="53"/>
      <c r="G212" s="39"/>
      <c r="H212" s="22"/>
      <c r="I212" s="136" t="e">
        <f t="shared" si="10"/>
        <v>#DIV/0!</v>
      </c>
      <c r="J212" s="137">
        <f t="shared" si="11"/>
        <v>0</v>
      </c>
      <c r="K212" s="22"/>
      <c r="L212" s="17"/>
      <c r="M212" s="74">
        <f t="shared" si="12"/>
        <v>0</v>
      </c>
      <c r="N212" s="17"/>
      <c r="O212" s="17"/>
      <c r="P212" s="108"/>
      <c r="Q212" s="39"/>
      <c r="R212" s="39"/>
      <c r="S212" s="39"/>
      <c r="T212" s="39"/>
      <c r="U212" s="39"/>
      <c r="V212" s="39"/>
    </row>
    <row r="213" spans="1:22">
      <c r="A213" s="36"/>
      <c r="B213" s="102"/>
      <c r="C213" s="22"/>
      <c r="D213" s="22"/>
      <c r="E213" s="53"/>
      <c r="F213" s="53"/>
      <c r="G213" s="39"/>
      <c r="H213" s="22"/>
      <c r="I213" s="136" t="e">
        <f t="shared" si="10"/>
        <v>#DIV/0!</v>
      </c>
      <c r="J213" s="137">
        <f t="shared" si="11"/>
        <v>0</v>
      </c>
      <c r="K213" s="22"/>
      <c r="L213" s="17"/>
      <c r="M213" s="74">
        <f t="shared" si="12"/>
        <v>0</v>
      </c>
      <c r="N213" s="17"/>
      <c r="O213" s="17"/>
      <c r="P213" s="108"/>
      <c r="Q213" s="39"/>
      <c r="R213" s="39"/>
      <c r="S213" s="39"/>
      <c r="T213" s="39"/>
      <c r="U213" s="39"/>
      <c r="V213" s="39"/>
    </row>
    <row r="214" spans="1:22">
      <c r="A214" s="36"/>
      <c r="B214" s="24"/>
      <c r="C214" s="22"/>
      <c r="D214" s="22"/>
      <c r="E214" s="53"/>
      <c r="F214" s="53"/>
      <c r="G214" s="39"/>
      <c r="H214" s="22"/>
      <c r="I214" s="136" t="e">
        <f t="shared" si="10"/>
        <v>#DIV/0!</v>
      </c>
      <c r="J214" s="137">
        <f t="shared" si="11"/>
        <v>0</v>
      </c>
      <c r="K214" s="22"/>
      <c r="L214" s="17"/>
      <c r="M214" s="74">
        <f t="shared" si="12"/>
        <v>0</v>
      </c>
      <c r="N214" s="17"/>
      <c r="O214" s="17"/>
      <c r="P214" s="108"/>
      <c r="Q214" s="39"/>
      <c r="R214" s="39"/>
      <c r="S214" s="39"/>
      <c r="T214" s="39"/>
      <c r="U214" s="39"/>
      <c r="V214" s="39"/>
    </row>
    <row r="215" spans="1:22" s="50" customFormat="1">
      <c r="A215" s="36"/>
      <c r="B215" s="24"/>
      <c r="C215" s="22"/>
      <c r="D215" s="22"/>
      <c r="E215" s="53"/>
      <c r="F215" s="53"/>
      <c r="G215" s="39"/>
      <c r="H215" s="22"/>
      <c r="I215" s="136" t="e">
        <f t="shared" si="10"/>
        <v>#DIV/0!</v>
      </c>
      <c r="J215" s="137">
        <f t="shared" si="11"/>
        <v>0</v>
      </c>
      <c r="K215" s="22"/>
      <c r="L215" s="17"/>
      <c r="M215" s="74">
        <f t="shared" si="12"/>
        <v>0</v>
      </c>
      <c r="N215" s="17"/>
      <c r="O215" s="17"/>
      <c r="P215" s="108"/>
      <c r="Q215" s="39"/>
      <c r="R215" s="53"/>
      <c r="S215" s="39"/>
      <c r="T215" s="39"/>
      <c r="U215" s="39"/>
      <c r="V215" s="39"/>
    </row>
    <row r="216" spans="1:22">
      <c r="A216" s="40"/>
      <c r="B216" s="24"/>
      <c r="C216" s="22"/>
      <c r="D216" s="22"/>
      <c r="E216" s="53"/>
      <c r="F216" s="53"/>
      <c r="G216" s="39"/>
      <c r="H216" s="22"/>
      <c r="I216" s="136" t="e">
        <f t="shared" si="10"/>
        <v>#DIV/0!</v>
      </c>
      <c r="J216" s="137">
        <f t="shared" si="11"/>
        <v>0</v>
      </c>
      <c r="K216" s="22"/>
      <c r="L216" s="17"/>
      <c r="M216" s="74">
        <f t="shared" si="12"/>
        <v>0</v>
      </c>
      <c r="N216" s="17"/>
      <c r="O216" s="17"/>
      <c r="P216" s="108"/>
      <c r="Q216" s="39"/>
      <c r="R216" s="39"/>
      <c r="S216" s="39"/>
      <c r="T216" s="39"/>
      <c r="U216" s="39"/>
      <c r="V216" s="39"/>
    </row>
    <row r="217" spans="1:22">
      <c r="A217" s="36"/>
      <c r="B217" s="24"/>
      <c r="C217" s="22"/>
      <c r="D217" s="22"/>
      <c r="E217" s="53"/>
      <c r="F217" s="53"/>
      <c r="G217" s="39"/>
      <c r="H217" s="22"/>
      <c r="I217" s="136" t="e">
        <f t="shared" si="10"/>
        <v>#DIV/0!</v>
      </c>
      <c r="J217" s="137">
        <f t="shared" si="11"/>
        <v>0</v>
      </c>
      <c r="K217" s="22"/>
      <c r="L217" s="17"/>
      <c r="M217" s="74">
        <f t="shared" si="12"/>
        <v>0</v>
      </c>
      <c r="N217" s="17"/>
      <c r="O217" s="17"/>
      <c r="P217" s="108"/>
      <c r="Q217" s="39"/>
      <c r="R217" s="39"/>
      <c r="S217" s="39"/>
      <c r="T217" s="39"/>
      <c r="U217" s="39"/>
      <c r="V217" s="39"/>
    </row>
    <row r="218" spans="1:22">
      <c r="A218" s="36"/>
      <c r="B218" s="24"/>
      <c r="C218" s="22"/>
      <c r="D218" s="22"/>
      <c r="E218" s="53"/>
      <c r="F218" s="53"/>
      <c r="G218" s="39"/>
      <c r="H218" s="22"/>
      <c r="I218" s="136" t="e">
        <f t="shared" si="10"/>
        <v>#DIV/0!</v>
      </c>
      <c r="J218" s="137">
        <f t="shared" si="11"/>
        <v>0</v>
      </c>
      <c r="K218" s="22"/>
      <c r="L218" s="17"/>
      <c r="M218" s="74">
        <f t="shared" si="12"/>
        <v>0</v>
      </c>
      <c r="N218" s="17"/>
      <c r="O218" s="17"/>
      <c r="P218" s="108"/>
      <c r="Q218" s="39"/>
      <c r="R218" s="39"/>
      <c r="S218" s="39"/>
      <c r="T218" s="39"/>
      <c r="U218" s="39"/>
      <c r="V218" s="39"/>
    </row>
    <row r="219" spans="1:22">
      <c r="A219" s="36"/>
      <c r="B219" s="24"/>
      <c r="C219" s="22"/>
      <c r="D219" s="22"/>
      <c r="E219" s="53"/>
      <c r="F219" s="53"/>
      <c r="G219" s="39"/>
      <c r="H219" s="22"/>
      <c r="I219" s="136" t="e">
        <f t="shared" si="10"/>
        <v>#DIV/0!</v>
      </c>
      <c r="J219" s="137">
        <f t="shared" si="11"/>
        <v>0</v>
      </c>
      <c r="K219" s="22"/>
      <c r="L219" s="17"/>
      <c r="M219" s="74">
        <f t="shared" si="12"/>
        <v>0</v>
      </c>
      <c r="N219" s="17"/>
      <c r="O219" s="54"/>
      <c r="P219" s="108"/>
      <c r="Q219" s="39"/>
      <c r="R219" s="39"/>
      <c r="S219" s="39"/>
      <c r="T219" s="39"/>
      <c r="U219" s="39"/>
      <c r="V219" s="39"/>
    </row>
    <row r="220" spans="1:22">
      <c r="A220" s="36"/>
      <c r="B220" s="24"/>
      <c r="C220" s="22"/>
      <c r="D220" s="22"/>
      <c r="E220" s="53"/>
      <c r="F220" s="53"/>
      <c r="G220" s="39"/>
      <c r="H220" s="22"/>
      <c r="I220" s="136" t="e">
        <f t="shared" si="10"/>
        <v>#DIV/0!</v>
      </c>
      <c r="J220" s="137">
        <f t="shared" si="11"/>
        <v>0</v>
      </c>
      <c r="K220" s="22"/>
      <c r="L220" s="17"/>
      <c r="M220" s="74">
        <f t="shared" si="12"/>
        <v>0</v>
      </c>
      <c r="N220" s="17"/>
      <c r="O220" s="17"/>
      <c r="P220" s="108"/>
      <c r="Q220" s="39"/>
      <c r="R220" s="39"/>
      <c r="S220" s="39"/>
      <c r="T220" s="39"/>
      <c r="U220" s="39"/>
      <c r="V220" s="39"/>
    </row>
    <row r="221" spans="1:22" s="50" customFormat="1">
      <c r="A221" s="55"/>
      <c r="B221" s="43"/>
      <c r="C221" s="47"/>
      <c r="D221" s="47"/>
      <c r="E221" s="52"/>
      <c r="F221" s="52"/>
      <c r="H221" s="47"/>
      <c r="I221" s="136" t="e">
        <f t="shared" si="10"/>
        <v>#DIV/0!</v>
      </c>
      <c r="J221" s="137">
        <f t="shared" si="11"/>
        <v>0</v>
      </c>
      <c r="K221" s="47"/>
      <c r="L221" s="49"/>
      <c r="M221" s="74">
        <f t="shared" si="12"/>
        <v>0</v>
      </c>
      <c r="N221" s="49"/>
      <c r="O221" s="49"/>
      <c r="P221" s="82"/>
      <c r="S221" s="52"/>
    </row>
    <row r="222" spans="1:22">
      <c r="A222" s="36"/>
      <c r="B222" s="24"/>
      <c r="C222" s="22"/>
      <c r="D222" s="22"/>
      <c r="E222" s="53"/>
      <c r="F222" s="53"/>
      <c r="G222" s="39"/>
      <c r="H222" s="22"/>
      <c r="I222" s="136" t="e">
        <f t="shared" si="10"/>
        <v>#DIV/0!</v>
      </c>
      <c r="J222" s="137">
        <f t="shared" si="11"/>
        <v>0</v>
      </c>
      <c r="K222" s="22"/>
      <c r="L222" s="17"/>
      <c r="M222" s="74">
        <f t="shared" si="12"/>
        <v>0</v>
      </c>
      <c r="N222" s="17"/>
      <c r="O222" s="17"/>
      <c r="P222" s="108"/>
      <c r="Q222" s="39"/>
      <c r="R222" s="39"/>
      <c r="S222" s="39"/>
      <c r="T222" s="39"/>
      <c r="U222" s="39"/>
      <c r="V222" s="39"/>
    </row>
    <row r="223" spans="1:22">
      <c r="A223" s="36"/>
      <c r="B223" s="24"/>
      <c r="C223" s="22"/>
      <c r="D223" s="22"/>
      <c r="E223" s="53"/>
      <c r="F223" s="53"/>
      <c r="G223" s="39"/>
      <c r="H223" s="22"/>
      <c r="I223" s="136" t="e">
        <f t="shared" si="10"/>
        <v>#DIV/0!</v>
      </c>
      <c r="J223" s="137">
        <f t="shared" ref="J223:J239" si="13">L223-N223-O223-M223</f>
        <v>0</v>
      </c>
      <c r="K223" s="22"/>
      <c r="L223" s="17"/>
      <c r="M223" s="74">
        <f t="shared" si="12"/>
        <v>0</v>
      </c>
      <c r="N223" s="17"/>
      <c r="O223" s="17"/>
      <c r="P223" s="108"/>
      <c r="Q223" s="39"/>
      <c r="R223" s="39"/>
      <c r="S223" s="39"/>
      <c r="T223" s="39"/>
      <c r="U223" s="39"/>
      <c r="V223" s="39"/>
    </row>
    <row r="224" spans="1:22">
      <c r="A224" s="36"/>
      <c r="B224" s="24"/>
      <c r="C224" s="22"/>
      <c r="D224" s="22"/>
      <c r="E224" s="53"/>
      <c r="F224" s="53"/>
      <c r="G224" s="39"/>
      <c r="H224" s="22"/>
      <c r="I224" s="136" t="e">
        <f t="shared" si="10"/>
        <v>#DIV/0!</v>
      </c>
      <c r="J224" s="137">
        <f t="shared" si="13"/>
        <v>0</v>
      </c>
      <c r="K224" s="22"/>
      <c r="L224" s="17"/>
      <c r="M224" s="74">
        <f t="shared" si="12"/>
        <v>0</v>
      </c>
      <c r="N224" s="17"/>
      <c r="O224" s="17"/>
      <c r="P224" s="108"/>
      <c r="Q224" s="39"/>
      <c r="R224" s="39"/>
      <c r="S224" s="39"/>
      <c r="T224" s="39"/>
      <c r="U224" s="39"/>
      <c r="V224" s="39"/>
    </row>
    <row r="225" spans="1:22" s="50" customFormat="1">
      <c r="A225" s="36"/>
      <c r="B225" s="106"/>
      <c r="C225" s="22"/>
      <c r="D225" s="22"/>
      <c r="E225" s="53"/>
      <c r="F225" s="53"/>
      <c r="G225" s="39"/>
      <c r="H225" s="22"/>
      <c r="I225" s="136" t="e">
        <f t="shared" si="10"/>
        <v>#DIV/0!</v>
      </c>
      <c r="J225" s="137">
        <f t="shared" si="13"/>
        <v>0</v>
      </c>
      <c r="K225" s="22"/>
      <c r="L225" s="17"/>
      <c r="M225" s="74">
        <f t="shared" si="12"/>
        <v>0</v>
      </c>
      <c r="N225" s="17"/>
      <c r="O225" s="17"/>
      <c r="P225" s="108"/>
      <c r="Q225" s="39"/>
      <c r="R225" s="53"/>
      <c r="S225" s="39"/>
      <c r="T225" s="39"/>
      <c r="U225" s="39"/>
      <c r="V225" s="39"/>
    </row>
    <row r="226" spans="1:22">
      <c r="A226" s="36"/>
      <c r="B226" s="106"/>
      <c r="C226" s="22"/>
      <c r="D226" s="22"/>
      <c r="E226" s="39"/>
      <c r="F226" s="39"/>
      <c r="G226" s="39"/>
      <c r="H226" s="22"/>
      <c r="I226" s="136" t="e">
        <f t="shared" si="10"/>
        <v>#DIV/0!</v>
      </c>
      <c r="J226" s="137">
        <f t="shared" si="13"/>
        <v>0</v>
      </c>
      <c r="K226" s="22"/>
      <c r="L226" s="17"/>
      <c r="M226" s="74">
        <f t="shared" si="12"/>
        <v>0</v>
      </c>
      <c r="N226" s="17"/>
      <c r="O226" s="17"/>
      <c r="P226" s="22"/>
      <c r="Q226" s="39"/>
      <c r="R226" s="39"/>
      <c r="S226" s="39"/>
      <c r="T226" s="39"/>
      <c r="U226" s="39"/>
      <c r="V226" s="39"/>
    </row>
    <row r="227" spans="1:22">
      <c r="I227" s="136" t="e">
        <f t="shared" ref="I227:I239" si="14">J227/O227</f>
        <v>#DIV/0!</v>
      </c>
      <c r="J227" s="137">
        <f t="shared" si="13"/>
        <v>0</v>
      </c>
      <c r="M227" s="74">
        <f t="shared" si="12"/>
        <v>0</v>
      </c>
    </row>
    <row r="228" spans="1:22">
      <c r="I228" s="136" t="e">
        <f t="shared" si="14"/>
        <v>#DIV/0!</v>
      </c>
      <c r="J228" s="137">
        <f t="shared" si="13"/>
        <v>0</v>
      </c>
      <c r="M228" s="74">
        <f t="shared" si="12"/>
        <v>0</v>
      </c>
    </row>
    <row r="229" spans="1:22">
      <c r="I229" s="136" t="e">
        <f t="shared" si="14"/>
        <v>#DIV/0!</v>
      </c>
      <c r="J229" s="16">
        <f t="shared" si="13"/>
        <v>0</v>
      </c>
      <c r="M229" s="74">
        <f t="shared" si="12"/>
        <v>0</v>
      </c>
    </row>
    <row r="230" spans="1:22">
      <c r="I230" s="15" t="e">
        <f t="shared" si="14"/>
        <v>#DIV/0!</v>
      </c>
      <c r="J230" s="16">
        <f t="shared" si="13"/>
        <v>0</v>
      </c>
      <c r="M230" s="74">
        <f t="shared" si="12"/>
        <v>0</v>
      </c>
    </row>
    <row r="231" spans="1:22">
      <c r="I231" s="15" t="e">
        <f t="shared" si="14"/>
        <v>#DIV/0!</v>
      </c>
      <c r="J231" s="16">
        <f t="shared" si="13"/>
        <v>0</v>
      </c>
      <c r="M231" s="74">
        <f t="shared" si="12"/>
        <v>0</v>
      </c>
    </row>
    <row r="232" spans="1:22">
      <c r="I232" s="15" t="e">
        <f t="shared" si="14"/>
        <v>#DIV/0!</v>
      </c>
      <c r="J232" s="16">
        <f t="shared" si="13"/>
        <v>0</v>
      </c>
      <c r="M232" s="74">
        <f t="shared" si="12"/>
        <v>0</v>
      </c>
    </row>
    <row r="233" spans="1:22">
      <c r="I233" s="15" t="e">
        <f t="shared" si="14"/>
        <v>#DIV/0!</v>
      </c>
      <c r="J233" s="16">
        <f t="shared" si="13"/>
        <v>0</v>
      </c>
      <c r="M233" s="74">
        <f t="shared" si="12"/>
        <v>0</v>
      </c>
    </row>
    <row r="234" spans="1:22">
      <c r="I234" s="15" t="e">
        <f t="shared" si="14"/>
        <v>#DIV/0!</v>
      </c>
      <c r="J234" s="16">
        <f t="shared" si="13"/>
        <v>0</v>
      </c>
      <c r="M234" s="74">
        <f t="shared" si="12"/>
        <v>0</v>
      </c>
    </row>
    <row r="235" spans="1:22">
      <c r="I235" s="15" t="e">
        <f t="shared" si="14"/>
        <v>#DIV/0!</v>
      </c>
      <c r="J235" s="16">
        <f t="shared" si="13"/>
        <v>0</v>
      </c>
      <c r="M235" s="74">
        <f t="shared" si="12"/>
        <v>0</v>
      </c>
    </row>
    <row r="236" spans="1:22">
      <c r="I236" s="15" t="e">
        <f t="shared" si="14"/>
        <v>#DIV/0!</v>
      </c>
      <c r="J236" s="16">
        <f t="shared" si="13"/>
        <v>0</v>
      </c>
      <c r="M236" s="74">
        <f t="shared" si="12"/>
        <v>0</v>
      </c>
    </row>
    <row r="237" spans="1:22">
      <c r="I237" s="15" t="e">
        <f t="shared" si="14"/>
        <v>#DIV/0!</v>
      </c>
      <c r="J237" s="16">
        <f t="shared" si="13"/>
        <v>0</v>
      </c>
      <c r="M237" s="74">
        <f t="shared" si="12"/>
        <v>0</v>
      </c>
    </row>
    <row r="238" spans="1:22">
      <c r="I238" s="15" t="e">
        <f t="shared" si="14"/>
        <v>#DIV/0!</v>
      </c>
      <c r="J238" s="16">
        <f t="shared" si="13"/>
        <v>0</v>
      </c>
      <c r="M238" s="74">
        <f t="shared" si="12"/>
        <v>0</v>
      </c>
    </row>
    <row r="239" spans="1:22">
      <c r="I239" s="15" t="e">
        <f t="shared" si="14"/>
        <v>#DIV/0!</v>
      </c>
      <c r="J239" s="16">
        <f t="shared" si="13"/>
        <v>0</v>
      </c>
      <c r="M239" s="74">
        <f t="shared" si="12"/>
        <v>0</v>
      </c>
    </row>
  </sheetData>
  <conditionalFormatting sqref="K213:K1048576 K1:K206">
    <cfRule type="cellIs" dxfId="271" priority="43" operator="equal">
      <formula>"Yes"</formula>
    </cfRule>
  </conditionalFormatting>
  <conditionalFormatting sqref="H31:H206 H213:H1048576 H1">
    <cfRule type="cellIs" dxfId="270" priority="42" operator="equal">
      <formula>"None"</formula>
    </cfRule>
  </conditionalFormatting>
  <conditionalFormatting sqref="P57:P206 P213:P1048576 P1">
    <cfRule type="cellIs" dxfId="269" priority="41" operator="lessThan">
      <formula>10000</formula>
    </cfRule>
  </conditionalFormatting>
  <conditionalFormatting sqref="I1 I41:I1048576">
    <cfRule type="cellIs" dxfId="268" priority="40" operator="greaterThan">
      <formula>0.25</formula>
    </cfRule>
  </conditionalFormatting>
  <conditionalFormatting sqref="I2:I239">
    <cfRule type="cellIs" dxfId="267" priority="39" operator="greaterThan">
      <formula>0.15</formula>
    </cfRule>
  </conditionalFormatting>
  <conditionalFormatting sqref="J1:J1048576">
    <cfRule type="cellIs" dxfId="266" priority="38" operator="lessThan">
      <formula>4.99</formula>
    </cfRule>
  </conditionalFormatting>
  <conditionalFormatting sqref="P2:P56">
    <cfRule type="cellIs" dxfId="265" priority="37" operator="lessThan">
      <formula>16000</formula>
    </cfRule>
  </conditionalFormatting>
  <conditionalFormatting sqref="K207">
    <cfRule type="cellIs" dxfId="264" priority="36" operator="equal">
      <formula>"Yes"</formula>
    </cfRule>
  </conditionalFormatting>
  <conditionalFormatting sqref="H207">
    <cfRule type="cellIs" dxfId="263" priority="35" operator="equal">
      <formula>"None"</formula>
    </cfRule>
  </conditionalFormatting>
  <conditionalFormatting sqref="P207">
    <cfRule type="cellIs" dxfId="262" priority="34" operator="lessThan">
      <formula>10000</formula>
    </cfRule>
  </conditionalFormatting>
  <conditionalFormatting sqref="I207">
    <cfRule type="cellIs" dxfId="261" priority="33" operator="greaterThan">
      <formula>0.25</formula>
    </cfRule>
  </conditionalFormatting>
  <conditionalFormatting sqref="I207">
    <cfRule type="cellIs" dxfId="260" priority="32" operator="greaterThan">
      <formula>0.15</formula>
    </cfRule>
  </conditionalFormatting>
  <conditionalFormatting sqref="J207">
    <cfRule type="cellIs" dxfId="259" priority="31" operator="lessThan">
      <formula>4.99</formula>
    </cfRule>
  </conditionalFormatting>
  <conditionalFormatting sqref="K208">
    <cfRule type="cellIs" dxfId="258" priority="30" operator="equal">
      <formula>"Yes"</formula>
    </cfRule>
  </conditionalFormatting>
  <conditionalFormatting sqref="H208">
    <cfRule type="cellIs" dxfId="257" priority="29" operator="equal">
      <formula>"None"</formula>
    </cfRule>
  </conditionalFormatting>
  <conditionalFormatting sqref="P208">
    <cfRule type="cellIs" dxfId="256" priority="28" operator="lessThan">
      <formula>10000</formula>
    </cfRule>
  </conditionalFormatting>
  <conditionalFormatting sqref="I208">
    <cfRule type="cellIs" dxfId="255" priority="27" operator="greaterThan">
      <formula>0.25</formula>
    </cfRule>
  </conditionalFormatting>
  <conditionalFormatting sqref="I208">
    <cfRule type="cellIs" dxfId="254" priority="26" operator="greaterThan">
      <formula>0.15</formula>
    </cfRule>
  </conditionalFormatting>
  <conditionalFormatting sqref="J208">
    <cfRule type="cellIs" dxfId="253" priority="25" operator="lessThan">
      <formula>4.99</formula>
    </cfRule>
  </conditionalFormatting>
  <conditionalFormatting sqref="K209">
    <cfRule type="cellIs" dxfId="252" priority="24" operator="equal">
      <formula>"Yes"</formula>
    </cfRule>
  </conditionalFormatting>
  <conditionalFormatting sqref="H209">
    <cfRule type="cellIs" dxfId="251" priority="23" operator="equal">
      <formula>"None"</formula>
    </cfRule>
  </conditionalFormatting>
  <conditionalFormatting sqref="P209">
    <cfRule type="cellIs" dxfId="250" priority="22" operator="lessThan">
      <formula>10000</formula>
    </cfRule>
  </conditionalFormatting>
  <conditionalFormatting sqref="I209">
    <cfRule type="cellIs" dxfId="249" priority="21" operator="greaterThan">
      <formula>0.25</formula>
    </cfRule>
  </conditionalFormatting>
  <conditionalFormatting sqref="I209">
    <cfRule type="cellIs" dxfId="248" priority="20" operator="greaterThan">
      <formula>0.15</formula>
    </cfRule>
  </conditionalFormatting>
  <conditionalFormatting sqref="J209">
    <cfRule type="cellIs" dxfId="247" priority="19" operator="lessThan">
      <formula>4.99</formula>
    </cfRule>
  </conditionalFormatting>
  <conditionalFormatting sqref="K210">
    <cfRule type="cellIs" dxfId="246" priority="18" operator="equal">
      <formula>"Yes"</formula>
    </cfRule>
  </conditionalFormatting>
  <conditionalFormatting sqref="H210">
    <cfRule type="cellIs" dxfId="245" priority="17" operator="equal">
      <formula>"None"</formula>
    </cfRule>
  </conditionalFormatting>
  <conditionalFormatting sqref="P210">
    <cfRule type="cellIs" dxfId="244" priority="16" operator="lessThan">
      <formula>10000</formula>
    </cfRule>
  </conditionalFormatting>
  <conditionalFormatting sqref="I210">
    <cfRule type="cellIs" dxfId="243" priority="15" operator="greaterThan">
      <formula>0.25</formula>
    </cfRule>
  </conditionalFormatting>
  <conditionalFormatting sqref="I210">
    <cfRule type="cellIs" dxfId="242" priority="14" operator="greaterThan">
      <formula>0.15</formula>
    </cfRule>
  </conditionalFormatting>
  <conditionalFormatting sqref="J210">
    <cfRule type="cellIs" dxfId="241" priority="13" operator="lessThan">
      <formula>4.99</formula>
    </cfRule>
  </conditionalFormatting>
  <conditionalFormatting sqref="K211">
    <cfRule type="cellIs" dxfId="240" priority="12" operator="equal">
      <formula>"Yes"</formula>
    </cfRule>
  </conditionalFormatting>
  <conditionalFormatting sqref="H211">
    <cfRule type="cellIs" dxfId="239" priority="11" operator="equal">
      <formula>"None"</formula>
    </cfRule>
  </conditionalFormatting>
  <conditionalFormatting sqref="P211">
    <cfRule type="cellIs" dxfId="238" priority="10" operator="lessThan">
      <formula>10000</formula>
    </cfRule>
  </conditionalFormatting>
  <conditionalFormatting sqref="I211:I226">
    <cfRule type="cellIs" dxfId="237" priority="9" operator="greaterThan">
      <formula>0.25</formula>
    </cfRule>
  </conditionalFormatting>
  <conditionalFormatting sqref="I211:I226">
    <cfRule type="cellIs" dxfId="236" priority="8" operator="greaterThan">
      <formula>0.15</formula>
    </cfRule>
  </conditionalFormatting>
  <conditionalFormatting sqref="J211:J222">
    <cfRule type="cellIs" dxfId="235" priority="7" operator="lessThan">
      <formula>4.99</formula>
    </cfRule>
  </conditionalFormatting>
  <conditionalFormatting sqref="K212">
    <cfRule type="cellIs" dxfId="234" priority="6" operator="equal">
      <formula>"Yes"</formula>
    </cfRule>
  </conditionalFormatting>
  <conditionalFormatting sqref="H212">
    <cfRule type="cellIs" dxfId="233" priority="5" operator="equal">
      <formula>"None"</formula>
    </cfRule>
  </conditionalFormatting>
  <conditionalFormatting sqref="P212">
    <cfRule type="cellIs" dxfId="232" priority="4" operator="lessThan">
      <formula>10000</formula>
    </cfRule>
  </conditionalFormatting>
  <conditionalFormatting sqref="I212">
    <cfRule type="cellIs" dxfId="231" priority="3" operator="greaterThan">
      <formula>0.25</formula>
    </cfRule>
  </conditionalFormatting>
  <conditionalFormatting sqref="I212">
    <cfRule type="cellIs" dxfId="230" priority="2" operator="greaterThan">
      <formula>0.15</formula>
    </cfRule>
  </conditionalFormatting>
  <conditionalFormatting sqref="J212">
    <cfRule type="cellIs" dxfId="229" priority="1" operator="lessThan">
      <formula>4.99</formula>
    </cfRule>
  </conditionalFormatting>
  <hyperlinks>
    <hyperlink ref="F2" r:id="rId1"/>
    <hyperlink ref="E2" r:id="rId2"/>
    <hyperlink ref="F3" r:id="rId3"/>
    <hyperlink ref="E3" r:id="rId4"/>
    <hyperlink ref="F4" r:id="rId5"/>
    <hyperlink ref="E4" r:id="rId6"/>
    <hyperlink ref="F5" r:id="rId7"/>
    <hyperlink ref="E5" r:id="rId8"/>
    <hyperlink ref="F6" r:id="rId9"/>
    <hyperlink ref="E6" r:id="rId10"/>
    <hyperlink ref="F7" r:id="rId11"/>
    <hyperlink ref="E7" r:id="rId12"/>
    <hyperlink ref="E8" r:id="rId13"/>
    <hyperlink ref="F8" r:id="rId14"/>
    <hyperlink ref="E9" r:id="rId15"/>
    <hyperlink ref="F9" r:id="rId16"/>
    <hyperlink ref="E10" r:id="rId17"/>
    <hyperlink ref="F10" r:id="rId18"/>
    <hyperlink ref="E11" r:id="rId19"/>
    <hyperlink ref="F11" r:id="rId20"/>
    <hyperlink ref="E12" r:id="rId21"/>
    <hyperlink ref="F12" r:id="rId22"/>
    <hyperlink ref="E13" r:id="rId23"/>
    <hyperlink ref="F13" r:id="rId24"/>
    <hyperlink ref="E14" r:id="rId25"/>
    <hyperlink ref="F14" r:id="rId26"/>
    <hyperlink ref="E15" r:id="rId27"/>
    <hyperlink ref="F15" r:id="rId28"/>
    <hyperlink ref="E16" r:id="rId29"/>
    <hyperlink ref="F16" r:id="rId30"/>
    <hyperlink ref="E17" r:id="rId31"/>
    <hyperlink ref="F17" r:id="rId32"/>
    <hyperlink ref="E18" r:id="rId33"/>
    <hyperlink ref="F18" r:id="rId34"/>
    <hyperlink ref="E19" r:id="rId35"/>
    <hyperlink ref="F19" r:id="rId36"/>
    <hyperlink ref="E20" r:id="rId37"/>
    <hyperlink ref="F20" r:id="rId38"/>
    <hyperlink ref="E21" r:id="rId39"/>
    <hyperlink ref="F21" r:id="rId40"/>
    <hyperlink ref="E22" r:id="rId41"/>
    <hyperlink ref="F22" r:id="rId42"/>
    <hyperlink ref="F23" r:id="rId43"/>
    <hyperlink ref="E23" r:id="rId44"/>
    <hyperlink ref="F24" r:id="rId45"/>
    <hyperlink ref="E24" r:id="rId46"/>
    <hyperlink ref="F25" r:id="rId47"/>
    <hyperlink ref="E25" r:id="rId48"/>
    <hyperlink ref="F26" r:id="rId49"/>
    <hyperlink ref="E26" r:id="rId50"/>
    <hyperlink ref="F27" r:id="rId51"/>
    <hyperlink ref="E27" r:id="rId52"/>
    <hyperlink ref="F28" r:id="rId53"/>
    <hyperlink ref="E28" r:id="rId54"/>
    <hyperlink ref="F29" r:id="rId55"/>
    <hyperlink ref="E29" r:id="rId56"/>
    <hyperlink ref="F30" r:id="rId57"/>
    <hyperlink ref="E30" r:id="rId58"/>
    <hyperlink ref="F31" r:id="rId59"/>
    <hyperlink ref="E31" r:id="rId60"/>
    <hyperlink ref="F32" r:id="rId61"/>
    <hyperlink ref="E32" r:id="rId62"/>
    <hyperlink ref="F33" r:id="rId63"/>
    <hyperlink ref="E33" r:id="rId64"/>
    <hyperlink ref="F34" r:id="rId65"/>
    <hyperlink ref="E34" r:id="rId66"/>
    <hyperlink ref="F35" r:id="rId67"/>
    <hyperlink ref="E35" r:id="rId68"/>
    <hyperlink ref="F36" r:id="rId69"/>
    <hyperlink ref="E36" r:id="rId70"/>
    <hyperlink ref="E37" r:id="rId71"/>
    <hyperlink ref="F37" r:id="rId72"/>
    <hyperlink ref="E38" r:id="rId73"/>
    <hyperlink ref="F38" r:id="rId74"/>
    <hyperlink ref="E39" r:id="rId75"/>
    <hyperlink ref="F39" r:id="rId76"/>
    <hyperlink ref="E40" r:id="rId77"/>
    <hyperlink ref="F40" r:id="rId78"/>
    <hyperlink ref="E41" r:id="rId79"/>
    <hyperlink ref="F41" r:id="rId80"/>
    <hyperlink ref="E42" r:id="rId81"/>
    <hyperlink ref="F42" r:id="rId82"/>
    <hyperlink ref="E43" r:id="rId83"/>
    <hyperlink ref="F43" r:id="rId84"/>
    <hyperlink ref="E44" r:id="rId85"/>
    <hyperlink ref="F44" r:id="rId86"/>
    <hyperlink ref="E45" r:id="rId87"/>
    <hyperlink ref="F45" r:id="rId88"/>
    <hyperlink ref="E46" r:id="rId89"/>
    <hyperlink ref="F46" r:id="rId90"/>
    <hyperlink ref="E47" r:id="rId91"/>
    <hyperlink ref="F47" r:id="rId92"/>
    <hyperlink ref="E48" r:id="rId93"/>
    <hyperlink ref="F48" r:id="rId94"/>
    <hyperlink ref="E49" r:id="rId95"/>
    <hyperlink ref="F49" r:id="rId96"/>
    <hyperlink ref="E50" r:id="rId97"/>
    <hyperlink ref="F50" r:id="rId98"/>
    <hyperlink ref="E51" r:id="rId99"/>
    <hyperlink ref="F51" r:id="rId100"/>
    <hyperlink ref="E52" r:id="rId101"/>
    <hyperlink ref="F52" r:id="rId102"/>
  </hyperlinks>
  <pageMargins left="0.7" right="0.7" top="0.75" bottom="0.75" header="0.3" footer="0.3"/>
  <pageSetup orientation="portrait" r:id="rId10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239"/>
  <sheetViews>
    <sheetView workbookViewId="0">
      <pane ySplit="1" topLeftCell="A39" activePane="bottomLeft" state="frozen"/>
      <selection pane="bottomLeft" activeCell="P51" sqref="P51"/>
    </sheetView>
  </sheetViews>
  <sheetFormatPr defaultRowHeight="15"/>
  <cols>
    <col min="1" max="1" width="10.42578125" style="12" customWidth="1"/>
    <col min="2" max="2" width="21.42578125" style="28" customWidth="1"/>
    <col min="3" max="3" width="14.42578125" style="6" customWidth="1"/>
    <col min="4" max="4" width="14.42578125" style="6" hidden="1" customWidth="1"/>
    <col min="5" max="5" width="10.85546875" customWidth="1"/>
    <col min="6" max="6" width="11.140625" customWidth="1"/>
    <col min="7" max="7" width="11.140625" hidden="1" customWidth="1"/>
    <col min="8" max="8" width="13.42578125" style="6" hidden="1" customWidth="1"/>
    <col min="9" max="9" width="7.42578125" style="4" customWidth="1"/>
    <col min="10" max="10" width="8.85546875" style="8" customWidth="1"/>
    <col min="11" max="11" width="7" style="6" customWidth="1"/>
    <col min="12" max="13" width="10" style="1" customWidth="1"/>
    <col min="14" max="14" width="8.42578125" style="1" customWidth="1"/>
    <col min="15" max="15" width="10.85546875" style="1" customWidth="1"/>
    <col min="16" max="16" width="10.85546875" style="6" customWidth="1"/>
    <col min="18" max="18" width="10.140625" customWidth="1"/>
  </cols>
  <sheetData>
    <row r="1" spans="1:23" s="18" customFormat="1" ht="28.5" customHeight="1" thickBot="1">
      <c r="A1" s="57" t="s">
        <v>23</v>
      </c>
      <c r="B1" s="25" t="s">
        <v>7</v>
      </c>
      <c r="C1" s="18" t="s">
        <v>19</v>
      </c>
      <c r="D1" s="18" t="s">
        <v>1959</v>
      </c>
      <c r="E1" s="18" t="s">
        <v>14</v>
      </c>
      <c r="F1" s="18" t="s">
        <v>1</v>
      </c>
      <c r="G1" s="18" t="s">
        <v>40</v>
      </c>
      <c r="H1" s="18" t="s">
        <v>8</v>
      </c>
      <c r="I1" s="19" t="s">
        <v>9</v>
      </c>
      <c r="J1" s="20" t="s">
        <v>10</v>
      </c>
      <c r="K1" s="18" t="s">
        <v>4</v>
      </c>
      <c r="L1" s="21" t="s">
        <v>3</v>
      </c>
      <c r="M1" s="21" t="s">
        <v>11</v>
      </c>
      <c r="N1" s="21" t="s">
        <v>24</v>
      </c>
      <c r="O1" s="21" t="s">
        <v>0</v>
      </c>
      <c r="P1" s="18" t="s">
        <v>2</v>
      </c>
    </row>
    <row r="2" spans="1:23" s="106" customFormat="1" ht="15.75" customHeight="1">
      <c r="A2" s="107">
        <v>44698</v>
      </c>
      <c r="B2" s="58" t="s">
        <v>5227</v>
      </c>
      <c r="C2" s="111" t="s">
        <v>5231</v>
      </c>
      <c r="D2" s="111"/>
      <c r="E2" s="103" t="s">
        <v>5229</v>
      </c>
      <c r="F2" s="103" t="s">
        <v>5232</v>
      </c>
      <c r="G2" s="103"/>
      <c r="H2" s="105"/>
      <c r="I2" s="136">
        <f t="shared" ref="I2:I64" si="0">J2/O2</f>
        <v>0.41572222222222227</v>
      </c>
      <c r="J2" s="137">
        <f t="shared" ref="J2:J64" si="1">L2-N2-O2-M2</f>
        <v>3.7415000000000003</v>
      </c>
      <c r="K2" s="105" t="s">
        <v>17</v>
      </c>
      <c r="L2" s="74">
        <v>14.99</v>
      </c>
      <c r="M2" s="74">
        <f t="shared" ref="M2:M64" si="2">L2*15%</f>
        <v>2.2484999999999999</v>
      </c>
      <c r="N2" s="74"/>
      <c r="O2" s="74">
        <v>9</v>
      </c>
      <c r="P2" s="110">
        <v>86864</v>
      </c>
    </row>
    <row r="3" spans="1:23" s="106" customFormat="1" ht="16.350000000000001" customHeight="1">
      <c r="A3" s="107"/>
      <c r="B3" s="58" t="s">
        <v>5233</v>
      </c>
      <c r="C3" s="111" t="s">
        <v>5228</v>
      </c>
      <c r="D3" s="111"/>
      <c r="E3" s="103" t="s">
        <v>5229</v>
      </c>
      <c r="F3" s="103" t="s">
        <v>5230</v>
      </c>
      <c r="G3" s="103"/>
      <c r="H3" s="105"/>
      <c r="I3" s="136">
        <f t="shared" si="0"/>
        <v>0.41638333333333338</v>
      </c>
      <c r="J3" s="137">
        <f t="shared" si="1"/>
        <v>12.491500000000002</v>
      </c>
      <c r="K3" s="105" t="s">
        <v>17</v>
      </c>
      <c r="L3" s="74">
        <v>49.99</v>
      </c>
      <c r="M3" s="74">
        <f t="shared" si="2"/>
        <v>7.4984999999999999</v>
      </c>
      <c r="N3" s="74"/>
      <c r="O3" s="74">
        <v>30</v>
      </c>
      <c r="P3" s="110">
        <v>50129</v>
      </c>
    </row>
    <row r="4" spans="1:23" s="106" customFormat="1" ht="16.350000000000001" customHeight="1">
      <c r="A4" s="107"/>
      <c r="B4" s="58" t="s">
        <v>5237</v>
      </c>
      <c r="C4" s="111" t="s">
        <v>5235</v>
      </c>
      <c r="D4" s="111"/>
      <c r="E4" s="103" t="s">
        <v>5234</v>
      </c>
      <c r="F4" s="103" t="s">
        <v>5236</v>
      </c>
      <c r="G4" s="103"/>
      <c r="H4" s="105"/>
      <c r="I4" s="136">
        <f t="shared" si="0"/>
        <v>-0.13101315789473675</v>
      </c>
      <c r="J4" s="137">
        <f t="shared" si="1"/>
        <v>-4.9784999999999968</v>
      </c>
      <c r="K4" s="105" t="s">
        <v>17</v>
      </c>
      <c r="L4" s="74">
        <v>49.99</v>
      </c>
      <c r="M4" s="74">
        <f t="shared" si="2"/>
        <v>7.4984999999999999</v>
      </c>
      <c r="N4" s="74">
        <v>9.4700000000000006</v>
      </c>
      <c r="O4" s="74">
        <v>38</v>
      </c>
      <c r="P4" s="110">
        <v>54393</v>
      </c>
      <c r="R4" s="115"/>
    </row>
    <row r="5" spans="1:23" s="106" customFormat="1" ht="16.350000000000001" customHeight="1">
      <c r="A5" s="107"/>
      <c r="B5" s="58" t="s">
        <v>5238</v>
      </c>
      <c r="C5" s="111" t="s">
        <v>5239</v>
      </c>
      <c r="D5" s="111"/>
      <c r="E5" s="103" t="s">
        <v>5234</v>
      </c>
      <c r="F5" s="103" t="s">
        <v>5240</v>
      </c>
      <c r="G5" s="103"/>
      <c r="H5" s="105"/>
      <c r="I5" s="136">
        <f t="shared" si="0"/>
        <v>1.1736842105263058E-2</v>
      </c>
      <c r="J5" s="137">
        <f t="shared" si="1"/>
        <v>0.11149999999999904</v>
      </c>
      <c r="K5" s="105" t="s">
        <v>17</v>
      </c>
      <c r="L5" s="74">
        <v>17.989999999999998</v>
      </c>
      <c r="M5" s="74">
        <f t="shared" si="2"/>
        <v>2.6984999999999997</v>
      </c>
      <c r="N5" s="74">
        <v>5.68</v>
      </c>
      <c r="O5" s="74">
        <v>9.5</v>
      </c>
      <c r="P5" s="110">
        <v>114656</v>
      </c>
    </row>
    <row r="6" spans="1:23" s="106" customFormat="1" ht="16.350000000000001" customHeight="1">
      <c r="A6" s="107"/>
      <c r="B6" s="58" t="s">
        <v>5241</v>
      </c>
      <c r="C6" s="111" t="s">
        <v>5242</v>
      </c>
      <c r="D6" s="111"/>
      <c r="E6" s="103" t="s">
        <v>5234</v>
      </c>
      <c r="F6" s="103" t="s">
        <v>5243</v>
      </c>
      <c r="G6" s="103"/>
      <c r="H6" s="105"/>
      <c r="I6" s="136">
        <f t="shared" si="0"/>
        <v>-0.19993684210526316</v>
      </c>
      <c r="J6" s="137">
        <f t="shared" si="1"/>
        <v>-4.7484999999999999</v>
      </c>
      <c r="K6" s="105" t="s">
        <v>17</v>
      </c>
      <c r="L6" s="74">
        <v>29.99</v>
      </c>
      <c r="M6" s="74">
        <f t="shared" si="2"/>
        <v>4.4984999999999999</v>
      </c>
      <c r="N6" s="74">
        <v>6.49</v>
      </c>
      <c r="O6" s="74">
        <v>23.75</v>
      </c>
      <c r="P6" s="110">
        <v>61195</v>
      </c>
    </row>
    <row r="7" spans="1:23" s="106" customFormat="1" ht="16.350000000000001" customHeight="1">
      <c r="A7" s="107"/>
      <c r="B7" s="58" t="s">
        <v>5244</v>
      </c>
      <c r="C7" s="111" t="s">
        <v>5245</v>
      </c>
      <c r="D7" s="111"/>
      <c r="E7" s="103" t="s">
        <v>5234</v>
      </c>
      <c r="F7" s="103" t="s">
        <v>5246</v>
      </c>
      <c r="G7" s="103"/>
      <c r="H7" s="105"/>
      <c r="I7" s="136">
        <f t="shared" si="0"/>
        <v>-0.22856842105263156</v>
      </c>
      <c r="J7" s="137">
        <f t="shared" si="1"/>
        <v>-5.4284999999999997</v>
      </c>
      <c r="K7" s="105" t="s">
        <v>17</v>
      </c>
      <c r="L7" s="74">
        <v>29.99</v>
      </c>
      <c r="M7" s="74">
        <f t="shared" si="2"/>
        <v>4.4984999999999999</v>
      </c>
      <c r="N7" s="74">
        <v>7.17</v>
      </c>
      <c r="O7" s="114">
        <v>23.75</v>
      </c>
      <c r="P7" s="110">
        <v>37361</v>
      </c>
      <c r="R7" s="115"/>
    </row>
    <row r="8" spans="1:23" s="106" customFormat="1" ht="16.350000000000001" customHeight="1">
      <c r="A8" s="107"/>
      <c r="B8" s="58" t="s">
        <v>5247</v>
      </c>
      <c r="C8" s="111" t="s">
        <v>5248</v>
      </c>
      <c r="D8" s="111"/>
      <c r="E8" s="103" t="s">
        <v>5234</v>
      </c>
      <c r="F8" s="115" t="s">
        <v>5249</v>
      </c>
      <c r="G8" s="103"/>
      <c r="H8" s="105"/>
      <c r="I8" s="136">
        <f t="shared" si="0"/>
        <v>-9.4697368421052475E-2</v>
      </c>
      <c r="J8" s="137">
        <f t="shared" si="1"/>
        <v>-3.5984999999999943</v>
      </c>
      <c r="K8" s="105" t="s">
        <v>17</v>
      </c>
      <c r="L8" s="74">
        <v>49.99</v>
      </c>
      <c r="M8" s="74">
        <f t="shared" si="2"/>
        <v>7.4984999999999999</v>
      </c>
      <c r="N8" s="74">
        <v>8.09</v>
      </c>
      <c r="O8" s="74">
        <v>38</v>
      </c>
      <c r="P8" s="110">
        <v>67653</v>
      </c>
      <c r="R8" s="115"/>
    </row>
    <row r="9" spans="1:23" s="106" customFormat="1" ht="16.350000000000001" customHeight="1">
      <c r="A9" s="104"/>
      <c r="B9" s="58" t="s">
        <v>5251</v>
      </c>
      <c r="C9" s="111" t="s">
        <v>5252</v>
      </c>
      <c r="D9" s="111"/>
      <c r="E9" s="103" t="s">
        <v>5234</v>
      </c>
      <c r="F9" s="103" t="s">
        <v>5253</v>
      </c>
      <c r="G9" s="103"/>
      <c r="H9" s="105"/>
      <c r="I9" s="136">
        <f t="shared" si="0"/>
        <v>7.3326315789473615E-2</v>
      </c>
      <c r="J9" s="137">
        <f t="shared" si="1"/>
        <v>1.7414999999999985</v>
      </c>
      <c r="K9" s="105" t="s">
        <v>17</v>
      </c>
      <c r="L9" s="74">
        <v>29.99</v>
      </c>
      <c r="M9" s="74">
        <f t="shared" si="2"/>
        <v>4.4984999999999999</v>
      </c>
      <c r="N9" s="116"/>
      <c r="O9" s="74">
        <v>23.75</v>
      </c>
      <c r="P9" s="110">
        <v>42482</v>
      </c>
      <c r="S9" s="115"/>
    </row>
    <row r="10" spans="1:23" s="106" customFormat="1" ht="16.350000000000001" customHeight="1">
      <c r="A10" s="107"/>
      <c r="B10" s="58" t="s">
        <v>5254</v>
      </c>
      <c r="C10" s="111" t="s">
        <v>5255</v>
      </c>
      <c r="D10" s="111"/>
      <c r="E10" s="103" t="s">
        <v>5234</v>
      </c>
      <c r="F10" s="103" t="s">
        <v>5256</v>
      </c>
      <c r="G10" s="103"/>
      <c r="H10" s="105"/>
      <c r="I10" s="136">
        <f t="shared" si="0"/>
        <v>-0.11617894736842097</v>
      </c>
      <c r="J10" s="137">
        <f t="shared" si="1"/>
        <v>-5.518499999999996</v>
      </c>
      <c r="K10" s="105" t="s">
        <v>17</v>
      </c>
      <c r="L10" s="74">
        <v>59.99</v>
      </c>
      <c r="M10" s="74">
        <f t="shared" si="2"/>
        <v>8.9984999999999999</v>
      </c>
      <c r="N10" s="116">
        <v>9.01</v>
      </c>
      <c r="O10" s="74">
        <v>47.5</v>
      </c>
      <c r="P10" s="110" t="s">
        <v>5257</v>
      </c>
    </row>
    <row r="11" spans="1:23" s="96" customFormat="1" ht="16.350000000000001" customHeight="1">
      <c r="A11" s="101"/>
      <c r="B11" s="58" t="s">
        <v>5258</v>
      </c>
      <c r="C11" s="117" t="s">
        <v>5259</v>
      </c>
      <c r="D11" s="117"/>
      <c r="E11" s="103" t="s">
        <v>5234</v>
      </c>
      <c r="F11" s="118" t="s">
        <v>5260</v>
      </c>
      <c r="G11" s="118"/>
      <c r="H11" s="94"/>
      <c r="I11" s="97">
        <f t="shared" si="0"/>
        <v>-0.32115789473684209</v>
      </c>
      <c r="J11" s="98">
        <f t="shared" si="1"/>
        <v>-10.6785</v>
      </c>
      <c r="K11" s="94" t="s">
        <v>17</v>
      </c>
      <c r="L11" s="99">
        <v>34.99</v>
      </c>
      <c r="M11" s="99">
        <f t="shared" si="2"/>
        <v>5.2484999999999999</v>
      </c>
      <c r="N11" s="99">
        <v>7.17</v>
      </c>
      <c r="O11" s="99">
        <v>33.25</v>
      </c>
      <c r="P11" s="100" t="s">
        <v>5257</v>
      </c>
    </row>
    <row r="12" spans="1:23" s="106" customFormat="1" ht="16.350000000000001" customHeight="1">
      <c r="A12" s="104"/>
      <c r="B12" s="58" t="s">
        <v>5262</v>
      </c>
      <c r="C12" s="111" t="s">
        <v>5261</v>
      </c>
      <c r="D12" s="111"/>
      <c r="E12" s="103" t="s">
        <v>5234</v>
      </c>
      <c r="F12" s="103" t="s">
        <v>5263</v>
      </c>
      <c r="G12" s="103"/>
      <c r="H12" s="105"/>
      <c r="I12" s="136">
        <f t="shared" si="0"/>
        <v>0.43148947368421064</v>
      </c>
      <c r="J12" s="137">
        <f t="shared" si="1"/>
        <v>40.991500000000009</v>
      </c>
      <c r="K12" s="105" t="s">
        <v>17</v>
      </c>
      <c r="L12" s="74">
        <v>159.99</v>
      </c>
      <c r="M12" s="74">
        <f t="shared" si="2"/>
        <v>23.9985</v>
      </c>
      <c r="N12" s="74"/>
      <c r="O12" s="74">
        <v>95</v>
      </c>
      <c r="P12" s="110">
        <v>42137</v>
      </c>
    </row>
    <row r="13" spans="1:23" s="106" customFormat="1" ht="16.350000000000001" customHeight="1">
      <c r="A13" s="107"/>
      <c r="B13" s="121" t="s">
        <v>5264</v>
      </c>
      <c r="C13" s="111" t="s">
        <v>5265</v>
      </c>
      <c r="D13" s="111"/>
      <c r="E13" s="103" t="s">
        <v>5234</v>
      </c>
      <c r="F13" s="103" t="s">
        <v>5266</v>
      </c>
      <c r="G13" s="103"/>
      <c r="H13" s="105"/>
      <c r="I13" s="136">
        <f t="shared" si="0"/>
        <v>0.43148947368421064</v>
      </c>
      <c r="J13" s="137">
        <f t="shared" si="1"/>
        <v>40.991500000000009</v>
      </c>
      <c r="K13" s="105" t="s">
        <v>17</v>
      </c>
      <c r="L13" s="116">
        <v>159.99</v>
      </c>
      <c r="M13" s="74">
        <f t="shared" si="2"/>
        <v>23.9985</v>
      </c>
      <c r="N13" s="74"/>
      <c r="O13" s="74">
        <v>95</v>
      </c>
      <c r="P13" s="110">
        <v>44004</v>
      </c>
      <c r="R13" s="115"/>
    </row>
    <row r="14" spans="1:23" s="106" customFormat="1" ht="16.350000000000001" customHeight="1">
      <c r="A14" s="104"/>
      <c r="B14" s="58" t="s">
        <v>5267</v>
      </c>
      <c r="C14" s="111" t="s">
        <v>5268</v>
      </c>
      <c r="D14" s="111"/>
      <c r="E14" s="103" t="s">
        <v>5234</v>
      </c>
      <c r="F14" s="103" t="s">
        <v>5269</v>
      </c>
      <c r="G14" s="103"/>
      <c r="H14" s="105"/>
      <c r="I14" s="136">
        <f t="shared" si="0"/>
        <v>0.43148947368421064</v>
      </c>
      <c r="J14" s="137">
        <f t="shared" si="1"/>
        <v>40.991500000000009</v>
      </c>
      <c r="K14" s="105" t="s">
        <v>17</v>
      </c>
      <c r="L14" s="74">
        <v>159.99</v>
      </c>
      <c r="M14" s="74">
        <f t="shared" si="2"/>
        <v>23.9985</v>
      </c>
      <c r="N14" s="74"/>
      <c r="O14" s="74">
        <v>95</v>
      </c>
      <c r="P14" s="110">
        <v>40190</v>
      </c>
      <c r="R14" s="115"/>
    </row>
    <row r="15" spans="1:23" s="96" customFormat="1" ht="16.350000000000001" customHeight="1">
      <c r="A15" s="93"/>
      <c r="B15" s="144" t="s">
        <v>5250</v>
      </c>
      <c r="C15" s="94" t="s">
        <v>5270</v>
      </c>
      <c r="D15" s="94"/>
      <c r="E15" s="118" t="s">
        <v>5234</v>
      </c>
      <c r="F15" s="118" t="s">
        <v>5271</v>
      </c>
      <c r="G15" s="118"/>
      <c r="H15" s="94"/>
      <c r="I15" s="97">
        <f t="shared" si="0"/>
        <v>0.12898684210526332</v>
      </c>
      <c r="J15" s="98">
        <f t="shared" si="1"/>
        <v>4.9015000000000057</v>
      </c>
      <c r="K15" s="94" t="s">
        <v>17</v>
      </c>
      <c r="L15" s="99">
        <v>59.99</v>
      </c>
      <c r="M15" s="99">
        <f t="shared" si="2"/>
        <v>8.9984999999999999</v>
      </c>
      <c r="N15" s="99">
        <v>8.09</v>
      </c>
      <c r="O15" s="99">
        <v>38</v>
      </c>
      <c r="P15" s="100">
        <v>40190</v>
      </c>
      <c r="R15" s="95"/>
      <c r="W15" s="95"/>
    </row>
    <row r="16" spans="1:23" s="106" customFormat="1" ht="16.350000000000001" customHeight="1">
      <c r="A16" s="107">
        <v>44699</v>
      </c>
      <c r="B16" s="121" t="s">
        <v>5272</v>
      </c>
      <c r="C16" s="105" t="s">
        <v>5274</v>
      </c>
      <c r="D16" s="105"/>
      <c r="E16" s="103" t="s">
        <v>5273</v>
      </c>
      <c r="F16" s="103" t="s">
        <v>5275</v>
      </c>
      <c r="G16" s="103"/>
      <c r="H16" s="105"/>
      <c r="I16" s="97">
        <f t="shared" si="0"/>
        <v>-0.10551879699248114</v>
      </c>
      <c r="J16" s="98">
        <f t="shared" si="1"/>
        <v>-3.508499999999998</v>
      </c>
      <c r="K16" s="94" t="s">
        <v>17</v>
      </c>
      <c r="L16" s="74">
        <v>34.99</v>
      </c>
      <c r="M16" s="74">
        <f t="shared" si="2"/>
        <v>5.2484999999999999</v>
      </c>
      <c r="N16" s="74"/>
      <c r="O16" s="74">
        <v>33.25</v>
      </c>
      <c r="P16" s="110">
        <v>8567</v>
      </c>
      <c r="R16" s="115"/>
    </row>
    <row r="17" spans="1:24" s="106" customFormat="1" ht="15" customHeight="1">
      <c r="A17" s="107"/>
      <c r="B17" s="121" t="s">
        <v>5276</v>
      </c>
      <c r="C17" s="105" t="s">
        <v>5278</v>
      </c>
      <c r="D17" s="105"/>
      <c r="E17" s="103" t="s">
        <v>5277</v>
      </c>
      <c r="F17" s="103" t="s">
        <v>5279</v>
      </c>
      <c r="G17" s="103"/>
      <c r="H17" s="105"/>
      <c r="I17" s="97">
        <f t="shared" si="0"/>
        <v>-6.0467836257309462E-3</v>
      </c>
      <c r="J17" s="98">
        <f t="shared" si="1"/>
        <v>-0.25849999999999795</v>
      </c>
      <c r="K17" s="94" t="s">
        <v>17</v>
      </c>
      <c r="L17" s="74">
        <v>49.99</v>
      </c>
      <c r="M17" s="74">
        <f t="shared" si="2"/>
        <v>7.4984999999999999</v>
      </c>
      <c r="N17" s="74"/>
      <c r="O17" s="74">
        <v>42.75</v>
      </c>
      <c r="P17" s="110" t="s">
        <v>5257</v>
      </c>
    </row>
    <row r="18" spans="1:24" s="106" customFormat="1" ht="16.350000000000001" customHeight="1">
      <c r="A18" s="107"/>
      <c r="B18" s="121" t="s">
        <v>5280</v>
      </c>
      <c r="C18" s="105" t="s">
        <v>5281</v>
      </c>
      <c r="D18" s="105"/>
      <c r="E18" s="103" t="s">
        <v>5277</v>
      </c>
      <c r="F18" s="103" t="s">
        <v>5282</v>
      </c>
      <c r="G18" s="103"/>
      <c r="H18" s="105"/>
      <c r="I18" s="97">
        <f t="shared" si="0"/>
        <v>6.4671052631578513E-3</v>
      </c>
      <c r="J18" s="98">
        <f t="shared" si="1"/>
        <v>0.49149999999999672</v>
      </c>
      <c r="K18" s="94" t="s">
        <v>17</v>
      </c>
      <c r="L18" s="74">
        <v>89.99</v>
      </c>
      <c r="M18" s="74">
        <f t="shared" si="2"/>
        <v>13.498499999999998</v>
      </c>
      <c r="N18" s="74"/>
      <c r="O18" s="74">
        <v>76</v>
      </c>
      <c r="P18" s="110" t="s">
        <v>5257</v>
      </c>
    </row>
    <row r="19" spans="1:24" s="106" customFormat="1" ht="17.25" customHeight="1">
      <c r="A19" s="104"/>
      <c r="B19" s="121" t="s">
        <v>5283</v>
      </c>
      <c r="C19" s="105" t="s">
        <v>5284</v>
      </c>
      <c r="D19" s="105"/>
      <c r="E19" s="103" t="s">
        <v>5277</v>
      </c>
      <c r="F19" s="103" t="s">
        <v>5285</v>
      </c>
      <c r="G19" s="103"/>
      <c r="H19" s="105"/>
      <c r="I19" s="97">
        <f t="shared" si="0"/>
        <v>-3.6291866028707698E-3</v>
      </c>
      <c r="J19" s="98">
        <f t="shared" si="1"/>
        <v>-0.75849999999999085</v>
      </c>
      <c r="K19" s="94" t="s">
        <v>17</v>
      </c>
      <c r="L19" s="74">
        <v>244.99</v>
      </c>
      <c r="M19" s="74">
        <f t="shared" si="2"/>
        <v>36.7485</v>
      </c>
      <c r="N19" s="74"/>
      <c r="O19" s="74">
        <v>209</v>
      </c>
      <c r="P19" s="110">
        <v>133094</v>
      </c>
      <c r="S19" s="115"/>
    </row>
    <row r="20" spans="1:24" s="106" customFormat="1">
      <c r="A20" s="104"/>
      <c r="B20" s="58" t="s">
        <v>5286</v>
      </c>
      <c r="C20" s="105" t="s">
        <v>5289</v>
      </c>
      <c r="D20" s="105"/>
      <c r="E20" s="103" t="s">
        <v>5277</v>
      </c>
      <c r="F20" s="103" t="s">
        <v>5290</v>
      </c>
      <c r="G20" s="103"/>
      <c r="H20" s="105"/>
      <c r="I20" s="97">
        <f t="shared" si="0"/>
        <v>-6.0467836257309462E-3</v>
      </c>
      <c r="J20" s="98">
        <f t="shared" si="1"/>
        <v>-0.25849999999999795</v>
      </c>
      <c r="K20" s="94" t="s">
        <v>17</v>
      </c>
      <c r="L20" s="74">
        <v>49.99</v>
      </c>
      <c r="M20" s="74">
        <f t="shared" si="2"/>
        <v>7.4984999999999999</v>
      </c>
      <c r="N20" s="74"/>
      <c r="O20" s="74">
        <v>42.75</v>
      </c>
      <c r="P20" s="110">
        <v>133094</v>
      </c>
    </row>
    <row r="21" spans="1:24" s="106" customFormat="1">
      <c r="A21" s="107"/>
      <c r="B21" s="58" t="s">
        <v>5287</v>
      </c>
      <c r="C21" s="105" t="s">
        <v>5291</v>
      </c>
      <c r="D21" s="105"/>
      <c r="E21" s="103" t="s">
        <v>5277</v>
      </c>
      <c r="F21" s="103" t="s">
        <v>5292</v>
      </c>
      <c r="G21" s="103"/>
      <c r="H21" s="105"/>
      <c r="I21" s="97">
        <f>J21/O21</f>
        <v>6.4671052631578513E-3</v>
      </c>
      <c r="J21" s="98">
        <f t="shared" si="1"/>
        <v>0.49149999999999672</v>
      </c>
      <c r="K21" s="94" t="s">
        <v>17</v>
      </c>
      <c r="L21" s="74">
        <v>89.99</v>
      </c>
      <c r="M21" s="74">
        <f t="shared" si="2"/>
        <v>13.498499999999998</v>
      </c>
      <c r="N21" s="74"/>
      <c r="O21" s="74">
        <v>76</v>
      </c>
      <c r="P21" s="110">
        <v>133094</v>
      </c>
    </row>
    <row r="22" spans="1:24" s="39" customFormat="1">
      <c r="A22" s="104"/>
      <c r="B22" s="58" t="s">
        <v>5288</v>
      </c>
      <c r="C22" s="105" t="s">
        <v>5293</v>
      </c>
      <c r="D22" s="105"/>
      <c r="E22" s="103" t="s">
        <v>5277</v>
      </c>
      <c r="F22" s="103" t="s">
        <v>5294</v>
      </c>
      <c r="G22" s="103"/>
      <c r="H22" s="105"/>
      <c r="I22" s="97">
        <f t="shared" si="0"/>
        <v>-3.6291866028707698E-3</v>
      </c>
      <c r="J22" s="98">
        <f t="shared" si="1"/>
        <v>-0.75849999999999085</v>
      </c>
      <c r="K22" s="94" t="s">
        <v>17</v>
      </c>
      <c r="L22" s="74">
        <v>244.99</v>
      </c>
      <c r="M22" s="74">
        <f t="shared" si="2"/>
        <v>36.7485</v>
      </c>
      <c r="N22" s="74"/>
      <c r="O22" s="74">
        <v>209</v>
      </c>
      <c r="P22" s="110">
        <v>134886</v>
      </c>
    </row>
    <row r="23" spans="1:24" s="39" customFormat="1">
      <c r="A23" s="107"/>
      <c r="B23" s="24" t="s">
        <v>5295</v>
      </c>
      <c r="C23" s="105" t="s">
        <v>5298</v>
      </c>
      <c r="D23" s="105"/>
      <c r="E23" s="103" t="s">
        <v>5277</v>
      </c>
      <c r="F23" s="103" t="s">
        <v>5299</v>
      </c>
      <c r="G23" s="103"/>
      <c r="H23" s="105"/>
      <c r="I23" s="97">
        <f t="shared" si="0"/>
        <v>-0.10546198830409352</v>
      </c>
      <c r="J23" s="98">
        <f t="shared" si="1"/>
        <v>-4.508499999999998</v>
      </c>
      <c r="K23" s="94" t="s">
        <v>17</v>
      </c>
      <c r="L23" s="74">
        <v>44.99</v>
      </c>
      <c r="M23" s="74">
        <f t="shared" si="2"/>
        <v>6.7484999999999999</v>
      </c>
      <c r="N23" s="74"/>
      <c r="O23" s="116">
        <v>42.75</v>
      </c>
      <c r="P23" s="110">
        <v>39415</v>
      </c>
      <c r="R23" s="53"/>
    </row>
    <row r="24" spans="1:24" s="39" customFormat="1">
      <c r="A24" s="104"/>
      <c r="B24" s="24" t="s">
        <v>5296</v>
      </c>
      <c r="C24" s="105" t="s">
        <v>5300</v>
      </c>
      <c r="D24" s="105"/>
      <c r="E24" s="103" t="s">
        <v>5277</v>
      </c>
      <c r="F24" s="103" t="s">
        <v>5301</v>
      </c>
      <c r="G24" s="103"/>
      <c r="H24" s="105"/>
      <c r="I24" s="97">
        <f t="shared" si="0"/>
        <v>-0.10537500000000004</v>
      </c>
      <c r="J24" s="98">
        <f t="shared" si="1"/>
        <v>-8.0085000000000033</v>
      </c>
      <c r="K24" s="94" t="s">
        <v>17</v>
      </c>
      <c r="L24" s="74">
        <v>79.989999999999995</v>
      </c>
      <c r="M24" s="74">
        <f t="shared" si="2"/>
        <v>11.998499999999998</v>
      </c>
      <c r="N24" s="74"/>
      <c r="O24" s="74">
        <v>76</v>
      </c>
      <c r="P24" s="110">
        <v>43963</v>
      </c>
    </row>
    <row r="25" spans="1:24" s="39" customFormat="1">
      <c r="A25" s="40"/>
      <c r="B25" s="24" t="s">
        <v>5297</v>
      </c>
      <c r="C25" s="22" t="s">
        <v>5302</v>
      </c>
      <c r="D25" s="22"/>
      <c r="E25" s="103" t="s">
        <v>5277</v>
      </c>
      <c r="F25" s="41" t="s">
        <v>5303</v>
      </c>
      <c r="G25" s="41"/>
      <c r="H25" s="22"/>
      <c r="I25" s="97">
        <f t="shared" si="0"/>
        <v>-0.10530382775119612</v>
      </c>
      <c r="J25" s="98">
        <f t="shared" si="1"/>
        <v>-22.008499999999991</v>
      </c>
      <c r="K25" s="94" t="s">
        <v>17</v>
      </c>
      <c r="L25" s="17">
        <v>219.99</v>
      </c>
      <c r="M25" s="74">
        <f t="shared" si="2"/>
        <v>32.9985</v>
      </c>
      <c r="N25" s="17"/>
      <c r="O25" s="17">
        <v>209</v>
      </c>
      <c r="P25" s="110">
        <v>41616</v>
      </c>
    </row>
    <row r="26" spans="1:24" s="50" customFormat="1">
      <c r="A26" s="36"/>
      <c r="B26" s="58" t="s">
        <v>5304</v>
      </c>
      <c r="C26" s="22" t="s">
        <v>5311</v>
      </c>
      <c r="D26" s="22"/>
      <c r="E26" s="103" t="s">
        <v>5277</v>
      </c>
      <c r="F26" s="41" t="s">
        <v>5312</v>
      </c>
      <c r="G26" s="41"/>
      <c r="H26" s="22"/>
      <c r="I26" s="97">
        <f t="shared" si="0"/>
        <v>-0.10546198830409352</v>
      </c>
      <c r="J26" s="98">
        <f t="shared" si="1"/>
        <v>-4.508499999999998</v>
      </c>
      <c r="K26" s="94" t="s">
        <v>17</v>
      </c>
      <c r="L26" s="17">
        <v>44.99</v>
      </c>
      <c r="M26" s="74">
        <f t="shared" si="2"/>
        <v>6.7484999999999999</v>
      </c>
      <c r="N26" s="17"/>
      <c r="O26" s="17">
        <v>42.75</v>
      </c>
      <c r="P26" s="110">
        <v>38610</v>
      </c>
      <c r="Q26" s="39"/>
      <c r="R26" s="39"/>
      <c r="S26" s="39"/>
      <c r="T26" s="39"/>
      <c r="U26" s="39"/>
      <c r="V26" s="39"/>
    </row>
    <row r="27" spans="1:24" s="39" customFormat="1">
      <c r="A27" s="40"/>
      <c r="B27" s="58" t="s">
        <v>5305</v>
      </c>
      <c r="C27" s="22" t="s">
        <v>5309</v>
      </c>
      <c r="D27" s="22"/>
      <c r="E27" s="103" t="s">
        <v>5277</v>
      </c>
      <c r="F27" s="41" t="s">
        <v>5310</v>
      </c>
      <c r="G27" s="41"/>
      <c r="H27" s="22"/>
      <c r="I27" s="97">
        <f t="shared" si="0"/>
        <v>-0.10537500000000004</v>
      </c>
      <c r="J27" s="98">
        <f t="shared" si="1"/>
        <v>-8.0085000000000033</v>
      </c>
      <c r="K27" s="94" t="s">
        <v>17</v>
      </c>
      <c r="L27" s="17">
        <v>79.989999999999995</v>
      </c>
      <c r="M27" s="74">
        <f t="shared" si="2"/>
        <v>11.998499999999998</v>
      </c>
      <c r="N27" s="17"/>
      <c r="O27" s="17">
        <v>76</v>
      </c>
      <c r="P27" s="110">
        <v>39856</v>
      </c>
      <c r="R27" s="53"/>
    </row>
    <row r="28" spans="1:24" s="39" customFormat="1">
      <c r="A28" s="36"/>
      <c r="B28" s="58" t="s">
        <v>5306</v>
      </c>
      <c r="C28" s="22" t="s">
        <v>5307</v>
      </c>
      <c r="D28" s="22"/>
      <c r="E28" s="103" t="s">
        <v>5277</v>
      </c>
      <c r="F28" s="41" t="s">
        <v>5308</v>
      </c>
      <c r="G28" s="41"/>
      <c r="H28" s="22"/>
      <c r="I28" s="97">
        <f t="shared" si="0"/>
        <v>-0.10530382775119612</v>
      </c>
      <c r="J28" s="98">
        <f t="shared" si="1"/>
        <v>-22.008499999999991</v>
      </c>
      <c r="K28" s="94" t="s">
        <v>17</v>
      </c>
      <c r="L28" s="17">
        <v>219.99</v>
      </c>
      <c r="M28" s="74">
        <f t="shared" si="2"/>
        <v>32.9985</v>
      </c>
      <c r="N28" s="17"/>
      <c r="O28" s="17">
        <v>209</v>
      </c>
      <c r="P28" s="110">
        <v>37810</v>
      </c>
      <c r="X28" s="53"/>
    </row>
    <row r="29" spans="1:24" s="106" customFormat="1">
      <c r="A29" s="107"/>
      <c r="B29" s="58" t="s">
        <v>5314</v>
      </c>
      <c r="C29" s="105" t="s">
        <v>5315</v>
      </c>
      <c r="D29" s="105"/>
      <c r="E29" s="103" t="s">
        <v>5277</v>
      </c>
      <c r="F29" s="103" t="s">
        <v>5316</v>
      </c>
      <c r="G29" s="103"/>
      <c r="H29" s="105"/>
      <c r="I29" s="97">
        <f t="shared" si="0"/>
        <v>-0.1923990498812351</v>
      </c>
      <c r="J29" s="98">
        <f t="shared" si="1"/>
        <v>-15.389999999999995</v>
      </c>
      <c r="K29" s="94" t="s">
        <v>17</v>
      </c>
      <c r="L29" s="74">
        <v>76</v>
      </c>
      <c r="M29" s="74">
        <f t="shared" si="2"/>
        <v>11.4</v>
      </c>
      <c r="N29" s="74"/>
      <c r="O29" s="74">
        <v>79.989999999999995</v>
      </c>
      <c r="P29" s="110">
        <v>40838</v>
      </c>
    </row>
    <row r="30" spans="1:24" s="50" customFormat="1" ht="14.25" customHeight="1">
      <c r="A30" s="55"/>
      <c r="B30" s="122" t="s">
        <v>5313</v>
      </c>
      <c r="C30" s="47" t="s">
        <v>5317</v>
      </c>
      <c r="D30" s="47"/>
      <c r="E30" s="118" t="s">
        <v>5277</v>
      </c>
      <c r="F30" s="45" t="s">
        <v>5318</v>
      </c>
      <c r="G30" s="45"/>
      <c r="H30" s="47"/>
      <c r="I30" s="97">
        <f t="shared" si="0"/>
        <v>-0.10530382775119612</v>
      </c>
      <c r="J30" s="98">
        <f t="shared" si="1"/>
        <v>-22.008499999999991</v>
      </c>
      <c r="K30" s="94" t="s">
        <v>17</v>
      </c>
      <c r="L30" s="49">
        <v>219.99</v>
      </c>
      <c r="M30" s="99">
        <f t="shared" si="2"/>
        <v>32.9985</v>
      </c>
      <c r="N30" s="49"/>
      <c r="O30" s="49">
        <v>209</v>
      </c>
      <c r="P30" s="100">
        <v>39191</v>
      </c>
    </row>
    <row r="31" spans="1:24" s="39" customFormat="1" ht="14.25" customHeight="1">
      <c r="A31" s="107">
        <v>44700</v>
      </c>
      <c r="B31" s="58" t="s">
        <v>5320</v>
      </c>
      <c r="C31" s="22" t="s">
        <v>5319</v>
      </c>
      <c r="D31" s="22"/>
      <c r="E31" s="41" t="s">
        <v>5322</v>
      </c>
      <c r="F31" s="41" t="s">
        <v>5321</v>
      </c>
      <c r="G31" s="14"/>
      <c r="H31" s="22"/>
      <c r="I31" s="97">
        <f t="shared" si="0"/>
        <v>-0.22704511278195499</v>
      </c>
      <c r="J31" s="98">
        <f t="shared" si="1"/>
        <v>-15.098500000000007</v>
      </c>
      <c r="K31" s="94" t="s">
        <v>17</v>
      </c>
      <c r="L31" s="17">
        <v>69.989999999999995</v>
      </c>
      <c r="M31" s="74">
        <f t="shared" si="2"/>
        <v>10.498499999999998</v>
      </c>
      <c r="N31" s="17">
        <v>8.09</v>
      </c>
      <c r="O31" s="17">
        <v>66.5</v>
      </c>
      <c r="P31" s="110">
        <v>22859</v>
      </c>
    </row>
    <row r="32" spans="1:24" s="39" customFormat="1" ht="14.25" customHeight="1">
      <c r="A32" s="107"/>
      <c r="B32" s="121" t="s">
        <v>5323</v>
      </c>
      <c r="C32" s="22" t="s">
        <v>5324</v>
      </c>
      <c r="D32" s="22"/>
      <c r="E32" s="41" t="s">
        <v>5322</v>
      </c>
      <c r="F32" s="41" t="s">
        <v>5325</v>
      </c>
      <c r="G32" s="14"/>
      <c r="H32" s="22"/>
      <c r="I32" s="97">
        <f t="shared" si="0"/>
        <v>-0.10539097744360908</v>
      </c>
      <c r="J32" s="98">
        <f t="shared" si="1"/>
        <v>-7.0085000000000033</v>
      </c>
      <c r="K32" s="94" t="s">
        <v>17</v>
      </c>
      <c r="L32" s="17">
        <v>69.989999999999995</v>
      </c>
      <c r="M32" s="74">
        <f t="shared" si="2"/>
        <v>10.498499999999998</v>
      </c>
      <c r="N32" s="17"/>
      <c r="O32" s="17">
        <v>66.5</v>
      </c>
      <c r="P32" s="110" t="s">
        <v>29</v>
      </c>
    </row>
    <row r="33" spans="1:22" s="39" customFormat="1" ht="14.25" customHeight="1">
      <c r="A33" s="36"/>
      <c r="B33" s="58" t="s">
        <v>5327</v>
      </c>
      <c r="C33" s="22" t="s">
        <v>5326</v>
      </c>
      <c r="D33" s="22"/>
      <c r="E33" s="41" t="s">
        <v>5322</v>
      </c>
      <c r="F33" s="41" t="s">
        <v>5328</v>
      </c>
      <c r="G33" s="14"/>
      <c r="H33" s="22"/>
      <c r="I33" s="97">
        <f t="shared" si="0"/>
        <v>-0.22704511278195499</v>
      </c>
      <c r="J33" s="98">
        <f t="shared" si="1"/>
        <v>-15.098500000000007</v>
      </c>
      <c r="K33" s="94" t="s">
        <v>17</v>
      </c>
      <c r="L33" s="17">
        <v>69.989999999999995</v>
      </c>
      <c r="M33" s="74">
        <f t="shared" si="2"/>
        <v>10.498499999999998</v>
      </c>
      <c r="N33" s="17">
        <v>8.09</v>
      </c>
      <c r="O33" s="17">
        <v>66.5</v>
      </c>
      <c r="P33" s="110" t="s">
        <v>29</v>
      </c>
    </row>
    <row r="34" spans="1:22" s="39" customFormat="1" ht="14.25" customHeight="1">
      <c r="A34" s="40"/>
      <c r="B34" s="58" t="s">
        <v>5329</v>
      </c>
      <c r="C34" s="22" t="s">
        <v>5330</v>
      </c>
      <c r="D34" s="22"/>
      <c r="E34" s="41" t="s">
        <v>5322</v>
      </c>
      <c r="F34" s="41" t="s">
        <v>5331</v>
      </c>
      <c r="G34" s="14"/>
      <c r="H34" s="22"/>
      <c r="I34" s="97">
        <f t="shared" si="0"/>
        <v>-0.22012781954887226</v>
      </c>
      <c r="J34" s="98">
        <f t="shared" si="1"/>
        <v>-14.638500000000006</v>
      </c>
      <c r="K34" s="94" t="s">
        <v>17</v>
      </c>
      <c r="L34" s="17">
        <v>69.989999999999995</v>
      </c>
      <c r="M34" s="74">
        <f t="shared" si="2"/>
        <v>10.498499999999998</v>
      </c>
      <c r="N34" s="17">
        <v>7.63</v>
      </c>
      <c r="O34" s="17">
        <v>66.5</v>
      </c>
      <c r="P34" s="110" t="s">
        <v>29</v>
      </c>
    </row>
    <row r="35" spans="1:22" s="50" customFormat="1" ht="14.25" customHeight="1">
      <c r="A35" s="36"/>
      <c r="B35" s="24" t="s">
        <v>5332</v>
      </c>
      <c r="C35" s="22" t="s">
        <v>5333</v>
      </c>
      <c r="D35" s="22"/>
      <c r="E35" s="41" t="s">
        <v>5322</v>
      </c>
      <c r="F35" s="41" t="s">
        <v>5334</v>
      </c>
      <c r="G35" s="14"/>
      <c r="H35" s="22"/>
      <c r="I35" s="97">
        <f t="shared" si="0"/>
        <v>2.2428571428571378E-2</v>
      </c>
      <c r="J35" s="98">
        <f t="shared" si="1"/>
        <v>1.4914999999999967</v>
      </c>
      <c r="K35" s="94" t="s">
        <v>17</v>
      </c>
      <c r="L35" s="17">
        <v>79.989999999999995</v>
      </c>
      <c r="M35" s="74">
        <f t="shared" si="2"/>
        <v>11.998499999999998</v>
      </c>
      <c r="N35" s="17"/>
      <c r="O35" s="17">
        <v>66.5</v>
      </c>
      <c r="P35" s="110" t="s">
        <v>29</v>
      </c>
      <c r="Q35" s="39"/>
      <c r="R35" s="39"/>
      <c r="S35" s="39"/>
      <c r="T35" s="39"/>
      <c r="U35" s="39"/>
      <c r="V35" s="39"/>
    </row>
    <row r="36" spans="1:22" s="39" customFormat="1" ht="14.25" customHeight="1">
      <c r="A36" s="143"/>
      <c r="B36" s="24" t="s">
        <v>5335</v>
      </c>
      <c r="C36" s="22" t="s">
        <v>5336</v>
      </c>
      <c r="D36" s="22"/>
      <c r="E36" s="41" t="s">
        <v>5322</v>
      </c>
      <c r="F36" s="41" t="s">
        <v>5337</v>
      </c>
      <c r="G36" s="14"/>
      <c r="H36" s="22"/>
      <c r="I36" s="97">
        <f t="shared" si="0"/>
        <v>-0.22012781954887226</v>
      </c>
      <c r="J36" s="98">
        <f t="shared" si="1"/>
        <v>-14.638500000000006</v>
      </c>
      <c r="K36" s="94" t="s">
        <v>17</v>
      </c>
      <c r="L36" s="17">
        <v>69.989999999999995</v>
      </c>
      <c r="M36" s="74">
        <f t="shared" si="2"/>
        <v>10.498499999999998</v>
      </c>
      <c r="N36" s="17">
        <v>7.63</v>
      </c>
      <c r="O36" s="17">
        <v>66.5</v>
      </c>
      <c r="P36" s="110" t="s">
        <v>29</v>
      </c>
    </row>
    <row r="37" spans="1:22" s="39" customFormat="1" ht="14.25" customHeight="1">
      <c r="A37" s="36"/>
      <c r="B37" s="24" t="s">
        <v>5338</v>
      </c>
      <c r="C37" s="22" t="s">
        <v>5339</v>
      </c>
      <c r="D37" s="22"/>
      <c r="E37" s="41" t="s">
        <v>5322</v>
      </c>
      <c r="F37" s="41" t="s">
        <v>5340</v>
      </c>
      <c r="G37" s="14"/>
      <c r="H37" s="22"/>
      <c r="I37" s="97">
        <f t="shared" si="0"/>
        <v>-0.10531024930747918</v>
      </c>
      <c r="J37" s="98">
        <f t="shared" si="1"/>
        <v>-19.008499999999991</v>
      </c>
      <c r="K37" s="94" t="s">
        <v>17</v>
      </c>
      <c r="L37" s="17">
        <v>189.99</v>
      </c>
      <c r="M37" s="74">
        <f t="shared" si="2"/>
        <v>28.4985</v>
      </c>
      <c r="N37" s="17"/>
      <c r="O37" s="17">
        <v>180.5</v>
      </c>
      <c r="P37" s="110" t="s">
        <v>29</v>
      </c>
    </row>
    <row r="38" spans="1:22" s="50" customFormat="1" ht="14.25" customHeight="1">
      <c r="A38" s="42"/>
      <c r="B38" s="169" t="s">
        <v>5341</v>
      </c>
      <c r="C38" s="47" t="s">
        <v>5342</v>
      </c>
      <c r="D38" s="47"/>
      <c r="E38" s="45" t="s">
        <v>5344</v>
      </c>
      <c r="F38" s="45" t="s">
        <v>5343</v>
      </c>
      <c r="G38" s="80"/>
      <c r="H38" s="47"/>
      <c r="I38" s="97">
        <f t="shared" si="0"/>
        <v>-0.10542583732057412</v>
      </c>
      <c r="J38" s="98">
        <f t="shared" si="1"/>
        <v>-5.508499999999998</v>
      </c>
      <c r="K38" s="94" t="s">
        <v>17</v>
      </c>
      <c r="L38" s="49">
        <v>54.99</v>
      </c>
      <c r="M38" s="99">
        <f t="shared" si="2"/>
        <v>8.2484999999999999</v>
      </c>
      <c r="N38" s="49"/>
      <c r="O38" s="49">
        <v>52.25</v>
      </c>
      <c r="P38" s="82" t="s">
        <v>5257</v>
      </c>
    </row>
    <row r="39" spans="1:22" s="39" customFormat="1" ht="14.25" customHeight="1">
      <c r="A39" s="40">
        <v>44702</v>
      </c>
      <c r="B39" s="24" t="s">
        <v>5345</v>
      </c>
      <c r="C39" s="22" t="s">
        <v>5347</v>
      </c>
      <c r="D39" s="22"/>
      <c r="E39" s="41" t="s">
        <v>5346</v>
      </c>
      <c r="F39" s="41" t="s">
        <v>5348</v>
      </c>
      <c r="G39" s="14"/>
      <c r="H39" s="22"/>
      <c r="I39" s="97">
        <f t="shared" si="0"/>
        <v>-0.10544210526315785</v>
      </c>
      <c r="J39" s="98">
        <f t="shared" si="1"/>
        <v>-5.008499999999998</v>
      </c>
      <c r="K39" s="94" t="s">
        <v>17</v>
      </c>
      <c r="L39" s="17">
        <v>49.99</v>
      </c>
      <c r="M39" s="74">
        <f t="shared" si="2"/>
        <v>7.4984999999999999</v>
      </c>
      <c r="N39" s="17"/>
      <c r="O39" s="17">
        <v>47.5</v>
      </c>
      <c r="P39" s="108">
        <v>19458</v>
      </c>
    </row>
    <row r="40" spans="1:22" s="39" customFormat="1" ht="14.25" customHeight="1">
      <c r="A40" s="36"/>
      <c r="B40" s="24" t="s">
        <v>5349</v>
      </c>
      <c r="C40" s="22" t="s">
        <v>5342</v>
      </c>
      <c r="D40" s="22"/>
      <c r="E40" s="41" t="s">
        <v>5344</v>
      </c>
      <c r="F40" s="41" t="s">
        <v>5350</v>
      </c>
      <c r="G40" s="14"/>
      <c r="H40" s="22"/>
      <c r="I40" s="97">
        <f t="shared" si="0"/>
        <v>-0.10542583732057412</v>
      </c>
      <c r="J40" s="98">
        <f t="shared" si="1"/>
        <v>-5.508499999999998</v>
      </c>
      <c r="K40" s="94" t="s">
        <v>17</v>
      </c>
      <c r="L40" s="17">
        <v>54.99</v>
      </c>
      <c r="M40" s="74">
        <f t="shared" si="2"/>
        <v>8.2484999999999999</v>
      </c>
      <c r="N40" s="17"/>
      <c r="O40" s="17">
        <v>52.25</v>
      </c>
      <c r="P40" s="108" t="s">
        <v>5257</v>
      </c>
      <c r="R40" s="53"/>
    </row>
    <row r="41" spans="1:22" s="39" customFormat="1" ht="14.25" customHeight="1">
      <c r="A41" s="40"/>
      <c r="B41" s="102" t="s">
        <v>5351</v>
      </c>
      <c r="C41" s="22" t="s">
        <v>5352</v>
      </c>
      <c r="D41" s="22"/>
      <c r="E41" s="41" t="s">
        <v>5344</v>
      </c>
      <c r="F41" s="41" t="s">
        <v>5353</v>
      </c>
      <c r="G41" s="14"/>
      <c r="H41" s="22"/>
      <c r="I41" s="97">
        <f t="shared" si="0"/>
        <v>-0.10542583732057412</v>
      </c>
      <c r="J41" s="98">
        <f t="shared" si="1"/>
        <v>-5.508499999999998</v>
      </c>
      <c r="K41" s="94" t="s">
        <v>17</v>
      </c>
      <c r="L41" s="17">
        <v>54.99</v>
      </c>
      <c r="M41" s="74">
        <f t="shared" si="2"/>
        <v>8.2484999999999999</v>
      </c>
      <c r="N41" s="17"/>
      <c r="O41" s="17">
        <v>52.25</v>
      </c>
      <c r="P41" s="108" t="s">
        <v>5257</v>
      </c>
    </row>
    <row r="42" spans="1:22" s="39" customFormat="1" ht="14.25" customHeight="1">
      <c r="A42" s="40"/>
      <c r="B42" s="24" t="s">
        <v>5354</v>
      </c>
      <c r="C42" s="22" t="s">
        <v>5355</v>
      </c>
      <c r="D42" s="22"/>
      <c r="E42" s="41" t="s">
        <v>5344</v>
      </c>
      <c r="F42" s="41" t="s">
        <v>5356</v>
      </c>
      <c r="G42" s="14"/>
      <c r="H42" s="22"/>
      <c r="I42" s="136">
        <f t="shared" si="0"/>
        <v>-0.10542583732057412</v>
      </c>
      <c r="J42" s="137">
        <f t="shared" si="1"/>
        <v>-5.508499999999998</v>
      </c>
      <c r="K42" s="105" t="s">
        <v>17</v>
      </c>
      <c r="L42" s="17">
        <v>54.99</v>
      </c>
      <c r="M42" s="74">
        <f t="shared" si="2"/>
        <v>8.2484999999999999</v>
      </c>
      <c r="N42" s="17"/>
      <c r="O42" s="17">
        <v>52.25</v>
      </c>
      <c r="P42" s="108" t="s">
        <v>5257</v>
      </c>
    </row>
    <row r="43" spans="1:22" s="39" customFormat="1" ht="14.25" customHeight="1">
      <c r="A43" s="36"/>
      <c r="B43" s="24" t="s">
        <v>5357</v>
      </c>
      <c r="C43" s="22" t="s">
        <v>5358</v>
      </c>
      <c r="D43" s="22"/>
      <c r="E43" s="41" t="s">
        <v>5344</v>
      </c>
      <c r="F43" s="41" t="s">
        <v>5359</v>
      </c>
      <c r="G43" s="14"/>
      <c r="H43" s="22"/>
      <c r="I43" s="136">
        <f t="shared" si="0"/>
        <v>-0.10542583732057412</v>
      </c>
      <c r="J43" s="137">
        <f t="shared" si="1"/>
        <v>-5.508499999999998</v>
      </c>
      <c r="K43" s="105" t="s">
        <v>17</v>
      </c>
      <c r="L43" s="17">
        <v>54.99</v>
      </c>
      <c r="M43" s="74">
        <f t="shared" si="2"/>
        <v>8.2484999999999999</v>
      </c>
      <c r="N43" s="17"/>
      <c r="O43" s="17">
        <v>52.25</v>
      </c>
      <c r="P43" s="108" t="s">
        <v>5257</v>
      </c>
      <c r="R43" s="53"/>
    </row>
    <row r="44" spans="1:22" s="39" customFormat="1">
      <c r="A44" s="36"/>
      <c r="B44" s="24" t="s">
        <v>5365</v>
      </c>
      <c r="C44" s="22" t="s">
        <v>5361</v>
      </c>
      <c r="D44" s="22"/>
      <c r="E44" s="41" t="s">
        <v>5360</v>
      </c>
      <c r="F44" s="41" t="s">
        <v>5362</v>
      </c>
      <c r="G44" s="14"/>
      <c r="H44" s="22"/>
      <c r="I44" s="97">
        <f t="shared" si="0"/>
        <v>-0.1054868421052631</v>
      </c>
      <c r="J44" s="98">
        <f t="shared" si="1"/>
        <v>-4.008499999999998</v>
      </c>
      <c r="K44" s="94" t="s">
        <v>17</v>
      </c>
      <c r="L44" s="17">
        <v>39.99</v>
      </c>
      <c r="M44" s="74">
        <f t="shared" si="2"/>
        <v>5.9984999999999999</v>
      </c>
      <c r="N44" s="17"/>
      <c r="O44" s="17">
        <v>38</v>
      </c>
      <c r="P44" s="108" t="s">
        <v>5257</v>
      </c>
    </row>
    <row r="45" spans="1:22" s="50" customFormat="1" ht="15.75" customHeight="1">
      <c r="A45" s="36"/>
      <c r="B45" s="24" t="s">
        <v>5366</v>
      </c>
      <c r="C45" s="22" t="s">
        <v>5363</v>
      </c>
      <c r="D45" s="22"/>
      <c r="E45" s="41" t="s">
        <v>5360</v>
      </c>
      <c r="F45" s="41" t="s">
        <v>5364</v>
      </c>
      <c r="G45" s="14"/>
      <c r="H45" s="22"/>
      <c r="I45" s="97">
        <f t="shared" si="0"/>
        <v>-0.1054868421052631</v>
      </c>
      <c r="J45" s="98">
        <f t="shared" si="1"/>
        <v>-4.008499999999998</v>
      </c>
      <c r="K45" s="94" t="s">
        <v>17</v>
      </c>
      <c r="L45" s="17">
        <v>39.99</v>
      </c>
      <c r="M45" s="74">
        <f t="shared" si="2"/>
        <v>5.9984999999999999</v>
      </c>
      <c r="N45" s="17"/>
      <c r="O45" s="17">
        <v>38</v>
      </c>
      <c r="P45" s="108" t="s">
        <v>5257</v>
      </c>
      <c r="Q45" s="39"/>
      <c r="R45" s="39"/>
      <c r="S45" s="39"/>
      <c r="T45" s="39"/>
      <c r="U45" s="39"/>
      <c r="V45" s="39"/>
    </row>
    <row r="46" spans="1:22" s="39" customFormat="1" ht="13.7" customHeight="1">
      <c r="A46" s="40"/>
      <c r="B46" s="24" t="s">
        <v>5367</v>
      </c>
      <c r="C46" s="22" t="s">
        <v>5368</v>
      </c>
      <c r="D46" s="22"/>
      <c r="E46" s="41" t="s">
        <v>5360</v>
      </c>
      <c r="F46" s="41" t="s">
        <v>5369</v>
      </c>
      <c r="G46" s="14"/>
      <c r="H46" s="22"/>
      <c r="I46" s="97">
        <f t="shared" si="0"/>
        <v>-0.1054868421052631</v>
      </c>
      <c r="J46" s="98">
        <f t="shared" si="1"/>
        <v>-4.008499999999998</v>
      </c>
      <c r="K46" s="94" t="s">
        <v>17</v>
      </c>
      <c r="L46" s="17">
        <v>39.99</v>
      </c>
      <c r="M46" s="74">
        <f t="shared" si="2"/>
        <v>5.9984999999999999</v>
      </c>
      <c r="N46" s="17"/>
      <c r="O46" s="17">
        <v>38</v>
      </c>
      <c r="P46" s="108" t="s">
        <v>5257</v>
      </c>
    </row>
    <row r="47" spans="1:22" s="39" customFormat="1">
      <c r="A47" s="40"/>
      <c r="B47" s="24" t="s">
        <v>5370</v>
      </c>
      <c r="C47" s="22" t="s">
        <v>5372</v>
      </c>
      <c r="D47" s="22"/>
      <c r="E47" s="41" t="s">
        <v>5371</v>
      </c>
      <c r="F47" s="41" t="s">
        <v>5373</v>
      </c>
      <c r="G47" s="14"/>
      <c r="H47" s="22"/>
      <c r="I47" s="97">
        <f t="shared" si="0"/>
        <v>-0.10541228070175435</v>
      </c>
      <c r="J47" s="98">
        <f t="shared" si="1"/>
        <v>-6.008499999999998</v>
      </c>
      <c r="K47" s="94" t="s">
        <v>17</v>
      </c>
      <c r="L47" s="17">
        <v>59.99</v>
      </c>
      <c r="M47" s="74">
        <f t="shared" si="2"/>
        <v>8.9984999999999999</v>
      </c>
      <c r="N47" s="17"/>
      <c r="O47" s="17">
        <v>57</v>
      </c>
      <c r="P47" s="108">
        <v>8420</v>
      </c>
    </row>
    <row r="48" spans="1:22" s="39" customFormat="1">
      <c r="A48" s="36"/>
      <c r="B48" s="24" t="s">
        <v>5374</v>
      </c>
      <c r="C48" s="22" t="s">
        <v>5375</v>
      </c>
      <c r="D48" s="22"/>
      <c r="E48" s="41" t="s">
        <v>5371</v>
      </c>
      <c r="F48" s="41" t="s">
        <v>5376</v>
      </c>
      <c r="G48" s="14"/>
      <c r="H48" s="22"/>
      <c r="I48" s="97">
        <f t="shared" si="0"/>
        <v>-0.10531907894736836</v>
      </c>
      <c r="J48" s="98">
        <f t="shared" si="1"/>
        <v>-16.008499999999991</v>
      </c>
      <c r="K48" s="94" t="s">
        <v>17</v>
      </c>
      <c r="L48" s="17">
        <v>159.99</v>
      </c>
      <c r="M48" s="74">
        <f t="shared" si="2"/>
        <v>23.9985</v>
      </c>
      <c r="N48" s="17"/>
      <c r="O48" s="17">
        <v>152</v>
      </c>
      <c r="P48" s="108">
        <v>8420</v>
      </c>
      <c r="R48" s="53"/>
    </row>
    <row r="49" spans="1:22" s="39" customFormat="1">
      <c r="A49" s="40"/>
      <c r="B49" s="24" t="s">
        <v>5377</v>
      </c>
      <c r="C49" s="22" t="s">
        <v>5380</v>
      </c>
      <c r="D49" s="22"/>
      <c r="E49" s="41" t="s">
        <v>5379</v>
      </c>
      <c r="F49" s="41" t="s">
        <v>5381</v>
      </c>
      <c r="G49" s="14"/>
      <c r="H49" s="22"/>
      <c r="I49" s="97">
        <f t="shared" si="0"/>
        <v>-0.10551879699248114</v>
      </c>
      <c r="J49" s="98">
        <f t="shared" si="1"/>
        <v>-3.508499999999998</v>
      </c>
      <c r="K49" s="94" t="s">
        <v>17</v>
      </c>
      <c r="L49" s="17">
        <v>34.99</v>
      </c>
      <c r="M49" s="74">
        <f t="shared" si="2"/>
        <v>5.2484999999999999</v>
      </c>
      <c r="N49" s="17"/>
      <c r="O49" s="17">
        <v>33.25</v>
      </c>
      <c r="P49" s="108" t="s">
        <v>5257</v>
      </c>
    </row>
    <row r="50" spans="1:22" s="39" customFormat="1">
      <c r="A50" s="36"/>
      <c r="B50" s="24" t="s">
        <v>5385</v>
      </c>
      <c r="C50" s="22" t="s">
        <v>5386</v>
      </c>
      <c r="D50" s="22"/>
      <c r="E50" s="41" t="s">
        <v>5379</v>
      </c>
      <c r="F50" s="41" t="s">
        <v>5387</v>
      </c>
      <c r="G50" s="14"/>
      <c r="H50" s="22"/>
      <c r="I50" s="97">
        <f t="shared" si="0"/>
        <v>-0.10551879699248114</v>
      </c>
      <c r="J50" s="98">
        <f t="shared" si="1"/>
        <v>-3.508499999999998</v>
      </c>
      <c r="K50" s="94" t="s">
        <v>17</v>
      </c>
      <c r="L50" s="17">
        <v>34.99</v>
      </c>
      <c r="M50" s="74">
        <f t="shared" si="2"/>
        <v>5.2484999999999999</v>
      </c>
      <c r="N50" s="17"/>
      <c r="O50" s="17">
        <v>33.25</v>
      </c>
      <c r="P50" s="108">
        <v>65538</v>
      </c>
    </row>
    <row r="51" spans="1:22" s="39" customFormat="1">
      <c r="A51" s="40"/>
      <c r="B51" s="24" t="s">
        <v>5378</v>
      </c>
      <c r="C51" s="22" t="s">
        <v>5382</v>
      </c>
      <c r="D51" s="22"/>
      <c r="E51" s="41" t="s">
        <v>5379</v>
      </c>
      <c r="F51" s="41" t="s">
        <v>5383</v>
      </c>
      <c r="G51" s="14"/>
      <c r="H51" s="22"/>
      <c r="I51" s="97">
        <f t="shared" si="0"/>
        <v>-0.10531907894736836</v>
      </c>
      <c r="J51" s="98">
        <f t="shared" si="1"/>
        <v>-16.008499999999991</v>
      </c>
      <c r="K51" s="94" t="s">
        <v>17</v>
      </c>
      <c r="L51" s="17">
        <v>159.99</v>
      </c>
      <c r="M51" s="74">
        <f t="shared" si="2"/>
        <v>23.9985</v>
      </c>
      <c r="N51" s="17"/>
      <c r="O51" s="17">
        <v>152</v>
      </c>
      <c r="P51" s="108">
        <v>65538</v>
      </c>
    </row>
    <row r="52" spans="1:22" s="39" customFormat="1">
      <c r="A52" s="40"/>
      <c r="B52" s="24" t="s">
        <v>5389</v>
      </c>
      <c r="C52" s="22" t="s">
        <v>5390</v>
      </c>
      <c r="D52" s="22"/>
      <c r="E52" s="41" t="s">
        <v>5379</v>
      </c>
      <c r="F52" s="41" t="s">
        <v>5391</v>
      </c>
      <c r="G52" s="14"/>
      <c r="H52" s="22"/>
      <c r="I52" s="97">
        <f t="shared" si="0"/>
        <v>-0.10551879699248114</v>
      </c>
      <c r="J52" s="98">
        <f t="shared" si="1"/>
        <v>-3.508499999999998</v>
      </c>
      <c r="K52" s="94" t="s">
        <v>17</v>
      </c>
      <c r="L52" s="17">
        <v>34.99</v>
      </c>
      <c r="M52" s="74">
        <f t="shared" si="2"/>
        <v>5.2484999999999999</v>
      </c>
      <c r="N52" s="17"/>
      <c r="O52" s="17">
        <v>33.25</v>
      </c>
      <c r="P52" s="108">
        <v>84291</v>
      </c>
    </row>
    <row r="53" spans="1:22" s="50" customFormat="1">
      <c r="A53" s="55"/>
      <c r="B53" s="24" t="s">
        <v>5388</v>
      </c>
      <c r="C53" s="47" t="s">
        <v>5392</v>
      </c>
      <c r="D53" s="47"/>
      <c r="E53" s="41" t="s">
        <v>5379</v>
      </c>
      <c r="F53" s="45" t="s">
        <v>5393</v>
      </c>
      <c r="G53" s="80"/>
      <c r="H53" s="47"/>
      <c r="I53" s="97">
        <f t="shared" si="0"/>
        <v>-0.10541228070175435</v>
      </c>
      <c r="J53" s="98">
        <f t="shared" si="1"/>
        <v>-6.008499999999998</v>
      </c>
      <c r="K53" s="94" t="s">
        <v>17</v>
      </c>
      <c r="L53" s="49">
        <v>59.99</v>
      </c>
      <c r="M53" s="99">
        <f t="shared" si="2"/>
        <v>8.9984999999999999</v>
      </c>
      <c r="N53" s="49"/>
      <c r="O53" s="49">
        <v>57</v>
      </c>
      <c r="P53" s="82">
        <v>80673</v>
      </c>
    </row>
    <row r="54" spans="1:22" s="39" customFormat="1">
      <c r="A54" s="36"/>
      <c r="B54" s="24"/>
      <c r="C54" s="22"/>
      <c r="D54" s="22"/>
      <c r="E54" s="41"/>
      <c r="F54" s="41"/>
      <c r="G54" s="14"/>
      <c r="H54" s="22"/>
      <c r="I54" s="97" t="e">
        <f t="shared" si="0"/>
        <v>#DIV/0!</v>
      </c>
      <c r="J54" s="98">
        <f t="shared" si="1"/>
        <v>0</v>
      </c>
      <c r="K54" s="94" t="s">
        <v>17</v>
      </c>
      <c r="L54" s="17"/>
      <c r="M54" s="74">
        <f t="shared" si="2"/>
        <v>0</v>
      </c>
      <c r="N54" s="17"/>
      <c r="O54" s="17"/>
      <c r="P54" s="108"/>
      <c r="R54" s="53"/>
    </row>
    <row r="55" spans="1:22" s="39" customFormat="1">
      <c r="A55" s="40"/>
      <c r="B55" s="24"/>
      <c r="C55" s="22"/>
      <c r="D55" s="22"/>
      <c r="E55" s="41"/>
      <c r="F55" s="41"/>
      <c r="G55" s="22"/>
      <c r="H55" s="22"/>
      <c r="I55" s="97" t="e">
        <f t="shared" si="0"/>
        <v>#DIV/0!</v>
      </c>
      <c r="J55" s="98">
        <f t="shared" si="1"/>
        <v>0</v>
      </c>
      <c r="K55" s="94" t="s">
        <v>17</v>
      </c>
      <c r="L55" s="17"/>
      <c r="M55" s="74">
        <f t="shared" si="2"/>
        <v>0</v>
      </c>
      <c r="N55" s="17"/>
      <c r="O55" s="17"/>
      <c r="P55" s="108"/>
    </row>
    <row r="56" spans="1:22" s="148" customFormat="1">
      <c r="A56" s="40"/>
      <c r="B56" s="24"/>
      <c r="C56" s="22"/>
      <c r="D56" s="22"/>
      <c r="E56" s="41"/>
      <c r="F56" s="41"/>
      <c r="G56" s="39"/>
      <c r="H56" s="22"/>
      <c r="I56" s="97" t="e">
        <f t="shared" si="0"/>
        <v>#DIV/0!</v>
      </c>
      <c r="J56" s="98">
        <f t="shared" si="1"/>
        <v>0</v>
      </c>
      <c r="K56" s="94" t="s">
        <v>17</v>
      </c>
      <c r="L56" s="17"/>
      <c r="M56" s="74">
        <f t="shared" si="2"/>
        <v>0</v>
      </c>
      <c r="N56" s="17"/>
      <c r="O56" s="17"/>
      <c r="P56" s="108"/>
      <c r="Q56" s="39"/>
      <c r="R56" s="39"/>
      <c r="S56" s="39"/>
      <c r="T56" s="39"/>
      <c r="U56" s="39"/>
      <c r="V56" s="39"/>
    </row>
    <row r="57" spans="1:22" s="39" customFormat="1">
      <c r="A57" s="36"/>
      <c r="B57" s="24"/>
      <c r="C57" s="22"/>
      <c r="D57" s="22"/>
      <c r="E57" s="41"/>
      <c r="F57" s="41"/>
      <c r="H57" s="22"/>
      <c r="I57" s="97" t="e">
        <f t="shared" si="0"/>
        <v>#DIV/0!</v>
      </c>
      <c r="J57" s="98">
        <f t="shared" si="1"/>
        <v>0</v>
      </c>
      <c r="K57" s="94" t="s">
        <v>17</v>
      </c>
      <c r="L57" s="17"/>
      <c r="M57" s="74">
        <f t="shared" si="2"/>
        <v>0</v>
      </c>
      <c r="N57" s="17"/>
      <c r="O57" s="17"/>
      <c r="P57" s="108"/>
    </row>
    <row r="58" spans="1:22" s="39" customFormat="1">
      <c r="A58" s="36"/>
      <c r="B58" s="24"/>
      <c r="C58" s="22"/>
      <c r="D58" s="22"/>
      <c r="E58" s="41"/>
      <c r="F58" s="41"/>
      <c r="H58" s="22"/>
      <c r="I58" s="136" t="e">
        <f t="shared" si="0"/>
        <v>#DIV/0!</v>
      </c>
      <c r="J58" s="137">
        <f t="shared" si="1"/>
        <v>0</v>
      </c>
      <c r="K58" s="105" t="s">
        <v>17</v>
      </c>
      <c r="L58" s="17"/>
      <c r="M58" s="74">
        <f t="shared" si="2"/>
        <v>0</v>
      </c>
      <c r="N58" s="17"/>
      <c r="O58" s="17"/>
      <c r="P58" s="108"/>
    </row>
    <row r="59" spans="1:22" s="39" customFormat="1">
      <c r="A59" s="36"/>
      <c r="B59" s="24"/>
      <c r="C59" s="22"/>
      <c r="D59" s="22"/>
      <c r="E59" s="53"/>
      <c r="F59" s="53"/>
      <c r="H59" s="22"/>
      <c r="I59" s="136" t="e">
        <f t="shared" si="0"/>
        <v>#DIV/0!</v>
      </c>
      <c r="J59" s="137">
        <f t="shared" si="1"/>
        <v>0</v>
      </c>
      <c r="K59" s="105" t="s">
        <v>17</v>
      </c>
      <c r="L59" s="17"/>
      <c r="M59" s="74">
        <f t="shared" si="2"/>
        <v>0</v>
      </c>
      <c r="N59" s="17"/>
      <c r="O59" s="17"/>
      <c r="P59" s="108"/>
      <c r="S59" s="53"/>
    </row>
    <row r="60" spans="1:22" s="39" customFormat="1">
      <c r="A60" s="40"/>
      <c r="B60" s="24"/>
      <c r="C60" s="22"/>
      <c r="D60" s="22"/>
      <c r="E60" s="53"/>
      <c r="F60" s="53"/>
      <c r="H60" s="22"/>
      <c r="I60" s="97" t="e">
        <f t="shared" si="0"/>
        <v>#VALUE!</v>
      </c>
      <c r="J60" s="98" t="s">
        <v>5384</v>
      </c>
      <c r="K60" s="94" t="s">
        <v>17</v>
      </c>
      <c r="L60" s="17"/>
      <c r="M60" s="74">
        <f t="shared" si="2"/>
        <v>0</v>
      </c>
      <c r="N60" s="17"/>
      <c r="O60" s="17"/>
      <c r="P60" s="108"/>
    </row>
    <row r="61" spans="1:22" s="39" customFormat="1">
      <c r="A61" s="36"/>
      <c r="B61" s="24"/>
      <c r="C61" s="22"/>
      <c r="D61" s="22"/>
      <c r="E61" s="53"/>
      <c r="F61" s="53"/>
      <c r="H61" s="22"/>
      <c r="I61" s="97" t="e">
        <f t="shared" si="0"/>
        <v>#DIV/0!</v>
      </c>
      <c r="J61" s="98">
        <f t="shared" si="1"/>
        <v>0</v>
      </c>
      <c r="K61" s="94" t="s">
        <v>17</v>
      </c>
      <c r="L61" s="17"/>
      <c r="M61" s="74">
        <f t="shared" si="2"/>
        <v>0</v>
      </c>
      <c r="N61" s="17"/>
      <c r="O61" s="17"/>
      <c r="P61" s="108"/>
    </row>
    <row r="62" spans="1:22" s="39" customFormat="1">
      <c r="A62" s="36"/>
      <c r="B62" s="24"/>
      <c r="C62" s="22"/>
      <c r="D62" s="22"/>
      <c r="E62" s="53"/>
      <c r="F62" s="53"/>
      <c r="H62" s="22"/>
      <c r="I62" s="97" t="e">
        <f t="shared" si="0"/>
        <v>#DIV/0!</v>
      </c>
      <c r="J62" s="98">
        <f t="shared" si="1"/>
        <v>0</v>
      </c>
      <c r="K62" s="94" t="s">
        <v>17</v>
      </c>
      <c r="L62" s="17"/>
      <c r="M62" s="74">
        <f t="shared" si="2"/>
        <v>0</v>
      </c>
      <c r="N62" s="17"/>
      <c r="O62" s="17"/>
      <c r="P62" s="108"/>
      <c r="R62" s="53"/>
    </row>
    <row r="63" spans="1:22" s="39" customFormat="1">
      <c r="A63" s="40"/>
      <c r="B63" s="24"/>
      <c r="C63" s="22"/>
      <c r="D63" s="22"/>
      <c r="E63" s="53"/>
      <c r="F63" s="53"/>
      <c r="H63" s="22"/>
      <c r="I63" s="97" t="e">
        <f t="shared" si="0"/>
        <v>#DIV/0!</v>
      </c>
      <c r="J63" s="98">
        <f t="shared" si="1"/>
        <v>0</v>
      </c>
      <c r="K63" s="94" t="s">
        <v>17</v>
      </c>
      <c r="L63" s="17"/>
      <c r="M63" s="74">
        <f t="shared" si="2"/>
        <v>0</v>
      </c>
      <c r="N63" s="17"/>
      <c r="O63" s="17"/>
      <c r="P63" s="108"/>
    </row>
    <row r="64" spans="1:22" s="39" customFormat="1">
      <c r="A64" s="36"/>
      <c r="B64" s="24"/>
      <c r="C64" s="22"/>
      <c r="D64" s="22"/>
      <c r="E64" s="53"/>
      <c r="F64" s="53"/>
      <c r="H64" s="22"/>
      <c r="I64" s="97" t="e">
        <f t="shared" si="0"/>
        <v>#DIV/0!</v>
      </c>
      <c r="J64" s="98">
        <f t="shared" si="1"/>
        <v>0</v>
      </c>
      <c r="K64" s="94" t="s">
        <v>17</v>
      </c>
      <c r="L64" s="17"/>
      <c r="M64" s="74">
        <f t="shared" si="2"/>
        <v>0</v>
      </c>
      <c r="N64" s="17"/>
      <c r="O64" s="17"/>
      <c r="P64" s="108"/>
    </row>
    <row r="65" spans="1:20" s="39" customFormat="1">
      <c r="A65" s="36"/>
      <c r="B65" s="24"/>
      <c r="C65" s="22"/>
      <c r="D65" s="22"/>
      <c r="E65" s="53"/>
      <c r="F65" s="53"/>
      <c r="H65" s="22"/>
      <c r="I65" s="97" t="e">
        <f t="shared" ref="I65:I69" si="3">J65/O65</f>
        <v>#DIV/0!</v>
      </c>
      <c r="J65" s="98">
        <f t="shared" ref="J65:J69" si="4">L65-N65-O65-M65</f>
        <v>0</v>
      </c>
      <c r="K65" s="94" t="s">
        <v>17</v>
      </c>
      <c r="L65" s="17"/>
      <c r="M65" s="74">
        <f t="shared" ref="M65:M69" si="5">L65*15%</f>
        <v>0</v>
      </c>
      <c r="N65" s="17"/>
      <c r="O65" s="17"/>
      <c r="P65" s="108"/>
    </row>
    <row r="66" spans="1:20" s="39" customFormat="1">
      <c r="A66" s="40"/>
      <c r="B66" s="24"/>
      <c r="C66" s="22"/>
      <c r="D66" s="22"/>
      <c r="E66" s="53"/>
      <c r="F66" s="53"/>
      <c r="H66" s="22"/>
      <c r="I66" s="97" t="e">
        <f t="shared" si="3"/>
        <v>#DIV/0!</v>
      </c>
      <c r="J66" s="98">
        <f t="shared" si="4"/>
        <v>0</v>
      </c>
      <c r="K66" s="94" t="s">
        <v>17</v>
      </c>
      <c r="L66" s="17"/>
      <c r="M66" s="74">
        <f t="shared" si="5"/>
        <v>0</v>
      </c>
      <c r="N66" s="17"/>
      <c r="O66" s="17"/>
      <c r="P66" s="108"/>
      <c r="T66" s="53"/>
    </row>
    <row r="67" spans="1:20" s="39" customFormat="1">
      <c r="A67" s="154"/>
      <c r="B67" s="24"/>
      <c r="C67" s="105"/>
      <c r="D67" s="105"/>
      <c r="E67" s="115"/>
      <c r="F67" s="115"/>
      <c r="G67" s="106"/>
      <c r="H67" s="105"/>
      <c r="I67" s="97" t="e">
        <f t="shared" si="3"/>
        <v>#DIV/0!</v>
      </c>
      <c r="J67" s="98">
        <f t="shared" si="4"/>
        <v>0</v>
      </c>
      <c r="K67" s="94" t="s">
        <v>17</v>
      </c>
      <c r="L67" s="17"/>
      <c r="M67" s="74">
        <f t="shared" si="5"/>
        <v>0</v>
      </c>
      <c r="N67" s="74"/>
      <c r="O67" s="74"/>
      <c r="P67" s="110"/>
    </row>
    <row r="68" spans="1:20" s="39" customFormat="1">
      <c r="A68" s="104"/>
      <c r="B68" s="24"/>
      <c r="C68" s="105"/>
      <c r="D68" s="105"/>
      <c r="E68" s="115"/>
      <c r="F68" s="115"/>
      <c r="G68" s="106"/>
      <c r="H68" s="105"/>
      <c r="I68" s="97" t="e">
        <f t="shared" si="3"/>
        <v>#DIV/0!</v>
      </c>
      <c r="J68" s="98">
        <f t="shared" si="4"/>
        <v>0</v>
      </c>
      <c r="K68" s="94" t="s">
        <v>17</v>
      </c>
      <c r="L68" s="74"/>
      <c r="M68" s="74">
        <f t="shared" si="5"/>
        <v>0</v>
      </c>
      <c r="N68" s="74"/>
      <c r="O68" s="74"/>
      <c r="P68" s="110"/>
    </row>
    <row r="69" spans="1:20" s="39" customFormat="1">
      <c r="A69" s="104"/>
      <c r="B69" s="24"/>
      <c r="C69" s="105"/>
      <c r="D69" s="105"/>
      <c r="E69" s="115"/>
      <c r="F69" s="115"/>
      <c r="G69" s="106"/>
      <c r="H69" s="105"/>
      <c r="I69" s="97" t="e">
        <f t="shared" si="3"/>
        <v>#DIV/0!</v>
      </c>
      <c r="J69" s="98">
        <f t="shared" si="4"/>
        <v>0</v>
      </c>
      <c r="K69" s="94" t="s">
        <v>17</v>
      </c>
      <c r="L69" s="74"/>
      <c r="M69" s="74">
        <f t="shared" si="5"/>
        <v>0</v>
      </c>
      <c r="N69" s="74"/>
      <c r="O69" s="74"/>
      <c r="P69" s="110"/>
    </row>
    <row r="70" spans="1:20" s="39" customFormat="1">
      <c r="A70" s="104"/>
      <c r="B70" s="24"/>
      <c r="C70" s="105"/>
      <c r="D70" s="105"/>
      <c r="E70" s="115"/>
      <c r="F70" s="115"/>
      <c r="G70" s="106"/>
      <c r="H70" s="105"/>
      <c r="I70" s="136"/>
      <c r="J70" s="137"/>
      <c r="K70" s="105"/>
      <c r="L70" s="74"/>
      <c r="M70" s="74"/>
      <c r="N70" s="74"/>
      <c r="O70" s="74"/>
      <c r="P70" s="110"/>
    </row>
    <row r="71" spans="1:20" s="39" customFormat="1">
      <c r="A71" s="107"/>
      <c r="B71" s="24"/>
      <c r="C71" s="105"/>
      <c r="D71" s="105"/>
      <c r="E71" s="115"/>
      <c r="F71" s="115"/>
      <c r="G71" s="106"/>
      <c r="H71" s="105"/>
      <c r="I71" s="136"/>
      <c r="J71" s="137"/>
      <c r="K71" s="105"/>
      <c r="L71" s="74"/>
      <c r="M71" s="74"/>
      <c r="N71" s="74"/>
      <c r="O71" s="74"/>
      <c r="P71" s="110"/>
    </row>
    <row r="72" spans="1:20" s="39" customFormat="1">
      <c r="A72" s="104"/>
      <c r="B72" s="24"/>
      <c r="C72" s="105"/>
      <c r="D72" s="105"/>
      <c r="E72" s="115"/>
      <c r="F72" s="115"/>
      <c r="G72" s="106"/>
      <c r="H72" s="105"/>
      <c r="I72" s="136"/>
      <c r="J72" s="137"/>
      <c r="K72" s="105"/>
      <c r="L72" s="74"/>
      <c r="M72" s="74"/>
      <c r="N72" s="116"/>
      <c r="O72" s="74"/>
      <c r="P72" s="110"/>
    </row>
    <row r="73" spans="1:20" s="39" customFormat="1">
      <c r="A73" s="104"/>
      <c r="B73" s="24"/>
      <c r="C73" s="105"/>
      <c r="D73" s="105"/>
      <c r="E73" s="115"/>
      <c r="F73" s="115"/>
      <c r="G73" s="106"/>
      <c r="H73" s="105"/>
      <c r="I73" s="136"/>
      <c r="J73" s="137"/>
      <c r="K73" s="105"/>
      <c r="L73" s="74"/>
      <c r="M73" s="74"/>
      <c r="N73" s="116"/>
      <c r="O73" s="74"/>
      <c r="P73" s="110"/>
    </row>
    <row r="74" spans="1:20" s="39" customFormat="1">
      <c r="A74" s="104"/>
      <c r="B74" s="24"/>
      <c r="C74" s="105"/>
      <c r="D74" s="105"/>
      <c r="E74" s="115"/>
      <c r="F74" s="115"/>
      <c r="G74" s="106"/>
      <c r="H74" s="105"/>
      <c r="I74" s="136"/>
      <c r="J74" s="137"/>
      <c r="K74" s="105"/>
      <c r="L74" s="74"/>
      <c r="M74" s="74"/>
      <c r="N74" s="74"/>
      <c r="O74" s="74"/>
      <c r="P74" s="110"/>
    </row>
    <row r="75" spans="1:20" s="50" customFormat="1">
      <c r="A75" s="101"/>
      <c r="B75" s="43"/>
      <c r="C75" s="94"/>
      <c r="D75" s="94"/>
      <c r="E75" s="95"/>
      <c r="F75" s="95"/>
      <c r="G75" s="96"/>
      <c r="H75" s="94"/>
      <c r="I75" s="97"/>
      <c r="J75" s="98"/>
      <c r="K75" s="94"/>
      <c r="L75" s="99"/>
      <c r="M75" s="99"/>
      <c r="N75" s="99"/>
      <c r="O75" s="99"/>
      <c r="P75" s="100"/>
      <c r="R75" s="52"/>
    </row>
    <row r="76" spans="1:20" s="39" customFormat="1">
      <c r="A76" s="107"/>
      <c r="B76" s="24"/>
      <c r="C76" s="105"/>
      <c r="D76" s="105"/>
      <c r="E76" s="115"/>
      <c r="F76" s="115"/>
      <c r="G76" s="106"/>
      <c r="H76" s="105"/>
      <c r="I76" s="136"/>
      <c r="J76" s="137"/>
      <c r="K76" s="105"/>
      <c r="L76" s="74"/>
      <c r="M76" s="74"/>
      <c r="N76" s="74"/>
      <c r="O76" s="74"/>
      <c r="P76" s="110"/>
    </row>
    <row r="77" spans="1:20" s="39" customFormat="1">
      <c r="A77" s="104"/>
      <c r="B77" s="24"/>
      <c r="C77" s="105"/>
      <c r="D77" s="105"/>
      <c r="E77" s="115"/>
      <c r="F77" s="115"/>
      <c r="G77" s="106"/>
      <c r="H77" s="105"/>
      <c r="I77" s="136"/>
      <c r="J77" s="137"/>
      <c r="K77" s="105"/>
      <c r="L77" s="74"/>
      <c r="M77" s="74"/>
      <c r="N77" s="74"/>
      <c r="O77" s="74"/>
      <c r="P77" s="110"/>
      <c r="R77" s="53"/>
    </row>
    <row r="78" spans="1:20" s="39" customFormat="1">
      <c r="A78" s="104"/>
      <c r="B78" s="24"/>
      <c r="C78" s="105"/>
      <c r="D78" s="105"/>
      <c r="E78" s="115"/>
      <c r="F78" s="115"/>
      <c r="G78" s="106"/>
      <c r="H78" s="105"/>
      <c r="I78" s="136"/>
      <c r="J78" s="137"/>
      <c r="K78" s="105"/>
      <c r="L78" s="74"/>
      <c r="M78" s="74"/>
      <c r="N78" s="74"/>
      <c r="O78" s="74"/>
      <c r="P78" s="110"/>
    </row>
    <row r="79" spans="1:20" s="39" customFormat="1">
      <c r="A79" s="107"/>
      <c r="B79" s="24"/>
      <c r="C79" s="105"/>
      <c r="D79" s="105"/>
      <c r="E79" s="115"/>
      <c r="F79" s="115"/>
      <c r="G79" s="106"/>
      <c r="H79" s="105"/>
      <c r="I79" s="136"/>
      <c r="J79" s="137"/>
      <c r="K79" s="105"/>
      <c r="L79" s="74"/>
      <c r="M79" s="74"/>
      <c r="N79" s="74"/>
      <c r="O79" s="74"/>
      <c r="P79" s="110"/>
    </row>
    <row r="80" spans="1:20" s="39" customFormat="1">
      <c r="A80" s="104"/>
      <c r="B80" s="24"/>
      <c r="C80" s="105"/>
      <c r="D80" s="105"/>
      <c r="E80" s="115"/>
      <c r="F80" s="115"/>
      <c r="G80" s="106"/>
      <c r="H80" s="105"/>
      <c r="I80" s="136"/>
      <c r="J80" s="137"/>
      <c r="K80" s="105"/>
      <c r="L80" s="74"/>
      <c r="M80" s="74"/>
      <c r="N80" s="74"/>
      <c r="O80" s="74"/>
      <c r="P80" s="110"/>
    </row>
    <row r="81" spans="1:22" s="39" customFormat="1">
      <c r="A81" s="104"/>
      <c r="B81" s="24"/>
      <c r="C81" s="105"/>
      <c r="D81" s="105"/>
      <c r="E81" s="115"/>
      <c r="F81" s="115"/>
      <c r="G81" s="106"/>
      <c r="H81" s="105"/>
      <c r="I81" s="136"/>
      <c r="J81" s="137"/>
      <c r="K81" s="105"/>
      <c r="L81" s="74"/>
      <c r="M81" s="74"/>
      <c r="N81" s="74"/>
      <c r="O81" s="74"/>
      <c r="P81" s="110"/>
    </row>
    <row r="82" spans="1:22" s="39" customFormat="1">
      <c r="A82" s="104"/>
      <c r="B82" s="58"/>
      <c r="C82" s="105"/>
      <c r="D82" s="105"/>
      <c r="E82" s="115"/>
      <c r="F82" s="115"/>
      <c r="G82" s="106"/>
      <c r="H82" s="105"/>
      <c r="I82" s="136"/>
      <c r="J82" s="137"/>
      <c r="K82" s="105"/>
      <c r="L82" s="74"/>
      <c r="M82" s="74"/>
      <c r="N82" s="74"/>
      <c r="O82" s="74"/>
      <c r="P82" s="110"/>
      <c r="S82" s="53"/>
    </row>
    <row r="83" spans="1:22" s="39" customFormat="1">
      <c r="A83" s="104"/>
      <c r="B83" s="24"/>
      <c r="C83" s="105"/>
      <c r="D83" s="105"/>
      <c r="E83" s="115"/>
      <c r="F83" s="115"/>
      <c r="G83" s="106"/>
      <c r="H83" s="105"/>
      <c r="I83" s="136"/>
      <c r="J83" s="137"/>
      <c r="K83" s="105"/>
      <c r="L83" s="74"/>
      <c r="M83" s="74"/>
      <c r="N83" s="74"/>
      <c r="O83" s="74"/>
      <c r="P83" s="110"/>
    </row>
    <row r="84" spans="1:22" s="39" customFormat="1">
      <c r="A84" s="104"/>
      <c r="B84" s="58"/>
      <c r="C84" s="105"/>
      <c r="D84" s="105"/>
      <c r="E84" s="115"/>
      <c r="F84" s="115"/>
      <c r="G84" s="106"/>
      <c r="H84" s="105"/>
      <c r="I84" s="136"/>
      <c r="J84" s="137"/>
      <c r="K84" s="105"/>
      <c r="L84" s="74"/>
      <c r="M84" s="74"/>
      <c r="N84" s="74"/>
      <c r="O84" s="74"/>
      <c r="P84" s="110"/>
    </row>
    <row r="85" spans="1:22" s="50" customFormat="1">
      <c r="A85" s="104"/>
      <c r="B85" s="24"/>
      <c r="C85" s="105"/>
      <c r="D85" s="105"/>
      <c r="E85" s="115"/>
      <c r="F85" s="115"/>
      <c r="G85" s="106"/>
      <c r="H85" s="105"/>
      <c r="I85" s="136"/>
      <c r="J85" s="137"/>
      <c r="K85" s="105"/>
      <c r="L85" s="74"/>
      <c r="M85" s="74"/>
      <c r="N85" s="74"/>
      <c r="O85" s="74"/>
      <c r="P85" s="110"/>
      <c r="Q85" s="39"/>
      <c r="R85" s="39"/>
      <c r="S85" s="39"/>
      <c r="T85" s="39"/>
      <c r="U85" s="39"/>
      <c r="V85" s="39"/>
    </row>
    <row r="86" spans="1:22" s="39" customFormat="1">
      <c r="A86" s="107"/>
      <c r="B86" s="24"/>
      <c r="C86" s="105"/>
      <c r="D86" s="105"/>
      <c r="E86" s="115"/>
      <c r="F86" s="115"/>
      <c r="G86" s="106"/>
      <c r="H86" s="105"/>
      <c r="I86" s="136"/>
      <c r="J86" s="137"/>
      <c r="K86" s="105"/>
      <c r="L86" s="74"/>
      <c r="M86" s="74"/>
      <c r="N86" s="74"/>
      <c r="O86" s="116"/>
      <c r="P86" s="110"/>
      <c r="R86" s="53"/>
    </row>
    <row r="87" spans="1:22" s="39" customFormat="1">
      <c r="A87" s="107"/>
      <c r="B87" s="24"/>
      <c r="C87" s="105"/>
      <c r="D87" s="105"/>
      <c r="E87" s="115"/>
      <c r="F87" s="115"/>
      <c r="G87" s="106"/>
      <c r="H87" s="105"/>
      <c r="I87" s="136"/>
      <c r="J87" s="137"/>
      <c r="K87" s="105"/>
      <c r="L87" s="74"/>
      <c r="M87" s="74"/>
      <c r="N87" s="74"/>
      <c r="O87" s="74"/>
      <c r="P87" s="110"/>
    </row>
    <row r="88" spans="1:22" s="39" customFormat="1">
      <c r="A88" s="36"/>
      <c r="B88" s="24"/>
      <c r="C88" s="105"/>
      <c r="D88" s="105"/>
      <c r="E88" s="115"/>
      <c r="F88" s="115"/>
      <c r="G88" s="106"/>
      <c r="H88" s="105"/>
      <c r="I88" s="136"/>
      <c r="J88" s="137"/>
      <c r="K88" s="105"/>
      <c r="L88" s="74"/>
      <c r="M88" s="74"/>
      <c r="N88" s="74"/>
      <c r="O88" s="74"/>
      <c r="P88" s="110"/>
    </row>
    <row r="89" spans="1:22">
      <c r="A89" s="36"/>
      <c r="B89" s="24"/>
      <c r="C89" s="105"/>
      <c r="D89" s="105"/>
      <c r="E89" s="115"/>
      <c r="F89" s="115"/>
      <c r="G89" s="106"/>
      <c r="H89" s="105"/>
      <c r="I89" s="136"/>
      <c r="J89" s="137"/>
      <c r="K89" s="105"/>
      <c r="L89" s="74"/>
      <c r="M89" s="74"/>
      <c r="N89" s="74"/>
      <c r="O89" s="74"/>
      <c r="P89" s="110"/>
      <c r="Q89" s="39"/>
      <c r="R89" s="39"/>
      <c r="S89" s="39"/>
      <c r="T89" s="39"/>
      <c r="U89" s="39"/>
      <c r="V89" s="39"/>
    </row>
    <row r="90" spans="1:22" s="50" customFormat="1">
      <c r="A90" s="55"/>
      <c r="B90" s="43"/>
      <c r="C90" s="94"/>
      <c r="D90" s="94"/>
      <c r="E90" s="95"/>
      <c r="F90" s="95"/>
      <c r="G90" s="96"/>
      <c r="H90" s="94"/>
      <c r="I90" s="97"/>
      <c r="J90" s="98"/>
      <c r="K90" s="94"/>
      <c r="L90" s="99"/>
      <c r="M90" s="99"/>
      <c r="N90" s="99"/>
      <c r="O90" s="99"/>
      <c r="P90" s="100"/>
    </row>
    <row r="91" spans="1:22">
      <c r="A91" s="40"/>
      <c r="B91" s="24"/>
      <c r="C91" s="105"/>
      <c r="D91" s="105"/>
      <c r="E91" s="115"/>
      <c r="F91" s="115"/>
      <c r="G91" s="106"/>
      <c r="H91" s="105"/>
      <c r="I91" s="136"/>
      <c r="J91" s="137"/>
      <c r="K91" s="105"/>
      <c r="L91" s="74"/>
      <c r="M91" s="74"/>
      <c r="N91" s="74"/>
      <c r="O91" s="74"/>
      <c r="P91" s="110"/>
      <c r="Q91" s="39"/>
      <c r="R91" s="52"/>
      <c r="S91" s="39"/>
      <c r="T91" s="39"/>
      <c r="U91" s="39"/>
      <c r="V91" s="39"/>
    </row>
    <row r="92" spans="1:22">
      <c r="A92" s="36"/>
      <c r="B92" s="24"/>
      <c r="C92" s="105"/>
      <c r="D92" s="105"/>
      <c r="E92" s="115"/>
      <c r="F92" s="115"/>
      <c r="G92" s="106"/>
      <c r="H92" s="105"/>
      <c r="I92" s="136"/>
      <c r="J92" s="137"/>
      <c r="K92" s="105"/>
      <c r="L92" s="74"/>
      <c r="M92" s="74"/>
      <c r="N92" s="74"/>
      <c r="O92" s="74"/>
      <c r="P92" s="110"/>
      <c r="Q92" s="39"/>
      <c r="R92" s="39"/>
      <c r="S92" s="39"/>
      <c r="T92" s="39"/>
      <c r="U92" s="39"/>
      <c r="V92" s="39"/>
    </row>
    <row r="93" spans="1:22" s="39" customFormat="1">
      <c r="A93" s="36"/>
      <c r="B93" s="24"/>
      <c r="C93" s="105"/>
      <c r="D93" s="105"/>
      <c r="E93" s="115"/>
      <c r="F93" s="115"/>
      <c r="G93" s="106"/>
      <c r="H93" s="105"/>
      <c r="I93" s="136"/>
      <c r="J93" s="137"/>
      <c r="K93" s="105"/>
      <c r="L93" s="74"/>
      <c r="M93" s="74"/>
      <c r="N93" s="74"/>
      <c r="O93" s="74"/>
      <c r="P93" s="110"/>
    </row>
    <row r="94" spans="1:22">
      <c r="A94" s="36"/>
      <c r="B94" s="24"/>
      <c r="C94" s="22"/>
      <c r="D94" s="22"/>
      <c r="E94" s="53"/>
      <c r="F94" s="53"/>
      <c r="G94" s="39"/>
      <c r="H94" s="22"/>
      <c r="I94" s="136"/>
      <c r="J94" s="137"/>
      <c r="K94" s="22"/>
      <c r="L94" s="17"/>
      <c r="M94" s="74"/>
      <c r="N94" s="17"/>
      <c r="O94" s="17"/>
      <c r="P94" s="108"/>
      <c r="Q94" s="39"/>
      <c r="R94" s="39"/>
      <c r="S94" s="39"/>
      <c r="T94" s="39"/>
      <c r="U94" s="39"/>
      <c r="V94" s="39"/>
    </row>
    <row r="95" spans="1:22" s="50" customFormat="1">
      <c r="A95" s="36"/>
      <c r="B95" s="24"/>
      <c r="C95" s="22"/>
      <c r="D95" s="22"/>
      <c r="E95" s="53"/>
      <c r="F95" s="53"/>
      <c r="G95" s="39"/>
      <c r="H95" s="22"/>
      <c r="I95" s="136"/>
      <c r="J95" s="137"/>
      <c r="K95" s="22"/>
      <c r="L95" s="17"/>
      <c r="M95" s="74"/>
      <c r="N95" s="17"/>
      <c r="O95" s="17"/>
      <c r="P95" s="22"/>
      <c r="Q95" s="39"/>
      <c r="R95" s="39"/>
      <c r="S95" s="53"/>
      <c r="T95" s="39"/>
      <c r="U95" s="39"/>
      <c r="V95" s="39"/>
    </row>
    <row r="96" spans="1:22">
      <c r="A96" s="40"/>
      <c r="B96" s="24"/>
      <c r="C96" s="22"/>
      <c r="D96" s="22"/>
      <c r="E96" s="53"/>
      <c r="F96" s="53"/>
      <c r="G96" s="39"/>
      <c r="H96" s="22"/>
      <c r="I96" s="136"/>
      <c r="J96" s="137"/>
      <c r="K96" s="22"/>
      <c r="L96" s="17"/>
      <c r="M96" s="74"/>
      <c r="N96" s="17"/>
      <c r="O96" s="17"/>
      <c r="P96" s="108"/>
      <c r="Q96" s="39"/>
      <c r="R96" s="39"/>
      <c r="S96" s="39"/>
      <c r="T96" s="39"/>
      <c r="U96" s="39"/>
      <c r="V96" s="39"/>
    </row>
    <row r="97" spans="1:22">
      <c r="A97" s="36"/>
      <c r="B97" s="24"/>
      <c r="C97" s="22"/>
      <c r="D97" s="22"/>
      <c r="E97" s="53"/>
      <c r="F97" s="53"/>
      <c r="G97" s="39"/>
      <c r="H97" s="22"/>
      <c r="I97" s="136"/>
      <c r="J97" s="137"/>
      <c r="K97" s="22"/>
      <c r="L97" s="54"/>
      <c r="M97" s="74"/>
      <c r="N97" s="17"/>
      <c r="O97" s="17"/>
      <c r="P97" s="108"/>
      <c r="Q97" s="39"/>
      <c r="R97" s="39"/>
      <c r="S97" s="39"/>
      <c r="T97" s="39"/>
      <c r="U97" s="39"/>
      <c r="V97" s="39"/>
    </row>
    <row r="98" spans="1:22">
      <c r="A98" s="36"/>
      <c r="B98" s="24"/>
      <c r="C98" s="22"/>
      <c r="D98" s="22"/>
      <c r="E98" s="53"/>
      <c r="F98" s="53"/>
      <c r="G98" s="39"/>
      <c r="H98" s="22"/>
      <c r="I98" s="136"/>
      <c r="J98" s="137"/>
      <c r="K98" s="22"/>
      <c r="L98" s="17"/>
      <c r="M98" s="74"/>
      <c r="N98" s="17"/>
      <c r="O98" s="17"/>
      <c r="P98" s="108"/>
      <c r="Q98" s="39"/>
      <c r="R98" s="39"/>
      <c r="S98" s="39"/>
      <c r="T98" s="39"/>
      <c r="U98" s="39"/>
      <c r="V98" s="39"/>
    </row>
    <row r="99" spans="1:22">
      <c r="A99" s="36"/>
      <c r="B99" s="24"/>
      <c r="C99" s="22"/>
      <c r="D99" s="22"/>
      <c r="E99" s="53"/>
      <c r="F99" s="53"/>
      <c r="G99" s="39"/>
      <c r="H99" s="22"/>
      <c r="I99" s="136"/>
      <c r="J99" s="137"/>
      <c r="K99" s="22"/>
      <c r="L99" s="17"/>
      <c r="M99" s="74"/>
      <c r="N99" s="17"/>
      <c r="O99" s="17"/>
      <c r="P99" s="108"/>
      <c r="Q99" s="39"/>
      <c r="R99" s="39"/>
      <c r="S99" s="39"/>
      <c r="T99" s="39"/>
      <c r="U99" s="39"/>
      <c r="V99" s="39"/>
    </row>
    <row r="100" spans="1:22">
      <c r="A100" s="36"/>
      <c r="B100" s="24"/>
      <c r="C100" s="22"/>
      <c r="D100" s="22"/>
      <c r="E100" s="53"/>
      <c r="F100" s="53"/>
      <c r="G100" s="39"/>
      <c r="H100" s="22"/>
      <c r="I100" s="136"/>
      <c r="J100" s="137"/>
      <c r="K100" s="22"/>
      <c r="L100" s="17"/>
      <c r="M100" s="74"/>
      <c r="N100" s="17"/>
      <c r="O100" s="17"/>
      <c r="P100" s="108"/>
      <c r="Q100" s="39"/>
      <c r="R100" s="39"/>
      <c r="S100" s="39"/>
      <c r="T100" s="39"/>
      <c r="U100" s="39"/>
      <c r="V100" s="39"/>
    </row>
    <row r="101" spans="1:22">
      <c r="A101" s="36"/>
      <c r="B101" s="24"/>
      <c r="C101" s="22"/>
      <c r="D101" s="22"/>
      <c r="E101" s="53"/>
      <c r="F101" s="53"/>
      <c r="G101" s="39"/>
      <c r="H101" s="22"/>
      <c r="I101" s="136"/>
      <c r="J101" s="137"/>
      <c r="K101" s="22"/>
      <c r="L101" s="17"/>
      <c r="M101" s="74"/>
      <c r="N101" s="17"/>
      <c r="O101" s="54"/>
      <c r="P101" s="108"/>
      <c r="Q101" s="39"/>
      <c r="R101" s="39"/>
      <c r="S101" s="39"/>
      <c r="T101" s="39"/>
      <c r="U101" s="39"/>
      <c r="V101" s="39"/>
    </row>
    <row r="102" spans="1:22" s="50" customFormat="1">
      <c r="A102" s="55"/>
      <c r="B102" s="43"/>
      <c r="C102" s="47"/>
      <c r="D102" s="47"/>
      <c r="E102" s="52"/>
      <c r="F102" s="52"/>
      <c r="H102" s="47"/>
      <c r="I102" s="97"/>
      <c r="J102" s="98"/>
      <c r="K102" s="47"/>
      <c r="L102" s="49"/>
      <c r="M102" s="99"/>
      <c r="N102" s="49"/>
      <c r="O102" s="49"/>
      <c r="P102" s="82"/>
      <c r="R102" s="52"/>
    </row>
    <row r="103" spans="1:22">
      <c r="A103" s="36"/>
      <c r="B103" s="24"/>
      <c r="C103" s="22"/>
      <c r="D103" s="22"/>
      <c r="E103" s="53"/>
      <c r="F103" s="53"/>
      <c r="G103" s="39"/>
      <c r="H103" s="22"/>
      <c r="I103" s="136"/>
      <c r="J103" s="137"/>
      <c r="K103" s="22"/>
      <c r="L103" s="17"/>
      <c r="M103" s="74"/>
      <c r="N103" s="17"/>
      <c r="O103" s="17"/>
      <c r="P103" s="108"/>
      <c r="Q103" s="39"/>
      <c r="R103" s="39"/>
      <c r="S103" s="39"/>
      <c r="T103" s="39"/>
      <c r="U103" s="39"/>
      <c r="V103" s="39"/>
    </row>
    <row r="104" spans="1:22">
      <c r="A104" s="36"/>
      <c r="B104" s="24"/>
      <c r="C104" s="22"/>
      <c r="D104" s="22"/>
      <c r="E104" s="53"/>
      <c r="F104" s="53"/>
      <c r="G104" s="39"/>
      <c r="H104" s="22"/>
      <c r="I104" s="136"/>
      <c r="J104" s="137"/>
      <c r="K104" s="22"/>
      <c r="L104" s="17"/>
      <c r="M104" s="74"/>
      <c r="N104" s="17"/>
      <c r="O104" s="17"/>
      <c r="P104" s="108"/>
      <c r="Q104" s="39"/>
      <c r="R104" s="39"/>
      <c r="S104" s="39"/>
      <c r="T104" s="39"/>
      <c r="U104" s="39"/>
      <c r="V104" s="39"/>
    </row>
    <row r="105" spans="1:22" s="50" customFormat="1">
      <c r="A105" s="36"/>
      <c r="B105" s="24"/>
      <c r="C105" s="22"/>
      <c r="D105" s="22"/>
      <c r="E105" s="53"/>
      <c r="F105" s="53"/>
      <c r="G105" s="39"/>
      <c r="H105" s="22"/>
      <c r="I105" s="136"/>
      <c r="J105" s="137"/>
      <c r="K105" s="22"/>
      <c r="L105" s="17"/>
      <c r="M105" s="74"/>
      <c r="N105" s="17"/>
      <c r="O105" s="17"/>
      <c r="P105" s="108"/>
      <c r="Q105" s="39"/>
      <c r="R105" s="39"/>
      <c r="S105" s="53"/>
      <c r="T105" s="39"/>
      <c r="U105" s="39"/>
      <c r="V105" s="39"/>
    </row>
    <row r="106" spans="1:22">
      <c r="A106" s="40"/>
      <c r="B106" s="24"/>
      <c r="C106" s="22"/>
      <c r="D106" s="22"/>
      <c r="E106" s="53"/>
      <c r="F106" s="53"/>
      <c r="G106" s="39"/>
      <c r="H106" s="22"/>
      <c r="I106" s="136"/>
      <c r="J106" s="137"/>
      <c r="K106" s="22"/>
      <c r="L106" s="17"/>
      <c r="M106" s="74"/>
      <c r="N106" s="17"/>
      <c r="O106" s="17"/>
      <c r="P106" s="108"/>
      <c r="Q106" s="39"/>
      <c r="R106" s="39"/>
      <c r="S106" s="39"/>
      <c r="T106" s="39"/>
      <c r="U106" s="39"/>
      <c r="V106" s="39"/>
    </row>
    <row r="107" spans="1:22">
      <c r="A107" s="36"/>
      <c r="B107" s="24"/>
      <c r="C107" s="22"/>
      <c r="D107" s="22"/>
      <c r="E107" s="53"/>
      <c r="F107" s="53"/>
      <c r="G107" s="39"/>
      <c r="H107" s="22"/>
      <c r="I107" s="136"/>
      <c r="J107" s="137"/>
      <c r="K107" s="22"/>
      <c r="L107" s="17"/>
      <c r="M107" s="74"/>
      <c r="N107" s="17"/>
      <c r="O107" s="17"/>
      <c r="P107" s="108"/>
      <c r="Q107" s="39"/>
      <c r="R107" s="39"/>
      <c r="S107" s="39"/>
      <c r="T107" s="39"/>
      <c r="U107" s="39"/>
      <c r="V107" s="39"/>
    </row>
    <row r="108" spans="1:22">
      <c r="A108" s="36"/>
      <c r="B108" s="24"/>
      <c r="C108" s="22"/>
      <c r="D108" s="22"/>
      <c r="E108" s="53"/>
      <c r="F108" s="53"/>
      <c r="G108" s="39"/>
      <c r="H108" s="22"/>
      <c r="I108" s="136"/>
      <c r="J108" s="137"/>
      <c r="K108" s="22"/>
      <c r="L108" s="17"/>
      <c r="M108" s="74"/>
      <c r="N108" s="17"/>
      <c r="O108" s="17"/>
      <c r="P108" s="108"/>
      <c r="Q108" s="39"/>
      <c r="R108" s="39"/>
      <c r="S108" s="39"/>
      <c r="T108" s="39"/>
      <c r="U108" s="39"/>
      <c r="V108" s="39"/>
    </row>
    <row r="109" spans="1:22">
      <c r="A109" s="36"/>
      <c r="B109" s="24"/>
      <c r="C109" s="22"/>
      <c r="D109" s="22"/>
      <c r="E109" s="53"/>
      <c r="F109" s="53"/>
      <c r="G109" s="39"/>
      <c r="H109" s="22"/>
      <c r="I109" s="136"/>
      <c r="J109" s="137"/>
      <c r="K109" s="22"/>
      <c r="L109" s="17"/>
      <c r="M109" s="74"/>
      <c r="N109" s="17"/>
      <c r="O109" s="17"/>
      <c r="P109" s="108"/>
      <c r="Q109" s="39"/>
      <c r="R109" s="39"/>
      <c r="S109" s="39"/>
      <c r="T109" s="39"/>
      <c r="U109" s="39"/>
      <c r="V109" s="39"/>
    </row>
    <row r="110" spans="1:22">
      <c r="A110" s="36"/>
      <c r="B110" s="24"/>
      <c r="C110" s="22"/>
      <c r="D110" s="22"/>
      <c r="E110" s="53"/>
      <c r="F110" s="53"/>
      <c r="G110" s="39"/>
      <c r="H110" s="22"/>
      <c r="I110" s="136"/>
      <c r="J110" s="137"/>
      <c r="K110" s="22"/>
      <c r="L110" s="17"/>
      <c r="M110" s="74"/>
      <c r="N110" s="17"/>
      <c r="O110" s="17"/>
      <c r="P110" s="108"/>
      <c r="Q110" s="39"/>
      <c r="R110" s="53"/>
      <c r="S110" s="39"/>
      <c r="T110" s="39"/>
      <c r="U110" s="39"/>
      <c r="V110" s="39"/>
    </row>
    <row r="111" spans="1:22">
      <c r="A111" s="36"/>
      <c r="B111" s="24"/>
      <c r="C111" s="22"/>
      <c r="D111" s="22"/>
      <c r="E111" s="53"/>
      <c r="F111" s="53"/>
      <c r="G111" s="39"/>
      <c r="H111" s="22"/>
      <c r="I111" s="136"/>
      <c r="J111" s="137"/>
      <c r="K111" s="22"/>
      <c r="L111" s="17"/>
      <c r="M111" s="74"/>
      <c r="N111" s="17"/>
      <c r="O111" s="17"/>
      <c r="P111" s="108"/>
      <c r="Q111" s="39"/>
      <c r="R111" s="39"/>
      <c r="S111" s="39"/>
      <c r="T111" s="39"/>
      <c r="U111" s="39"/>
      <c r="V111" s="39"/>
    </row>
    <row r="112" spans="1:22">
      <c r="A112" s="36"/>
      <c r="B112" s="24"/>
      <c r="C112" s="22"/>
      <c r="D112" s="22"/>
      <c r="E112" s="53"/>
      <c r="F112" s="53"/>
      <c r="G112" s="39"/>
      <c r="H112" s="22"/>
      <c r="I112" s="136"/>
      <c r="J112" s="137"/>
      <c r="K112" s="22"/>
      <c r="L112" s="17"/>
      <c r="M112" s="74"/>
      <c r="N112" s="17"/>
      <c r="O112" s="17"/>
      <c r="P112" s="22"/>
      <c r="Q112" s="39"/>
      <c r="R112" s="39"/>
      <c r="S112" s="39"/>
      <c r="T112" s="39"/>
      <c r="U112" s="39"/>
      <c r="V112" s="39"/>
    </row>
    <row r="113" spans="1:22">
      <c r="A113" s="36"/>
      <c r="B113" s="24"/>
      <c r="C113" s="22"/>
      <c r="D113" s="22"/>
      <c r="E113" s="53"/>
      <c r="F113" s="53"/>
      <c r="G113" s="39"/>
      <c r="H113" s="22"/>
      <c r="I113" s="136"/>
      <c r="J113" s="137"/>
      <c r="K113" s="22"/>
      <c r="L113" s="17"/>
      <c r="M113" s="74"/>
      <c r="N113" s="17"/>
      <c r="O113" s="17"/>
      <c r="P113" s="22"/>
      <c r="Q113" s="39"/>
      <c r="R113" s="39"/>
      <c r="S113" s="39"/>
      <c r="T113" s="39"/>
      <c r="U113" s="39"/>
      <c r="V113" s="39"/>
    </row>
    <row r="114" spans="1:22">
      <c r="A114" s="36"/>
      <c r="B114" s="24"/>
      <c r="C114" s="22"/>
      <c r="D114" s="22"/>
      <c r="E114" s="53"/>
      <c r="F114" s="53"/>
      <c r="G114" s="39"/>
      <c r="H114" s="22"/>
      <c r="I114" s="136"/>
      <c r="J114" s="137"/>
      <c r="K114" s="22"/>
      <c r="L114" s="17"/>
      <c r="M114" s="74"/>
      <c r="N114" s="17"/>
      <c r="O114" s="17"/>
      <c r="P114" s="22"/>
      <c r="Q114" s="39"/>
      <c r="R114" s="39"/>
      <c r="S114" s="39"/>
      <c r="T114" s="39"/>
      <c r="U114" s="39"/>
      <c r="V114" s="39"/>
    </row>
    <row r="115" spans="1:22" s="50" customFormat="1">
      <c r="A115" s="36"/>
      <c r="B115" s="24"/>
      <c r="C115" s="22"/>
      <c r="D115" s="22"/>
      <c r="E115" s="53"/>
      <c r="F115" s="53"/>
      <c r="G115" s="39"/>
      <c r="H115" s="22"/>
      <c r="I115" s="136"/>
      <c r="J115" s="137"/>
      <c r="K115" s="22"/>
      <c r="L115" s="17"/>
      <c r="M115" s="74"/>
      <c r="N115" s="17"/>
      <c r="O115" s="17"/>
      <c r="P115" s="108"/>
      <c r="Q115" s="39"/>
      <c r="R115" s="39"/>
      <c r="S115" s="53"/>
      <c r="T115" s="39"/>
      <c r="U115" s="39"/>
      <c r="V115" s="39"/>
    </row>
    <row r="116" spans="1:22">
      <c r="A116" s="40"/>
      <c r="B116" s="24"/>
      <c r="C116" s="22"/>
      <c r="D116" s="22"/>
      <c r="E116" s="53"/>
      <c r="F116" s="53"/>
      <c r="G116" s="39"/>
      <c r="H116" s="22"/>
      <c r="I116" s="136"/>
      <c r="J116" s="137"/>
      <c r="K116" s="22"/>
      <c r="L116" s="17"/>
      <c r="M116" s="74"/>
      <c r="N116" s="17"/>
      <c r="O116" s="17"/>
      <c r="P116" s="108"/>
      <c r="Q116" s="39"/>
      <c r="R116" s="39"/>
      <c r="S116" s="39"/>
      <c r="T116" s="39"/>
      <c r="U116" s="39"/>
      <c r="V116" s="39"/>
    </row>
    <row r="117" spans="1:22">
      <c r="A117" s="36"/>
      <c r="B117" s="24"/>
      <c r="C117" s="22"/>
      <c r="D117" s="22"/>
      <c r="E117" s="53"/>
      <c r="F117" s="53"/>
      <c r="G117" s="39"/>
      <c r="H117" s="22"/>
      <c r="I117" s="136"/>
      <c r="J117" s="137"/>
      <c r="K117" s="22"/>
      <c r="L117" s="17"/>
      <c r="M117" s="74"/>
      <c r="N117" s="17"/>
      <c r="O117" s="17"/>
      <c r="P117" s="108"/>
      <c r="Q117" s="39"/>
      <c r="R117" s="39"/>
      <c r="S117" s="39"/>
      <c r="T117" s="39"/>
      <c r="U117" s="39"/>
      <c r="V117" s="39"/>
    </row>
    <row r="118" spans="1:22">
      <c r="A118" s="36"/>
      <c r="B118" s="24"/>
      <c r="C118" s="22"/>
      <c r="D118" s="22"/>
      <c r="E118" s="53"/>
      <c r="F118" s="53"/>
      <c r="G118" s="39"/>
      <c r="H118" s="22"/>
      <c r="I118" s="136"/>
      <c r="J118" s="137"/>
      <c r="K118" s="22"/>
      <c r="L118" s="17"/>
      <c r="M118" s="74"/>
      <c r="N118" s="17"/>
      <c r="O118" s="17"/>
      <c r="P118" s="22"/>
      <c r="Q118" s="39"/>
      <c r="R118" s="39"/>
      <c r="S118" s="39"/>
      <c r="T118" s="39"/>
      <c r="U118" s="39"/>
      <c r="V118" s="39"/>
    </row>
    <row r="119" spans="1:22">
      <c r="A119" s="36"/>
      <c r="B119" s="24"/>
      <c r="C119" s="22"/>
      <c r="D119" s="22"/>
      <c r="E119" s="53"/>
      <c r="F119" s="53"/>
      <c r="G119" s="39"/>
      <c r="H119" s="22"/>
      <c r="I119" s="136"/>
      <c r="J119" s="137"/>
      <c r="K119" s="22"/>
      <c r="L119" s="17"/>
      <c r="M119" s="74"/>
      <c r="N119" s="17"/>
      <c r="O119" s="17"/>
      <c r="P119" s="108"/>
      <c r="Q119" s="39"/>
      <c r="R119" s="39"/>
      <c r="S119" s="39"/>
      <c r="T119" s="39"/>
      <c r="U119" s="39"/>
      <c r="V119" s="39"/>
    </row>
    <row r="120" spans="1:22" s="50" customFormat="1">
      <c r="A120" s="55"/>
      <c r="B120" s="43"/>
      <c r="C120" s="47"/>
      <c r="D120" s="47"/>
      <c r="E120" s="52"/>
      <c r="F120" s="52"/>
      <c r="H120" s="47"/>
      <c r="I120" s="97"/>
      <c r="J120" s="98"/>
      <c r="K120" s="47"/>
      <c r="L120" s="49"/>
      <c r="M120" s="99"/>
      <c r="N120" s="49"/>
      <c r="O120" s="49"/>
      <c r="P120" s="82"/>
      <c r="R120" s="52"/>
    </row>
    <row r="121" spans="1:22">
      <c r="A121" s="40"/>
      <c r="B121" s="24"/>
      <c r="C121" s="22"/>
      <c r="D121" s="22"/>
      <c r="E121" s="53"/>
      <c r="F121" s="53"/>
      <c r="G121" s="39"/>
      <c r="H121" s="22"/>
      <c r="I121" s="136"/>
      <c r="J121" s="137"/>
      <c r="K121" s="22"/>
      <c r="L121" s="17"/>
      <c r="M121" s="74"/>
      <c r="N121" s="17"/>
      <c r="O121" s="17"/>
      <c r="P121" s="108"/>
      <c r="Q121" s="39"/>
      <c r="R121" s="39"/>
      <c r="S121" s="39"/>
      <c r="T121" s="39"/>
      <c r="U121" s="39"/>
      <c r="V121" s="39"/>
    </row>
    <row r="122" spans="1:22">
      <c r="A122" s="36"/>
      <c r="B122" s="24"/>
      <c r="C122" s="22"/>
      <c r="D122" s="22"/>
      <c r="E122" s="53"/>
      <c r="F122" s="53"/>
      <c r="G122" s="39"/>
      <c r="H122" s="22"/>
      <c r="I122" s="136"/>
      <c r="J122" s="137"/>
      <c r="K122" s="22"/>
      <c r="L122" s="17"/>
      <c r="M122" s="74"/>
      <c r="N122" s="17"/>
      <c r="O122" s="17"/>
      <c r="P122" s="108"/>
      <c r="Q122" s="39"/>
      <c r="R122" s="39"/>
      <c r="S122" s="39"/>
      <c r="T122" s="39"/>
      <c r="U122" s="39"/>
      <c r="V122" s="39"/>
    </row>
    <row r="123" spans="1:22">
      <c r="A123" s="36"/>
      <c r="B123" s="24"/>
      <c r="C123" s="22"/>
      <c r="D123" s="22"/>
      <c r="E123" s="53"/>
      <c r="F123" s="53"/>
      <c r="G123" s="39"/>
      <c r="H123" s="22"/>
      <c r="I123" s="136"/>
      <c r="J123" s="137"/>
      <c r="K123" s="22"/>
      <c r="L123" s="17"/>
      <c r="M123" s="74"/>
      <c r="N123" s="17"/>
      <c r="O123" s="17"/>
      <c r="P123" s="108"/>
      <c r="Q123" s="39"/>
      <c r="R123" s="39"/>
      <c r="S123" s="39"/>
      <c r="T123" s="39"/>
      <c r="U123" s="39"/>
      <c r="V123" s="39"/>
    </row>
    <row r="124" spans="1:22">
      <c r="A124" s="36"/>
      <c r="B124" s="24"/>
      <c r="C124" s="22"/>
      <c r="D124" s="22"/>
      <c r="E124" s="53"/>
      <c r="F124" s="53"/>
      <c r="G124" s="39"/>
      <c r="H124" s="22"/>
      <c r="I124" s="136"/>
      <c r="J124" s="137"/>
      <c r="K124" s="22"/>
      <c r="L124" s="17"/>
      <c r="M124" s="74"/>
      <c r="N124" s="17"/>
      <c r="O124" s="17"/>
      <c r="P124" s="108"/>
      <c r="Q124" s="39"/>
      <c r="R124" s="39"/>
      <c r="S124" s="39"/>
      <c r="T124" s="39"/>
      <c r="U124" s="39"/>
      <c r="V124" s="39"/>
    </row>
    <row r="125" spans="1:22" s="50" customFormat="1">
      <c r="A125" s="36"/>
      <c r="B125" s="24"/>
      <c r="C125" s="22"/>
      <c r="D125" s="22"/>
      <c r="E125" s="53"/>
      <c r="F125" s="53"/>
      <c r="G125" s="39"/>
      <c r="H125" s="22"/>
      <c r="I125" s="136"/>
      <c r="J125" s="137"/>
      <c r="K125" s="22"/>
      <c r="L125" s="17"/>
      <c r="M125" s="74"/>
      <c r="N125" s="17"/>
      <c r="O125" s="17"/>
      <c r="P125" s="108"/>
      <c r="Q125" s="39"/>
      <c r="R125" s="39"/>
      <c r="S125" s="39"/>
      <c r="T125" s="39"/>
      <c r="U125" s="39"/>
      <c r="V125" s="39"/>
    </row>
    <row r="126" spans="1:22">
      <c r="A126" s="40"/>
      <c r="B126" s="24"/>
      <c r="C126" s="22"/>
      <c r="D126" s="22"/>
      <c r="E126" s="53"/>
      <c r="F126" s="53"/>
      <c r="G126" s="39"/>
      <c r="H126" s="22"/>
      <c r="I126" s="136"/>
      <c r="J126" s="137"/>
      <c r="K126" s="22"/>
      <c r="L126" s="17"/>
      <c r="M126" s="74"/>
      <c r="N126" s="17"/>
      <c r="O126" s="17"/>
      <c r="P126" s="108"/>
      <c r="Q126" s="39"/>
      <c r="R126" s="39"/>
      <c r="S126" s="39"/>
      <c r="T126" s="39"/>
      <c r="U126" s="39"/>
      <c r="V126" s="39"/>
    </row>
    <row r="127" spans="1:22">
      <c r="A127" s="36"/>
      <c r="B127" s="24"/>
      <c r="C127" s="22"/>
      <c r="D127" s="22"/>
      <c r="E127" s="53"/>
      <c r="F127" s="53"/>
      <c r="G127" s="39"/>
      <c r="H127" s="22"/>
      <c r="I127" s="136"/>
      <c r="J127" s="137"/>
      <c r="K127" s="22"/>
      <c r="L127" s="17"/>
      <c r="M127" s="74"/>
      <c r="N127" s="17"/>
      <c r="O127" s="17"/>
      <c r="P127" s="108"/>
      <c r="Q127" s="39"/>
      <c r="R127" s="39"/>
      <c r="S127" s="39"/>
      <c r="T127" s="39"/>
      <c r="U127" s="39"/>
      <c r="V127" s="39"/>
    </row>
    <row r="128" spans="1:22">
      <c r="A128" s="36"/>
      <c r="B128" s="24"/>
      <c r="C128" s="22"/>
      <c r="D128" s="22"/>
      <c r="E128" s="53"/>
      <c r="F128" s="53"/>
      <c r="G128" s="39"/>
      <c r="H128" s="22"/>
      <c r="I128" s="136"/>
      <c r="J128" s="137"/>
      <c r="K128" s="22"/>
      <c r="L128" s="17"/>
      <c r="M128" s="74"/>
      <c r="N128" s="17"/>
      <c r="O128" s="17"/>
      <c r="P128" s="108"/>
      <c r="Q128" s="39"/>
      <c r="R128" s="39"/>
      <c r="S128" s="39"/>
      <c r="T128" s="39"/>
      <c r="U128" s="39"/>
      <c r="V128" s="39"/>
    </row>
    <row r="129" spans="1:22">
      <c r="A129" s="36"/>
      <c r="B129" s="24"/>
      <c r="C129" s="22"/>
      <c r="D129" s="22"/>
      <c r="E129" s="53"/>
      <c r="F129" s="53"/>
      <c r="G129" s="39"/>
      <c r="H129" s="22"/>
      <c r="I129" s="136"/>
      <c r="J129" s="137"/>
      <c r="K129" s="22"/>
      <c r="L129" s="17"/>
      <c r="M129" s="74"/>
      <c r="N129" s="17"/>
      <c r="O129" s="17"/>
      <c r="P129" s="108"/>
      <c r="Q129" s="39"/>
      <c r="R129" s="39"/>
      <c r="S129" s="39"/>
      <c r="T129" s="39"/>
      <c r="U129" s="39"/>
      <c r="V129" s="39"/>
    </row>
    <row r="130" spans="1:22">
      <c r="A130" s="36"/>
      <c r="B130" s="24"/>
      <c r="C130" s="22"/>
      <c r="D130" s="22"/>
      <c r="E130" s="53"/>
      <c r="F130" s="53"/>
      <c r="G130" s="39"/>
      <c r="H130" s="22"/>
      <c r="I130" s="136"/>
      <c r="J130" s="137"/>
      <c r="K130" s="22"/>
      <c r="L130" s="17"/>
      <c r="M130" s="74"/>
      <c r="N130" s="17"/>
      <c r="O130" s="17"/>
      <c r="P130" s="108"/>
      <c r="Q130" s="39"/>
      <c r="R130" s="39"/>
      <c r="S130" s="39"/>
      <c r="T130" s="39"/>
      <c r="U130" s="39"/>
      <c r="V130" s="39"/>
    </row>
    <row r="131" spans="1:22">
      <c r="A131" s="36"/>
      <c r="B131" s="24"/>
      <c r="C131" s="22"/>
      <c r="D131" s="22"/>
      <c r="E131" s="53"/>
      <c r="F131" s="53"/>
      <c r="G131" s="39"/>
      <c r="H131" s="22"/>
      <c r="I131" s="136"/>
      <c r="J131" s="137"/>
      <c r="K131" s="22"/>
      <c r="L131" s="17"/>
      <c r="M131" s="74"/>
      <c r="N131" s="17"/>
      <c r="O131" s="17"/>
      <c r="P131" s="108"/>
      <c r="Q131" s="39"/>
      <c r="R131" s="39"/>
      <c r="S131" s="39"/>
      <c r="T131" s="39"/>
      <c r="U131" s="39"/>
      <c r="V131" s="39"/>
    </row>
    <row r="132" spans="1:22">
      <c r="A132" s="36"/>
      <c r="B132" s="24"/>
      <c r="C132" s="22"/>
      <c r="D132" s="22"/>
      <c r="E132" s="53"/>
      <c r="F132" s="53"/>
      <c r="G132" s="39"/>
      <c r="H132" s="22"/>
      <c r="I132" s="136"/>
      <c r="J132" s="137"/>
      <c r="K132" s="22"/>
      <c r="L132" s="17"/>
      <c r="M132" s="74"/>
      <c r="N132" s="17"/>
      <c r="O132" s="17"/>
      <c r="P132" s="108"/>
      <c r="Q132" s="39"/>
      <c r="R132" s="39"/>
      <c r="S132" s="39"/>
      <c r="T132" s="39"/>
      <c r="U132" s="39"/>
      <c r="V132" s="39"/>
    </row>
    <row r="133" spans="1:22">
      <c r="A133" s="36"/>
      <c r="B133" s="24"/>
      <c r="C133" s="22"/>
      <c r="D133" s="22"/>
      <c r="E133" s="53"/>
      <c r="F133" s="53"/>
      <c r="G133" s="39"/>
      <c r="H133" s="22"/>
      <c r="I133" s="136"/>
      <c r="J133" s="137"/>
      <c r="K133" s="22"/>
      <c r="L133" s="17"/>
      <c r="M133" s="74"/>
      <c r="N133" s="17"/>
      <c r="O133" s="17"/>
      <c r="P133" s="108"/>
      <c r="Q133" s="39"/>
      <c r="R133" s="39"/>
      <c r="S133" s="39"/>
      <c r="T133" s="39"/>
      <c r="U133" s="39"/>
      <c r="V133" s="39"/>
    </row>
    <row r="134" spans="1:22">
      <c r="A134" s="36"/>
      <c r="B134" s="24"/>
      <c r="C134" s="22"/>
      <c r="D134" s="22"/>
      <c r="E134" s="53"/>
      <c r="F134" s="53"/>
      <c r="G134" s="39"/>
      <c r="H134" s="22"/>
      <c r="I134" s="136"/>
      <c r="J134" s="137"/>
      <c r="K134" s="22"/>
      <c r="L134" s="17"/>
      <c r="M134" s="74"/>
      <c r="N134" s="17"/>
      <c r="O134" s="17"/>
      <c r="P134" s="108"/>
      <c r="Q134" s="39"/>
      <c r="R134" s="39"/>
      <c r="S134" s="39"/>
      <c r="T134" s="39"/>
      <c r="U134" s="39"/>
      <c r="V134" s="39"/>
    </row>
    <row r="135" spans="1:22" s="50" customFormat="1">
      <c r="A135" s="55"/>
      <c r="B135" s="96"/>
      <c r="C135" s="47"/>
      <c r="D135" s="47"/>
      <c r="E135" s="52"/>
      <c r="F135" s="52"/>
      <c r="H135" s="47"/>
      <c r="I135" s="97"/>
      <c r="J135" s="98"/>
      <c r="K135" s="47"/>
      <c r="L135" s="49"/>
      <c r="M135" s="99"/>
      <c r="N135" s="49"/>
      <c r="O135" s="49"/>
      <c r="P135" s="82"/>
      <c r="S135" s="52"/>
    </row>
    <row r="136" spans="1:22">
      <c r="A136" s="40"/>
      <c r="B136" s="24"/>
      <c r="C136" s="22"/>
      <c r="D136" s="22"/>
      <c r="E136" s="53"/>
      <c r="F136" s="53"/>
      <c r="G136" s="39"/>
      <c r="H136" s="22"/>
      <c r="I136" s="136"/>
      <c r="J136" s="137"/>
      <c r="K136" s="22"/>
      <c r="L136" s="17"/>
      <c r="M136" s="74"/>
      <c r="N136" s="17"/>
      <c r="O136" s="17"/>
      <c r="P136" s="108"/>
      <c r="Q136" s="39"/>
      <c r="R136" s="39"/>
      <c r="S136" s="39"/>
      <c r="T136" s="39"/>
      <c r="U136" s="39"/>
      <c r="V136" s="39"/>
    </row>
    <row r="137" spans="1:22">
      <c r="A137" s="36"/>
      <c r="B137" s="24"/>
      <c r="C137" s="22"/>
      <c r="D137" s="22"/>
      <c r="E137" s="53"/>
      <c r="F137" s="53"/>
      <c r="G137" s="39"/>
      <c r="H137" s="22"/>
      <c r="I137" s="136"/>
      <c r="J137" s="137"/>
      <c r="K137" s="22"/>
      <c r="L137" s="17"/>
      <c r="M137" s="74"/>
      <c r="N137" s="17"/>
      <c r="O137" s="17"/>
      <c r="P137" s="108"/>
      <c r="Q137" s="39"/>
      <c r="R137" s="53"/>
      <c r="S137" s="39"/>
      <c r="T137" s="39"/>
      <c r="U137" s="39"/>
      <c r="V137" s="39"/>
    </row>
    <row r="138" spans="1:22">
      <c r="A138" s="36"/>
      <c r="B138" s="24"/>
      <c r="C138" s="22"/>
      <c r="D138" s="22"/>
      <c r="E138" s="53"/>
      <c r="F138" s="53"/>
      <c r="G138" s="39"/>
      <c r="H138" s="22"/>
      <c r="I138" s="136"/>
      <c r="J138" s="137"/>
      <c r="K138" s="22"/>
      <c r="L138" s="17"/>
      <c r="M138" s="74"/>
      <c r="N138" s="17"/>
      <c r="O138" s="17"/>
      <c r="P138" s="108"/>
      <c r="Q138" s="39"/>
      <c r="R138" s="39"/>
      <c r="S138" s="39"/>
      <c r="T138" s="39"/>
      <c r="U138" s="39"/>
      <c r="V138" s="39"/>
    </row>
    <row r="139" spans="1:22">
      <c r="A139" s="36"/>
      <c r="B139" s="24"/>
      <c r="C139" s="22"/>
      <c r="D139" s="22"/>
      <c r="E139" s="53"/>
      <c r="F139" s="53"/>
      <c r="G139" s="39"/>
      <c r="H139" s="22"/>
      <c r="I139" s="136"/>
      <c r="J139" s="137"/>
      <c r="K139" s="22"/>
      <c r="L139" s="17"/>
      <c r="M139" s="74"/>
      <c r="N139" s="17"/>
      <c r="O139" s="17"/>
      <c r="P139" s="108"/>
      <c r="Q139" s="39"/>
      <c r="R139" s="39"/>
      <c r="S139" s="39"/>
      <c r="T139" s="39"/>
      <c r="U139" s="39"/>
      <c r="V139" s="39"/>
    </row>
    <row r="140" spans="1:22">
      <c r="A140" s="36"/>
      <c r="B140" s="24"/>
      <c r="C140" s="22"/>
      <c r="D140" s="22"/>
      <c r="E140" s="53"/>
      <c r="F140" s="53"/>
      <c r="G140" s="39"/>
      <c r="H140" s="22"/>
      <c r="I140" s="136"/>
      <c r="J140" s="137"/>
      <c r="K140" s="22"/>
      <c r="L140" s="17"/>
      <c r="M140" s="74"/>
      <c r="N140" s="17"/>
      <c r="O140" s="17"/>
      <c r="P140" s="108"/>
      <c r="Q140" s="39"/>
      <c r="R140" s="39"/>
      <c r="S140" s="39"/>
      <c r="T140" s="39"/>
      <c r="U140" s="39"/>
      <c r="V140" s="39"/>
    </row>
    <row r="141" spans="1:22">
      <c r="A141" s="36"/>
      <c r="B141" s="24"/>
      <c r="C141" s="22"/>
      <c r="D141" s="22"/>
      <c r="E141" s="53"/>
      <c r="F141" s="53"/>
      <c r="G141" s="39"/>
      <c r="H141" s="22"/>
      <c r="I141" s="136"/>
      <c r="J141" s="137"/>
      <c r="K141" s="22"/>
      <c r="L141" s="17"/>
      <c r="M141" s="74"/>
      <c r="N141" s="17"/>
      <c r="O141" s="17"/>
      <c r="P141" s="108"/>
      <c r="Q141" s="39"/>
      <c r="R141" s="39"/>
      <c r="S141" s="39"/>
      <c r="T141" s="39"/>
      <c r="U141" s="39"/>
      <c r="V141" s="39"/>
    </row>
    <row r="142" spans="1:22">
      <c r="A142" s="36"/>
      <c r="B142" s="24"/>
      <c r="C142" s="22"/>
      <c r="D142" s="22"/>
      <c r="E142" s="53"/>
      <c r="F142" s="53"/>
      <c r="G142" s="39"/>
      <c r="H142" s="22"/>
      <c r="I142" s="136"/>
      <c r="J142" s="137"/>
      <c r="K142" s="22"/>
      <c r="L142" s="17"/>
      <c r="M142" s="74"/>
      <c r="N142" s="17"/>
      <c r="O142" s="17"/>
      <c r="P142" s="108"/>
      <c r="Q142" s="39"/>
      <c r="R142" s="39"/>
      <c r="S142" s="39"/>
      <c r="T142" s="39"/>
      <c r="U142" s="39"/>
      <c r="V142" s="39"/>
    </row>
    <row r="143" spans="1:22">
      <c r="A143" s="36"/>
      <c r="B143" s="24"/>
      <c r="C143" s="22"/>
      <c r="D143" s="22"/>
      <c r="E143" s="53"/>
      <c r="F143" s="53"/>
      <c r="G143" s="39"/>
      <c r="H143" s="22"/>
      <c r="I143" s="136"/>
      <c r="J143" s="137"/>
      <c r="K143" s="22"/>
      <c r="L143" s="17"/>
      <c r="M143" s="74"/>
      <c r="N143" s="17"/>
      <c r="O143" s="17"/>
      <c r="P143" s="108"/>
      <c r="Q143" s="39"/>
      <c r="R143" s="39"/>
      <c r="S143" s="39"/>
      <c r="T143" s="39"/>
      <c r="U143" s="39"/>
      <c r="V143" s="39"/>
    </row>
    <row r="144" spans="1:22">
      <c r="A144" s="36"/>
      <c r="B144" s="24"/>
      <c r="C144" s="22"/>
      <c r="D144" s="22"/>
      <c r="E144" s="53"/>
      <c r="F144" s="53"/>
      <c r="G144" s="39"/>
      <c r="H144" s="22"/>
      <c r="I144" s="136"/>
      <c r="J144" s="137"/>
      <c r="K144" s="22"/>
      <c r="L144" s="17"/>
      <c r="M144" s="74"/>
      <c r="N144" s="17"/>
      <c r="O144" s="17"/>
      <c r="P144" s="108"/>
      <c r="Q144" s="39"/>
      <c r="R144" s="39"/>
      <c r="S144" s="39"/>
      <c r="T144" s="39"/>
      <c r="U144" s="39"/>
      <c r="V144" s="39"/>
    </row>
    <row r="145" spans="1:22" s="50" customFormat="1">
      <c r="A145" s="36"/>
      <c r="B145" s="24"/>
      <c r="C145" s="22"/>
      <c r="D145" s="22"/>
      <c r="E145" s="53"/>
      <c r="F145" s="53"/>
      <c r="G145" s="39"/>
      <c r="H145" s="22"/>
      <c r="I145" s="136"/>
      <c r="J145" s="137"/>
      <c r="K145" s="22"/>
      <c r="L145" s="17"/>
      <c r="M145" s="74"/>
      <c r="N145" s="17"/>
      <c r="O145" s="17"/>
      <c r="P145" s="108"/>
      <c r="Q145" s="39"/>
      <c r="R145" s="39"/>
      <c r="S145" s="39"/>
      <c r="T145" s="39"/>
      <c r="U145" s="39"/>
      <c r="V145" s="39"/>
    </row>
    <row r="146" spans="1:22">
      <c r="A146" s="40"/>
      <c r="B146" s="24"/>
      <c r="C146" s="22"/>
      <c r="D146" s="22"/>
      <c r="E146" s="53"/>
      <c r="F146" s="53"/>
      <c r="G146" s="39"/>
      <c r="H146" s="22"/>
      <c r="I146" s="136"/>
      <c r="J146" s="137"/>
      <c r="K146" s="22"/>
      <c r="L146" s="17"/>
      <c r="M146" s="74"/>
      <c r="N146" s="17"/>
      <c r="O146" s="17"/>
      <c r="P146" s="108"/>
      <c r="Q146" s="39"/>
      <c r="R146" s="39"/>
      <c r="S146" s="39"/>
      <c r="T146" s="39"/>
      <c r="U146" s="39"/>
      <c r="V146" s="39"/>
    </row>
    <row r="147" spans="1:22">
      <c r="A147" s="36"/>
      <c r="B147" s="24"/>
      <c r="C147" s="22"/>
      <c r="D147" s="22"/>
      <c r="E147" s="53"/>
      <c r="F147" s="53"/>
      <c r="G147" s="39"/>
      <c r="H147" s="22"/>
      <c r="I147" s="136"/>
      <c r="J147" s="137"/>
      <c r="K147" s="22"/>
      <c r="L147" s="17"/>
      <c r="M147" s="74"/>
      <c r="N147" s="17"/>
      <c r="O147" s="17"/>
      <c r="P147" s="108"/>
      <c r="Q147" s="39"/>
      <c r="R147" s="39"/>
      <c r="S147" s="39"/>
      <c r="T147" s="39"/>
      <c r="U147" s="39"/>
      <c r="V147" s="39"/>
    </row>
    <row r="148" spans="1:22">
      <c r="A148" s="36"/>
      <c r="B148" s="24"/>
      <c r="C148" s="22"/>
      <c r="D148" s="22"/>
      <c r="E148" s="53"/>
      <c r="F148" s="53"/>
      <c r="G148" s="39"/>
      <c r="H148" s="22"/>
      <c r="I148" s="136"/>
      <c r="J148" s="137"/>
      <c r="K148" s="22"/>
      <c r="L148" s="17"/>
      <c r="M148" s="74"/>
      <c r="N148" s="17"/>
      <c r="O148" s="17"/>
      <c r="P148" s="108"/>
      <c r="Q148" s="39"/>
      <c r="R148" s="39"/>
      <c r="S148" s="39"/>
      <c r="T148" s="39"/>
      <c r="U148" s="39"/>
      <c r="V148" s="39"/>
    </row>
    <row r="149" spans="1:22">
      <c r="A149" s="36"/>
      <c r="B149" s="24"/>
      <c r="C149" s="22"/>
      <c r="D149" s="22"/>
      <c r="E149" s="53"/>
      <c r="F149" s="53"/>
      <c r="G149" s="39"/>
      <c r="H149" s="22"/>
      <c r="I149" s="136"/>
      <c r="J149" s="137"/>
      <c r="K149" s="22"/>
      <c r="L149" s="17"/>
      <c r="M149" s="74"/>
      <c r="N149" s="17"/>
      <c r="O149" s="17"/>
      <c r="P149" s="108"/>
      <c r="Q149" s="39"/>
      <c r="R149" s="39"/>
      <c r="S149" s="39"/>
      <c r="T149" s="39"/>
      <c r="U149" s="39"/>
      <c r="V149" s="39"/>
    </row>
    <row r="150" spans="1:22" s="50" customFormat="1">
      <c r="A150" s="55"/>
      <c r="B150" s="43"/>
      <c r="C150" s="47"/>
      <c r="D150" s="47"/>
      <c r="E150" s="52"/>
      <c r="F150" s="52"/>
      <c r="H150" s="47"/>
      <c r="I150" s="97"/>
      <c r="J150" s="98"/>
      <c r="K150" s="47"/>
      <c r="L150" s="49"/>
      <c r="M150" s="99"/>
      <c r="N150" s="49"/>
      <c r="O150" s="49"/>
      <c r="P150" s="82"/>
    </row>
    <row r="151" spans="1:22">
      <c r="A151" s="40"/>
      <c r="B151" s="24"/>
      <c r="C151" s="22"/>
      <c r="D151" s="22"/>
      <c r="E151" s="53"/>
      <c r="F151" s="53"/>
      <c r="G151" s="39"/>
      <c r="H151" s="22"/>
      <c r="I151" s="136"/>
      <c r="J151" s="137"/>
      <c r="K151" s="22"/>
      <c r="L151" s="17"/>
      <c r="M151" s="74"/>
      <c r="N151" s="17"/>
      <c r="O151" s="17"/>
      <c r="P151" s="108"/>
      <c r="Q151" s="39"/>
      <c r="R151" s="39"/>
      <c r="S151" s="39"/>
      <c r="T151" s="39"/>
      <c r="U151" s="39"/>
      <c r="V151" s="39"/>
    </row>
    <row r="152" spans="1:22">
      <c r="A152" s="36"/>
      <c r="B152" s="24"/>
      <c r="C152" s="22"/>
      <c r="D152" s="22"/>
      <c r="E152" s="53"/>
      <c r="F152" s="53"/>
      <c r="G152" s="39"/>
      <c r="H152" s="22"/>
      <c r="I152" s="136"/>
      <c r="J152" s="137"/>
      <c r="K152" s="22"/>
      <c r="L152" s="17"/>
      <c r="M152" s="74"/>
      <c r="N152" s="17"/>
      <c r="O152" s="17"/>
      <c r="P152" s="22"/>
      <c r="Q152" s="39"/>
      <c r="R152" s="39"/>
      <c r="S152" s="39"/>
      <c r="T152" s="39"/>
      <c r="U152" s="39"/>
      <c r="V152" s="39"/>
    </row>
    <row r="153" spans="1:22">
      <c r="A153" s="36"/>
      <c r="B153" s="24"/>
      <c r="C153" s="22"/>
      <c r="D153" s="22"/>
      <c r="E153" s="53"/>
      <c r="F153" s="53"/>
      <c r="G153" s="39"/>
      <c r="H153" s="22"/>
      <c r="I153" s="136"/>
      <c r="J153" s="137"/>
      <c r="K153" s="22"/>
      <c r="L153" s="17"/>
      <c r="M153" s="74"/>
      <c r="N153" s="17"/>
      <c r="O153" s="17"/>
      <c r="P153" s="108"/>
      <c r="Q153" s="39"/>
      <c r="R153" s="39"/>
      <c r="S153" s="39"/>
      <c r="T153" s="39"/>
      <c r="U153" s="39"/>
      <c r="V153" s="39"/>
    </row>
    <row r="154" spans="1:22">
      <c r="A154" s="36"/>
      <c r="B154" s="24"/>
      <c r="C154" s="22"/>
      <c r="D154" s="22"/>
      <c r="E154" s="53"/>
      <c r="F154" s="53"/>
      <c r="G154" s="39"/>
      <c r="H154" s="22"/>
      <c r="I154" s="136"/>
      <c r="J154" s="137"/>
      <c r="K154" s="22"/>
      <c r="L154" s="17"/>
      <c r="M154" s="74"/>
      <c r="N154" s="17"/>
      <c r="O154" s="17"/>
      <c r="P154" s="108"/>
      <c r="Q154" s="39"/>
      <c r="R154" s="53"/>
      <c r="S154" s="39"/>
      <c r="T154" s="39"/>
      <c r="U154" s="39"/>
      <c r="V154" s="39"/>
    </row>
    <row r="155" spans="1:22" s="50" customFormat="1">
      <c r="A155" s="36"/>
      <c r="B155" s="24"/>
      <c r="C155" s="22"/>
      <c r="D155" s="22"/>
      <c r="E155" s="53"/>
      <c r="F155" s="53"/>
      <c r="G155" s="39"/>
      <c r="H155" s="22"/>
      <c r="I155" s="136"/>
      <c r="J155" s="137"/>
      <c r="K155" s="22"/>
      <c r="L155" s="17"/>
      <c r="M155" s="74"/>
      <c r="N155" s="17"/>
      <c r="O155" s="17"/>
      <c r="P155" s="108"/>
      <c r="Q155" s="39"/>
      <c r="R155" s="39"/>
      <c r="S155" s="53"/>
      <c r="T155" s="39"/>
      <c r="U155" s="39"/>
      <c r="V155" s="39"/>
    </row>
    <row r="156" spans="1:22">
      <c r="A156" s="40"/>
      <c r="B156" s="24"/>
      <c r="C156" s="22"/>
      <c r="D156" s="22"/>
      <c r="E156" s="53"/>
      <c r="F156" s="53"/>
      <c r="G156" s="39"/>
      <c r="H156" s="22"/>
      <c r="I156" s="136"/>
      <c r="J156" s="137"/>
      <c r="K156" s="22"/>
      <c r="L156" s="17"/>
      <c r="M156" s="74"/>
      <c r="N156" s="17"/>
      <c r="O156" s="17"/>
      <c r="P156" s="108"/>
      <c r="Q156" s="39"/>
      <c r="R156" s="39"/>
      <c r="S156" s="39"/>
      <c r="T156" s="39"/>
      <c r="U156" s="39"/>
      <c r="V156" s="39"/>
    </row>
    <row r="157" spans="1:22">
      <c r="A157" s="36"/>
      <c r="B157" s="109"/>
      <c r="C157" s="22"/>
      <c r="D157" s="22"/>
      <c r="E157" s="53"/>
      <c r="F157" s="53"/>
      <c r="G157" s="39"/>
      <c r="H157" s="22"/>
      <c r="I157" s="136"/>
      <c r="J157" s="137"/>
      <c r="K157" s="22"/>
      <c r="L157" s="17"/>
      <c r="M157" s="74"/>
      <c r="N157" s="17"/>
      <c r="O157" s="17"/>
      <c r="P157" s="108"/>
      <c r="Q157" s="39"/>
      <c r="R157" s="39"/>
      <c r="S157" s="39"/>
      <c r="T157" s="39"/>
      <c r="U157" s="39"/>
      <c r="V157" s="39"/>
    </row>
    <row r="158" spans="1:22">
      <c r="A158" s="36"/>
      <c r="B158" s="24"/>
      <c r="C158" s="22"/>
      <c r="D158" s="22"/>
      <c r="E158" s="53"/>
      <c r="F158" s="53"/>
      <c r="G158" s="39"/>
      <c r="H158" s="22"/>
      <c r="I158" s="136"/>
      <c r="J158" s="137"/>
      <c r="K158" s="22"/>
      <c r="L158" s="17"/>
      <c r="M158" s="74"/>
      <c r="N158" s="17"/>
      <c r="O158" s="17"/>
      <c r="P158" s="108"/>
      <c r="Q158" s="39"/>
      <c r="R158" s="39"/>
      <c r="S158" s="39"/>
      <c r="T158" s="39"/>
      <c r="U158" s="39"/>
      <c r="V158" s="39"/>
    </row>
    <row r="159" spans="1:22">
      <c r="A159" s="36"/>
      <c r="B159" s="24"/>
      <c r="C159" s="22"/>
      <c r="D159" s="22"/>
      <c r="E159" s="53"/>
      <c r="F159" s="53"/>
      <c r="G159" s="39"/>
      <c r="H159" s="22"/>
      <c r="I159" s="136"/>
      <c r="J159" s="137"/>
      <c r="K159" s="22"/>
      <c r="L159" s="17"/>
      <c r="M159" s="74"/>
      <c r="N159" s="17"/>
      <c r="O159" s="17"/>
      <c r="P159" s="108"/>
      <c r="Q159" s="39"/>
      <c r="R159" s="39"/>
      <c r="S159" s="39"/>
      <c r="T159" s="39"/>
      <c r="U159" s="39"/>
      <c r="V159" s="39"/>
    </row>
    <row r="160" spans="1:22">
      <c r="A160" s="36"/>
      <c r="B160" s="24"/>
      <c r="C160" s="22"/>
      <c r="D160" s="22"/>
      <c r="E160" s="53"/>
      <c r="F160" s="53"/>
      <c r="G160" s="39"/>
      <c r="H160" s="22"/>
      <c r="I160" s="136"/>
      <c r="J160" s="137"/>
      <c r="K160" s="22"/>
      <c r="L160" s="17"/>
      <c r="M160" s="74"/>
      <c r="N160" s="17"/>
      <c r="O160" s="17"/>
      <c r="P160" s="108"/>
      <c r="Q160" s="39"/>
      <c r="R160" s="39"/>
      <c r="S160" s="39"/>
      <c r="T160" s="39"/>
      <c r="U160" s="39"/>
      <c r="V160" s="39"/>
    </row>
    <row r="161" spans="1:22" s="50" customFormat="1">
      <c r="A161" s="55"/>
      <c r="B161" s="43"/>
      <c r="C161" s="47"/>
      <c r="D161" s="47"/>
      <c r="E161" s="52"/>
      <c r="F161" s="52"/>
      <c r="H161" s="47"/>
      <c r="I161" s="97"/>
      <c r="J161" s="98"/>
      <c r="K161" s="47"/>
      <c r="L161" s="49"/>
      <c r="M161" s="99"/>
      <c r="N161" s="49"/>
      <c r="O161" s="49"/>
      <c r="P161" s="82"/>
      <c r="R161" s="52"/>
    </row>
    <row r="162" spans="1:22">
      <c r="A162" s="40"/>
      <c r="B162" s="24"/>
      <c r="C162" s="22"/>
      <c r="D162" s="22"/>
      <c r="E162" s="53"/>
      <c r="F162" s="53"/>
      <c r="G162" s="39"/>
      <c r="H162" s="22"/>
      <c r="I162" s="136"/>
      <c r="J162" s="137"/>
      <c r="K162" s="22"/>
      <c r="L162" s="17"/>
      <c r="M162" s="74"/>
      <c r="N162" s="17"/>
      <c r="O162" s="17"/>
      <c r="P162" s="108"/>
      <c r="Q162" s="39"/>
      <c r="R162" s="39"/>
      <c r="S162" s="39"/>
      <c r="T162" s="39"/>
      <c r="U162" s="39"/>
      <c r="V162" s="39"/>
    </row>
    <row r="163" spans="1:22">
      <c r="A163" s="36"/>
      <c r="B163" s="24"/>
      <c r="C163" s="22"/>
      <c r="D163" s="22"/>
      <c r="E163" s="53"/>
      <c r="F163" s="53"/>
      <c r="G163" s="39"/>
      <c r="H163" s="22"/>
      <c r="I163" s="136"/>
      <c r="J163" s="137"/>
      <c r="K163" s="22"/>
      <c r="L163" s="17"/>
      <c r="M163" s="74"/>
      <c r="N163" s="17"/>
      <c r="O163" s="17"/>
      <c r="P163" s="108"/>
      <c r="Q163" s="39"/>
      <c r="R163" s="39"/>
      <c r="S163" s="39"/>
      <c r="T163" s="39"/>
      <c r="U163" s="39"/>
      <c r="V163" s="39"/>
    </row>
    <row r="164" spans="1:22">
      <c r="A164" s="36"/>
      <c r="B164" s="24"/>
      <c r="C164" s="22"/>
      <c r="D164" s="22"/>
      <c r="E164" s="53"/>
      <c r="F164" s="53"/>
      <c r="G164" s="39"/>
      <c r="H164" s="22"/>
      <c r="I164" s="136"/>
      <c r="J164" s="137"/>
      <c r="K164" s="22"/>
      <c r="L164" s="17"/>
      <c r="M164" s="74"/>
      <c r="N164" s="17"/>
      <c r="O164" s="17"/>
      <c r="P164" s="108"/>
      <c r="Q164" s="39"/>
      <c r="R164" s="39"/>
      <c r="S164" s="39"/>
      <c r="T164" s="39"/>
      <c r="U164" s="39"/>
      <c r="V164" s="39"/>
    </row>
    <row r="165" spans="1:22" s="50" customFormat="1">
      <c r="A165" s="36"/>
      <c r="B165" s="24"/>
      <c r="C165" s="22"/>
      <c r="D165" s="22"/>
      <c r="E165" s="53"/>
      <c r="F165" s="53"/>
      <c r="G165" s="39"/>
      <c r="H165" s="22"/>
      <c r="I165" s="136"/>
      <c r="J165" s="137"/>
      <c r="K165" s="22"/>
      <c r="L165" s="17"/>
      <c r="M165" s="74"/>
      <c r="N165" s="17"/>
      <c r="O165" s="17"/>
      <c r="P165" s="108"/>
      <c r="Q165" s="39"/>
      <c r="R165" s="39"/>
      <c r="S165" s="53"/>
      <c r="T165" s="39"/>
      <c r="U165" s="39"/>
      <c r="V165" s="39"/>
    </row>
    <row r="166" spans="1:22">
      <c r="A166" s="40"/>
      <c r="B166" s="24"/>
      <c r="C166" s="22"/>
      <c r="D166" s="22"/>
      <c r="E166" s="53"/>
      <c r="F166" s="53"/>
      <c r="G166" s="39"/>
      <c r="H166" s="22"/>
      <c r="I166" s="136"/>
      <c r="J166" s="137"/>
      <c r="K166" s="22"/>
      <c r="L166" s="17"/>
      <c r="M166" s="74"/>
      <c r="N166" s="17"/>
      <c r="O166" s="17"/>
      <c r="P166" s="108"/>
      <c r="Q166" s="39"/>
      <c r="R166" s="39"/>
      <c r="S166" s="39"/>
      <c r="T166" s="39"/>
      <c r="U166" s="39"/>
      <c r="V166" s="39"/>
    </row>
    <row r="167" spans="1:22">
      <c r="A167" s="36"/>
      <c r="B167" s="24"/>
      <c r="C167" s="22"/>
      <c r="D167" s="22"/>
      <c r="E167" s="53"/>
      <c r="F167" s="53"/>
      <c r="G167" s="39"/>
      <c r="H167" s="22"/>
      <c r="I167" s="136"/>
      <c r="J167" s="137"/>
      <c r="K167" s="22"/>
      <c r="L167" s="17"/>
      <c r="M167" s="74"/>
      <c r="N167" s="17"/>
      <c r="O167" s="17"/>
      <c r="P167" s="22"/>
      <c r="Q167" s="39"/>
      <c r="R167" s="39"/>
      <c r="S167" s="39"/>
      <c r="T167" s="39"/>
      <c r="U167" s="39"/>
      <c r="V167" s="39"/>
    </row>
    <row r="168" spans="1:22">
      <c r="A168" s="36"/>
      <c r="B168" s="24"/>
      <c r="C168" s="22"/>
      <c r="D168" s="22"/>
      <c r="E168" s="53"/>
      <c r="F168" s="53"/>
      <c r="G168" s="39"/>
      <c r="H168" s="22"/>
      <c r="I168" s="136"/>
      <c r="J168" s="137"/>
      <c r="K168" s="22"/>
      <c r="L168" s="17"/>
      <c r="M168" s="74"/>
      <c r="N168" s="17"/>
      <c r="O168" s="17"/>
      <c r="P168" s="22"/>
      <c r="Q168" s="39"/>
      <c r="R168" s="39"/>
      <c r="S168" s="39"/>
      <c r="T168" s="39"/>
      <c r="U168" s="39"/>
      <c r="V168" s="39"/>
    </row>
    <row r="169" spans="1:22">
      <c r="A169" s="36"/>
      <c r="B169" s="24"/>
      <c r="C169" s="22"/>
      <c r="D169" s="22"/>
      <c r="E169" s="53"/>
      <c r="F169" s="53"/>
      <c r="G169" s="39"/>
      <c r="H169" s="22"/>
      <c r="I169" s="136"/>
      <c r="J169" s="137"/>
      <c r="K169" s="22"/>
      <c r="L169" s="17"/>
      <c r="M169" s="74"/>
      <c r="N169" s="17"/>
      <c r="O169" s="17"/>
      <c r="P169" s="108"/>
      <c r="Q169" s="39"/>
      <c r="R169" s="39"/>
      <c r="S169" s="39"/>
      <c r="T169" s="39"/>
      <c r="U169" s="39"/>
      <c r="V169" s="39"/>
    </row>
    <row r="170" spans="1:22">
      <c r="A170" s="36"/>
      <c r="B170" s="24"/>
      <c r="C170" s="22"/>
      <c r="D170" s="22"/>
      <c r="E170" s="53"/>
      <c r="F170" s="53"/>
      <c r="G170" s="39"/>
      <c r="H170" s="22"/>
      <c r="I170" s="136"/>
      <c r="J170" s="137"/>
      <c r="K170" s="22"/>
      <c r="L170" s="17"/>
      <c r="M170" s="74"/>
      <c r="N170" s="17"/>
      <c r="O170" s="17"/>
      <c r="P170" s="22"/>
      <c r="Q170" s="39"/>
      <c r="R170" s="39"/>
      <c r="S170" s="39"/>
      <c r="T170" s="39"/>
      <c r="U170" s="39"/>
      <c r="V170" s="39"/>
    </row>
    <row r="171" spans="1:22">
      <c r="A171" s="36"/>
      <c r="B171" s="24"/>
      <c r="C171" s="22"/>
      <c r="D171" s="22"/>
      <c r="E171" s="53"/>
      <c r="F171" s="53"/>
      <c r="G171" s="39"/>
      <c r="H171" s="22"/>
      <c r="I171" s="136"/>
      <c r="J171" s="137"/>
      <c r="K171" s="22"/>
      <c r="L171" s="17"/>
      <c r="M171" s="74"/>
      <c r="N171" s="17"/>
      <c r="O171" s="17"/>
      <c r="P171" s="108"/>
      <c r="Q171" s="39"/>
      <c r="R171" s="39"/>
      <c r="S171" s="39"/>
      <c r="T171" s="39"/>
      <c r="U171" s="39"/>
      <c r="V171" s="39"/>
    </row>
    <row r="172" spans="1:22">
      <c r="A172" s="36"/>
      <c r="B172" s="24"/>
      <c r="C172" s="22"/>
      <c r="D172" s="22"/>
      <c r="E172" s="53"/>
      <c r="F172" s="53"/>
      <c r="G172" s="39"/>
      <c r="H172" s="22"/>
      <c r="I172" s="136"/>
      <c r="J172" s="137"/>
      <c r="K172" s="22"/>
      <c r="L172" s="17"/>
      <c r="M172" s="74"/>
      <c r="N172" s="17"/>
      <c r="O172" s="17"/>
      <c r="P172" s="108"/>
      <c r="Q172" s="39"/>
      <c r="R172" s="39"/>
      <c r="S172" s="39"/>
      <c r="T172" s="39"/>
      <c r="U172" s="39"/>
      <c r="V172" s="39"/>
    </row>
    <row r="173" spans="1:22">
      <c r="A173" s="36"/>
      <c r="B173" s="24"/>
      <c r="C173" s="22"/>
      <c r="D173" s="22"/>
      <c r="E173" s="53"/>
      <c r="F173" s="53"/>
      <c r="G173" s="39"/>
      <c r="H173" s="22"/>
      <c r="I173" s="136"/>
      <c r="J173" s="137"/>
      <c r="K173" s="22"/>
      <c r="L173" s="17"/>
      <c r="M173" s="74"/>
      <c r="N173" s="17"/>
      <c r="O173" s="17"/>
      <c r="P173" s="108"/>
      <c r="Q173" s="39"/>
      <c r="R173" s="39"/>
      <c r="S173" s="39"/>
      <c r="T173" s="39"/>
      <c r="U173" s="39"/>
      <c r="V173" s="39"/>
    </row>
    <row r="174" spans="1:22">
      <c r="A174" s="36"/>
      <c r="B174" s="24"/>
      <c r="C174" s="22"/>
      <c r="D174" s="22"/>
      <c r="E174" s="53"/>
      <c r="F174" s="53"/>
      <c r="G174" s="39"/>
      <c r="H174" s="22"/>
      <c r="I174" s="136"/>
      <c r="J174" s="137"/>
      <c r="K174" s="22"/>
      <c r="L174" s="17"/>
      <c r="M174" s="74"/>
      <c r="N174" s="17"/>
      <c r="O174" s="17"/>
      <c r="P174" s="108"/>
      <c r="Q174" s="39"/>
      <c r="R174" s="39"/>
      <c r="S174" s="39"/>
      <c r="T174" s="39"/>
      <c r="U174" s="39"/>
      <c r="V174" s="39"/>
    </row>
    <row r="175" spans="1:22" s="50" customFormat="1">
      <c r="A175" s="36"/>
      <c r="B175" s="24"/>
      <c r="C175" s="22"/>
      <c r="D175" s="22"/>
      <c r="E175" s="53"/>
      <c r="F175" s="53"/>
      <c r="G175" s="39"/>
      <c r="H175" s="22"/>
      <c r="I175" s="136"/>
      <c r="J175" s="137"/>
      <c r="K175" s="22"/>
      <c r="L175" s="17"/>
      <c r="M175" s="74"/>
      <c r="N175" s="17"/>
      <c r="O175" s="17"/>
      <c r="P175" s="108"/>
      <c r="Q175" s="39"/>
      <c r="R175" s="39"/>
      <c r="S175" s="53"/>
      <c r="T175" s="39"/>
      <c r="U175" s="39"/>
      <c r="V175" s="39"/>
    </row>
    <row r="176" spans="1:22" s="50" customFormat="1">
      <c r="A176" s="42"/>
      <c r="B176" s="43"/>
      <c r="C176" s="47"/>
      <c r="D176" s="47"/>
      <c r="E176" s="52"/>
      <c r="F176" s="52"/>
      <c r="H176" s="47"/>
      <c r="I176" s="97"/>
      <c r="J176" s="98"/>
      <c r="K176" s="47"/>
      <c r="L176" s="49"/>
      <c r="M176" s="99"/>
      <c r="N176" s="17"/>
      <c r="O176" s="49"/>
      <c r="P176" s="82"/>
      <c r="S176" s="52"/>
    </row>
    <row r="177" spans="1:22">
      <c r="A177" s="36"/>
      <c r="B177" s="24"/>
      <c r="C177" s="22"/>
      <c r="D177" s="22"/>
      <c r="E177" s="53"/>
      <c r="F177" s="53"/>
      <c r="G177" s="39"/>
      <c r="H177" s="22"/>
      <c r="I177" s="136"/>
      <c r="J177" s="137"/>
      <c r="K177" s="22"/>
      <c r="L177" s="17"/>
      <c r="M177" s="74"/>
      <c r="N177" s="17"/>
      <c r="O177" s="17"/>
      <c r="P177" s="108"/>
      <c r="Q177" s="39"/>
      <c r="R177" s="39"/>
      <c r="S177" s="39"/>
      <c r="T177" s="39"/>
      <c r="U177" s="39"/>
      <c r="V177" s="39"/>
    </row>
    <row r="178" spans="1:22">
      <c r="A178" s="36"/>
      <c r="B178" s="24"/>
      <c r="C178" s="22"/>
      <c r="D178" s="22"/>
      <c r="E178" s="53"/>
      <c r="F178" s="53"/>
      <c r="G178" s="39"/>
      <c r="H178" s="22"/>
      <c r="I178" s="136"/>
      <c r="J178" s="137"/>
      <c r="K178" s="22"/>
      <c r="L178" s="17"/>
      <c r="M178" s="74"/>
      <c r="N178" s="17"/>
      <c r="O178" s="17"/>
      <c r="P178" s="108"/>
      <c r="Q178" s="39"/>
      <c r="R178" s="39"/>
      <c r="S178" s="39"/>
      <c r="T178" s="39"/>
      <c r="U178" s="39"/>
      <c r="V178" s="39"/>
    </row>
    <row r="179" spans="1:22">
      <c r="A179" s="36"/>
      <c r="B179" s="24"/>
      <c r="C179" s="22"/>
      <c r="D179" s="22"/>
      <c r="E179" s="53"/>
      <c r="F179" s="53"/>
      <c r="G179" s="39"/>
      <c r="H179" s="22"/>
      <c r="I179" s="136"/>
      <c r="J179" s="137"/>
      <c r="K179" s="22"/>
      <c r="L179" s="17"/>
      <c r="M179" s="74"/>
      <c r="N179" s="17"/>
      <c r="O179" s="17"/>
      <c r="P179" s="108"/>
      <c r="Q179" s="39"/>
      <c r="R179" s="39"/>
      <c r="S179" s="39"/>
      <c r="T179" s="39"/>
      <c r="U179" s="39"/>
      <c r="V179" s="39"/>
    </row>
    <row r="180" spans="1:22">
      <c r="A180" s="36"/>
      <c r="B180" s="24"/>
      <c r="C180" s="22"/>
      <c r="D180" s="22"/>
      <c r="E180" s="53"/>
      <c r="F180" s="53"/>
      <c r="G180" s="39"/>
      <c r="H180" s="22"/>
      <c r="I180" s="136"/>
      <c r="J180" s="137"/>
      <c r="K180" s="22"/>
      <c r="L180" s="17"/>
      <c r="M180" s="74"/>
      <c r="N180" s="17"/>
      <c r="O180" s="17"/>
      <c r="P180" s="108"/>
      <c r="Q180" s="39"/>
      <c r="R180" s="39"/>
      <c r="S180" s="39"/>
      <c r="T180" s="39"/>
      <c r="U180" s="39"/>
      <c r="V180" s="39"/>
    </row>
    <row r="181" spans="1:22">
      <c r="A181" s="36"/>
      <c r="B181" s="24"/>
      <c r="C181" s="22"/>
      <c r="D181" s="22"/>
      <c r="E181" s="53"/>
      <c r="F181" s="53"/>
      <c r="G181" s="39"/>
      <c r="H181" s="22"/>
      <c r="I181" s="136"/>
      <c r="J181" s="137"/>
      <c r="K181" s="22"/>
      <c r="L181" s="17"/>
      <c r="M181" s="74"/>
      <c r="N181" s="17"/>
      <c r="O181" s="17"/>
      <c r="P181" s="108"/>
      <c r="Q181" s="39"/>
      <c r="R181" s="39"/>
      <c r="S181" s="39"/>
      <c r="T181" s="39"/>
      <c r="U181" s="39"/>
      <c r="V181" s="39"/>
    </row>
    <row r="182" spans="1:22">
      <c r="A182" s="36"/>
      <c r="B182" s="24"/>
      <c r="C182" s="22"/>
      <c r="D182" s="22"/>
      <c r="E182" s="53"/>
      <c r="F182" s="53"/>
      <c r="G182" s="39"/>
      <c r="H182" s="22"/>
      <c r="I182" s="136"/>
      <c r="J182" s="137"/>
      <c r="K182" s="22"/>
      <c r="L182" s="17"/>
      <c r="M182" s="74"/>
      <c r="N182" s="17"/>
      <c r="O182" s="17"/>
      <c r="P182" s="108"/>
      <c r="Q182" s="39"/>
      <c r="R182" s="39"/>
      <c r="S182" s="39"/>
      <c r="T182" s="39"/>
      <c r="U182" s="39"/>
      <c r="V182" s="39"/>
    </row>
    <row r="183" spans="1:22">
      <c r="A183" s="36"/>
      <c r="B183" s="24"/>
      <c r="C183" s="22"/>
      <c r="D183" s="22"/>
      <c r="E183" s="53"/>
      <c r="F183" s="53"/>
      <c r="G183" s="39"/>
      <c r="H183" s="22"/>
      <c r="I183" s="136"/>
      <c r="J183" s="137"/>
      <c r="K183" s="22"/>
      <c r="L183" s="17"/>
      <c r="M183" s="74"/>
      <c r="N183" s="17"/>
      <c r="O183" s="17"/>
      <c r="P183" s="108"/>
      <c r="Q183" s="39"/>
      <c r="R183" s="39"/>
      <c r="S183" s="39"/>
      <c r="T183" s="39"/>
      <c r="U183" s="39"/>
      <c r="V183" s="39"/>
    </row>
    <row r="184" spans="1:22">
      <c r="A184" s="36"/>
      <c r="B184" s="24"/>
      <c r="C184" s="22"/>
      <c r="D184" s="22"/>
      <c r="E184" s="53"/>
      <c r="F184" s="53"/>
      <c r="G184" s="39"/>
      <c r="H184" s="22"/>
      <c r="I184" s="136"/>
      <c r="J184" s="137"/>
      <c r="K184" s="22"/>
      <c r="L184" s="17"/>
      <c r="M184" s="74"/>
      <c r="N184" s="17"/>
      <c r="O184" s="17"/>
      <c r="P184" s="22"/>
      <c r="Q184" s="39"/>
      <c r="R184" s="39"/>
      <c r="S184" s="39"/>
      <c r="T184" s="39"/>
      <c r="U184" s="39"/>
      <c r="V184" s="39"/>
    </row>
    <row r="185" spans="1:22" s="50" customFormat="1">
      <c r="A185" s="36"/>
      <c r="B185" s="109"/>
      <c r="C185" s="22"/>
      <c r="D185" s="22"/>
      <c r="E185" s="53"/>
      <c r="F185" s="53"/>
      <c r="G185" s="39"/>
      <c r="H185" s="22"/>
      <c r="I185" s="136"/>
      <c r="J185" s="137"/>
      <c r="K185" s="22"/>
      <c r="L185" s="17"/>
      <c r="M185" s="74"/>
      <c r="N185" s="17"/>
      <c r="O185" s="17"/>
      <c r="P185" s="108"/>
      <c r="Q185" s="39"/>
      <c r="R185" s="39"/>
      <c r="S185" s="53"/>
      <c r="T185" s="39"/>
      <c r="U185" s="39"/>
      <c r="V185" s="39"/>
    </row>
    <row r="186" spans="1:22">
      <c r="A186" s="40"/>
      <c r="B186" s="24"/>
      <c r="C186" s="22"/>
      <c r="D186" s="22"/>
      <c r="E186" s="53"/>
      <c r="F186" s="53"/>
      <c r="G186" s="39"/>
      <c r="H186" s="22"/>
      <c r="I186" s="136"/>
      <c r="J186" s="137"/>
      <c r="K186" s="22"/>
      <c r="L186" s="17"/>
      <c r="M186" s="74"/>
      <c r="N186" s="17"/>
      <c r="O186" s="17"/>
      <c r="P186" s="108"/>
      <c r="Q186" s="39"/>
      <c r="R186" s="39"/>
      <c r="S186" s="39"/>
      <c r="T186" s="39"/>
      <c r="U186" s="39"/>
      <c r="V186" s="39"/>
    </row>
    <row r="187" spans="1:22">
      <c r="A187" s="36"/>
      <c r="B187" s="24"/>
      <c r="C187" s="22"/>
      <c r="D187" s="22"/>
      <c r="E187" s="53"/>
      <c r="F187" s="53"/>
      <c r="G187" s="39"/>
      <c r="H187" s="22"/>
      <c r="I187" s="136"/>
      <c r="J187" s="137"/>
      <c r="K187" s="22"/>
      <c r="L187" s="17"/>
      <c r="M187" s="74"/>
      <c r="N187" s="17"/>
      <c r="O187" s="17"/>
      <c r="P187" s="108"/>
      <c r="Q187" s="39"/>
      <c r="R187" s="39"/>
      <c r="S187" s="39"/>
      <c r="T187" s="39"/>
      <c r="U187" s="39"/>
      <c r="V187" s="39"/>
    </row>
    <row r="188" spans="1:22">
      <c r="A188" s="36"/>
      <c r="B188" s="24"/>
      <c r="C188" s="22"/>
      <c r="D188" s="22"/>
      <c r="E188" s="53"/>
      <c r="F188" s="53"/>
      <c r="G188" s="39"/>
      <c r="H188" s="22"/>
      <c r="I188" s="136"/>
      <c r="J188" s="137"/>
      <c r="K188" s="22"/>
      <c r="L188" s="17"/>
      <c r="M188" s="74"/>
      <c r="N188" s="17"/>
      <c r="O188" s="17"/>
      <c r="P188" s="108"/>
      <c r="Q188" s="39"/>
      <c r="R188" s="39"/>
      <c r="S188" s="39"/>
      <c r="T188" s="39"/>
      <c r="U188" s="39"/>
      <c r="V188" s="39"/>
    </row>
    <row r="189" spans="1:22">
      <c r="A189" s="36"/>
      <c r="B189" s="24"/>
      <c r="C189" s="22"/>
      <c r="D189" s="22"/>
      <c r="E189" s="53"/>
      <c r="F189" s="53"/>
      <c r="G189" s="39"/>
      <c r="H189" s="22"/>
      <c r="I189" s="136"/>
      <c r="J189" s="137"/>
      <c r="K189" s="22"/>
      <c r="L189" s="17"/>
      <c r="M189" s="74"/>
      <c r="N189" s="17"/>
      <c r="O189" s="17"/>
      <c r="P189" s="108"/>
      <c r="Q189" s="39"/>
      <c r="R189" s="39"/>
      <c r="S189" s="39"/>
      <c r="T189" s="39"/>
      <c r="U189" s="39"/>
      <c r="V189" s="39"/>
    </row>
    <row r="190" spans="1:22">
      <c r="A190" s="36"/>
      <c r="B190" s="24"/>
      <c r="C190" s="22"/>
      <c r="D190" s="22"/>
      <c r="E190" s="53"/>
      <c r="F190" s="53"/>
      <c r="G190" s="39"/>
      <c r="H190" s="22"/>
      <c r="I190" s="136"/>
      <c r="J190" s="137"/>
      <c r="K190" s="22"/>
      <c r="L190" s="17"/>
      <c r="M190" s="74"/>
      <c r="N190" s="17"/>
      <c r="O190" s="17"/>
      <c r="P190" s="108"/>
      <c r="Q190" s="39"/>
      <c r="R190" s="39"/>
      <c r="S190" s="39"/>
      <c r="T190" s="39"/>
      <c r="U190" s="39"/>
      <c r="V190" s="39"/>
    </row>
    <row r="191" spans="1:22" s="50" customFormat="1">
      <c r="A191" s="55"/>
      <c r="B191" s="43"/>
      <c r="C191" s="47"/>
      <c r="D191" s="47"/>
      <c r="E191" s="52"/>
      <c r="F191" s="52"/>
      <c r="H191" s="47"/>
      <c r="I191" s="97"/>
      <c r="J191" s="98"/>
      <c r="K191" s="47"/>
      <c r="L191" s="49"/>
      <c r="M191" s="99"/>
      <c r="N191" s="49"/>
      <c r="O191" s="49"/>
      <c r="P191" s="82"/>
      <c r="S191" s="52"/>
    </row>
    <row r="192" spans="1:22">
      <c r="A192" s="40"/>
      <c r="B192" s="24"/>
      <c r="C192" s="22"/>
      <c r="D192" s="22"/>
      <c r="E192" s="53"/>
      <c r="F192" s="53"/>
      <c r="G192" s="39"/>
      <c r="H192" s="22"/>
      <c r="I192" s="136"/>
      <c r="J192" s="137"/>
      <c r="K192" s="22"/>
      <c r="L192" s="17"/>
      <c r="M192" s="74"/>
      <c r="N192" s="17"/>
      <c r="O192" s="17"/>
      <c r="P192" s="22"/>
      <c r="Q192" s="39"/>
      <c r="R192" s="39"/>
      <c r="S192" s="39"/>
      <c r="T192" s="39"/>
      <c r="U192" s="39"/>
      <c r="V192" s="39"/>
    </row>
    <row r="193" spans="1:22">
      <c r="A193" s="36"/>
      <c r="B193" s="24"/>
      <c r="C193" s="22"/>
      <c r="D193" s="22"/>
      <c r="E193" s="53"/>
      <c r="F193" s="53"/>
      <c r="G193" s="39"/>
      <c r="H193" s="22"/>
      <c r="I193" s="136"/>
      <c r="J193" s="137"/>
      <c r="K193" s="22"/>
      <c r="L193" s="17"/>
      <c r="M193" s="74"/>
      <c r="N193" s="17"/>
      <c r="O193" s="17"/>
      <c r="P193" s="108"/>
      <c r="Q193" s="39"/>
      <c r="R193" s="39"/>
      <c r="S193" s="39"/>
      <c r="T193" s="39"/>
      <c r="U193" s="39"/>
      <c r="V193" s="39"/>
    </row>
    <row r="194" spans="1:22">
      <c r="A194" s="36"/>
      <c r="B194" s="24"/>
      <c r="C194" s="22"/>
      <c r="D194" s="22"/>
      <c r="E194" s="53"/>
      <c r="F194" s="53"/>
      <c r="G194" s="39"/>
      <c r="H194" s="22"/>
      <c r="I194" s="136"/>
      <c r="J194" s="137"/>
      <c r="K194" s="22"/>
      <c r="L194" s="17"/>
      <c r="M194" s="74"/>
      <c r="N194" s="17"/>
      <c r="O194" s="17"/>
      <c r="P194" s="108"/>
      <c r="Q194" s="39"/>
      <c r="R194" s="39"/>
      <c r="S194" s="39"/>
      <c r="T194" s="39"/>
      <c r="U194" s="39"/>
      <c r="V194" s="39"/>
    </row>
    <row r="195" spans="1:22" s="50" customFormat="1">
      <c r="A195" s="36"/>
      <c r="B195" s="24"/>
      <c r="C195" s="22"/>
      <c r="D195" s="22"/>
      <c r="E195" s="53"/>
      <c r="F195" s="53"/>
      <c r="G195" s="39"/>
      <c r="H195" s="22"/>
      <c r="I195" s="136"/>
      <c r="J195" s="137"/>
      <c r="K195" s="22"/>
      <c r="L195" s="17"/>
      <c r="M195" s="74"/>
      <c r="N195" s="17"/>
      <c r="O195" s="17"/>
      <c r="P195" s="108"/>
      <c r="Q195" s="39"/>
      <c r="R195" s="39"/>
      <c r="S195" s="39"/>
      <c r="T195" s="39"/>
      <c r="U195" s="39"/>
      <c r="V195" s="39"/>
    </row>
    <row r="196" spans="1:22">
      <c r="A196" s="40"/>
      <c r="B196" s="24"/>
      <c r="C196" s="22"/>
      <c r="D196" s="22"/>
      <c r="E196" s="53"/>
      <c r="F196" s="53"/>
      <c r="G196" s="39"/>
      <c r="H196" s="22"/>
      <c r="I196" s="136"/>
      <c r="J196" s="137"/>
      <c r="K196" s="22"/>
      <c r="L196" s="17"/>
      <c r="M196" s="74"/>
      <c r="N196" s="17"/>
      <c r="O196" s="17"/>
      <c r="P196" s="108"/>
      <c r="Q196" s="39"/>
      <c r="R196" s="39"/>
      <c r="S196" s="39"/>
      <c r="T196" s="39"/>
      <c r="U196" s="39"/>
      <c r="V196" s="39"/>
    </row>
    <row r="197" spans="1:22">
      <c r="A197" s="36"/>
      <c r="B197" s="24"/>
      <c r="C197" s="22"/>
      <c r="D197" s="22"/>
      <c r="E197" s="53"/>
      <c r="F197" s="53"/>
      <c r="G197" s="39"/>
      <c r="H197" s="22"/>
      <c r="I197" s="136"/>
      <c r="J197" s="137"/>
      <c r="K197" s="22"/>
      <c r="L197" s="17"/>
      <c r="M197" s="74"/>
      <c r="N197" s="17"/>
      <c r="O197" s="17"/>
      <c r="P197" s="108"/>
      <c r="Q197" s="39"/>
      <c r="R197" s="39"/>
      <c r="S197" s="39"/>
      <c r="T197" s="39"/>
      <c r="U197" s="39"/>
      <c r="V197" s="39"/>
    </row>
    <row r="198" spans="1:22">
      <c r="A198" s="36"/>
      <c r="B198" s="24"/>
      <c r="C198" s="22"/>
      <c r="D198" s="22"/>
      <c r="E198" s="53"/>
      <c r="F198" s="53"/>
      <c r="G198" s="39"/>
      <c r="H198" s="22"/>
      <c r="I198" s="136"/>
      <c r="J198" s="137"/>
      <c r="K198" s="22"/>
      <c r="L198" s="17"/>
      <c r="M198" s="74"/>
      <c r="N198" s="17"/>
      <c r="O198" s="17"/>
      <c r="P198" s="108"/>
      <c r="Q198" s="39"/>
      <c r="R198" s="39"/>
      <c r="S198" s="39"/>
      <c r="T198" s="39"/>
      <c r="U198" s="39"/>
      <c r="V198" s="39"/>
    </row>
    <row r="199" spans="1:22">
      <c r="A199" s="36"/>
      <c r="B199" s="24"/>
      <c r="C199" s="22"/>
      <c r="D199" s="22"/>
      <c r="E199" s="53"/>
      <c r="F199" s="53"/>
      <c r="G199" s="39"/>
      <c r="H199" s="22"/>
      <c r="I199" s="136"/>
      <c r="J199" s="137"/>
      <c r="K199" s="22"/>
      <c r="L199" s="17"/>
      <c r="M199" s="74"/>
      <c r="N199" s="17"/>
      <c r="O199" s="17"/>
      <c r="P199" s="108"/>
      <c r="Q199" s="39"/>
      <c r="R199" s="39"/>
      <c r="S199" s="39"/>
      <c r="T199" s="39"/>
      <c r="U199" s="39"/>
      <c r="V199" s="39"/>
    </row>
    <row r="200" spans="1:22">
      <c r="A200" s="36"/>
      <c r="B200" s="24"/>
      <c r="C200" s="22"/>
      <c r="D200" s="22"/>
      <c r="E200" s="53"/>
      <c r="F200" s="53"/>
      <c r="G200" s="39"/>
      <c r="H200" s="22"/>
      <c r="I200" s="136"/>
      <c r="J200" s="137"/>
      <c r="K200" s="22"/>
      <c r="L200" s="17"/>
      <c r="M200" s="74"/>
      <c r="N200" s="17"/>
      <c r="O200" s="17"/>
      <c r="P200" s="108"/>
      <c r="Q200" s="39"/>
      <c r="R200" s="39"/>
      <c r="S200" s="39"/>
      <c r="T200" s="39"/>
      <c r="U200" s="39"/>
      <c r="V200" s="39"/>
    </row>
    <row r="201" spans="1:22">
      <c r="A201" s="36"/>
      <c r="B201" s="24"/>
      <c r="C201" s="22"/>
      <c r="D201" s="22"/>
      <c r="E201" s="53"/>
      <c r="F201" s="53"/>
      <c r="G201" s="39"/>
      <c r="H201" s="22"/>
      <c r="I201" s="136"/>
      <c r="J201" s="137"/>
      <c r="K201" s="22"/>
      <c r="L201" s="17"/>
      <c r="M201" s="74"/>
      <c r="N201" s="17"/>
      <c r="O201" s="17"/>
      <c r="P201" s="108"/>
      <c r="Q201" s="39"/>
      <c r="R201" s="39"/>
      <c r="S201" s="39"/>
      <c r="T201" s="39"/>
      <c r="U201" s="39"/>
      <c r="V201" s="39"/>
    </row>
    <row r="202" spans="1:22">
      <c r="A202" s="36"/>
      <c r="B202" s="24"/>
      <c r="C202" s="22"/>
      <c r="D202" s="22"/>
      <c r="E202" s="53"/>
      <c r="F202" s="53"/>
      <c r="G202" s="39"/>
      <c r="H202" s="22"/>
      <c r="I202" s="136"/>
      <c r="J202" s="137"/>
      <c r="K202" s="22"/>
      <c r="L202" s="17"/>
      <c r="M202" s="74"/>
      <c r="N202" s="17"/>
      <c r="O202" s="17"/>
      <c r="P202" s="108"/>
      <c r="Q202" s="39"/>
      <c r="R202" s="39"/>
      <c r="S202" s="39"/>
      <c r="T202" s="39"/>
      <c r="U202" s="39"/>
      <c r="V202" s="39"/>
    </row>
    <row r="203" spans="1:22">
      <c r="A203" s="36"/>
      <c r="B203" s="24"/>
      <c r="C203" s="22"/>
      <c r="D203" s="22"/>
      <c r="E203" s="53"/>
      <c r="F203" s="53"/>
      <c r="G203" s="39"/>
      <c r="H203" s="22"/>
      <c r="I203" s="136"/>
      <c r="J203" s="137"/>
      <c r="K203" s="22"/>
      <c r="L203" s="17"/>
      <c r="M203" s="74"/>
      <c r="N203" s="17"/>
      <c r="O203" s="17"/>
      <c r="P203" s="108"/>
      <c r="Q203" s="39"/>
      <c r="R203" s="39"/>
      <c r="S203" s="39"/>
      <c r="T203" s="39"/>
      <c r="U203" s="39"/>
      <c r="V203" s="39"/>
    </row>
    <row r="204" spans="1:22">
      <c r="A204" s="36"/>
      <c r="B204" s="24"/>
      <c r="C204" s="22"/>
      <c r="D204" s="22"/>
      <c r="E204" s="53"/>
      <c r="F204" s="53"/>
      <c r="G204" s="39"/>
      <c r="H204" s="22"/>
      <c r="I204" s="136"/>
      <c r="J204" s="137"/>
      <c r="K204" s="22"/>
      <c r="L204" s="17"/>
      <c r="M204" s="74"/>
      <c r="N204" s="17"/>
      <c r="O204" s="17"/>
      <c r="P204" s="108"/>
      <c r="Q204" s="39"/>
      <c r="R204" s="39"/>
      <c r="S204" s="39"/>
      <c r="T204" s="39"/>
      <c r="U204" s="39"/>
      <c r="V204" s="39"/>
    </row>
    <row r="205" spans="1:22" s="50" customFormat="1">
      <c r="A205" s="36"/>
      <c r="B205" s="24"/>
      <c r="C205" s="22"/>
      <c r="D205" s="22"/>
      <c r="E205" s="53"/>
      <c r="F205" s="53"/>
      <c r="G205" s="39"/>
      <c r="H205" s="22"/>
      <c r="I205" s="136"/>
      <c r="J205" s="137"/>
      <c r="K205" s="22"/>
      <c r="L205" s="17"/>
      <c r="M205" s="74"/>
      <c r="N205" s="17"/>
      <c r="O205" s="17"/>
      <c r="P205" s="108"/>
      <c r="Q205" s="39"/>
      <c r="R205" s="53"/>
      <c r="S205" s="39"/>
      <c r="T205" s="39"/>
      <c r="U205" s="39"/>
      <c r="V205" s="39"/>
    </row>
    <row r="206" spans="1:22" s="50" customFormat="1">
      <c r="A206" s="42"/>
      <c r="B206" s="43"/>
      <c r="C206" s="47"/>
      <c r="D206" s="47"/>
      <c r="E206" s="52"/>
      <c r="F206" s="52"/>
      <c r="H206" s="47"/>
      <c r="I206" s="97"/>
      <c r="J206" s="98"/>
      <c r="K206" s="47"/>
      <c r="L206" s="49"/>
      <c r="M206" s="99"/>
      <c r="N206" s="49"/>
      <c r="O206" s="49"/>
      <c r="P206" s="82"/>
      <c r="S206" s="52"/>
    </row>
    <row r="207" spans="1:22">
      <c r="A207" s="36"/>
      <c r="B207" s="24"/>
      <c r="C207" s="22"/>
      <c r="D207" s="22"/>
      <c r="E207" s="53"/>
      <c r="F207" s="53"/>
      <c r="G207" s="39"/>
      <c r="H207" s="22"/>
      <c r="I207" s="136"/>
      <c r="J207" s="137"/>
      <c r="K207" s="22"/>
      <c r="L207" s="17"/>
      <c r="M207" s="74"/>
      <c r="N207" s="17"/>
      <c r="O207" s="17"/>
      <c r="P207" s="108"/>
      <c r="Q207" s="39"/>
      <c r="R207" s="39"/>
      <c r="S207" s="39"/>
      <c r="T207" s="39"/>
      <c r="U207" s="39"/>
      <c r="V207" s="39"/>
    </row>
    <row r="208" spans="1:22">
      <c r="A208" s="36"/>
      <c r="B208" s="24"/>
      <c r="C208" s="22"/>
      <c r="D208" s="22"/>
      <c r="E208" s="53"/>
      <c r="F208" s="53"/>
      <c r="G208" s="39"/>
      <c r="H208" s="22"/>
      <c r="I208" s="136"/>
      <c r="J208" s="137"/>
      <c r="K208" s="22"/>
      <c r="L208" s="17"/>
      <c r="M208" s="74"/>
      <c r="N208" s="17"/>
      <c r="O208" s="17"/>
      <c r="P208" s="108"/>
      <c r="Q208" s="39"/>
      <c r="R208" s="39"/>
      <c r="S208" s="39"/>
      <c r="T208" s="39"/>
      <c r="U208" s="39"/>
      <c r="V208" s="39"/>
    </row>
    <row r="209" spans="1:22">
      <c r="A209" s="36"/>
      <c r="B209" s="24"/>
      <c r="C209" s="22"/>
      <c r="D209" s="22"/>
      <c r="E209" s="53"/>
      <c r="F209" s="53"/>
      <c r="G209" s="39"/>
      <c r="H209" s="22"/>
      <c r="I209" s="136"/>
      <c r="J209" s="137"/>
      <c r="K209" s="22"/>
      <c r="L209" s="17"/>
      <c r="M209" s="74"/>
      <c r="N209" s="17"/>
      <c r="O209" s="17"/>
      <c r="P209" s="108"/>
      <c r="Q209" s="39"/>
      <c r="R209" s="39"/>
      <c r="S209" s="39"/>
      <c r="T209" s="39"/>
      <c r="U209" s="39"/>
      <c r="V209" s="39"/>
    </row>
    <row r="210" spans="1:22">
      <c r="A210" s="36"/>
      <c r="B210" s="24"/>
      <c r="C210" s="22"/>
      <c r="D210" s="22"/>
      <c r="E210" s="53"/>
      <c r="F210" s="53"/>
      <c r="G210" s="39"/>
      <c r="H210" s="22"/>
      <c r="I210" s="136"/>
      <c r="J210" s="137"/>
      <c r="K210" s="22"/>
      <c r="L210" s="17"/>
      <c r="M210" s="74"/>
      <c r="N210" s="17"/>
      <c r="O210" s="17"/>
      <c r="P210" s="108"/>
      <c r="Q210" s="39"/>
      <c r="R210" s="39"/>
      <c r="S210" s="39"/>
      <c r="T210" s="39"/>
      <c r="U210" s="39"/>
      <c r="V210" s="39"/>
    </row>
    <row r="211" spans="1:22">
      <c r="A211" s="36"/>
      <c r="B211" s="24"/>
      <c r="C211" s="22"/>
      <c r="D211" s="22"/>
      <c r="E211" s="53"/>
      <c r="F211" s="53"/>
      <c r="G211" s="39"/>
      <c r="H211" s="22"/>
      <c r="I211" s="136"/>
      <c r="J211" s="137"/>
      <c r="K211" s="22"/>
      <c r="L211" s="17"/>
      <c r="M211" s="74"/>
      <c r="N211" s="17"/>
      <c r="O211" s="17"/>
      <c r="P211" s="108"/>
      <c r="Q211" s="39"/>
      <c r="R211" s="39"/>
      <c r="S211" s="39"/>
      <c r="T211" s="39"/>
      <c r="U211" s="39"/>
      <c r="V211" s="39"/>
    </row>
    <row r="212" spans="1:22">
      <c r="A212" s="36"/>
      <c r="B212" s="24"/>
      <c r="C212" s="22"/>
      <c r="D212" s="22"/>
      <c r="E212" s="53"/>
      <c r="F212" s="53"/>
      <c r="G212" s="39"/>
      <c r="H212" s="22"/>
      <c r="I212" s="136"/>
      <c r="J212" s="137"/>
      <c r="K212" s="22"/>
      <c r="L212" s="17"/>
      <c r="M212" s="74"/>
      <c r="N212" s="17"/>
      <c r="O212" s="17"/>
      <c r="P212" s="108"/>
      <c r="Q212" s="39"/>
      <c r="R212" s="39"/>
      <c r="S212" s="39"/>
      <c r="T212" s="39"/>
      <c r="U212" s="39"/>
      <c r="V212" s="39"/>
    </row>
    <row r="213" spans="1:22">
      <c r="A213" s="36"/>
      <c r="B213" s="102"/>
      <c r="C213" s="22"/>
      <c r="D213" s="22"/>
      <c r="E213" s="53"/>
      <c r="F213" s="53"/>
      <c r="G213" s="39"/>
      <c r="H213" s="22"/>
      <c r="I213" s="136"/>
      <c r="J213" s="137"/>
      <c r="K213" s="22"/>
      <c r="L213" s="17"/>
      <c r="M213" s="74"/>
      <c r="N213" s="17"/>
      <c r="O213" s="17"/>
      <c r="P213" s="108"/>
      <c r="Q213" s="39"/>
      <c r="R213" s="39"/>
      <c r="S213" s="39"/>
      <c r="T213" s="39"/>
      <c r="U213" s="39"/>
      <c r="V213" s="39"/>
    </row>
    <row r="214" spans="1:22">
      <c r="A214" s="36"/>
      <c r="B214" s="24"/>
      <c r="C214" s="22"/>
      <c r="D214" s="22"/>
      <c r="E214" s="53"/>
      <c r="F214" s="53"/>
      <c r="G214" s="39"/>
      <c r="H214" s="22"/>
      <c r="I214" s="136"/>
      <c r="J214" s="137"/>
      <c r="K214" s="22"/>
      <c r="L214" s="17"/>
      <c r="M214" s="74"/>
      <c r="N214" s="17"/>
      <c r="O214" s="17"/>
      <c r="P214" s="108"/>
      <c r="Q214" s="39"/>
      <c r="R214" s="39"/>
      <c r="S214" s="39"/>
      <c r="T214" s="39"/>
      <c r="U214" s="39"/>
      <c r="V214" s="39"/>
    </row>
    <row r="215" spans="1:22" s="50" customFormat="1">
      <c r="A215" s="36"/>
      <c r="B215" s="24"/>
      <c r="C215" s="22"/>
      <c r="D215" s="22"/>
      <c r="E215" s="53"/>
      <c r="F215" s="53"/>
      <c r="G215" s="39"/>
      <c r="H215" s="22"/>
      <c r="I215" s="136"/>
      <c r="J215" s="137"/>
      <c r="K215" s="22"/>
      <c r="L215" s="17"/>
      <c r="M215" s="74"/>
      <c r="N215" s="17"/>
      <c r="O215" s="17"/>
      <c r="P215" s="108"/>
      <c r="Q215" s="39"/>
      <c r="R215" s="53"/>
      <c r="S215" s="39"/>
      <c r="T215" s="39"/>
      <c r="U215" s="39"/>
      <c r="V215" s="39"/>
    </row>
    <row r="216" spans="1:22">
      <c r="A216" s="40"/>
      <c r="B216" s="24"/>
      <c r="C216" s="22"/>
      <c r="D216" s="22"/>
      <c r="E216" s="53"/>
      <c r="F216" s="53"/>
      <c r="G216" s="39"/>
      <c r="H216" s="22"/>
      <c r="I216" s="136"/>
      <c r="J216" s="137"/>
      <c r="K216" s="22"/>
      <c r="L216" s="17"/>
      <c r="M216" s="74"/>
      <c r="N216" s="17"/>
      <c r="O216" s="17"/>
      <c r="P216" s="108"/>
      <c r="Q216" s="39"/>
      <c r="R216" s="39"/>
      <c r="S216" s="39"/>
      <c r="T216" s="39"/>
      <c r="U216" s="39"/>
      <c r="V216" s="39"/>
    </row>
    <row r="217" spans="1:22">
      <c r="A217" s="36"/>
      <c r="B217" s="24"/>
      <c r="C217" s="22"/>
      <c r="D217" s="22"/>
      <c r="E217" s="53"/>
      <c r="F217" s="53"/>
      <c r="G217" s="39"/>
      <c r="H217" s="22"/>
      <c r="I217" s="136"/>
      <c r="J217" s="137"/>
      <c r="K217" s="22"/>
      <c r="L217" s="17"/>
      <c r="M217" s="74"/>
      <c r="N217" s="17"/>
      <c r="O217" s="17"/>
      <c r="P217" s="108"/>
      <c r="Q217" s="39"/>
      <c r="R217" s="39"/>
      <c r="S217" s="39"/>
      <c r="T217" s="39"/>
      <c r="U217" s="39"/>
      <c r="V217" s="39"/>
    </row>
    <row r="218" spans="1:22">
      <c r="A218" s="36"/>
      <c r="B218" s="24"/>
      <c r="C218" s="22"/>
      <c r="D218" s="22"/>
      <c r="E218" s="53"/>
      <c r="F218" s="53"/>
      <c r="G218" s="39"/>
      <c r="H218" s="22"/>
      <c r="I218" s="136"/>
      <c r="J218" s="137"/>
      <c r="K218" s="22"/>
      <c r="L218" s="17"/>
      <c r="M218" s="74"/>
      <c r="N218" s="17"/>
      <c r="O218" s="17"/>
      <c r="P218" s="108"/>
      <c r="Q218" s="39"/>
      <c r="R218" s="39"/>
      <c r="S218" s="39"/>
      <c r="T218" s="39"/>
      <c r="U218" s="39"/>
      <c r="V218" s="39"/>
    </row>
    <row r="219" spans="1:22">
      <c r="A219" s="36"/>
      <c r="B219" s="24"/>
      <c r="C219" s="22"/>
      <c r="D219" s="22"/>
      <c r="E219" s="53"/>
      <c r="F219" s="53"/>
      <c r="G219" s="39"/>
      <c r="H219" s="22"/>
      <c r="I219" s="136"/>
      <c r="J219" s="137"/>
      <c r="K219" s="22"/>
      <c r="L219" s="17"/>
      <c r="M219" s="74"/>
      <c r="N219" s="17"/>
      <c r="O219" s="54"/>
      <c r="P219" s="108"/>
      <c r="Q219" s="39"/>
      <c r="R219" s="39"/>
      <c r="S219" s="39"/>
      <c r="T219" s="39"/>
      <c r="U219" s="39"/>
      <c r="V219" s="39"/>
    </row>
    <row r="220" spans="1:22">
      <c r="A220" s="36"/>
      <c r="B220" s="24"/>
      <c r="C220" s="22"/>
      <c r="D220" s="22"/>
      <c r="E220" s="53"/>
      <c r="F220" s="53"/>
      <c r="G220" s="39"/>
      <c r="H220" s="22"/>
      <c r="I220" s="136"/>
      <c r="J220" s="137"/>
      <c r="K220" s="22"/>
      <c r="L220" s="17"/>
      <c r="M220" s="74"/>
      <c r="N220" s="17"/>
      <c r="O220" s="17"/>
      <c r="P220" s="108"/>
      <c r="Q220" s="39"/>
      <c r="R220" s="39"/>
      <c r="S220" s="39"/>
      <c r="T220" s="39"/>
      <c r="U220" s="39"/>
      <c r="V220" s="39"/>
    </row>
    <row r="221" spans="1:22" s="50" customFormat="1">
      <c r="A221" s="55"/>
      <c r="B221" s="43"/>
      <c r="C221" s="47"/>
      <c r="D221" s="47"/>
      <c r="E221" s="52"/>
      <c r="F221" s="52"/>
      <c r="H221" s="47"/>
      <c r="I221" s="97"/>
      <c r="J221" s="98"/>
      <c r="K221" s="47"/>
      <c r="L221" s="49"/>
      <c r="M221" s="99"/>
      <c r="N221" s="49"/>
      <c r="O221" s="49"/>
      <c r="P221" s="82"/>
      <c r="S221" s="52"/>
    </row>
    <row r="222" spans="1:22">
      <c r="A222" s="36"/>
      <c r="B222" s="24"/>
      <c r="C222" s="22"/>
      <c r="D222" s="22"/>
      <c r="E222" s="53"/>
      <c r="F222" s="53"/>
      <c r="G222" s="39"/>
      <c r="H222" s="22"/>
      <c r="I222" s="136" t="e">
        <f t="shared" ref="I222:I239" si="6">J222/O222</f>
        <v>#DIV/0!</v>
      </c>
      <c r="J222" s="137">
        <f t="shared" ref="J222:J239" si="7">L222-N222-O222-M222</f>
        <v>0</v>
      </c>
      <c r="K222" s="22"/>
      <c r="L222" s="17"/>
      <c r="M222" s="74">
        <f t="shared" ref="M222:M228" si="8">L222*15%</f>
        <v>0</v>
      </c>
      <c r="N222" s="17"/>
      <c r="O222" s="17"/>
      <c r="P222" s="108"/>
      <c r="Q222" s="39"/>
      <c r="R222" s="39"/>
      <c r="S222" s="39"/>
      <c r="T222" s="39"/>
      <c r="U222" s="39"/>
      <c r="V222" s="39"/>
    </row>
    <row r="223" spans="1:22">
      <c r="A223" s="36"/>
      <c r="B223" s="24"/>
      <c r="C223" s="22"/>
      <c r="D223" s="22"/>
      <c r="E223" s="53"/>
      <c r="F223" s="53"/>
      <c r="G223" s="39"/>
      <c r="H223" s="22"/>
      <c r="I223" s="136" t="e">
        <f t="shared" si="6"/>
        <v>#DIV/0!</v>
      </c>
      <c r="J223" s="137">
        <f t="shared" si="7"/>
        <v>0</v>
      </c>
      <c r="K223" s="22"/>
      <c r="L223" s="17"/>
      <c r="M223" s="74">
        <f t="shared" si="8"/>
        <v>0</v>
      </c>
      <c r="N223" s="17"/>
      <c r="O223" s="17"/>
      <c r="P223" s="108"/>
      <c r="Q223" s="39"/>
      <c r="R223" s="39"/>
      <c r="S223" s="39"/>
      <c r="T223" s="39"/>
      <c r="U223" s="39"/>
      <c r="V223" s="39"/>
    </row>
    <row r="224" spans="1:22">
      <c r="A224" s="36"/>
      <c r="B224" s="24"/>
      <c r="C224" s="22"/>
      <c r="D224" s="22"/>
      <c r="E224" s="53"/>
      <c r="F224" s="53"/>
      <c r="G224" s="39"/>
      <c r="H224" s="22"/>
      <c r="I224" s="136" t="e">
        <f t="shared" si="6"/>
        <v>#DIV/0!</v>
      </c>
      <c r="J224" s="137">
        <f t="shared" si="7"/>
        <v>0</v>
      </c>
      <c r="K224" s="22"/>
      <c r="L224" s="17"/>
      <c r="M224" s="74">
        <f t="shared" si="8"/>
        <v>0</v>
      </c>
      <c r="N224" s="17"/>
      <c r="O224" s="17"/>
      <c r="P224" s="108"/>
      <c r="Q224" s="39"/>
      <c r="R224" s="39"/>
      <c r="S224" s="39"/>
      <c r="T224" s="39"/>
      <c r="U224" s="39"/>
      <c r="V224" s="39"/>
    </row>
    <row r="225" spans="1:22" s="50" customFormat="1">
      <c r="A225" s="36"/>
      <c r="B225" s="106"/>
      <c r="C225" s="22"/>
      <c r="D225" s="22"/>
      <c r="E225" s="53"/>
      <c r="F225" s="53"/>
      <c r="G225" s="39"/>
      <c r="H225" s="22"/>
      <c r="I225" s="136" t="e">
        <f t="shared" si="6"/>
        <v>#DIV/0!</v>
      </c>
      <c r="J225" s="137">
        <f t="shared" si="7"/>
        <v>0</v>
      </c>
      <c r="K225" s="22"/>
      <c r="L225" s="17"/>
      <c r="M225" s="74">
        <f t="shared" si="8"/>
        <v>0</v>
      </c>
      <c r="N225" s="17"/>
      <c r="O225" s="17"/>
      <c r="P225" s="108"/>
      <c r="Q225" s="39"/>
      <c r="R225" s="53"/>
      <c r="S225" s="39"/>
      <c r="T225" s="39"/>
      <c r="U225" s="39"/>
      <c r="V225" s="39"/>
    </row>
    <row r="226" spans="1:22">
      <c r="A226" s="36"/>
      <c r="B226" s="106"/>
      <c r="C226" s="22"/>
      <c r="D226" s="22"/>
      <c r="E226" s="39"/>
      <c r="F226" s="39"/>
      <c r="G226" s="39"/>
      <c r="H226" s="22"/>
      <c r="I226" s="136" t="e">
        <f t="shared" si="6"/>
        <v>#DIV/0!</v>
      </c>
      <c r="J226" s="137">
        <f t="shared" si="7"/>
        <v>0</v>
      </c>
      <c r="K226" s="22"/>
      <c r="L226" s="17"/>
      <c r="M226" s="74">
        <f t="shared" si="8"/>
        <v>0</v>
      </c>
      <c r="N226" s="17"/>
      <c r="O226" s="17"/>
      <c r="P226" s="22"/>
      <c r="Q226" s="39"/>
      <c r="R226" s="39"/>
      <c r="S226" s="39"/>
      <c r="T226" s="39"/>
      <c r="U226" s="39"/>
      <c r="V226" s="39"/>
    </row>
    <row r="227" spans="1:22">
      <c r="I227" s="136" t="e">
        <f t="shared" si="6"/>
        <v>#DIV/0!</v>
      </c>
      <c r="J227" s="137">
        <f t="shared" si="7"/>
        <v>0</v>
      </c>
      <c r="M227" s="74">
        <f t="shared" si="8"/>
        <v>0</v>
      </c>
    </row>
    <row r="228" spans="1:22">
      <c r="I228" s="136" t="e">
        <f t="shared" si="6"/>
        <v>#DIV/0!</v>
      </c>
      <c r="J228" s="137">
        <f t="shared" si="7"/>
        <v>0</v>
      </c>
      <c r="M228" s="74">
        <f t="shared" si="8"/>
        <v>0</v>
      </c>
    </row>
    <row r="229" spans="1:22">
      <c r="I229" s="136" t="e">
        <f t="shared" si="6"/>
        <v>#DIV/0!</v>
      </c>
      <c r="J229" s="16">
        <f t="shared" si="7"/>
        <v>0</v>
      </c>
      <c r="M229" s="17">
        <f t="shared" ref="M229:M239" si="9">L229*0.15</f>
        <v>0</v>
      </c>
    </row>
    <row r="230" spans="1:22">
      <c r="I230" s="15" t="e">
        <f t="shared" si="6"/>
        <v>#DIV/0!</v>
      </c>
      <c r="J230" s="16">
        <f t="shared" si="7"/>
        <v>0</v>
      </c>
      <c r="M230" s="17">
        <f t="shared" si="9"/>
        <v>0</v>
      </c>
    </row>
    <row r="231" spans="1:22">
      <c r="I231" s="15" t="e">
        <f t="shared" si="6"/>
        <v>#DIV/0!</v>
      </c>
      <c r="J231" s="16">
        <f t="shared" si="7"/>
        <v>0</v>
      </c>
      <c r="M231" s="17">
        <f t="shared" si="9"/>
        <v>0</v>
      </c>
    </row>
    <row r="232" spans="1:22">
      <c r="I232" s="15" t="e">
        <f t="shared" si="6"/>
        <v>#DIV/0!</v>
      </c>
      <c r="J232" s="16">
        <f t="shared" si="7"/>
        <v>0</v>
      </c>
      <c r="M232" s="17">
        <f t="shared" si="9"/>
        <v>0</v>
      </c>
    </row>
    <row r="233" spans="1:22">
      <c r="I233" s="15" t="e">
        <f t="shared" si="6"/>
        <v>#DIV/0!</v>
      </c>
      <c r="J233" s="16">
        <f t="shared" si="7"/>
        <v>0</v>
      </c>
      <c r="M233" s="17">
        <f t="shared" si="9"/>
        <v>0</v>
      </c>
    </row>
    <row r="234" spans="1:22">
      <c r="I234" s="15" t="e">
        <f t="shared" si="6"/>
        <v>#DIV/0!</v>
      </c>
      <c r="J234" s="16">
        <f t="shared" si="7"/>
        <v>0</v>
      </c>
      <c r="M234" s="17">
        <f t="shared" si="9"/>
        <v>0</v>
      </c>
    </row>
    <row r="235" spans="1:22">
      <c r="I235" s="15" t="e">
        <f t="shared" si="6"/>
        <v>#DIV/0!</v>
      </c>
      <c r="J235" s="16">
        <f t="shared" si="7"/>
        <v>0</v>
      </c>
      <c r="M235" s="17">
        <f t="shared" si="9"/>
        <v>0</v>
      </c>
    </row>
    <row r="236" spans="1:22">
      <c r="I236" s="15" t="e">
        <f t="shared" si="6"/>
        <v>#DIV/0!</v>
      </c>
      <c r="J236" s="16">
        <f t="shared" si="7"/>
        <v>0</v>
      </c>
      <c r="M236" s="17">
        <f t="shared" si="9"/>
        <v>0</v>
      </c>
    </row>
    <row r="237" spans="1:22">
      <c r="I237" s="15" t="e">
        <f t="shared" si="6"/>
        <v>#DIV/0!</v>
      </c>
      <c r="J237" s="16">
        <f t="shared" si="7"/>
        <v>0</v>
      </c>
      <c r="M237" s="17">
        <f t="shared" si="9"/>
        <v>0</v>
      </c>
    </row>
    <row r="238" spans="1:22">
      <c r="I238" s="15" t="e">
        <f t="shared" si="6"/>
        <v>#DIV/0!</v>
      </c>
      <c r="J238" s="16">
        <f t="shared" si="7"/>
        <v>0</v>
      </c>
      <c r="M238" s="17">
        <f t="shared" si="9"/>
        <v>0</v>
      </c>
    </row>
    <row r="239" spans="1:22">
      <c r="I239" s="15" t="e">
        <f t="shared" si="6"/>
        <v>#DIV/0!</v>
      </c>
      <c r="J239" s="16">
        <f t="shared" si="7"/>
        <v>0</v>
      </c>
      <c r="M239" s="17">
        <f t="shared" si="9"/>
        <v>0</v>
      </c>
    </row>
  </sheetData>
  <conditionalFormatting sqref="K213:K1048576 K1:K206">
    <cfRule type="cellIs" dxfId="228" priority="43" operator="equal">
      <formula>"Yes"</formula>
    </cfRule>
  </conditionalFormatting>
  <conditionalFormatting sqref="H31:H206 H213:H1048576 H1">
    <cfRule type="cellIs" dxfId="227" priority="42" operator="equal">
      <formula>"None"</formula>
    </cfRule>
  </conditionalFormatting>
  <conditionalFormatting sqref="P57:P206 P213:P1048576 P1">
    <cfRule type="cellIs" dxfId="226" priority="41" operator="lessThan">
      <formula>10000</formula>
    </cfRule>
  </conditionalFormatting>
  <conditionalFormatting sqref="I41:I206 I213:I1048576 I1">
    <cfRule type="cellIs" dxfId="225" priority="40" operator="greaterThan">
      <formula>0.25</formula>
    </cfRule>
  </conditionalFormatting>
  <conditionalFormatting sqref="I213:I239 I2:I206">
    <cfRule type="cellIs" dxfId="224" priority="39" operator="greaterThan">
      <formula>0.15</formula>
    </cfRule>
  </conditionalFormatting>
  <conditionalFormatting sqref="J213:J1048576 J1:J206">
    <cfRule type="cellIs" dxfId="223" priority="38" operator="lessThan">
      <formula>4.99</formula>
    </cfRule>
  </conditionalFormatting>
  <conditionalFormatting sqref="P2:P56">
    <cfRule type="cellIs" dxfId="222" priority="37" operator="lessThan">
      <formula>16000</formula>
    </cfRule>
  </conditionalFormatting>
  <conditionalFormatting sqref="K207">
    <cfRule type="cellIs" dxfId="221" priority="36" operator="equal">
      <formula>"Yes"</formula>
    </cfRule>
  </conditionalFormatting>
  <conditionalFormatting sqref="H207">
    <cfRule type="cellIs" dxfId="220" priority="35" operator="equal">
      <formula>"None"</formula>
    </cfRule>
  </conditionalFormatting>
  <conditionalFormatting sqref="P207">
    <cfRule type="cellIs" dxfId="219" priority="34" operator="lessThan">
      <formula>10000</formula>
    </cfRule>
  </conditionalFormatting>
  <conditionalFormatting sqref="I207">
    <cfRule type="cellIs" dxfId="218" priority="33" operator="greaterThan">
      <formula>0.25</formula>
    </cfRule>
  </conditionalFormatting>
  <conditionalFormatting sqref="I207">
    <cfRule type="cellIs" dxfId="217" priority="32" operator="greaterThan">
      <formula>0.15</formula>
    </cfRule>
  </conditionalFormatting>
  <conditionalFormatting sqref="J207">
    <cfRule type="cellIs" dxfId="216" priority="31" operator="lessThan">
      <formula>4.99</formula>
    </cfRule>
  </conditionalFormatting>
  <conditionalFormatting sqref="K208">
    <cfRule type="cellIs" dxfId="215" priority="30" operator="equal">
      <formula>"Yes"</formula>
    </cfRule>
  </conditionalFormatting>
  <conditionalFormatting sqref="H208">
    <cfRule type="cellIs" dxfId="214" priority="29" operator="equal">
      <formula>"None"</formula>
    </cfRule>
  </conditionalFormatting>
  <conditionalFormatting sqref="P208">
    <cfRule type="cellIs" dxfId="213" priority="28" operator="lessThan">
      <formula>10000</formula>
    </cfRule>
  </conditionalFormatting>
  <conditionalFormatting sqref="I208">
    <cfRule type="cellIs" dxfId="212" priority="27" operator="greaterThan">
      <formula>0.25</formula>
    </cfRule>
  </conditionalFormatting>
  <conditionalFormatting sqref="I208">
    <cfRule type="cellIs" dxfId="211" priority="26" operator="greaterThan">
      <formula>0.15</formula>
    </cfRule>
  </conditionalFormatting>
  <conditionalFormatting sqref="J208">
    <cfRule type="cellIs" dxfId="210" priority="25" operator="lessThan">
      <formula>4.99</formula>
    </cfRule>
  </conditionalFormatting>
  <conditionalFormatting sqref="K209">
    <cfRule type="cellIs" dxfId="209" priority="24" operator="equal">
      <formula>"Yes"</formula>
    </cfRule>
  </conditionalFormatting>
  <conditionalFormatting sqref="H209">
    <cfRule type="cellIs" dxfId="208" priority="23" operator="equal">
      <formula>"None"</formula>
    </cfRule>
  </conditionalFormatting>
  <conditionalFormatting sqref="P209">
    <cfRule type="cellIs" dxfId="207" priority="22" operator="lessThan">
      <formula>10000</formula>
    </cfRule>
  </conditionalFormatting>
  <conditionalFormatting sqref="I209">
    <cfRule type="cellIs" dxfId="206" priority="21" operator="greaterThan">
      <formula>0.25</formula>
    </cfRule>
  </conditionalFormatting>
  <conditionalFormatting sqref="I209">
    <cfRule type="cellIs" dxfId="205" priority="20" operator="greaterThan">
      <formula>0.15</formula>
    </cfRule>
  </conditionalFormatting>
  <conditionalFormatting sqref="J209">
    <cfRule type="cellIs" dxfId="204" priority="19" operator="lessThan">
      <formula>4.99</formula>
    </cfRule>
  </conditionalFormatting>
  <conditionalFormatting sqref="K210">
    <cfRule type="cellIs" dxfId="203" priority="18" operator="equal">
      <formula>"Yes"</formula>
    </cfRule>
  </conditionalFormatting>
  <conditionalFormatting sqref="H210">
    <cfRule type="cellIs" dxfId="202" priority="17" operator="equal">
      <formula>"None"</formula>
    </cfRule>
  </conditionalFormatting>
  <conditionalFormatting sqref="P210">
    <cfRule type="cellIs" dxfId="201" priority="16" operator="lessThan">
      <formula>10000</formula>
    </cfRule>
  </conditionalFormatting>
  <conditionalFormatting sqref="I210">
    <cfRule type="cellIs" dxfId="200" priority="15" operator="greaterThan">
      <formula>0.25</formula>
    </cfRule>
  </conditionalFormatting>
  <conditionalFormatting sqref="I210">
    <cfRule type="cellIs" dxfId="199" priority="14" operator="greaterThan">
      <formula>0.15</formula>
    </cfRule>
  </conditionalFormatting>
  <conditionalFormatting sqref="J210">
    <cfRule type="cellIs" dxfId="198" priority="13" operator="lessThan">
      <formula>4.99</formula>
    </cfRule>
  </conditionalFormatting>
  <conditionalFormatting sqref="K211">
    <cfRule type="cellIs" dxfId="197" priority="12" operator="equal">
      <formula>"Yes"</formula>
    </cfRule>
  </conditionalFormatting>
  <conditionalFormatting sqref="H211">
    <cfRule type="cellIs" dxfId="196" priority="11" operator="equal">
      <formula>"None"</formula>
    </cfRule>
  </conditionalFormatting>
  <conditionalFormatting sqref="P211">
    <cfRule type="cellIs" dxfId="195" priority="10" operator="lessThan">
      <formula>10000</formula>
    </cfRule>
  </conditionalFormatting>
  <conditionalFormatting sqref="I211">
    <cfRule type="cellIs" dxfId="194" priority="9" operator="greaterThan">
      <formula>0.25</formula>
    </cfRule>
  </conditionalFormatting>
  <conditionalFormatting sqref="I211">
    <cfRule type="cellIs" dxfId="193" priority="8" operator="greaterThan">
      <formula>0.15</formula>
    </cfRule>
  </conditionalFormatting>
  <conditionalFormatting sqref="J211">
    <cfRule type="cellIs" dxfId="192" priority="7" operator="lessThan">
      <formula>4.99</formula>
    </cfRule>
  </conditionalFormatting>
  <conditionalFormatting sqref="K212">
    <cfRule type="cellIs" dxfId="191" priority="6" operator="equal">
      <formula>"Yes"</formula>
    </cfRule>
  </conditionalFormatting>
  <conditionalFormatting sqref="H212">
    <cfRule type="cellIs" dxfId="190" priority="5" operator="equal">
      <formula>"None"</formula>
    </cfRule>
  </conditionalFormatting>
  <conditionalFormatting sqref="P212">
    <cfRule type="cellIs" dxfId="189" priority="4" operator="lessThan">
      <formula>10000</formula>
    </cfRule>
  </conditionalFormatting>
  <conditionalFormatting sqref="I212">
    <cfRule type="cellIs" dxfId="188" priority="3" operator="greaterThan">
      <formula>0.25</formula>
    </cfRule>
  </conditionalFormatting>
  <conditionalFormatting sqref="I212">
    <cfRule type="cellIs" dxfId="187" priority="2" operator="greaterThan">
      <formula>0.15</formula>
    </cfRule>
  </conditionalFormatting>
  <conditionalFormatting sqref="J212">
    <cfRule type="cellIs" dxfId="186" priority="1" operator="lessThan">
      <formula>4.99</formula>
    </cfRule>
  </conditionalFormatting>
  <hyperlinks>
    <hyperlink ref="E2" r:id="rId1"/>
    <hyperlink ref="F2" r:id="rId2"/>
    <hyperlink ref="E3" r:id="rId3"/>
    <hyperlink ref="F3" r:id="rId4"/>
    <hyperlink ref="E4" r:id="rId5"/>
    <hyperlink ref="F4" r:id="rId6"/>
    <hyperlink ref="E5" r:id="rId7"/>
    <hyperlink ref="F5" r:id="rId8"/>
    <hyperlink ref="E6" r:id="rId9"/>
    <hyperlink ref="F6" r:id="rId10"/>
    <hyperlink ref="E7" r:id="rId11"/>
    <hyperlink ref="F7" r:id="rId12"/>
    <hyperlink ref="E8" r:id="rId13"/>
    <hyperlink ref="F8" r:id="rId14"/>
    <hyperlink ref="E9" r:id="rId15"/>
    <hyperlink ref="F9" r:id="rId16"/>
    <hyperlink ref="E10" r:id="rId17"/>
    <hyperlink ref="F10" r:id="rId18"/>
    <hyperlink ref="E11:E12" r:id="rId19" display="https://wholesale.canadianprotein.com/products/economy-whey"/>
    <hyperlink ref="F11" r:id="rId20"/>
    <hyperlink ref="F12" r:id="rId21"/>
    <hyperlink ref="E12" r:id="rId22"/>
    <hyperlink ref="E13" r:id="rId23"/>
    <hyperlink ref="F13" r:id="rId24"/>
    <hyperlink ref="F14" r:id="rId25"/>
    <hyperlink ref="E14" r:id="rId26"/>
    <hyperlink ref="F15" r:id="rId27"/>
    <hyperlink ref="E15" r:id="rId28"/>
    <hyperlink ref="E16" r:id="rId29"/>
    <hyperlink ref="F16" r:id="rId30"/>
    <hyperlink ref="E17" r:id="rId31"/>
    <hyperlink ref="F17" r:id="rId32"/>
    <hyperlink ref="E18" r:id="rId33"/>
    <hyperlink ref="F18" r:id="rId34"/>
    <hyperlink ref="E19" r:id="rId35"/>
    <hyperlink ref="F19" r:id="rId36"/>
    <hyperlink ref="E20:E22" r:id="rId37" display="https://wholesale.canadianprotein.com/products/grass-fed-new-zealand-whey-protein-isolate"/>
    <hyperlink ref="F20" r:id="rId38"/>
    <hyperlink ref="E21" r:id="rId39"/>
    <hyperlink ref="F21" r:id="rId40"/>
    <hyperlink ref="F22" r:id="rId41"/>
    <hyperlink ref="E23:E25" r:id="rId42" display="https://wholesale.canadianprotein.com/products/grass-fed-new-zealand-whey-protein-isolate"/>
    <hyperlink ref="F23" r:id="rId43"/>
    <hyperlink ref="F24" r:id="rId44"/>
    <hyperlink ref="F25" r:id="rId45"/>
    <hyperlink ref="E26:E28" r:id="rId46" display="https://wholesale.canadianprotein.com/products/grass-fed-new-zealand-whey-protein-isolate"/>
    <hyperlink ref="F28" r:id="rId47"/>
    <hyperlink ref="F27" r:id="rId48"/>
    <hyperlink ref="F26" r:id="rId49"/>
    <hyperlink ref="E29:E30" r:id="rId50" display="https://wholesale.canadianprotein.com/products/grass-fed-new-zealand-whey-protein-isolate"/>
    <hyperlink ref="F29" r:id="rId51"/>
    <hyperlink ref="F30" r:id="rId52"/>
    <hyperlink ref="F31" r:id="rId53"/>
    <hyperlink ref="E31" r:id="rId54"/>
    <hyperlink ref="F32" r:id="rId55"/>
    <hyperlink ref="E32" r:id="rId56"/>
    <hyperlink ref="F33" r:id="rId57"/>
    <hyperlink ref="E33" r:id="rId58"/>
    <hyperlink ref="F34" r:id="rId59"/>
    <hyperlink ref="E34" r:id="rId60"/>
    <hyperlink ref="F35" r:id="rId61"/>
    <hyperlink ref="E35" r:id="rId62"/>
    <hyperlink ref="F36" r:id="rId63"/>
    <hyperlink ref="E36" r:id="rId64"/>
    <hyperlink ref="F37" r:id="rId65"/>
    <hyperlink ref="E37" r:id="rId66"/>
    <hyperlink ref="F38" r:id="rId67"/>
    <hyperlink ref="E38" r:id="rId68"/>
    <hyperlink ref="E39" r:id="rId69"/>
    <hyperlink ref="F39" r:id="rId70"/>
    <hyperlink ref="E40" r:id="rId71"/>
    <hyperlink ref="F40" r:id="rId72"/>
    <hyperlink ref="E41" r:id="rId73"/>
    <hyperlink ref="F41" r:id="rId74"/>
    <hyperlink ref="E42" r:id="rId75"/>
    <hyperlink ref="F42" r:id="rId76"/>
    <hyperlink ref="E43" r:id="rId77"/>
    <hyperlink ref="F43" r:id="rId78"/>
    <hyperlink ref="E44" r:id="rId79"/>
    <hyperlink ref="F44" r:id="rId80"/>
    <hyperlink ref="E45" r:id="rId81"/>
    <hyperlink ref="F45" r:id="rId82"/>
    <hyperlink ref="E46" r:id="rId83"/>
    <hyperlink ref="F46" r:id="rId84"/>
    <hyperlink ref="E47" r:id="rId85"/>
    <hyperlink ref="F47" r:id="rId86"/>
    <hyperlink ref="E48" r:id="rId87"/>
    <hyperlink ref="F48" r:id="rId88"/>
    <hyperlink ref="E49" r:id="rId89"/>
    <hyperlink ref="E50:E51" r:id="rId90" display="https://wholesale.canadianprotein.com/products/premium-whey-protein-blend"/>
    <hyperlink ref="F49" r:id="rId91"/>
    <hyperlink ref="F51" r:id="rId92"/>
    <hyperlink ref="F50" r:id="rId93"/>
    <hyperlink ref="E52:E53" r:id="rId94" display="https://wholesale.canadianprotein.com/products/premium-whey-protein-blend"/>
    <hyperlink ref="F52" r:id="rId95"/>
    <hyperlink ref="F53" r:id="rId96"/>
  </hyperlinks>
  <pageMargins left="0.7" right="0.7" top="0.75" bottom="0.75" header="0.3" footer="0.3"/>
  <pageSetup orientation="portrait" r:id="rId97"/>
</worksheet>
</file>

<file path=xl/worksheets/sheet9.xml><?xml version="1.0" encoding="utf-8"?>
<worksheet xmlns="http://schemas.openxmlformats.org/spreadsheetml/2006/main" xmlns:r="http://schemas.openxmlformats.org/officeDocument/2006/relationships">
  <dimension ref="A1:X241"/>
  <sheetViews>
    <sheetView workbookViewId="0">
      <pane ySplit="1" topLeftCell="A205" activePane="bottomLeft" state="frozen"/>
      <selection pane="bottomLeft" activeCell="R226" sqref="R226"/>
    </sheetView>
  </sheetViews>
  <sheetFormatPr defaultRowHeight="15"/>
  <cols>
    <col min="1" max="1" width="10.42578125" style="12" customWidth="1"/>
    <col min="2" max="2" width="24.5703125" style="28" customWidth="1"/>
    <col min="3" max="3" width="14.42578125" style="6" customWidth="1"/>
    <col min="4" max="4" width="14.42578125" style="6" hidden="1" customWidth="1"/>
    <col min="5" max="5" width="10.85546875" customWidth="1"/>
    <col min="6" max="6" width="11.140625" customWidth="1"/>
    <col min="7" max="7" width="11.140625" hidden="1" customWidth="1"/>
    <col min="8" max="8" width="13.42578125" style="6" hidden="1" customWidth="1"/>
    <col min="9" max="9" width="7.42578125" style="4" customWidth="1"/>
    <col min="10" max="10" width="8.85546875" style="8" customWidth="1"/>
    <col min="11" max="11" width="7" style="6" customWidth="1"/>
    <col min="12" max="13" width="10" style="1" customWidth="1"/>
    <col min="14" max="14" width="8.42578125" style="1" customWidth="1"/>
    <col min="15" max="15" width="10.85546875" style="1" customWidth="1"/>
    <col min="16" max="16" width="10.85546875" style="6" customWidth="1"/>
    <col min="18" max="18" width="10.140625" customWidth="1"/>
  </cols>
  <sheetData>
    <row r="1" spans="1:23" s="18" customFormat="1" ht="28.5" customHeight="1" thickBot="1">
      <c r="A1" s="57" t="s">
        <v>23</v>
      </c>
      <c r="B1" s="25" t="s">
        <v>7</v>
      </c>
      <c r="C1" s="18" t="s">
        <v>19</v>
      </c>
      <c r="D1" s="18" t="s">
        <v>1959</v>
      </c>
      <c r="E1" s="18" t="s">
        <v>14</v>
      </c>
      <c r="F1" s="18" t="s">
        <v>1</v>
      </c>
      <c r="G1" s="18" t="s">
        <v>40</v>
      </c>
      <c r="H1" s="18" t="s">
        <v>8</v>
      </c>
      <c r="I1" s="19" t="s">
        <v>9</v>
      </c>
      <c r="J1" s="20" t="s">
        <v>10</v>
      </c>
      <c r="K1" s="18" t="s">
        <v>4</v>
      </c>
      <c r="L1" s="21" t="s">
        <v>3</v>
      </c>
      <c r="M1" s="21" t="s">
        <v>11</v>
      </c>
      <c r="N1" s="21" t="s">
        <v>24</v>
      </c>
      <c r="O1" s="21" t="s">
        <v>0</v>
      </c>
      <c r="P1" s="18" t="s">
        <v>2</v>
      </c>
    </row>
    <row r="2" spans="1:23" s="106" customFormat="1" ht="16.350000000000001" customHeight="1">
      <c r="A2" s="107">
        <v>44674</v>
      </c>
      <c r="B2" s="58" t="s">
        <v>4330</v>
      </c>
      <c r="C2" s="111" t="s">
        <v>4327</v>
      </c>
      <c r="D2" s="111"/>
      <c r="E2" s="103" t="s">
        <v>4326</v>
      </c>
      <c r="F2" s="103" t="s">
        <v>4328</v>
      </c>
      <c r="G2" s="103"/>
      <c r="H2" s="105"/>
      <c r="I2" s="136">
        <f t="shared" ref="I2:I33" si="0">J2/O2</f>
        <v>0.25346666666666662</v>
      </c>
      <c r="J2" s="137">
        <f t="shared" ref="J2:J65" si="1">L2-N2-O2-M2</f>
        <v>0.9504999999999999</v>
      </c>
      <c r="K2" s="105" t="s">
        <v>429</v>
      </c>
      <c r="L2" s="74">
        <v>12.33</v>
      </c>
      <c r="M2" s="74">
        <f t="shared" ref="M2:M65" si="2">L2*15%</f>
        <v>1.8494999999999999</v>
      </c>
      <c r="N2" s="74">
        <v>5.78</v>
      </c>
      <c r="O2" s="74">
        <v>3.75</v>
      </c>
      <c r="P2" s="110">
        <v>1634</v>
      </c>
    </row>
    <row r="3" spans="1:23" s="106" customFormat="1" ht="15.75" customHeight="1">
      <c r="A3" s="107"/>
      <c r="B3" s="58" t="s">
        <v>4329</v>
      </c>
      <c r="C3" s="111" t="s">
        <v>4332</v>
      </c>
      <c r="D3" s="111"/>
      <c r="E3" s="103" t="s">
        <v>4331</v>
      </c>
      <c r="F3" s="103" t="s">
        <v>4333</v>
      </c>
      <c r="G3" s="103"/>
      <c r="H3" s="105"/>
      <c r="I3" s="136">
        <f t="shared" si="0"/>
        <v>-0.54013916068710588</v>
      </c>
      <c r="J3" s="137">
        <f t="shared" si="1"/>
        <v>-24.841000000000001</v>
      </c>
      <c r="K3" s="105" t="s">
        <v>429</v>
      </c>
      <c r="L3" s="74">
        <v>33.74</v>
      </c>
      <c r="M3" s="74">
        <f t="shared" si="2"/>
        <v>5.0609999999999999</v>
      </c>
      <c r="N3" s="74">
        <v>7.53</v>
      </c>
      <c r="O3" s="74">
        <v>45.99</v>
      </c>
      <c r="P3" s="110">
        <v>916</v>
      </c>
    </row>
    <row r="4" spans="1:23" s="106" customFormat="1" ht="16.350000000000001" customHeight="1">
      <c r="A4" s="107"/>
      <c r="B4" s="121" t="s">
        <v>4334</v>
      </c>
      <c r="C4" s="111" t="s">
        <v>4336</v>
      </c>
      <c r="D4" s="111"/>
      <c r="E4" s="103" t="s">
        <v>4335</v>
      </c>
      <c r="F4" s="103" t="s">
        <v>4337</v>
      </c>
      <c r="G4" s="103"/>
      <c r="H4" s="105"/>
      <c r="I4" s="136">
        <f t="shared" si="0"/>
        <v>-0.29474999999999996</v>
      </c>
      <c r="J4" s="137">
        <f t="shared" si="1"/>
        <v>-1.7684999999999997</v>
      </c>
      <c r="K4" s="105" t="s">
        <v>429</v>
      </c>
      <c r="L4" s="74">
        <v>11.99</v>
      </c>
      <c r="M4" s="74">
        <f t="shared" si="2"/>
        <v>1.7985</v>
      </c>
      <c r="N4" s="74">
        <v>5.96</v>
      </c>
      <c r="O4" s="74">
        <v>6</v>
      </c>
      <c r="P4" s="110">
        <v>11307</v>
      </c>
    </row>
    <row r="5" spans="1:23" s="106" customFormat="1" ht="16.350000000000001" customHeight="1">
      <c r="A5" s="107"/>
      <c r="B5" s="58" t="s">
        <v>4338</v>
      </c>
      <c r="C5" s="111" t="s">
        <v>4340</v>
      </c>
      <c r="D5" s="111"/>
      <c r="E5" s="103" t="s">
        <v>4339</v>
      </c>
      <c r="F5" s="103" t="s">
        <v>4341</v>
      </c>
      <c r="G5" s="103"/>
      <c r="H5" s="105"/>
      <c r="I5" s="136">
        <f t="shared" si="0"/>
        <v>-0.83224299065420559</v>
      </c>
      <c r="J5" s="137">
        <f t="shared" si="1"/>
        <v>-6.2335000000000003</v>
      </c>
      <c r="K5" s="105" t="s">
        <v>429</v>
      </c>
      <c r="L5" s="74">
        <v>8.49</v>
      </c>
      <c r="M5" s="74">
        <f t="shared" si="2"/>
        <v>1.2735000000000001</v>
      </c>
      <c r="N5" s="74">
        <v>5.96</v>
      </c>
      <c r="O5" s="74">
        <v>7.49</v>
      </c>
      <c r="P5" s="110">
        <v>3256</v>
      </c>
      <c r="R5" s="115"/>
    </row>
    <row r="6" spans="1:23" s="106" customFormat="1" ht="16.350000000000001" customHeight="1">
      <c r="A6" s="107"/>
      <c r="B6" s="121" t="s">
        <v>4342</v>
      </c>
      <c r="C6" s="111" t="s">
        <v>4344</v>
      </c>
      <c r="D6" s="111"/>
      <c r="E6" s="103" t="s">
        <v>4343</v>
      </c>
      <c r="F6" s="103" t="s">
        <v>4345</v>
      </c>
      <c r="G6" s="103"/>
      <c r="H6" s="105"/>
      <c r="I6" s="136">
        <f t="shared" si="0"/>
        <v>-0.38359453151050338</v>
      </c>
      <c r="J6" s="137">
        <f t="shared" si="1"/>
        <v>-11.503999999999996</v>
      </c>
      <c r="K6" s="105" t="s">
        <v>429</v>
      </c>
      <c r="L6" s="74">
        <v>29.76</v>
      </c>
      <c r="M6" s="74">
        <f t="shared" si="2"/>
        <v>4.4640000000000004</v>
      </c>
      <c r="N6" s="74">
        <v>6.81</v>
      </c>
      <c r="O6" s="74">
        <v>29.99</v>
      </c>
      <c r="P6" s="110">
        <v>848</v>
      </c>
    </row>
    <row r="7" spans="1:23" s="106" customFormat="1" ht="16.350000000000001" customHeight="1">
      <c r="A7" s="107"/>
      <c r="B7" s="58" t="s">
        <v>4346</v>
      </c>
      <c r="C7" s="111" t="s">
        <v>4348</v>
      </c>
      <c r="D7" s="111"/>
      <c r="E7" s="103" t="s">
        <v>4347</v>
      </c>
      <c r="F7" s="103" t="s">
        <v>4349</v>
      </c>
      <c r="G7" s="103"/>
      <c r="H7" s="105"/>
      <c r="I7" s="136">
        <f t="shared" si="0"/>
        <v>-0.89861495844875339</v>
      </c>
      <c r="J7" s="137">
        <f t="shared" si="1"/>
        <v>-6.4879999999999995</v>
      </c>
      <c r="K7" s="105" t="s">
        <v>17</v>
      </c>
      <c r="L7" s="74">
        <v>9.7200000000000006</v>
      </c>
      <c r="M7" s="74">
        <f t="shared" si="2"/>
        <v>1.458</v>
      </c>
      <c r="N7" s="74">
        <v>7.53</v>
      </c>
      <c r="O7" s="74">
        <v>7.22</v>
      </c>
      <c r="P7" s="110" t="s">
        <v>29</v>
      </c>
    </row>
    <row r="8" spans="1:23" s="106" customFormat="1" ht="16.350000000000001" customHeight="1">
      <c r="A8" s="107"/>
      <c r="B8" s="58" t="s">
        <v>4350</v>
      </c>
      <c r="C8" s="111" t="s">
        <v>4352</v>
      </c>
      <c r="D8" s="111"/>
      <c r="E8" s="103" t="s">
        <v>4351</v>
      </c>
      <c r="F8" s="103" t="s">
        <v>4353</v>
      </c>
      <c r="G8" s="103"/>
      <c r="H8" s="105"/>
      <c r="I8" s="136">
        <f t="shared" si="0"/>
        <v>-1.6202211126961483</v>
      </c>
      <c r="J8" s="137">
        <f t="shared" si="1"/>
        <v>-22.715499999999999</v>
      </c>
      <c r="K8" s="105" t="s">
        <v>429</v>
      </c>
      <c r="L8" s="74">
        <v>8.9700000000000006</v>
      </c>
      <c r="M8" s="74">
        <f t="shared" si="2"/>
        <v>1.3455000000000001</v>
      </c>
      <c r="N8" s="74">
        <v>16.32</v>
      </c>
      <c r="O8" s="114">
        <v>14.02</v>
      </c>
      <c r="P8" s="110">
        <v>357</v>
      </c>
      <c r="R8" s="115"/>
    </row>
    <row r="9" spans="1:23" s="106" customFormat="1" ht="16.350000000000001" customHeight="1">
      <c r="A9" s="107"/>
      <c r="B9" s="58" t="s">
        <v>4354</v>
      </c>
      <c r="C9" s="111" t="s">
        <v>4356</v>
      </c>
      <c r="D9" s="111"/>
      <c r="E9" s="103" t="s">
        <v>4355</v>
      </c>
      <c r="F9" s="115" t="s">
        <v>4357</v>
      </c>
      <c r="G9" s="103"/>
      <c r="H9" s="105"/>
      <c r="I9" s="136">
        <f t="shared" si="0"/>
        <v>-0.93585440278988674</v>
      </c>
      <c r="J9" s="137">
        <f t="shared" si="1"/>
        <v>-21.468500000000002</v>
      </c>
      <c r="K9" s="105" t="s">
        <v>429</v>
      </c>
      <c r="L9" s="74">
        <v>24.99</v>
      </c>
      <c r="M9" s="74">
        <f t="shared" si="2"/>
        <v>3.7484999999999995</v>
      </c>
      <c r="N9" s="74">
        <v>19.77</v>
      </c>
      <c r="O9" s="74">
        <v>22.94</v>
      </c>
      <c r="P9" s="110">
        <v>358</v>
      </c>
      <c r="R9" s="115"/>
    </row>
    <row r="10" spans="1:23" s="106" customFormat="1" ht="16.350000000000001" customHeight="1">
      <c r="A10" s="104"/>
      <c r="B10" s="58" t="s">
        <v>4358</v>
      </c>
      <c r="C10" s="111" t="s">
        <v>4360</v>
      </c>
      <c r="D10" s="111"/>
      <c r="E10" s="103" t="s">
        <v>4359</v>
      </c>
      <c r="F10" s="103" t="s">
        <v>4361</v>
      </c>
      <c r="G10" s="103"/>
      <c r="H10" s="105"/>
      <c r="I10" s="136">
        <f t="shared" si="0"/>
        <v>-0.70660143671042852</v>
      </c>
      <c r="J10" s="137">
        <f t="shared" si="1"/>
        <v>-57.050999999999995</v>
      </c>
      <c r="K10" s="105" t="s">
        <v>429</v>
      </c>
      <c r="L10" s="74">
        <v>80.739999999999995</v>
      </c>
      <c r="M10" s="74">
        <f t="shared" si="2"/>
        <v>12.110999999999999</v>
      </c>
      <c r="N10" s="116">
        <v>44.94</v>
      </c>
      <c r="O10" s="74">
        <v>80.739999999999995</v>
      </c>
      <c r="P10" s="110">
        <v>6146</v>
      </c>
      <c r="S10" s="115"/>
    </row>
    <row r="11" spans="1:23" s="106" customFormat="1" ht="16.350000000000001" customHeight="1">
      <c r="A11" s="107"/>
      <c r="B11" s="58" t="s">
        <v>4362</v>
      </c>
      <c r="C11" s="111" t="s">
        <v>4364</v>
      </c>
      <c r="D11" s="111"/>
      <c r="E11" s="103" t="s">
        <v>4363</v>
      </c>
      <c r="F11" s="103" t="s">
        <v>4365</v>
      </c>
      <c r="G11" s="103"/>
      <c r="H11" s="105"/>
      <c r="I11" s="136">
        <f t="shared" si="0"/>
        <v>-7.9609360256652301E-2</v>
      </c>
      <c r="J11" s="137">
        <f t="shared" si="1"/>
        <v>-4.2185000000000059</v>
      </c>
      <c r="K11" s="105" t="s">
        <v>17</v>
      </c>
      <c r="L11" s="74">
        <v>75.989999999999995</v>
      </c>
      <c r="M11" s="74">
        <f t="shared" si="2"/>
        <v>11.398499999999999</v>
      </c>
      <c r="N11" s="116">
        <v>15.82</v>
      </c>
      <c r="O11" s="74">
        <v>52.99</v>
      </c>
      <c r="P11" s="110">
        <v>28242</v>
      </c>
    </row>
    <row r="12" spans="1:23" s="106" customFormat="1" ht="16.350000000000001" customHeight="1">
      <c r="A12" s="104"/>
      <c r="B12" s="58" t="s">
        <v>4366</v>
      </c>
      <c r="C12" s="111" t="s">
        <v>4368</v>
      </c>
      <c r="D12" s="111"/>
      <c r="E12" s="103" t="s">
        <v>4367</v>
      </c>
      <c r="F12" s="103" t="s">
        <v>4369</v>
      </c>
      <c r="G12" s="103"/>
      <c r="H12" s="105"/>
      <c r="I12" s="136">
        <f t="shared" si="0"/>
        <v>-0.50059748019223271</v>
      </c>
      <c r="J12" s="137">
        <f t="shared" si="1"/>
        <v>-38.540999999999997</v>
      </c>
      <c r="K12" s="105" t="s">
        <v>429</v>
      </c>
      <c r="L12" s="74">
        <v>73.14</v>
      </c>
      <c r="M12" s="74">
        <f t="shared" si="2"/>
        <v>10.971</v>
      </c>
      <c r="N12" s="74">
        <v>23.72</v>
      </c>
      <c r="O12" s="74">
        <v>76.989999999999995</v>
      </c>
      <c r="P12" s="110">
        <v>54</v>
      </c>
    </row>
    <row r="13" spans="1:23" s="106" customFormat="1" ht="16.350000000000001" customHeight="1">
      <c r="A13" s="104"/>
      <c r="B13" s="168" t="s">
        <v>4370</v>
      </c>
      <c r="C13" s="111" t="s">
        <v>4372</v>
      </c>
      <c r="D13" s="111"/>
      <c r="E13" s="103" t="s">
        <v>4371</v>
      </c>
      <c r="F13" s="103" t="s">
        <v>4373</v>
      </c>
      <c r="G13" s="103"/>
      <c r="H13" s="105"/>
      <c r="I13" s="136">
        <f t="shared" si="0"/>
        <v>-0.47866897480284676</v>
      </c>
      <c r="J13" s="137">
        <f t="shared" si="1"/>
        <v>-24.886000000000003</v>
      </c>
      <c r="K13" s="105" t="s">
        <v>429</v>
      </c>
      <c r="L13" s="74">
        <v>52.24</v>
      </c>
      <c r="M13" s="74">
        <f t="shared" si="2"/>
        <v>7.8360000000000003</v>
      </c>
      <c r="N13" s="74">
        <v>17.3</v>
      </c>
      <c r="O13" s="74">
        <v>51.99</v>
      </c>
      <c r="P13" s="110">
        <v>55</v>
      </c>
    </row>
    <row r="14" spans="1:23" s="106" customFormat="1" ht="16.350000000000001" customHeight="1">
      <c r="A14" s="107"/>
      <c r="B14" s="121" t="s">
        <v>4375</v>
      </c>
      <c r="C14" s="111" t="s">
        <v>4385</v>
      </c>
      <c r="D14" s="111"/>
      <c r="E14" s="103" t="s">
        <v>4378</v>
      </c>
      <c r="F14" s="103" t="s">
        <v>4386</v>
      </c>
      <c r="G14" s="103"/>
      <c r="H14" s="105"/>
      <c r="I14" s="136">
        <f t="shared" si="0"/>
        <v>-0.68004005340453944</v>
      </c>
      <c r="J14" s="137">
        <f t="shared" si="1"/>
        <v>-5.0935000000000006</v>
      </c>
      <c r="K14" s="105" t="s">
        <v>429</v>
      </c>
      <c r="L14" s="116">
        <v>7.49</v>
      </c>
      <c r="M14" s="74">
        <f t="shared" si="2"/>
        <v>1.1234999999999999</v>
      </c>
      <c r="N14" s="74">
        <v>3.97</v>
      </c>
      <c r="O14" s="74">
        <v>7.49</v>
      </c>
      <c r="P14" s="110">
        <v>4320</v>
      </c>
      <c r="R14" s="115"/>
    </row>
    <row r="15" spans="1:23" s="106" customFormat="1" ht="16.350000000000001" customHeight="1">
      <c r="A15" s="104"/>
      <c r="B15" s="58" t="s">
        <v>4376</v>
      </c>
      <c r="C15" s="111" t="s">
        <v>4383</v>
      </c>
      <c r="D15" s="111"/>
      <c r="E15" s="103" t="s">
        <v>4379</v>
      </c>
      <c r="F15" s="103" t="s">
        <v>4384</v>
      </c>
      <c r="G15" s="103"/>
      <c r="H15" s="105"/>
      <c r="I15" s="136">
        <f t="shared" si="0"/>
        <v>-0.45026486168334301</v>
      </c>
      <c r="J15" s="137">
        <f t="shared" si="1"/>
        <v>-7.6499999999999968</v>
      </c>
      <c r="K15" s="105" t="s">
        <v>429</v>
      </c>
      <c r="L15" s="74">
        <v>19</v>
      </c>
      <c r="M15" s="74">
        <f t="shared" si="2"/>
        <v>2.85</v>
      </c>
      <c r="N15" s="74">
        <v>6.81</v>
      </c>
      <c r="O15" s="74">
        <v>16.989999999999998</v>
      </c>
      <c r="P15" s="110">
        <v>4645</v>
      </c>
      <c r="R15" s="115"/>
    </row>
    <row r="16" spans="1:23" s="96" customFormat="1" ht="16.350000000000001" customHeight="1">
      <c r="A16" s="93"/>
      <c r="B16" s="144" t="s">
        <v>4377</v>
      </c>
      <c r="C16" s="94" t="s">
        <v>4381</v>
      </c>
      <c r="D16" s="94"/>
      <c r="E16" s="118" t="s">
        <v>4380</v>
      </c>
      <c r="F16" s="118" t="s">
        <v>4382</v>
      </c>
      <c r="G16" s="118"/>
      <c r="H16" s="94"/>
      <c r="I16" s="97">
        <f t="shared" si="0"/>
        <v>-0.23536178726242066</v>
      </c>
      <c r="J16" s="98">
        <f t="shared" si="1"/>
        <v>-7.0584999999999951</v>
      </c>
      <c r="K16" s="94" t="s">
        <v>17</v>
      </c>
      <c r="L16" s="99">
        <v>34.99</v>
      </c>
      <c r="M16" s="99">
        <f t="shared" si="2"/>
        <v>5.2484999999999999</v>
      </c>
      <c r="N16" s="99">
        <v>6.81</v>
      </c>
      <c r="O16" s="99">
        <v>29.99</v>
      </c>
      <c r="P16" s="100">
        <v>4234</v>
      </c>
      <c r="R16" s="95" t="s">
        <v>4374</v>
      </c>
      <c r="W16" s="95" t="s">
        <v>4630</v>
      </c>
    </row>
    <row r="17" spans="1:24" s="106" customFormat="1" ht="16.350000000000001" customHeight="1">
      <c r="A17" s="107"/>
      <c r="B17" s="121" t="s">
        <v>4387</v>
      </c>
      <c r="C17" s="105" t="s">
        <v>4388</v>
      </c>
      <c r="D17" s="105"/>
      <c r="E17" s="103" t="s">
        <v>4390</v>
      </c>
      <c r="F17" s="103" t="s">
        <v>4389</v>
      </c>
      <c r="G17" s="103"/>
      <c r="H17" s="105"/>
      <c r="I17" s="136">
        <f t="shared" si="0"/>
        <v>0.41169480925578483</v>
      </c>
      <c r="J17" s="137">
        <f t="shared" si="1"/>
        <v>6.5829999999999993</v>
      </c>
      <c r="K17" s="105" t="s">
        <v>17</v>
      </c>
      <c r="L17" s="74">
        <v>35.979999999999997</v>
      </c>
      <c r="M17" s="74">
        <f t="shared" si="2"/>
        <v>5.3969999999999994</v>
      </c>
      <c r="N17" s="74">
        <v>8.01</v>
      </c>
      <c r="O17" s="74">
        <v>15.99</v>
      </c>
      <c r="P17" s="110">
        <v>27544</v>
      </c>
      <c r="R17" s="115"/>
    </row>
    <row r="18" spans="1:24" s="106" customFormat="1" ht="15" customHeight="1">
      <c r="A18" s="107"/>
      <c r="B18" s="121" t="s">
        <v>4391</v>
      </c>
      <c r="C18" s="105" t="s">
        <v>4393</v>
      </c>
      <c r="D18" s="105"/>
      <c r="E18" s="103" t="s">
        <v>4394</v>
      </c>
      <c r="F18" s="103" t="s">
        <v>4392</v>
      </c>
      <c r="G18" s="103"/>
      <c r="H18" s="105"/>
      <c r="I18" s="136">
        <f t="shared" si="0"/>
        <v>1.3226218344328413E-2</v>
      </c>
      <c r="J18" s="137">
        <f t="shared" si="1"/>
        <v>0.62149999999999217</v>
      </c>
      <c r="K18" s="105" t="s">
        <v>17</v>
      </c>
      <c r="L18" s="74">
        <v>69.989999999999995</v>
      </c>
      <c r="M18" s="74">
        <f t="shared" si="2"/>
        <v>10.498499999999998</v>
      </c>
      <c r="N18" s="74">
        <v>11.88</v>
      </c>
      <c r="O18" s="74">
        <v>46.99</v>
      </c>
      <c r="P18" s="110" t="s">
        <v>29</v>
      </c>
    </row>
    <row r="19" spans="1:24" s="106" customFormat="1" ht="16.350000000000001" customHeight="1">
      <c r="A19" s="107"/>
      <c r="B19" s="121" t="s">
        <v>4395</v>
      </c>
      <c r="C19" s="105" t="s">
        <v>4396</v>
      </c>
      <c r="D19" s="105"/>
      <c r="E19" s="103" t="s">
        <v>4399</v>
      </c>
      <c r="F19" s="103" t="s">
        <v>4397</v>
      </c>
      <c r="G19" s="103"/>
      <c r="H19" s="105"/>
      <c r="I19" s="136">
        <f t="shared" si="0"/>
        <v>-0.16256517205422313</v>
      </c>
      <c r="J19" s="137">
        <f t="shared" si="1"/>
        <v>-1.5589999999999997</v>
      </c>
      <c r="K19" s="105" t="s">
        <v>17</v>
      </c>
      <c r="L19" s="74">
        <v>16.46</v>
      </c>
      <c r="M19" s="74">
        <f t="shared" si="2"/>
        <v>2.4689999999999999</v>
      </c>
      <c r="N19" s="74">
        <v>5.96</v>
      </c>
      <c r="O19" s="74">
        <v>9.59</v>
      </c>
      <c r="P19" s="110">
        <v>855</v>
      </c>
    </row>
    <row r="20" spans="1:24" s="106" customFormat="1">
      <c r="A20" s="104"/>
      <c r="B20" s="58" t="s">
        <v>4398</v>
      </c>
      <c r="C20" s="105" t="s">
        <v>4400</v>
      </c>
      <c r="D20" s="105"/>
      <c r="E20" s="103" t="s">
        <v>4402</v>
      </c>
      <c r="F20" s="103" t="s">
        <v>4401</v>
      </c>
      <c r="G20" s="103"/>
      <c r="H20" s="105"/>
      <c r="I20" s="136">
        <f t="shared" si="0"/>
        <v>-0.56813871931419646</v>
      </c>
      <c r="J20" s="137">
        <f t="shared" si="1"/>
        <v>-43.740999999999985</v>
      </c>
      <c r="K20" s="105" t="s">
        <v>429</v>
      </c>
      <c r="L20" s="74">
        <v>69.34</v>
      </c>
      <c r="M20" s="74">
        <f t="shared" si="2"/>
        <v>10.401</v>
      </c>
      <c r="N20" s="74">
        <v>25.69</v>
      </c>
      <c r="O20" s="74">
        <v>76.989999999999995</v>
      </c>
      <c r="P20" s="110">
        <v>554</v>
      </c>
      <c r="S20" s="115"/>
    </row>
    <row r="21" spans="1:24" s="106" customFormat="1">
      <c r="A21" s="104"/>
      <c r="B21" s="58" t="s">
        <v>4405</v>
      </c>
      <c r="C21" s="105" t="s">
        <v>4404</v>
      </c>
      <c r="D21" s="105"/>
      <c r="E21" s="103" t="s">
        <v>4406</v>
      </c>
      <c r="F21" s="103" t="s">
        <v>4403</v>
      </c>
      <c r="G21" s="103"/>
      <c r="H21" s="105"/>
      <c r="I21" s="136">
        <f t="shared" si="0"/>
        <v>-3.5973170157684184E-2</v>
      </c>
      <c r="J21" s="137">
        <f t="shared" si="1"/>
        <v>-1.5285000000000011</v>
      </c>
      <c r="K21" s="105" t="s">
        <v>17</v>
      </c>
      <c r="L21" s="74">
        <v>54.99</v>
      </c>
      <c r="M21" s="74">
        <f t="shared" si="2"/>
        <v>8.2484999999999999</v>
      </c>
      <c r="N21" s="74">
        <v>5.78</v>
      </c>
      <c r="O21" s="74">
        <v>42.49</v>
      </c>
      <c r="P21" s="110">
        <v>452</v>
      </c>
    </row>
    <row r="22" spans="1:24" s="106" customFormat="1">
      <c r="A22" s="107"/>
      <c r="B22" s="58" t="s">
        <v>4407</v>
      </c>
      <c r="C22" s="105" t="s">
        <v>4408</v>
      </c>
      <c r="D22" s="105"/>
      <c r="E22" s="103" t="s">
        <v>4410</v>
      </c>
      <c r="F22" s="103" t="s">
        <v>4409</v>
      </c>
      <c r="G22" s="103"/>
      <c r="H22" s="105"/>
      <c r="I22" s="136">
        <f t="shared" si="0"/>
        <v>-0.24289617486338802</v>
      </c>
      <c r="J22" s="137">
        <f t="shared" si="1"/>
        <v>-5.7785000000000011</v>
      </c>
      <c r="K22" s="105" t="s">
        <v>17</v>
      </c>
      <c r="L22" s="74">
        <v>27.99</v>
      </c>
      <c r="M22" s="74">
        <f t="shared" si="2"/>
        <v>4.1984999999999992</v>
      </c>
      <c r="N22" s="74">
        <v>5.78</v>
      </c>
      <c r="O22" s="74">
        <v>23.79</v>
      </c>
      <c r="P22" s="110">
        <v>452</v>
      </c>
    </row>
    <row r="23" spans="1:24" s="39" customFormat="1">
      <c r="A23" s="104"/>
      <c r="B23" s="58" t="s">
        <v>4411</v>
      </c>
      <c r="C23" s="105" t="s">
        <v>4412</v>
      </c>
      <c r="D23" s="105"/>
      <c r="E23" s="103" t="s">
        <v>4414</v>
      </c>
      <c r="F23" s="103" t="s">
        <v>4413</v>
      </c>
      <c r="G23" s="103"/>
      <c r="H23" s="105"/>
      <c r="I23" s="136">
        <f t="shared" si="0"/>
        <v>-8.4990439770554496E-2</v>
      </c>
      <c r="J23" s="137">
        <f t="shared" si="1"/>
        <v>-5.7784999999999993</v>
      </c>
      <c r="K23" s="105" t="s">
        <v>17</v>
      </c>
      <c r="L23" s="74">
        <v>79.989999999999995</v>
      </c>
      <c r="M23" s="74">
        <f t="shared" si="2"/>
        <v>11.998499999999998</v>
      </c>
      <c r="N23" s="74">
        <v>5.78</v>
      </c>
      <c r="O23" s="74">
        <v>67.989999999999995</v>
      </c>
      <c r="P23" s="110">
        <v>452</v>
      </c>
    </row>
    <row r="24" spans="1:24" s="39" customFormat="1">
      <c r="A24" s="107"/>
      <c r="B24" s="24" t="s">
        <v>4415</v>
      </c>
      <c r="C24" s="105" t="s">
        <v>4417</v>
      </c>
      <c r="D24" s="105"/>
      <c r="E24" s="103" t="s">
        <v>4418</v>
      </c>
      <c r="F24" s="103" t="s">
        <v>4416</v>
      </c>
      <c r="G24" s="103"/>
      <c r="H24" s="105"/>
      <c r="I24" s="136">
        <f t="shared" si="0"/>
        <v>0.17993512511584811</v>
      </c>
      <c r="J24" s="137">
        <f t="shared" si="1"/>
        <v>1.9415000000000009</v>
      </c>
      <c r="K24" s="105" t="s">
        <v>17</v>
      </c>
      <c r="L24" s="74">
        <v>22.99</v>
      </c>
      <c r="M24" s="74">
        <f t="shared" si="2"/>
        <v>3.4484999999999997</v>
      </c>
      <c r="N24" s="74">
        <v>6.81</v>
      </c>
      <c r="O24" s="116">
        <v>10.79</v>
      </c>
      <c r="P24" s="110">
        <v>6908</v>
      </c>
      <c r="R24" s="53"/>
    </row>
    <row r="25" spans="1:24" s="39" customFormat="1">
      <c r="A25" s="104"/>
      <c r="B25" s="24" t="s">
        <v>4419</v>
      </c>
      <c r="C25" s="105" t="s">
        <v>4421</v>
      </c>
      <c r="D25" s="105"/>
      <c r="E25" s="103" t="s">
        <v>4422</v>
      </c>
      <c r="F25" s="103" t="s">
        <v>4420</v>
      </c>
      <c r="G25" s="103"/>
      <c r="H25" s="105"/>
      <c r="I25" s="136">
        <f t="shared" si="0"/>
        <v>-0.49017404857773733</v>
      </c>
      <c r="J25" s="137">
        <f t="shared" si="1"/>
        <v>-37.738499999999995</v>
      </c>
      <c r="K25" s="105" t="s">
        <v>429</v>
      </c>
      <c r="L25" s="74">
        <v>76.989999999999995</v>
      </c>
      <c r="M25" s="74">
        <f t="shared" si="2"/>
        <v>11.548499999999999</v>
      </c>
      <c r="N25" s="74">
        <v>26.19</v>
      </c>
      <c r="O25" s="74">
        <v>76.989999999999995</v>
      </c>
      <c r="P25" s="110">
        <v>3204</v>
      </c>
    </row>
    <row r="26" spans="1:24" s="39" customFormat="1">
      <c r="A26" s="40"/>
      <c r="B26" s="24" t="s">
        <v>4424</v>
      </c>
      <c r="C26" s="22" t="s">
        <v>4425</v>
      </c>
      <c r="D26" s="22"/>
      <c r="E26" s="41" t="s">
        <v>4423</v>
      </c>
      <c r="F26" s="41" t="s">
        <v>4426</v>
      </c>
      <c r="G26" s="41"/>
      <c r="H26" s="22"/>
      <c r="I26" s="136">
        <f t="shared" si="0"/>
        <v>-0.40876783571142822</v>
      </c>
      <c r="J26" s="137">
        <f t="shared" si="1"/>
        <v>-30.653500000000001</v>
      </c>
      <c r="K26" s="105" t="s">
        <v>17</v>
      </c>
      <c r="L26" s="17">
        <v>79.489999999999995</v>
      </c>
      <c r="M26" s="74">
        <f t="shared" si="2"/>
        <v>11.923499999999999</v>
      </c>
      <c r="N26" s="17">
        <v>23.23</v>
      </c>
      <c r="O26" s="17">
        <v>74.989999999999995</v>
      </c>
      <c r="P26" s="110">
        <v>127</v>
      </c>
    </row>
    <row r="27" spans="1:24" s="50" customFormat="1">
      <c r="A27" s="36"/>
      <c r="B27" s="58" t="s">
        <v>4427</v>
      </c>
      <c r="C27" s="22" t="s">
        <v>4429</v>
      </c>
      <c r="D27" s="22"/>
      <c r="E27" s="41" t="s">
        <v>4430</v>
      </c>
      <c r="F27" s="41" t="s">
        <v>4428</v>
      </c>
      <c r="G27" s="41"/>
      <c r="H27" s="22"/>
      <c r="I27" s="136">
        <f t="shared" si="0"/>
        <v>1.5828621908127205</v>
      </c>
      <c r="J27" s="137">
        <f t="shared" si="1"/>
        <v>13.438499999999998</v>
      </c>
      <c r="K27" s="105" t="s">
        <v>17</v>
      </c>
      <c r="L27" s="17">
        <v>30.01</v>
      </c>
      <c r="M27" s="74">
        <f t="shared" si="2"/>
        <v>4.5015000000000001</v>
      </c>
      <c r="N27" s="17">
        <v>3.58</v>
      </c>
      <c r="O27" s="17">
        <v>8.49</v>
      </c>
      <c r="P27" s="110">
        <v>82123</v>
      </c>
      <c r="Q27" s="39"/>
      <c r="R27" s="39"/>
      <c r="S27" s="39"/>
      <c r="T27" s="39"/>
      <c r="U27" s="39"/>
      <c r="V27" s="39"/>
    </row>
    <row r="28" spans="1:24" s="39" customFormat="1">
      <c r="A28" s="40"/>
      <c r="B28" s="58" t="s">
        <v>4431</v>
      </c>
      <c r="C28" s="22" t="s">
        <v>4433</v>
      </c>
      <c r="D28" s="22"/>
      <c r="E28" s="41" t="s">
        <v>4434</v>
      </c>
      <c r="F28" s="41" t="s">
        <v>4432</v>
      </c>
      <c r="G28" s="41"/>
      <c r="H28" s="22"/>
      <c r="I28" s="136">
        <f t="shared" si="0"/>
        <v>-0.38471462079749796</v>
      </c>
      <c r="J28" s="137">
        <f t="shared" si="1"/>
        <v>-4.9204999999999988</v>
      </c>
      <c r="K28" s="105" t="s">
        <v>17</v>
      </c>
      <c r="L28" s="17">
        <v>17.27</v>
      </c>
      <c r="M28" s="74">
        <f t="shared" si="2"/>
        <v>2.5905</v>
      </c>
      <c r="N28" s="17">
        <v>6.81</v>
      </c>
      <c r="O28" s="17">
        <v>12.79</v>
      </c>
      <c r="P28" s="110">
        <v>15956</v>
      </c>
      <c r="R28" s="53"/>
    </row>
    <row r="29" spans="1:24" s="39" customFormat="1">
      <c r="A29" s="36"/>
      <c r="B29" s="58" t="s">
        <v>4435</v>
      </c>
      <c r="C29" s="22" t="s">
        <v>4437</v>
      </c>
      <c r="D29" s="22"/>
      <c r="E29" s="41" t="s">
        <v>4438</v>
      </c>
      <c r="F29" s="41" t="s">
        <v>4436</v>
      </c>
      <c r="G29" s="41"/>
      <c r="H29" s="22"/>
      <c r="I29" s="136">
        <f t="shared" si="0"/>
        <v>-0.16456395858922632</v>
      </c>
      <c r="J29" s="137">
        <f t="shared" si="1"/>
        <v>-9.3785000000000078</v>
      </c>
      <c r="K29" s="105" t="s">
        <v>17</v>
      </c>
      <c r="L29" s="17">
        <v>69.989999999999995</v>
      </c>
      <c r="M29" s="74">
        <f t="shared" si="2"/>
        <v>10.498499999999998</v>
      </c>
      <c r="N29" s="17">
        <v>11.88</v>
      </c>
      <c r="O29" s="17">
        <v>56.99</v>
      </c>
      <c r="P29" s="110">
        <v>27386</v>
      </c>
      <c r="X29" s="53" t="s">
        <v>4630</v>
      </c>
    </row>
    <row r="30" spans="1:24" s="50" customFormat="1">
      <c r="A30" s="55"/>
      <c r="B30" s="122" t="s">
        <v>4439</v>
      </c>
      <c r="C30" s="47" t="s">
        <v>4441</v>
      </c>
      <c r="D30" s="47"/>
      <c r="E30" s="45" t="s">
        <v>4442</v>
      </c>
      <c r="F30" s="45" t="s">
        <v>4440</v>
      </c>
      <c r="G30" s="45"/>
      <c r="H30" s="47"/>
      <c r="I30" s="97">
        <f t="shared" si="0"/>
        <v>0.97308205470313547</v>
      </c>
      <c r="J30" s="98">
        <f t="shared" si="1"/>
        <v>14.586500000000001</v>
      </c>
      <c r="K30" s="47" t="s">
        <v>17</v>
      </c>
      <c r="L30" s="49">
        <v>51.09</v>
      </c>
      <c r="M30" s="99">
        <f t="shared" si="2"/>
        <v>7.6635</v>
      </c>
      <c r="N30" s="49">
        <v>13.85</v>
      </c>
      <c r="O30" s="49">
        <v>14.99</v>
      </c>
      <c r="P30" s="82">
        <v>172766</v>
      </c>
      <c r="R30" s="95" t="s">
        <v>4443</v>
      </c>
    </row>
    <row r="31" spans="1:24" s="106" customFormat="1">
      <c r="A31" s="107">
        <v>44676</v>
      </c>
      <c r="B31" s="58" t="s">
        <v>4444</v>
      </c>
      <c r="C31" s="105" t="s">
        <v>4446</v>
      </c>
      <c r="D31" s="105"/>
      <c r="E31" s="103" t="s">
        <v>4447</v>
      </c>
      <c r="F31" s="103" t="s">
        <v>4445</v>
      </c>
      <c r="G31" s="103"/>
      <c r="H31" s="105"/>
      <c r="I31" s="136">
        <f t="shared" si="0"/>
        <v>-1.2326709062003178</v>
      </c>
      <c r="J31" s="137">
        <f t="shared" si="1"/>
        <v>-7.7534999999999998</v>
      </c>
      <c r="K31" s="105" t="s">
        <v>429</v>
      </c>
      <c r="L31" s="74">
        <v>6.29</v>
      </c>
      <c r="M31" s="74">
        <f t="shared" si="2"/>
        <v>0.94350000000000001</v>
      </c>
      <c r="N31" s="74">
        <v>6.81</v>
      </c>
      <c r="O31" s="74">
        <v>6.29</v>
      </c>
      <c r="P31" s="110">
        <v>9935</v>
      </c>
    </row>
    <row r="32" spans="1:24" s="39" customFormat="1" ht="14.25" customHeight="1">
      <c r="A32" s="36"/>
      <c r="B32" s="58" t="s">
        <v>4451</v>
      </c>
      <c r="C32" s="22" t="s">
        <v>4450</v>
      </c>
      <c r="D32" s="22"/>
      <c r="E32" s="41" t="s">
        <v>4448</v>
      </c>
      <c r="F32" s="41" t="s">
        <v>4449</v>
      </c>
      <c r="G32" s="41"/>
      <c r="H32" s="22"/>
      <c r="I32" s="136">
        <f t="shared" si="0"/>
        <v>0.68300312825860265</v>
      </c>
      <c r="J32" s="137">
        <f t="shared" si="1"/>
        <v>6.5499999999999989</v>
      </c>
      <c r="K32" s="105" t="s">
        <v>17</v>
      </c>
      <c r="L32" s="17">
        <v>26</v>
      </c>
      <c r="M32" s="74">
        <f t="shared" si="2"/>
        <v>3.9</v>
      </c>
      <c r="N32" s="17">
        <v>5.96</v>
      </c>
      <c r="O32" s="17">
        <v>9.59</v>
      </c>
      <c r="P32" s="110">
        <v>591</v>
      </c>
    </row>
    <row r="33" spans="1:22" s="39" customFormat="1" ht="14.25" customHeight="1">
      <c r="A33" s="40"/>
      <c r="B33" s="58" t="s">
        <v>4452</v>
      </c>
      <c r="C33" s="22" t="s">
        <v>4454</v>
      </c>
      <c r="D33" s="22"/>
      <c r="E33" s="41" t="s">
        <v>4455</v>
      </c>
      <c r="F33" s="41" t="s">
        <v>4453</v>
      </c>
      <c r="G33" s="14"/>
      <c r="H33" s="22"/>
      <c r="I33" s="136">
        <f t="shared" si="0"/>
        <v>-0.3848275862068965</v>
      </c>
      <c r="J33" s="137">
        <f t="shared" si="1"/>
        <v>-11.159999999999998</v>
      </c>
      <c r="K33" s="105" t="s">
        <v>429</v>
      </c>
      <c r="L33" s="17">
        <v>29</v>
      </c>
      <c r="M33" s="74">
        <f t="shared" si="2"/>
        <v>4.3499999999999996</v>
      </c>
      <c r="N33" s="17">
        <v>6.81</v>
      </c>
      <c r="O33" s="17">
        <v>29</v>
      </c>
      <c r="P33" s="110">
        <v>10617</v>
      </c>
    </row>
    <row r="34" spans="1:22" s="39" customFormat="1" ht="14.25" customHeight="1">
      <c r="A34" s="107"/>
      <c r="B34" s="121" t="s">
        <v>4456</v>
      </c>
      <c r="C34" s="22" t="s">
        <v>4458</v>
      </c>
      <c r="D34" s="22"/>
      <c r="E34" s="41" t="s">
        <v>4459</v>
      </c>
      <c r="F34" s="41" t="s">
        <v>4457</v>
      </c>
      <c r="G34" s="14"/>
      <c r="H34" s="22"/>
      <c r="I34" s="136">
        <f t="shared" ref="I34:I65" si="3">J34/O34</f>
        <v>-0.56681494661921716</v>
      </c>
      <c r="J34" s="137">
        <f t="shared" si="1"/>
        <v>-6.3710000000000004</v>
      </c>
      <c r="K34" s="22" t="s">
        <v>429</v>
      </c>
      <c r="L34" s="17">
        <v>12.74</v>
      </c>
      <c r="M34" s="74">
        <f t="shared" si="2"/>
        <v>1.911</v>
      </c>
      <c r="N34" s="17">
        <v>5.96</v>
      </c>
      <c r="O34" s="17">
        <v>11.24</v>
      </c>
      <c r="P34" s="110">
        <v>16291</v>
      </c>
    </row>
    <row r="35" spans="1:22" s="39" customFormat="1" ht="14.25" customHeight="1">
      <c r="A35" s="36"/>
      <c r="B35" s="58" t="s">
        <v>4460</v>
      </c>
      <c r="C35" s="22" t="s">
        <v>4462</v>
      </c>
      <c r="D35" s="22"/>
      <c r="E35" s="41" t="s">
        <v>4463</v>
      </c>
      <c r="F35" s="41" t="s">
        <v>4461</v>
      </c>
      <c r="G35" s="14"/>
      <c r="H35" s="22"/>
      <c r="I35" s="136">
        <f t="shared" si="3"/>
        <v>-0.83247186327636524</v>
      </c>
      <c r="J35" s="137">
        <f t="shared" si="1"/>
        <v>-19.971</v>
      </c>
      <c r="K35" s="22" t="s">
        <v>429</v>
      </c>
      <c r="L35" s="17">
        <v>12.74</v>
      </c>
      <c r="M35" s="74">
        <f t="shared" si="2"/>
        <v>1.911</v>
      </c>
      <c r="N35" s="17">
        <v>6.81</v>
      </c>
      <c r="O35" s="17">
        <v>23.99</v>
      </c>
      <c r="P35" s="110">
        <v>1142</v>
      </c>
    </row>
    <row r="36" spans="1:22" s="39" customFormat="1" ht="14.25" customHeight="1">
      <c r="A36" s="40"/>
      <c r="B36" s="58" t="s">
        <v>4464</v>
      </c>
      <c r="C36" s="22" t="s">
        <v>4466</v>
      </c>
      <c r="D36" s="22"/>
      <c r="E36" s="41" t="s">
        <v>4467</v>
      </c>
      <c r="F36" s="41" t="s">
        <v>4465</v>
      </c>
      <c r="G36" s="14"/>
      <c r="H36" s="22"/>
      <c r="I36" s="136">
        <f t="shared" si="3"/>
        <v>-0.48300717547292893</v>
      </c>
      <c r="J36" s="137">
        <f t="shared" si="1"/>
        <v>-22.213500000000003</v>
      </c>
      <c r="K36" s="22" t="s">
        <v>429</v>
      </c>
      <c r="L36" s="17">
        <v>43.69</v>
      </c>
      <c r="M36" s="74">
        <f t="shared" si="2"/>
        <v>6.5534999999999997</v>
      </c>
      <c r="N36" s="17">
        <v>13.36</v>
      </c>
      <c r="O36" s="17">
        <v>45.99</v>
      </c>
      <c r="P36" s="110">
        <v>31</v>
      </c>
    </row>
    <row r="37" spans="1:22" s="50" customFormat="1" ht="14.25" customHeight="1">
      <c r="A37" s="36"/>
      <c r="B37" s="24" t="s">
        <v>4468</v>
      </c>
      <c r="C37" s="22" t="s">
        <v>4470</v>
      </c>
      <c r="D37" s="22"/>
      <c r="E37" s="41" t="s">
        <v>4471</v>
      </c>
      <c r="F37" s="41" t="s">
        <v>4469</v>
      </c>
      <c r="G37" s="14"/>
      <c r="H37" s="22"/>
      <c r="I37" s="136">
        <f t="shared" si="3"/>
        <v>-0.47868881743479819</v>
      </c>
      <c r="J37" s="137">
        <f t="shared" si="1"/>
        <v>-13.3985</v>
      </c>
      <c r="K37" s="22" t="s">
        <v>429</v>
      </c>
      <c r="L37" s="17">
        <v>26.59</v>
      </c>
      <c r="M37" s="74">
        <f t="shared" si="2"/>
        <v>3.9884999999999997</v>
      </c>
      <c r="N37" s="17">
        <v>8.01</v>
      </c>
      <c r="O37" s="17">
        <v>27.99</v>
      </c>
      <c r="P37" s="108">
        <v>33</v>
      </c>
      <c r="Q37" s="39"/>
      <c r="R37" s="39"/>
      <c r="S37" s="39"/>
      <c r="T37" s="39"/>
      <c r="U37" s="39"/>
      <c r="V37" s="39"/>
    </row>
    <row r="38" spans="1:22" s="39" customFormat="1" ht="14.25" customHeight="1">
      <c r="A38" s="143"/>
      <c r="B38" s="24" t="s">
        <v>4472</v>
      </c>
      <c r="C38" s="22" t="s">
        <v>4474</v>
      </c>
      <c r="D38" s="22"/>
      <c r="E38" s="41" t="s">
        <v>4475</v>
      </c>
      <c r="F38" s="41" t="s">
        <v>4473</v>
      </c>
      <c r="G38" s="14"/>
      <c r="H38" s="22"/>
      <c r="I38" s="136">
        <f t="shared" si="3"/>
        <v>-0.44695543462273846</v>
      </c>
      <c r="J38" s="137">
        <f t="shared" si="1"/>
        <v>-30.388499999999986</v>
      </c>
      <c r="K38" s="22" t="s">
        <v>429</v>
      </c>
      <c r="L38" s="17">
        <v>64.59</v>
      </c>
      <c r="M38" s="74">
        <f t="shared" si="2"/>
        <v>9.6884999999999994</v>
      </c>
      <c r="N38" s="17">
        <v>17.3</v>
      </c>
      <c r="O38" s="17">
        <v>67.989999999999995</v>
      </c>
      <c r="P38" s="108">
        <v>31</v>
      </c>
    </row>
    <row r="39" spans="1:22" s="39" customFormat="1" ht="14.25" customHeight="1">
      <c r="A39" s="36"/>
      <c r="B39" s="24" t="s">
        <v>4476</v>
      </c>
      <c r="C39" s="22" t="s">
        <v>4478</v>
      </c>
      <c r="D39" s="22"/>
      <c r="E39" s="41" t="s">
        <v>4479</v>
      </c>
      <c r="F39" s="41" t="s">
        <v>4477</v>
      </c>
      <c r="G39" s="14"/>
      <c r="H39" s="22"/>
      <c r="I39" s="136">
        <f t="shared" si="3"/>
        <v>-0.23848099776444284</v>
      </c>
      <c r="J39" s="137">
        <f t="shared" si="1"/>
        <v>-20.268499999999996</v>
      </c>
      <c r="K39" s="22" t="s">
        <v>17</v>
      </c>
      <c r="L39" s="17">
        <v>99.99</v>
      </c>
      <c r="M39" s="74">
        <f t="shared" si="2"/>
        <v>14.998499999999998</v>
      </c>
      <c r="N39" s="17">
        <v>20.27</v>
      </c>
      <c r="O39" s="17">
        <v>84.99</v>
      </c>
      <c r="P39" s="108">
        <v>28898</v>
      </c>
    </row>
    <row r="40" spans="1:22" s="39" customFormat="1" ht="14.25" customHeight="1">
      <c r="A40" s="40"/>
      <c r="B40" s="102" t="s">
        <v>4480</v>
      </c>
      <c r="C40" s="22" t="s">
        <v>4482</v>
      </c>
      <c r="D40" s="22"/>
      <c r="E40" s="41" t="s">
        <v>4483</v>
      </c>
      <c r="F40" s="41" t="s">
        <v>4481</v>
      </c>
      <c r="G40" s="14"/>
      <c r="H40" s="22"/>
      <c r="I40" s="136">
        <f t="shared" si="3"/>
        <v>0.2745204336947456</v>
      </c>
      <c r="J40" s="137">
        <f t="shared" si="1"/>
        <v>3.2915000000000001</v>
      </c>
      <c r="K40" s="22" t="s">
        <v>17</v>
      </c>
      <c r="L40" s="17">
        <v>25.99</v>
      </c>
      <c r="M40" s="74">
        <f t="shared" si="2"/>
        <v>3.8984999999999994</v>
      </c>
      <c r="N40" s="17">
        <v>6.81</v>
      </c>
      <c r="O40" s="17">
        <v>11.99</v>
      </c>
      <c r="P40" s="108">
        <v>8178</v>
      </c>
    </row>
    <row r="41" spans="1:22" s="39" customFormat="1" ht="14.25" customHeight="1">
      <c r="A41" s="36"/>
      <c r="B41" s="24" t="s">
        <v>4484</v>
      </c>
      <c r="C41" s="22" t="s">
        <v>4486</v>
      </c>
      <c r="D41" s="22"/>
      <c r="E41" s="41" t="s">
        <v>4487</v>
      </c>
      <c r="F41" s="41" t="s">
        <v>4485</v>
      </c>
      <c r="G41" s="14"/>
      <c r="H41" s="22"/>
      <c r="I41" s="136">
        <f t="shared" si="3"/>
        <v>-4.4850655493985585E-2</v>
      </c>
      <c r="J41" s="137">
        <f t="shared" si="1"/>
        <v>-3.3184999999999931</v>
      </c>
      <c r="K41" s="22" t="s">
        <v>17</v>
      </c>
      <c r="L41" s="17">
        <v>106.99</v>
      </c>
      <c r="M41" s="74">
        <f t="shared" si="2"/>
        <v>16.048499999999997</v>
      </c>
      <c r="N41" s="17">
        <v>20.27</v>
      </c>
      <c r="O41" s="17">
        <v>73.989999999999995</v>
      </c>
      <c r="P41" s="108">
        <v>77175</v>
      </c>
    </row>
    <row r="42" spans="1:22" s="39" customFormat="1" ht="14.25" customHeight="1">
      <c r="A42" s="36"/>
      <c r="B42" s="24" t="s">
        <v>4488</v>
      </c>
      <c r="C42" s="22" t="s">
        <v>4490</v>
      </c>
      <c r="D42" s="22"/>
      <c r="E42" s="41" t="s">
        <v>4491</v>
      </c>
      <c r="F42" s="41" t="s">
        <v>4489</v>
      </c>
      <c r="G42" s="14"/>
      <c r="H42" s="22"/>
      <c r="I42" s="136">
        <f t="shared" si="3"/>
        <v>0.18133691144181499</v>
      </c>
      <c r="J42" s="137">
        <f t="shared" si="1"/>
        <v>7.4329999999999963</v>
      </c>
      <c r="K42" s="22" t="s">
        <v>17</v>
      </c>
      <c r="L42" s="17">
        <v>75.58</v>
      </c>
      <c r="M42" s="74">
        <f t="shared" si="2"/>
        <v>11.337</v>
      </c>
      <c r="N42" s="17">
        <v>15.82</v>
      </c>
      <c r="O42" s="17">
        <v>40.99</v>
      </c>
      <c r="P42" s="108">
        <v>7718</v>
      </c>
      <c r="R42" s="53"/>
    </row>
    <row r="43" spans="1:22" s="39" customFormat="1" ht="14.25" customHeight="1">
      <c r="A43" s="40"/>
      <c r="B43" s="102" t="s">
        <v>4492</v>
      </c>
      <c r="C43" s="22" t="s">
        <v>4494</v>
      </c>
      <c r="D43" s="22"/>
      <c r="E43" s="41" t="s">
        <v>4495</v>
      </c>
      <c r="F43" s="41" t="s">
        <v>4493</v>
      </c>
      <c r="G43" s="14"/>
      <c r="H43" s="22"/>
      <c r="I43" s="136">
        <f t="shared" si="3"/>
        <v>0.23751724137931027</v>
      </c>
      <c r="J43" s="137">
        <f t="shared" si="1"/>
        <v>6.8879999999999981</v>
      </c>
      <c r="K43" s="22"/>
      <c r="L43" s="17">
        <v>51.08</v>
      </c>
      <c r="M43" s="74">
        <f t="shared" si="2"/>
        <v>7.661999999999999</v>
      </c>
      <c r="N43" s="17">
        <v>7.53</v>
      </c>
      <c r="O43" s="17">
        <v>29</v>
      </c>
      <c r="P43" s="108">
        <v>12608</v>
      </c>
    </row>
    <row r="44" spans="1:22" s="39" customFormat="1" ht="14.25" customHeight="1">
      <c r="A44" s="40"/>
      <c r="B44" s="24" t="s">
        <v>4496</v>
      </c>
      <c r="C44" s="22" t="s">
        <v>4498</v>
      </c>
      <c r="D44" s="22"/>
      <c r="E44" s="41" t="s">
        <v>4499</v>
      </c>
      <c r="F44" s="41" t="s">
        <v>4497</v>
      </c>
      <c r="G44" s="14"/>
      <c r="H44" s="22"/>
      <c r="I44" s="136">
        <f t="shared" si="3"/>
        <v>0.18080667593880403</v>
      </c>
      <c r="J44" s="137">
        <f t="shared" si="1"/>
        <v>1.3000000000000012</v>
      </c>
      <c r="K44" s="22" t="s">
        <v>429</v>
      </c>
      <c r="L44" s="17">
        <v>18</v>
      </c>
      <c r="M44" s="74">
        <f t="shared" si="2"/>
        <v>2.6999999999999997</v>
      </c>
      <c r="N44" s="17">
        <v>6.81</v>
      </c>
      <c r="O44" s="17">
        <v>7.19</v>
      </c>
      <c r="P44" s="108">
        <v>20552</v>
      </c>
    </row>
    <row r="45" spans="1:22" s="50" customFormat="1" ht="14.25" customHeight="1">
      <c r="A45" s="55"/>
      <c r="B45" s="43" t="s">
        <v>4500</v>
      </c>
      <c r="C45" s="47" t="s">
        <v>4503</v>
      </c>
      <c r="D45" s="47"/>
      <c r="E45" s="45" t="s">
        <v>4501</v>
      </c>
      <c r="F45" s="45" t="s">
        <v>4502</v>
      </c>
      <c r="G45" s="80"/>
      <c r="H45" s="47"/>
      <c r="I45" s="97">
        <f t="shared" si="3"/>
        <v>0.82869581326417174</v>
      </c>
      <c r="J45" s="98">
        <f t="shared" si="1"/>
        <v>22.366499999999995</v>
      </c>
      <c r="K45" s="47" t="s">
        <v>17</v>
      </c>
      <c r="L45" s="49">
        <v>67.489999999999995</v>
      </c>
      <c r="M45" s="99">
        <f t="shared" si="2"/>
        <v>10.123499999999998</v>
      </c>
      <c r="N45" s="49">
        <v>8.01</v>
      </c>
      <c r="O45" s="49">
        <v>26.99</v>
      </c>
      <c r="P45" s="82">
        <v>85469</v>
      </c>
      <c r="R45" s="52" t="s">
        <v>4504</v>
      </c>
    </row>
    <row r="46" spans="1:22" s="39" customFormat="1">
      <c r="A46" s="36"/>
      <c r="B46" s="24" t="s">
        <v>4505</v>
      </c>
      <c r="C46" s="22" t="s">
        <v>4507</v>
      </c>
      <c r="D46" s="22"/>
      <c r="E46" s="41" t="s">
        <v>4506</v>
      </c>
      <c r="F46" s="41" t="s">
        <v>4508</v>
      </c>
      <c r="G46" s="14"/>
      <c r="H46" s="22"/>
      <c r="I46" s="136">
        <f t="shared" si="3"/>
        <v>-4.8239530541477782E-2</v>
      </c>
      <c r="J46" s="137">
        <f t="shared" si="1"/>
        <v>-1.8085000000000022</v>
      </c>
      <c r="K46" s="22" t="s">
        <v>429</v>
      </c>
      <c r="L46" s="17">
        <v>49.99</v>
      </c>
      <c r="M46" s="74">
        <f t="shared" si="2"/>
        <v>7.4984999999999999</v>
      </c>
      <c r="N46" s="17">
        <v>6.81</v>
      </c>
      <c r="O46" s="17">
        <v>37.49</v>
      </c>
      <c r="P46" s="108">
        <v>511</v>
      </c>
    </row>
    <row r="47" spans="1:22" s="50" customFormat="1" ht="15.75" customHeight="1">
      <c r="A47" s="36"/>
      <c r="B47" s="24" t="s">
        <v>4509</v>
      </c>
      <c r="C47" s="22" t="s">
        <v>4511</v>
      </c>
      <c r="D47" s="22"/>
      <c r="E47" s="41" t="s">
        <v>4510</v>
      </c>
      <c r="F47" s="41" t="s">
        <v>4512</v>
      </c>
      <c r="G47" s="14"/>
      <c r="H47" s="22"/>
      <c r="I47" s="136">
        <f t="shared" si="3"/>
        <v>-0.61532514779445191</v>
      </c>
      <c r="J47" s="137">
        <f t="shared" si="1"/>
        <v>-13.530999999999997</v>
      </c>
      <c r="K47" s="22" t="s">
        <v>429</v>
      </c>
      <c r="L47" s="17">
        <v>19.940000000000001</v>
      </c>
      <c r="M47" s="74">
        <f t="shared" si="2"/>
        <v>2.9910000000000001</v>
      </c>
      <c r="N47" s="17">
        <v>8.49</v>
      </c>
      <c r="O47" s="17">
        <v>21.99</v>
      </c>
      <c r="P47" s="108">
        <v>139</v>
      </c>
      <c r="Q47" s="39"/>
      <c r="R47" s="39"/>
      <c r="S47" s="39"/>
      <c r="T47" s="39"/>
      <c r="U47" s="39"/>
      <c r="V47" s="39"/>
    </row>
    <row r="48" spans="1:22" s="39" customFormat="1" ht="13.7" customHeight="1">
      <c r="A48" s="40"/>
      <c r="B48" s="24" t="s">
        <v>4513</v>
      </c>
      <c r="C48" s="22" t="s">
        <v>4515</v>
      </c>
      <c r="D48" s="22"/>
      <c r="E48" s="41" t="s">
        <v>4514</v>
      </c>
      <c r="F48" s="41" t="s">
        <v>4516</v>
      </c>
      <c r="G48" s="14"/>
      <c r="H48" s="22"/>
      <c r="I48" s="136">
        <f t="shared" si="3"/>
        <v>-0.4400800145480997</v>
      </c>
      <c r="J48" s="137">
        <f t="shared" si="1"/>
        <v>-24.200000000000003</v>
      </c>
      <c r="K48" s="22" t="s">
        <v>17</v>
      </c>
      <c r="L48" s="17">
        <v>56</v>
      </c>
      <c r="M48" s="74">
        <f t="shared" si="2"/>
        <v>8.4</v>
      </c>
      <c r="N48" s="17">
        <v>16.809999999999999</v>
      </c>
      <c r="O48" s="17">
        <v>54.99</v>
      </c>
      <c r="P48" s="108">
        <v>136</v>
      </c>
    </row>
    <row r="49" spans="1:22" s="39" customFormat="1">
      <c r="A49" s="40"/>
      <c r="B49" s="24" t="s">
        <v>4517</v>
      </c>
      <c r="C49" s="22" t="s">
        <v>4519</v>
      </c>
      <c r="D49" s="22"/>
      <c r="E49" s="41" t="s">
        <v>4518</v>
      </c>
      <c r="F49" s="41" t="s">
        <v>4520</v>
      </c>
      <c r="G49" s="14"/>
      <c r="H49" s="22"/>
      <c r="I49" s="136">
        <f t="shared" si="3"/>
        <v>-0.43372449659954659</v>
      </c>
      <c r="J49" s="137">
        <f t="shared" si="1"/>
        <v>-32.524999999999999</v>
      </c>
      <c r="K49" s="22" t="s">
        <v>429</v>
      </c>
      <c r="L49" s="17">
        <v>76.7</v>
      </c>
      <c r="M49" s="74">
        <f t="shared" si="2"/>
        <v>11.505000000000001</v>
      </c>
      <c r="N49" s="17">
        <v>22.73</v>
      </c>
      <c r="O49" s="17">
        <v>74.989999999999995</v>
      </c>
      <c r="P49" s="108">
        <v>136</v>
      </c>
    </row>
    <row r="50" spans="1:22" s="39" customFormat="1">
      <c r="A50" s="36"/>
      <c r="B50" s="24" t="s">
        <v>4521</v>
      </c>
      <c r="C50" s="22" t="s">
        <v>4523</v>
      </c>
      <c r="D50" s="22"/>
      <c r="E50" s="41" t="s">
        <v>4522</v>
      </c>
      <c r="F50" s="41" t="s">
        <v>4524</v>
      </c>
      <c r="G50" s="14"/>
      <c r="H50" s="22"/>
      <c r="I50" s="136">
        <f t="shared" si="3"/>
        <v>-4.3973493373343393E-2</v>
      </c>
      <c r="J50" s="137">
        <f t="shared" si="1"/>
        <v>-1.7585000000000024</v>
      </c>
      <c r="K50" s="22" t="s">
        <v>17</v>
      </c>
      <c r="L50" s="17">
        <v>52.99</v>
      </c>
      <c r="M50" s="74">
        <f t="shared" si="2"/>
        <v>7.9485000000000001</v>
      </c>
      <c r="N50" s="17">
        <v>6.81</v>
      </c>
      <c r="O50" s="17">
        <v>39.99</v>
      </c>
      <c r="P50" s="108">
        <v>8090</v>
      </c>
      <c r="R50" s="53"/>
    </row>
    <row r="51" spans="1:22" s="39" customFormat="1">
      <c r="A51" s="40"/>
      <c r="B51" s="24" t="s">
        <v>4525</v>
      </c>
      <c r="C51" s="22" t="s">
        <v>4527</v>
      </c>
      <c r="D51" s="22"/>
      <c r="E51" s="41" t="s">
        <v>4526</v>
      </c>
      <c r="F51" s="41" t="s">
        <v>4528</v>
      </c>
      <c r="G51" s="14"/>
      <c r="H51" s="22"/>
      <c r="I51" s="136">
        <f t="shared" si="3"/>
        <v>3.6124749954537148E-2</v>
      </c>
      <c r="J51" s="137">
        <f t="shared" si="1"/>
        <v>1.9864999999999977</v>
      </c>
      <c r="K51" s="22" t="s">
        <v>17</v>
      </c>
      <c r="L51" s="17">
        <v>75.89</v>
      </c>
      <c r="M51" s="74">
        <f t="shared" si="2"/>
        <v>11.3835</v>
      </c>
      <c r="N51" s="17">
        <v>7.53</v>
      </c>
      <c r="O51" s="17">
        <v>54.99</v>
      </c>
      <c r="P51" s="108">
        <v>87959</v>
      </c>
    </row>
    <row r="52" spans="1:22" s="39" customFormat="1">
      <c r="A52" s="36"/>
      <c r="B52" s="24" t="s">
        <v>4529</v>
      </c>
      <c r="C52" s="22" t="s">
        <v>4532</v>
      </c>
      <c r="D52" s="22"/>
      <c r="E52" s="41" t="s">
        <v>4531</v>
      </c>
      <c r="F52" s="41" t="s">
        <v>4533</v>
      </c>
      <c r="G52" s="14"/>
      <c r="H52" s="22"/>
      <c r="I52" s="136">
        <f t="shared" si="3"/>
        <v>-0.58223244147157183</v>
      </c>
      <c r="J52" s="137">
        <f t="shared" si="1"/>
        <v>-6.9634999999999998</v>
      </c>
      <c r="K52" s="22" t="s">
        <v>429</v>
      </c>
      <c r="L52" s="17">
        <v>12.89</v>
      </c>
      <c r="M52" s="74">
        <f t="shared" si="2"/>
        <v>1.9335</v>
      </c>
      <c r="N52" s="17">
        <v>5.96</v>
      </c>
      <c r="O52" s="17">
        <v>11.96</v>
      </c>
      <c r="P52" s="108">
        <v>2100</v>
      </c>
    </row>
    <row r="53" spans="1:22" s="39" customFormat="1">
      <c r="A53" s="40"/>
      <c r="B53" s="24" t="s">
        <v>4534</v>
      </c>
      <c r="C53" s="22" t="s">
        <v>4535</v>
      </c>
      <c r="D53" s="22"/>
      <c r="E53" s="41" t="s">
        <v>4530</v>
      </c>
      <c r="F53" s="41" t="s">
        <v>4536</v>
      </c>
      <c r="G53" s="14"/>
      <c r="H53" s="22"/>
      <c r="I53" s="136">
        <f t="shared" si="3"/>
        <v>-0.48366823428815736</v>
      </c>
      <c r="J53" s="137">
        <f t="shared" si="1"/>
        <v>-11.313000000000001</v>
      </c>
      <c r="K53" s="22" t="s">
        <v>429</v>
      </c>
      <c r="L53" s="17">
        <v>22.22</v>
      </c>
      <c r="M53" s="74">
        <f t="shared" si="2"/>
        <v>3.3329999999999997</v>
      </c>
      <c r="N53" s="17">
        <v>6.81</v>
      </c>
      <c r="O53" s="17">
        <v>23.39</v>
      </c>
      <c r="P53" s="108">
        <v>213</v>
      </c>
    </row>
    <row r="54" spans="1:22" s="39" customFormat="1">
      <c r="A54" s="40"/>
      <c r="B54" s="24" t="s">
        <v>4537</v>
      </c>
      <c r="C54" s="22" t="s">
        <v>4535</v>
      </c>
      <c r="D54" s="22"/>
      <c r="E54" s="41" t="s">
        <v>4538</v>
      </c>
      <c r="F54" s="41" t="s">
        <v>4539</v>
      </c>
      <c r="G54" s="14"/>
      <c r="H54" s="22"/>
      <c r="I54" s="136">
        <f t="shared" si="3"/>
        <v>-0.30939881456392887</v>
      </c>
      <c r="J54" s="137">
        <f t="shared" si="1"/>
        <v>-14.616000000000001</v>
      </c>
      <c r="K54" s="22" t="s">
        <v>429</v>
      </c>
      <c r="L54" s="17">
        <v>47.24</v>
      </c>
      <c r="M54" s="74">
        <f t="shared" si="2"/>
        <v>7.0860000000000003</v>
      </c>
      <c r="N54" s="17">
        <v>7.53</v>
      </c>
      <c r="O54" s="17">
        <v>47.24</v>
      </c>
      <c r="P54" s="108">
        <v>218</v>
      </c>
    </row>
    <row r="55" spans="1:22" s="39" customFormat="1">
      <c r="A55" s="36"/>
      <c r="B55" s="24" t="s">
        <v>4550</v>
      </c>
      <c r="C55" s="22" t="s">
        <v>4541</v>
      </c>
      <c r="D55" s="22"/>
      <c r="E55" s="41" t="s">
        <v>4540</v>
      </c>
      <c r="F55" s="41" t="s">
        <v>4542</v>
      </c>
      <c r="G55" s="14"/>
      <c r="H55" s="22"/>
      <c r="I55" s="136">
        <f t="shared" si="3"/>
        <v>-0.55568060021436239</v>
      </c>
      <c r="J55" s="137">
        <f t="shared" si="1"/>
        <v>-15.553500000000001</v>
      </c>
      <c r="K55" s="22" t="s">
        <v>17</v>
      </c>
      <c r="L55" s="17">
        <v>23.49</v>
      </c>
      <c r="M55" s="74">
        <f t="shared" si="2"/>
        <v>3.5234999999999999</v>
      </c>
      <c r="N55" s="17">
        <v>7.53</v>
      </c>
      <c r="O55" s="17">
        <v>27.99</v>
      </c>
      <c r="P55" s="108">
        <v>51</v>
      </c>
    </row>
    <row r="56" spans="1:22" s="39" customFormat="1">
      <c r="A56" s="36"/>
      <c r="B56" s="24" t="s">
        <v>4549</v>
      </c>
      <c r="C56" s="22" t="s">
        <v>4544</v>
      </c>
      <c r="D56" s="22"/>
      <c r="E56" s="41" t="s">
        <v>4543</v>
      </c>
      <c r="F56" s="41" t="s">
        <v>4545</v>
      </c>
      <c r="G56" s="14"/>
      <c r="H56" s="22"/>
      <c r="I56" s="136">
        <f t="shared" si="3"/>
        <v>-0.46640574037834315</v>
      </c>
      <c r="J56" s="137">
        <f t="shared" si="1"/>
        <v>-21.450000000000003</v>
      </c>
      <c r="K56" s="22" t="s">
        <v>17</v>
      </c>
      <c r="L56" s="17">
        <v>40</v>
      </c>
      <c r="M56" s="74">
        <f t="shared" si="2"/>
        <v>6</v>
      </c>
      <c r="N56" s="17">
        <v>9.4600000000000009</v>
      </c>
      <c r="O56" s="17">
        <v>45.99</v>
      </c>
      <c r="P56" s="108">
        <v>52</v>
      </c>
      <c r="R56" s="53"/>
    </row>
    <row r="57" spans="1:22" s="39" customFormat="1">
      <c r="A57" s="40"/>
      <c r="B57" s="24" t="s">
        <v>4548</v>
      </c>
      <c r="C57" s="22" t="s">
        <v>4546</v>
      </c>
      <c r="D57" s="22"/>
      <c r="E57" s="41" t="s">
        <v>4551</v>
      </c>
      <c r="F57" s="41" t="s">
        <v>4547</v>
      </c>
      <c r="G57" s="22"/>
      <c r="H57" s="22"/>
      <c r="I57" s="136">
        <f t="shared" si="3"/>
        <v>-0.38474040300044132</v>
      </c>
      <c r="J57" s="137">
        <f t="shared" si="1"/>
        <v>-26.158500000000004</v>
      </c>
      <c r="K57" s="22" t="s">
        <v>17</v>
      </c>
      <c r="L57" s="17">
        <v>68.989999999999995</v>
      </c>
      <c r="M57" s="74">
        <f t="shared" si="2"/>
        <v>10.3485</v>
      </c>
      <c r="N57" s="17">
        <v>16.809999999999999</v>
      </c>
      <c r="O57" s="17">
        <v>67.989999999999995</v>
      </c>
      <c r="P57" s="108">
        <v>52</v>
      </c>
    </row>
    <row r="58" spans="1:22" s="148" customFormat="1">
      <c r="A58" s="40"/>
      <c r="B58" s="24" t="s">
        <v>4552</v>
      </c>
      <c r="C58" s="22" t="s">
        <v>4555</v>
      </c>
      <c r="D58" s="22"/>
      <c r="E58" s="41" t="s">
        <v>4554</v>
      </c>
      <c r="F58" s="41" t="s">
        <v>4556</v>
      </c>
      <c r="G58" s="39"/>
      <c r="H58" s="22"/>
      <c r="I58" s="136">
        <f t="shared" si="3"/>
        <v>0.89065040650406513</v>
      </c>
      <c r="J58" s="137">
        <f t="shared" si="1"/>
        <v>14.241500000000002</v>
      </c>
      <c r="K58" s="22" t="s">
        <v>17</v>
      </c>
      <c r="L58" s="17">
        <v>44.99</v>
      </c>
      <c r="M58" s="74">
        <f t="shared" si="2"/>
        <v>6.7484999999999999</v>
      </c>
      <c r="N58" s="17">
        <v>8.01</v>
      </c>
      <c r="O58" s="17">
        <v>15.99</v>
      </c>
      <c r="P58" s="108">
        <v>17474</v>
      </c>
      <c r="Q58" s="39"/>
      <c r="R58" s="39"/>
      <c r="S58" s="39"/>
      <c r="T58" s="39"/>
      <c r="U58" s="39"/>
      <c r="V58" s="39"/>
    </row>
    <row r="59" spans="1:22" s="39" customFormat="1">
      <c r="A59" s="36"/>
      <c r="B59" s="24" t="s">
        <v>4553</v>
      </c>
      <c r="C59" s="22" t="s">
        <v>4557</v>
      </c>
      <c r="D59" s="22"/>
      <c r="E59" s="41" t="s">
        <v>4559</v>
      </c>
      <c r="F59" s="41" t="s">
        <v>4558</v>
      </c>
      <c r="H59" s="22"/>
      <c r="I59" s="136">
        <f t="shared" si="3"/>
        <v>0.10877846350287286</v>
      </c>
      <c r="J59" s="137">
        <f t="shared" si="1"/>
        <v>5.1114999999999959</v>
      </c>
      <c r="K59" s="22" t="s">
        <v>17</v>
      </c>
      <c r="L59" s="17">
        <v>72.989999999999995</v>
      </c>
      <c r="M59" s="74">
        <f t="shared" si="2"/>
        <v>10.948499999999999</v>
      </c>
      <c r="N59" s="17">
        <v>9.94</v>
      </c>
      <c r="O59" s="17">
        <v>46.99</v>
      </c>
      <c r="P59" s="108">
        <v>38133</v>
      </c>
    </row>
    <row r="60" spans="1:22" s="39" customFormat="1">
      <c r="A60" s="36"/>
      <c r="B60" s="24" t="s">
        <v>4560</v>
      </c>
      <c r="C60" s="22" t="s">
        <v>4565</v>
      </c>
      <c r="D60" s="22"/>
      <c r="E60" s="41" t="s">
        <v>4567</v>
      </c>
      <c r="F60" s="41" t="s">
        <v>4566</v>
      </c>
      <c r="H60" s="22"/>
      <c r="I60" s="136">
        <f t="shared" si="3"/>
        <v>-0.44837243135115484</v>
      </c>
      <c r="J60" s="137">
        <f t="shared" si="1"/>
        <v>-24.656000000000006</v>
      </c>
      <c r="K60" s="22" t="s">
        <v>429</v>
      </c>
      <c r="L60" s="17">
        <v>56.04</v>
      </c>
      <c r="M60" s="74">
        <f t="shared" si="2"/>
        <v>8.4059999999999988</v>
      </c>
      <c r="N60" s="17">
        <v>17.3</v>
      </c>
      <c r="O60" s="17">
        <v>54.99</v>
      </c>
      <c r="P60" s="108">
        <v>181</v>
      </c>
    </row>
    <row r="61" spans="1:22" s="50" customFormat="1">
      <c r="A61" s="55"/>
      <c r="B61" s="43" t="s">
        <v>4561</v>
      </c>
      <c r="C61" s="47" t="s">
        <v>4563</v>
      </c>
      <c r="D61" s="47"/>
      <c r="E61" s="52" t="s">
        <v>4562</v>
      </c>
      <c r="F61" s="52" t="s">
        <v>4564</v>
      </c>
      <c r="H61" s="47"/>
      <c r="I61" s="97">
        <f t="shared" si="3"/>
        <v>-0.50881450860114685</v>
      </c>
      <c r="J61" s="98">
        <f t="shared" si="1"/>
        <v>-38.155999999999999</v>
      </c>
      <c r="K61" s="47" t="s">
        <v>17</v>
      </c>
      <c r="L61" s="49">
        <v>71.239999999999995</v>
      </c>
      <c r="M61" s="99">
        <f t="shared" si="2"/>
        <v>10.685999999999998</v>
      </c>
      <c r="N61" s="49">
        <v>23.72</v>
      </c>
      <c r="O61" s="49">
        <v>74.989999999999995</v>
      </c>
      <c r="P61" s="82">
        <v>178</v>
      </c>
      <c r="S61" s="52" t="s">
        <v>4504</v>
      </c>
    </row>
    <row r="62" spans="1:22" s="39" customFormat="1">
      <c r="A62" s="40">
        <v>44677</v>
      </c>
      <c r="B62" s="24" t="s">
        <v>4568</v>
      </c>
      <c r="C62" s="22" t="s">
        <v>4570</v>
      </c>
      <c r="D62" s="22"/>
      <c r="E62" s="53" t="s">
        <v>4569</v>
      </c>
      <c r="F62" s="53" t="s">
        <v>4571</v>
      </c>
      <c r="H62" s="22"/>
      <c r="I62" s="136">
        <f t="shared" si="3"/>
        <v>-0.93320610687022909</v>
      </c>
      <c r="J62" s="137">
        <f t="shared" si="1"/>
        <v>-4.8900000000000006</v>
      </c>
      <c r="K62" s="22" t="s">
        <v>429</v>
      </c>
      <c r="L62" s="17">
        <v>10.4</v>
      </c>
      <c r="M62" s="74">
        <f t="shared" si="2"/>
        <v>1.56</v>
      </c>
      <c r="N62" s="17">
        <v>8.49</v>
      </c>
      <c r="O62" s="17">
        <v>5.24</v>
      </c>
      <c r="P62" s="108">
        <v>11975</v>
      </c>
    </row>
    <row r="63" spans="1:22" s="39" customFormat="1">
      <c r="A63" s="36"/>
      <c r="B63" s="24" t="s">
        <v>4572</v>
      </c>
      <c r="C63" s="22" t="s">
        <v>4574</v>
      </c>
      <c r="D63" s="22"/>
      <c r="E63" s="53" t="s">
        <v>4573</v>
      </c>
      <c r="F63" s="53" t="s">
        <v>4575</v>
      </c>
      <c r="H63" s="22"/>
      <c r="I63" s="136">
        <f t="shared" si="3"/>
        <v>-0.4782854209445585</v>
      </c>
      <c r="J63" s="137">
        <f t="shared" si="1"/>
        <v>-4.6585000000000001</v>
      </c>
      <c r="K63" s="22" t="s">
        <v>429</v>
      </c>
      <c r="L63" s="17">
        <v>13.99</v>
      </c>
      <c r="M63" s="74">
        <f t="shared" si="2"/>
        <v>2.0985</v>
      </c>
      <c r="N63" s="17">
        <v>6.81</v>
      </c>
      <c r="O63" s="17">
        <v>9.74</v>
      </c>
      <c r="P63" s="108">
        <v>176</v>
      </c>
    </row>
    <row r="64" spans="1:22" s="39" customFormat="1">
      <c r="A64" s="36"/>
      <c r="B64" s="24" t="s">
        <v>4576</v>
      </c>
      <c r="C64" s="22" t="s">
        <v>4578</v>
      </c>
      <c r="D64" s="22"/>
      <c r="E64" s="53" t="s">
        <v>4577</v>
      </c>
      <c r="F64" s="53" t="s">
        <v>4579</v>
      </c>
      <c r="H64" s="22"/>
      <c r="I64" s="136">
        <f t="shared" si="3"/>
        <v>-0.61143958868894599</v>
      </c>
      <c r="J64" s="137">
        <f t="shared" si="1"/>
        <v>-2.3784999999999998</v>
      </c>
      <c r="K64" s="22" t="s">
        <v>1839</v>
      </c>
      <c r="L64" s="17">
        <v>5.99</v>
      </c>
      <c r="M64" s="74">
        <f t="shared" si="2"/>
        <v>0.89849999999999997</v>
      </c>
      <c r="N64" s="17">
        <v>3.58</v>
      </c>
      <c r="O64" s="17">
        <v>3.89</v>
      </c>
      <c r="P64" s="108">
        <v>60525</v>
      </c>
      <c r="R64" s="53"/>
    </row>
    <row r="65" spans="1:20" s="39" customFormat="1">
      <c r="A65" s="40"/>
      <c r="B65" s="24" t="s">
        <v>4580</v>
      </c>
      <c r="C65" s="22" t="s">
        <v>4582</v>
      </c>
      <c r="D65" s="22"/>
      <c r="E65" s="53" t="s">
        <v>4581</v>
      </c>
      <c r="F65" s="53" t="s">
        <v>4583</v>
      </c>
      <c r="H65" s="22"/>
      <c r="I65" s="136">
        <f t="shared" si="3"/>
        <v>0.41752655538694994</v>
      </c>
      <c r="J65" s="137">
        <f t="shared" si="1"/>
        <v>2.7515000000000001</v>
      </c>
      <c r="K65" s="22" t="s">
        <v>17</v>
      </c>
      <c r="L65" s="17">
        <v>10.99</v>
      </c>
      <c r="M65" s="74">
        <f t="shared" si="2"/>
        <v>1.6485000000000001</v>
      </c>
      <c r="N65" s="17"/>
      <c r="O65" s="17">
        <v>6.59</v>
      </c>
      <c r="P65" s="108" t="s">
        <v>29</v>
      </c>
    </row>
    <row r="66" spans="1:20" s="39" customFormat="1">
      <c r="A66" s="36"/>
      <c r="B66" s="24" t="s">
        <v>4584</v>
      </c>
      <c r="C66" s="22" t="s">
        <v>4586</v>
      </c>
      <c r="D66" s="22"/>
      <c r="E66" s="53" t="s">
        <v>4585</v>
      </c>
      <c r="F66" s="53" t="s">
        <v>4587</v>
      </c>
      <c r="H66" s="22"/>
      <c r="I66" s="136">
        <f t="shared" ref="I66:I129" si="4">J66/O66</f>
        <v>6.184320266889054E-2</v>
      </c>
      <c r="J66" s="137">
        <f t="shared" ref="J66:J129" si="5">L66-N66-O66-M66</f>
        <v>0.74149999999999761</v>
      </c>
      <c r="K66" s="22" t="s">
        <v>17</v>
      </c>
      <c r="L66" s="17">
        <v>21.99</v>
      </c>
      <c r="M66" s="74">
        <f t="shared" ref="M66:M129" si="6">L66*15%</f>
        <v>3.2984999999999998</v>
      </c>
      <c r="N66" s="17">
        <v>5.96</v>
      </c>
      <c r="O66" s="17">
        <v>11.99</v>
      </c>
      <c r="P66" s="108">
        <v>68851</v>
      </c>
    </row>
    <row r="67" spans="1:20" s="39" customFormat="1">
      <c r="A67" s="36"/>
      <c r="B67" s="24" t="s">
        <v>4588</v>
      </c>
      <c r="C67" s="22" t="s">
        <v>4590</v>
      </c>
      <c r="D67" s="22"/>
      <c r="E67" s="53" t="s">
        <v>4589</v>
      </c>
      <c r="F67" s="53" t="s">
        <v>4591</v>
      </c>
      <c r="H67" s="22"/>
      <c r="I67" s="136">
        <f t="shared" si="4"/>
        <v>-0.18895420249166531</v>
      </c>
      <c r="J67" s="137">
        <f t="shared" si="5"/>
        <v>-10.768500000000007</v>
      </c>
      <c r="K67" s="22" t="s">
        <v>17</v>
      </c>
      <c r="L67" s="17">
        <v>72.989999999999995</v>
      </c>
      <c r="M67" s="74">
        <f t="shared" si="6"/>
        <v>10.948499999999999</v>
      </c>
      <c r="N67" s="17">
        <v>15.82</v>
      </c>
      <c r="O67" s="17">
        <v>56.99</v>
      </c>
      <c r="P67" s="108">
        <v>51884</v>
      </c>
    </row>
    <row r="68" spans="1:20" s="39" customFormat="1">
      <c r="A68" s="40"/>
      <c r="B68" s="24" t="s">
        <v>4592</v>
      </c>
      <c r="C68" s="22" t="s">
        <v>4594</v>
      </c>
      <c r="D68" s="22"/>
      <c r="E68" s="53" t="s">
        <v>4593</v>
      </c>
      <c r="F68" s="53" t="s">
        <v>4595</v>
      </c>
      <c r="H68" s="22"/>
      <c r="I68" s="136">
        <f t="shared" si="4"/>
        <v>0.21454610436025723</v>
      </c>
      <c r="J68" s="137">
        <f t="shared" si="5"/>
        <v>3.0014999999999987</v>
      </c>
      <c r="K68" s="105" t="s">
        <v>17</v>
      </c>
      <c r="L68" s="17">
        <v>19.989999999999998</v>
      </c>
      <c r="M68" s="74">
        <f t="shared" si="6"/>
        <v>2.9984999999999995</v>
      </c>
      <c r="N68" s="17"/>
      <c r="O68" s="17">
        <v>13.99</v>
      </c>
      <c r="P68" s="108">
        <v>94791</v>
      </c>
      <c r="T68" s="53"/>
    </row>
    <row r="69" spans="1:20" s="39" customFormat="1">
      <c r="A69" s="154"/>
      <c r="B69" s="24" t="s">
        <v>4596</v>
      </c>
      <c r="C69" s="105" t="s">
        <v>4598</v>
      </c>
      <c r="D69" s="105"/>
      <c r="E69" s="115" t="s">
        <v>4597</v>
      </c>
      <c r="F69" s="115" t="s">
        <v>4599</v>
      </c>
      <c r="G69" s="106"/>
      <c r="H69" s="105"/>
      <c r="I69" s="136">
        <f t="shared" si="4"/>
        <v>-0.23072048032021356</v>
      </c>
      <c r="J69" s="137">
        <f t="shared" si="5"/>
        <v>-3.4585000000000012</v>
      </c>
      <c r="K69" s="22" t="s">
        <v>17</v>
      </c>
      <c r="L69" s="17">
        <v>22.99</v>
      </c>
      <c r="M69" s="74">
        <f t="shared" si="6"/>
        <v>3.4484999999999997</v>
      </c>
      <c r="N69" s="74">
        <v>8.01</v>
      </c>
      <c r="O69" s="74">
        <v>14.99</v>
      </c>
      <c r="P69" s="110">
        <v>454</v>
      </c>
    </row>
    <row r="70" spans="1:20" s="39" customFormat="1">
      <c r="A70" s="104"/>
      <c r="B70" s="24" t="s">
        <v>4600</v>
      </c>
      <c r="C70" s="105" t="s">
        <v>4602</v>
      </c>
      <c r="D70" s="105"/>
      <c r="E70" s="115" t="s">
        <v>4601</v>
      </c>
      <c r="F70" s="115" t="s">
        <v>4603</v>
      </c>
      <c r="G70" s="106"/>
      <c r="H70" s="105"/>
      <c r="I70" s="136">
        <f t="shared" si="4"/>
        <v>0.65675562969140955</v>
      </c>
      <c r="J70" s="137">
        <f t="shared" si="5"/>
        <v>7.8745000000000012</v>
      </c>
      <c r="K70" s="22" t="s">
        <v>17</v>
      </c>
      <c r="L70" s="74">
        <v>23.37</v>
      </c>
      <c r="M70" s="74">
        <f t="shared" si="6"/>
        <v>3.5055000000000001</v>
      </c>
      <c r="N70" s="74"/>
      <c r="O70" s="74">
        <v>11.99</v>
      </c>
      <c r="P70" s="110">
        <v>46416</v>
      </c>
    </row>
    <row r="71" spans="1:20" s="39" customFormat="1">
      <c r="A71" s="104"/>
      <c r="B71" s="24" t="s">
        <v>4604</v>
      </c>
      <c r="C71" s="105" t="s">
        <v>4606</v>
      </c>
      <c r="D71" s="105"/>
      <c r="E71" s="115" t="s">
        <v>4605</v>
      </c>
      <c r="F71" s="115" t="s">
        <v>4607</v>
      </c>
      <c r="G71" s="106"/>
      <c r="H71" s="105"/>
      <c r="I71" s="136">
        <f t="shared" si="4"/>
        <v>-0.72362848893166498</v>
      </c>
      <c r="J71" s="137">
        <f t="shared" si="5"/>
        <v>-7.5184999999999995</v>
      </c>
      <c r="K71" s="105" t="s">
        <v>17</v>
      </c>
      <c r="L71" s="74">
        <v>10.39</v>
      </c>
      <c r="M71" s="74">
        <f t="shared" si="6"/>
        <v>1.5585</v>
      </c>
      <c r="N71" s="74">
        <v>5.96</v>
      </c>
      <c r="O71" s="74">
        <v>10.39</v>
      </c>
      <c r="P71" s="110">
        <v>2024</v>
      </c>
    </row>
    <row r="72" spans="1:20" s="39" customFormat="1">
      <c r="A72" s="104"/>
      <c r="B72" s="24" t="s">
        <v>4608</v>
      </c>
      <c r="C72" s="105" t="s">
        <v>4610</v>
      </c>
      <c r="D72" s="105"/>
      <c r="E72" s="115" t="s">
        <v>4609</v>
      </c>
      <c r="F72" s="115" t="s">
        <v>4611</v>
      </c>
      <c r="G72" s="106"/>
      <c r="H72" s="105"/>
      <c r="I72" s="136">
        <f t="shared" si="4"/>
        <v>1.2199821322215605</v>
      </c>
      <c r="J72" s="137">
        <f t="shared" si="5"/>
        <v>20.483499999999999</v>
      </c>
      <c r="K72" s="105" t="s">
        <v>17</v>
      </c>
      <c r="L72" s="74">
        <v>52.71</v>
      </c>
      <c r="M72" s="74">
        <f t="shared" si="6"/>
        <v>7.9064999999999994</v>
      </c>
      <c r="N72" s="74">
        <v>7.53</v>
      </c>
      <c r="O72" s="74">
        <v>16.79</v>
      </c>
      <c r="P72" s="110">
        <v>51101</v>
      </c>
    </row>
    <row r="73" spans="1:20" s="39" customFormat="1">
      <c r="A73" s="107"/>
      <c r="B73" s="24" t="s">
        <v>4613</v>
      </c>
      <c r="C73" s="105" t="s">
        <v>4614</v>
      </c>
      <c r="D73" s="105"/>
      <c r="E73" s="115" t="s">
        <v>4612</v>
      </c>
      <c r="F73" s="115" t="s">
        <v>4615</v>
      </c>
      <c r="G73" s="106"/>
      <c r="H73" s="105"/>
      <c r="I73" s="136">
        <f t="shared" si="4"/>
        <v>0.23894681960375391</v>
      </c>
      <c r="J73" s="137">
        <f t="shared" si="5"/>
        <v>2.2915000000000001</v>
      </c>
      <c r="K73" s="105" t="s">
        <v>17</v>
      </c>
      <c r="L73" s="74">
        <v>21.99</v>
      </c>
      <c r="M73" s="74">
        <f t="shared" si="6"/>
        <v>3.2984999999999998</v>
      </c>
      <c r="N73" s="74">
        <v>6.81</v>
      </c>
      <c r="O73" s="74">
        <v>9.59</v>
      </c>
      <c r="P73" s="110">
        <v>37765</v>
      </c>
    </row>
    <row r="74" spans="1:20" s="39" customFormat="1">
      <c r="A74" s="104"/>
      <c r="B74" s="24" t="s">
        <v>4616</v>
      </c>
      <c r="C74" s="105" t="s">
        <v>4620</v>
      </c>
      <c r="D74" s="105"/>
      <c r="E74" s="115" t="s">
        <v>4617</v>
      </c>
      <c r="F74" s="115" t="s">
        <v>4621</v>
      </c>
      <c r="G74" s="106"/>
      <c r="H74" s="105"/>
      <c r="I74" s="136">
        <f t="shared" si="4"/>
        <v>0.17481654436290872</v>
      </c>
      <c r="J74" s="137">
        <f t="shared" si="5"/>
        <v>2.6205000000000016</v>
      </c>
      <c r="K74" s="105" t="s">
        <v>17</v>
      </c>
      <c r="L74" s="74">
        <v>28.73</v>
      </c>
      <c r="M74" s="74">
        <f t="shared" si="6"/>
        <v>4.3094999999999999</v>
      </c>
      <c r="N74" s="116">
        <v>6.81</v>
      </c>
      <c r="O74" s="74">
        <v>14.99</v>
      </c>
      <c r="P74" s="110">
        <v>17511</v>
      </c>
    </row>
    <row r="75" spans="1:20" s="39" customFormat="1">
      <c r="A75" s="104"/>
      <c r="B75" s="24" t="s">
        <v>4619</v>
      </c>
      <c r="C75" s="105" t="s">
        <v>4623</v>
      </c>
      <c r="D75" s="105"/>
      <c r="E75" s="115" t="s">
        <v>4622</v>
      </c>
      <c r="F75" s="115" t="s">
        <v>4624</v>
      </c>
      <c r="G75" s="106"/>
      <c r="H75" s="105"/>
      <c r="I75" s="136">
        <f t="shared" si="4"/>
        <v>-0.12730332756299301</v>
      </c>
      <c r="J75" s="137">
        <f t="shared" si="5"/>
        <v>-6.6185000000000063</v>
      </c>
      <c r="K75" s="105" t="s">
        <v>17</v>
      </c>
      <c r="L75" s="74">
        <v>71.989999999999995</v>
      </c>
      <c r="M75" s="74">
        <f t="shared" si="6"/>
        <v>10.798499999999999</v>
      </c>
      <c r="N75" s="116">
        <v>15.82</v>
      </c>
      <c r="O75" s="74">
        <v>51.99</v>
      </c>
      <c r="P75" s="110">
        <v>34032</v>
      </c>
    </row>
    <row r="76" spans="1:20" s="39" customFormat="1">
      <c r="A76" s="104"/>
      <c r="B76" s="24" t="s">
        <v>4625</v>
      </c>
      <c r="C76" s="105" t="s">
        <v>4627</v>
      </c>
      <c r="D76" s="105"/>
      <c r="E76" s="115" t="s">
        <v>4626</v>
      </c>
      <c r="F76" s="115" t="s">
        <v>4628</v>
      </c>
      <c r="G76" s="106"/>
      <c r="H76" s="105"/>
      <c r="I76" s="136">
        <f t="shared" si="4"/>
        <v>-0.21793756397134093</v>
      </c>
      <c r="J76" s="137">
        <f t="shared" si="5"/>
        <v>-4.2585000000000015</v>
      </c>
      <c r="K76" s="105" t="s">
        <v>17</v>
      </c>
      <c r="L76" s="74">
        <v>24.99</v>
      </c>
      <c r="M76" s="74">
        <f t="shared" si="6"/>
        <v>3.7484999999999995</v>
      </c>
      <c r="N76" s="74">
        <v>5.96</v>
      </c>
      <c r="O76" s="74">
        <v>19.54</v>
      </c>
      <c r="P76" s="110">
        <v>25752</v>
      </c>
    </row>
    <row r="77" spans="1:20" s="50" customFormat="1">
      <c r="A77" s="101"/>
      <c r="B77" s="43" t="s">
        <v>4632</v>
      </c>
      <c r="C77" s="94" t="s">
        <v>4631</v>
      </c>
      <c r="D77" s="94"/>
      <c r="E77" s="95" t="s">
        <v>4629</v>
      </c>
      <c r="F77" s="95" t="s">
        <v>4633</v>
      </c>
      <c r="G77" s="96"/>
      <c r="H77" s="94"/>
      <c r="I77" s="97">
        <f t="shared" si="4"/>
        <v>0.12336114421930866</v>
      </c>
      <c r="J77" s="98">
        <f t="shared" si="5"/>
        <v>1.0349999999999997</v>
      </c>
      <c r="K77" s="94" t="s">
        <v>17</v>
      </c>
      <c r="L77" s="99">
        <v>18.100000000000001</v>
      </c>
      <c r="M77" s="99">
        <f t="shared" si="6"/>
        <v>2.7150000000000003</v>
      </c>
      <c r="N77" s="99">
        <v>5.96</v>
      </c>
      <c r="O77" s="99">
        <v>8.39</v>
      </c>
      <c r="P77" s="100">
        <v>9050</v>
      </c>
      <c r="R77" s="52" t="s">
        <v>4618</v>
      </c>
    </row>
    <row r="78" spans="1:20" s="39" customFormat="1">
      <c r="A78" s="107"/>
      <c r="B78" s="24" t="s">
        <v>4635</v>
      </c>
      <c r="C78" s="105" t="s">
        <v>4634</v>
      </c>
      <c r="D78" s="105"/>
      <c r="E78" s="115" t="s">
        <v>4637</v>
      </c>
      <c r="F78" s="115" t="s">
        <v>4636</v>
      </c>
      <c r="G78" s="106"/>
      <c r="H78" s="105"/>
      <c r="I78" s="136">
        <f t="shared" si="4"/>
        <v>0.2349821215733012</v>
      </c>
      <c r="J78" s="137">
        <f t="shared" si="5"/>
        <v>1.9714999999999971</v>
      </c>
      <c r="K78" s="105" t="s">
        <v>17</v>
      </c>
      <c r="L78" s="74">
        <v>18.989999999999998</v>
      </c>
      <c r="M78" s="74">
        <f t="shared" si="6"/>
        <v>2.8484999999999996</v>
      </c>
      <c r="N78" s="74">
        <v>5.78</v>
      </c>
      <c r="O78" s="74">
        <v>8.39</v>
      </c>
      <c r="P78" s="110">
        <v>7470</v>
      </c>
    </row>
    <row r="79" spans="1:20" s="39" customFormat="1">
      <c r="A79" s="104"/>
      <c r="B79" s="24" t="s">
        <v>4638</v>
      </c>
      <c r="C79" s="105" t="s">
        <v>4640</v>
      </c>
      <c r="D79" s="105"/>
      <c r="E79" s="115" t="s">
        <v>4641</v>
      </c>
      <c r="F79" s="115" t="s">
        <v>4639</v>
      </c>
      <c r="G79" s="106"/>
      <c r="H79" s="105"/>
      <c r="I79" s="136">
        <f t="shared" si="4"/>
        <v>-5.2160727824109118E-2</v>
      </c>
      <c r="J79" s="137">
        <f t="shared" si="5"/>
        <v>-0.68799999999999928</v>
      </c>
      <c r="K79" s="105" t="s">
        <v>17</v>
      </c>
      <c r="L79" s="74">
        <v>22.72</v>
      </c>
      <c r="M79" s="74">
        <f t="shared" si="6"/>
        <v>3.4079999999999999</v>
      </c>
      <c r="N79" s="74">
        <v>6.81</v>
      </c>
      <c r="O79" s="74">
        <v>13.19</v>
      </c>
      <c r="P79" s="110">
        <v>3793</v>
      </c>
      <c r="R79" s="53"/>
    </row>
    <row r="80" spans="1:20" s="39" customFormat="1">
      <c r="A80" s="104"/>
      <c r="B80" s="24" t="s">
        <v>4643</v>
      </c>
      <c r="C80" s="105" t="s">
        <v>4645</v>
      </c>
      <c r="D80" s="105"/>
      <c r="E80" s="115" t="s">
        <v>4642</v>
      </c>
      <c r="F80" s="115" t="s">
        <v>4644</v>
      </c>
      <c r="G80" s="106"/>
      <c r="H80" s="105"/>
      <c r="I80" s="136">
        <f t="shared" si="4"/>
        <v>9.1597177677998604E-2</v>
      </c>
      <c r="J80" s="137">
        <f t="shared" si="5"/>
        <v>1.4279999999999982</v>
      </c>
      <c r="K80" s="105" t="s">
        <v>17</v>
      </c>
      <c r="L80" s="74">
        <v>28.88</v>
      </c>
      <c r="M80" s="74">
        <f t="shared" si="6"/>
        <v>4.3319999999999999</v>
      </c>
      <c r="N80" s="74">
        <v>7.53</v>
      </c>
      <c r="O80" s="74">
        <v>15.59</v>
      </c>
      <c r="P80" s="110">
        <v>29524</v>
      </c>
    </row>
    <row r="81" spans="1:22" s="39" customFormat="1">
      <c r="A81" s="107"/>
      <c r="B81" s="24" t="s">
        <v>4648</v>
      </c>
      <c r="C81" s="105" t="s">
        <v>4646</v>
      </c>
      <c r="D81" s="105"/>
      <c r="E81" s="115" t="s">
        <v>4649</v>
      </c>
      <c r="F81" s="115" t="s">
        <v>4647</v>
      </c>
      <c r="G81" s="106"/>
      <c r="H81" s="105"/>
      <c r="I81" s="136">
        <f t="shared" si="4"/>
        <v>-0.44695543462273846</v>
      </c>
      <c r="J81" s="137">
        <f t="shared" si="5"/>
        <v>-30.388499999999986</v>
      </c>
      <c r="K81" s="105" t="s">
        <v>429</v>
      </c>
      <c r="L81" s="74">
        <v>64.59</v>
      </c>
      <c r="M81" s="74">
        <f t="shared" si="6"/>
        <v>9.6884999999999994</v>
      </c>
      <c r="N81" s="74">
        <v>17.3</v>
      </c>
      <c r="O81" s="74">
        <v>67.989999999999995</v>
      </c>
      <c r="P81" s="110">
        <v>63</v>
      </c>
    </row>
    <row r="82" spans="1:22" s="39" customFormat="1">
      <c r="A82" s="104"/>
      <c r="B82" s="24" t="s">
        <v>4651</v>
      </c>
      <c r="C82" s="105" t="s">
        <v>4650</v>
      </c>
      <c r="D82" s="105"/>
      <c r="E82" s="115" t="s">
        <v>4653</v>
      </c>
      <c r="F82" s="115" t="s">
        <v>4652</v>
      </c>
      <c r="G82" s="106"/>
      <c r="H82" s="105"/>
      <c r="I82" s="136">
        <f t="shared" si="4"/>
        <v>-5.5380333951762645E-2</v>
      </c>
      <c r="J82" s="137">
        <f t="shared" si="5"/>
        <v>-0.29850000000000065</v>
      </c>
      <c r="K82" s="105" t="s">
        <v>17</v>
      </c>
      <c r="L82" s="74">
        <v>12.79</v>
      </c>
      <c r="M82" s="74">
        <f t="shared" si="6"/>
        <v>1.9184999999999999</v>
      </c>
      <c r="N82" s="74">
        <v>5.78</v>
      </c>
      <c r="O82" s="74">
        <v>5.39</v>
      </c>
      <c r="P82" s="110">
        <v>4623</v>
      </c>
    </row>
    <row r="83" spans="1:22" s="39" customFormat="1">
      <c r="A83" s="104"/>
      <c r="B83" s="24" t="s">
        <v>4654</v>
      </c>
      <c r="C83" s="105" t="s">
        <v>4655</v>
      </c>
      <c r="D83" s="105"/>
      <c r="E83" s="115" t="s">
        <v>4657</v>
      </c>
      <c r="F83" s="115" t="s">
        <v>4656</v>
      </c>
      <c r="G83" s="106"/>
      <c r="H83" s="105"/>
      <c r="I83" s="136">
        <f t="shared" si="4"/>
        <v>-0.44713961861581547</v>
      </c>
      <c r="J83" s="137">
        <f t="shared" si="5"/>
        <v>-33.530999999999999</v>
      </c>
      <c r="K83" s="105" t="s">
        <v>429</v>
      </c>
      <c r="L83" s="74">
        <v>80.739999999999995</v>
      </c>
      <c r="M83" s="74">
        <f t="shared" si="6"/>
        <v>12.110999999999999</v>
      </c>
      <c r="N83" s="74">
        <v>27.17</v>
      </c>
      <c r="O83" s="74">
        <v>74.989999999999995</v>
      </c>
      <c r="P83" s="110">
        <v>143</v>
      </c>
    </row>
    <row r="84" spans="1:22" s="39" customFormat="1">
      <c r="A84" s="104"/>
      <c r="B84" s="58" t="s">
        <v>4659</v>
      </c>
      <c r="C84" s="105" t="s">
        <v>4658</v>
      </c>
      <c r="D84" s="105"/>
      <c r="E84" s="115" t="s">
        <v>4661</v>
      </c>
      <c r="F84" s="115" t="s">
        <v>4660</v>
      </c>
      <c r="G84" s="106"/>
      <c r="H84" s="105"/>
      <c r="I84" s="136">
        <f t="shared" si="4"/>
        <v>0.40742904841402316</v>
      </c>
      <c r="J84" s="137">
        <f t="shared" si="5"/>
        <v>2.4404999999999988</v>
      </c>
      <c r="K84" s="105" t="s">
        <v>17</v>
      </c>
      <c r="L84" s="74">
        <v>16.93</v>
      </c>
      <c r="M84" s="74">
        <f t="shared" si="6"/>
        <v>2.5394999999999999</v>
      </c>
      <c r="N84" s="74">
        <v>5.96</v>
      </c>
      <c r="O84" s="74">
        <v>5.99</v>
      </c>
      <c r="P84" s="110">
        <v>41658</v>
      </c>
      <c r="S84" s="53"/>
    </row>
    <row r="85" spans="1:22" s="39" customFormat="1">
      <c r="A85" s="104"/>
      <c r="B85" s="24" t="s">
        <v>4662</v>
      </c>
      <c r="C85" s="105" t="s">
        <v>4663</v>
      </c>
      <c r="D85" s="105"/>
      <c r="E85" s="115" t="s">
        <v>4665</v>
      </c>
      <c r="F85" s="115" t="s">
        <v>4664</v>
      </c>
      <c r="G85" s="106"/>
      <c r="H85" s="105"/>
      <c r="I85" s="136">
        <f t="shared" si="4"/>
        <v>0.41240266963292549</v>
      </c>
      <c r="J85" s="137">
        <f t="shared" si="5"/>
        <v>3.7075000000000005</v>
      </c>
      <c r="K85" s="105" t="s">
        <v>17</v>
      </c>
      <c r="L85" s="74">
        <v>22.95</v>
      </c>
      <c r="M85" s="74">
        <f t="shared" si="6"/>
        <v>3.4424999999999999</v>
      </c>
      <c r="N85" s="74">
        <v>6.81</v>
      </c>
      <c r="O85" s="74">
        <v>8.99</v>
      </c>
      <c r="P85" s="110">
        <v>9140</v>
      </c>
    </row>
    <row r="86" spans="1:22" s="39" customFormat="1">
      <c r="A86" s="104"/>
      <c r="B86" s="58" t="s">
        <v>4666</v>
      </c>
      <c r="C86" s="105" t="s">
        <v>4667</v>
      </c>
      <c r="D86" s="105"/>
      <c r="E86" s="115" t="s">
        <v>4669</v>
      </c>
      <c r="F86" s="115" t="s">
        <v>4668</v>
      </c>
      <c r="G86" s="106"/>
      <c r="H86" s="105"/>
      <c r="I86" s="136">
        <f t="shared" si="4"/>
        <v>0.75381558028616824</v>
      </c>
      <c r="J86" s="137">
        <f t="shared" si="5"/>
        <v>4.7414999999999985</v>
      </c>
      <c r="K86" s="105" t="s">
        <v>17</v>
      </c>
      <c r="L86" s="74">
        <v>19.989999999999998</v>
      </c>
      <c r="M86" s="74">
        <f t="shared" si="6"/>
        <v>2.9984999999999995</v>
      </c>
      <c r="N86" s="74">
        <v>5.96</v>
      </c>
      <c r="O86" s="74">
        <v>6.29</v>
      </c>
      <c r="P86" s="110">
        <v>7992</v>
      </c>
    </row>
    <row r="87" spans="1:22" s="50" customFormat="1">
      <c r="A87" s="104"/>
      <c r="B87" s="24" t="s">
        <v>4671</v>
      </c>
      <c r="C87" s="105" t="s">
        <v>4670</v>
      </c>
      <c r="D87" s="105"/>
      <c r="E87" s="115" t="s">
        <v>4673</v>
      </c>
      <c r="F87" s="115" t="s">
        <v>4672</v>
      </c>
      <c r="G87" s="106"/>
      <c r="H87" s="105"/>
      <c r="I87" s="136">
        <f t="shared" si="4"/>
        <v>-4.3631067961165044</v>
      </c>
      <c r="J87" s="137">
        <f t="shared" si="5"/>
        <v>-8.9879999999999995</v>
      </c>
      <c r="K87" s="105" t="s">
        <v>17</v>
      </c>
      <c r="L87" s="74">
        <v>4.12</v>
      </c>
      <c r="M87" s="74">
        <f t="shared" si="6"/>
        <v>0.61799999999999999</v>
      </c>
      <c r="N87" s="74">
        <v>10.43</v>
      </c>
      <c r="O87" s="74">
        <v>2.06</v>
      </c>
      <c r="P87" s="110">
        <v>83492</v>
      </c>
      <c r="Q87" s="39"/>
      <c r="R87" s="39"/>
      <c r="S87" s="39"/>
      <c r="T87" s="39"/>
      <c r="U87" s="39"/>
      <c r="V87" s="39"/>
    </row>
    <row r="88" spans="1:22" s="39" customFormat="1">
      <c r="A88" s="107"/>
      <c r="B88" s="24" t="s">
        <v>4675</v>
      </c>
      <c r="C88" s="105" t="s">
        <v>4674</v>
      </c>
      <c r="D88" s="105"/>
      <c r="E88" s="115" t="s">
        <v>4677</v>
      </c>
      <c r="F88" s="115" t="s">
        <v>4676</v>
      </c>
      <c r="G88" s="106"/>
      <c r="H88" s="105"/>
      <c r="I88" s="136">
        <f t="shared" si="4"/>
        <v>-0.28339872486513012</v>
      </c>
      <c r="J88" s="137">
        <f t="shared" si="5"/>
        <v>-5.7785000000000029</v>
      </c>
      <c r="K88" s="105" t="s">
        <v>17</v>
      </c>
      <c r="L88" s="74">
        <v>23.99</v>
      </c>
      <c r="M88" s="74">
        <f t="shared" si="6"/>
        <v>3.5984999999999996</v>
      </c>
      <c r="N88" s="74">
        <v>5.78</v>
      </c>
      <c r="O88" s="116">
        <v>20.39</v>
      </c>
      <c r="P88" s="110">
        <v>1329</v>
      </c>
      <c r="R88" s="53"/>
    </row>
    <row r="89" spans="1:22" s="39" customFormat="1">
      <c r="A89" s="107"/>
      <c r="B89" s="24" t="s">
        <v>4678</v>
      </c>
      <c r="C89" s="105" t="s">
        <v>4679</v>
      </c>
      <c r="D89" s="105"/>
      <c r="E89" s="115" t="s">
        <v>4681</v>
      </c>
      <c r="F89" s="115" t="s">
        <v>4680</v>
      </c>
      <c r="G89" s="106"/>
      <c r="H89" s="105"/>
      <c r="I89" s="136">
        <f t="shared" si="4"/>
        <v>-0.78962105263157889</v>
      </c>
      <c r="J89" s="137">
        <f t="shared" si="5"/>
        <v>-18.753499999999999</v>
      </c>
      <c r="K89" s="105" t="s">
        <v>429</v>
      </c>
      <c r="L89" s="74">
        <v>12.89</v>
      </c>
      <c r="M89" s="74">
        <f t="shared" si="6"/>
        <v>1.9335</v>
      </c>
      <c r="N89" s="74">
        <v>5.96</v>
      </c>
      <c r="O89" s="74">
        <v>23.75</v>
      </c>
      <c r="P89" s="110">
        <v>9622</v>
      </c>
    </row>
    <row r="90" spans="1:22" s="39" customFormat="1">
      <c r="A90" s="36"/>
      <c r="B90" s="24" t="s">
        <v>4682</v>
      </c>
      <c r="C90" s="105" t="s">
        <v>4684</v>
      </c>
      <c r="D90" s="105"/>
      <c r="E90" s="115" t="s">
        <v>4685</v>
      </c>
      <c r="F90" s="115" t="s">
        <v>4683</v>
      </c>
      <c r="G90" s="106"/>
      <c r="H90" s="105"/>
      <c r="I90" s="136">
        <f t="shared" si="4"/>
        <v>-0.31495057660626025</v>
      </c>
      <c r="J90" s="137">
        <f t="shared" si="5"/>
        <v>-15.293999999999997</v>
      </c>
      <c r="K90" s="105" t="s">
        <v>429</v>
      </c>
      <c r="L90" s="74">
        <v>48.56</v>
      </c>
      <c r="M90" s="74">
        <f t="shared" si="6"/>
        <v>7.2839999999999998</v>
      </c>
      <c r="N90" s="74">
        <v>8.01</v>
      </c>
      <c r="O90" s="74">
        <v>48.56</v>
      </c>
      <c r="P90" s="110">
        <v>2500</v>
      </c>
    </row>
    <row r="91" spans="1:22">
      <c r="A91" s="36"/>
      <c r="B91" s="24" t="s">
        <v>4686</v>
      </c>
      <c r="C91" s="105" t="s">
        <v>4687</v>
      </c>
      <c r="D91" s="105"/>
      <c r="E91" s="115" t="s">
        <v>4689</v>
      </c>
      <c r="F91" s="115" t="s">
        <v>4688</v>
      </c>
      <c r="G91" s="106"/>
      <c r="H91" s="105"/>
      <c r="I91" s="136">
        <f t="shared" si="4"/>
        <v>0.15828297561992058</v>
      </c>
      <c r="J91" s="137">
        <f t="shared" si="5"/>
        <v>7.5959999999999894</v>
      </c>
      <c r="K91" s="105" t="s">
        <v>17</v>
      </c>
      <c r="L91" s="74">
        <v>75.959999999999994</v>
      </c>
      <c r="M91" s="74">
        <f t="shared" si="6"/>
        <v>11.393999999999998</v>
      </c>
      <c r="N91" s="74">
        <v>8.98</v>
      </c>
      <c r="O91" s="74">
        <v>47.99</v>
      </c>
      <c r="P91" s="110">
        <v>1549</v>
      </c>
      <c r="Q91" s="39"/>
      <c r="R91" s="39"/>
      <c r="S91" s="39"/>
      <c r="T91" s="39"/>
      <c r="U91" s="39"/>
      <c r="V91" s="39"/>
    </row>
    <row r="92" spans="1:22" s="50" customFormat="1">
      <c r="A92" s="55"/>
      <c r="B92" s="43" t="s">
        <v>4690</v>
      </c>
      <c r="C92" s="94" t="s">
        <v>4691</v>
      </c>
      <c r="D92" s="94"/>
      <c r="E92" s="95" t="s">
        <v>4693</v>
      </c>
      <c r="F92" s="95" t="s">
        <v>4692</v>
      </c>
      <c r="G92" s="96"/>
      <c r="H92" s="94"/>
      <c r="I92" s="97">
        <f t="shared" si="4"/>
        <v>0.81476912818803104</v>
      </c>
      <c r="J92" s="98">
        <f t="shared" si="5"/>
        <v>48.877999999999986</v>
      </c>
      <c r="K92" s="94" t="s">
        <v>429</v>
      </c>
      <c r="L92" s="99">
        <v>134.88</v>
      </c>
      <c r="M92" s="99">
        <f t="shared" si="6"/>
        <v>20.231999999999999</v>
      </c>
      <c r="N92" s="99">
        <v>5.78</v>
      </c>
      <c r="O92" s="99">
        <v>59.99</v>
      </c>
      <c r="P92" s="100">
        <v>305</v>
      </c>
    </row>
    <row r="93" spans="1:22">
      <c r="A93" s="40">
        <v>44678</v>
      </c>
      <c r="B93" s="24" t="s">
        <v>4696</v>
      </c>
      <c r="C93" s="105" t="s">
        <v>4694</v>
      </c>
      <c r="D93" s="105"/>
      <c r="E93" s="115" t="s">
        <v>4697</v>
      </c>
      <c r="F93" s="115" t="s">
        <v>4695</v>
      </c>
      <c r="G93" s="106"/>
      <c r="H93" s="105"/>
      <c r="I93" s="136">
        <f t="shared" si="4"/>
        <v>3.98032200357782E-2</v>
      </c>
      <c r="J93" s="137">
        <f t="shared" si="5"/>
        <v>0.22250000000000014</v>
      </c>
      <c r="K93" s="105" t="s">
        <v>17</v>
      </c>
      <c r="L93" s="74">
        <v>13.85</v>
      </c>
      <c r="M93" s="74">
        <f t="shared" si="6"/>
        <v>2.0774999999999997</v>
      </c>
      <c r="N93" s="74">
        <v>5.96</v>
      </c>
      <c r="O93" s="74">
        <v>5.59</v>
      </c>
      <c r="P93" s="110">
        <v>19838</v>
      </c>
      <c r="Q93" s="39"/>
      <c r="R93" s="52"/>
      <c r="S93" s="39"/>
      <c r="T93" s="39"/>
      <c r="U93" s="39"/>
      <c r="V93" s="39"/>
    </row>
    <row r="94" spans="1:22">
      <c r="A94" s="36"/>
      <c r="B94" s="24" t="s">
        <v>4699</v>
      </c>
      <c r="C94" s="105" t="s">
        <v>4698</v>
      </c>
      <c r="D94" s="105"/>
      <c r="E94" s="115" t="s">
        <v>4701</v>
      </c>
      <c r="F94" s="115" t="s">
        <v>4700</v>
      </c>
      <c r="G94" s="106"/>
      <c r="H94" s="105"/>
      <c r="I94" s="136">
        <f t="shared" si="4"/>
        <v>0.52997017020529913</v>
      </c>
      <c r="J94" s="137">
        <f t="shared" si="5"/>
        <v>30.202999999999996</v>
      </c>
      <c r="K94" s="105" t="s">
        <v>17</v>
      </c>
      <c r="L94" s="74">
        <v>102.58</v>
      </c>
      <c r="M94" s="74">
        <f t="shared" si="6"/>
        <v>15.386999999999999</v>
      </c>
      <c r="N94" s="74"/>
      <c r="O94" s="74">
        <v>56.99</v>
      </c>
      <c r="P94" s="110">
        <v>91739</v>
      </c>
      <c r="Q94" s="39"/>
      <c r="R94" s="39"/>
      <c r="S94" s="39"/>
      <c r="T94" s="39"/>
      <c r="U94" s="39"/>
      <c r="V94" s="39"/>
    </row>
    <row r="95" spans="1:22" s="39" customFormat="1">
      <c r="A95" s="36"/>
      <c r="B95" s="24" t="s">
        <v>4702</v>
      </c>
      <c r="C95" s="105" t="s">
        <v>4703</v>
      </c>
      <c r="D95" s="105"/>
      <c r="E95" s="115" t="s">
        <v>4705</v>
      </c>
      <c r="F95" s="115" t="s">
        <v>4704</v>
      </c>
      <c r="G95" s="106"/>
      <c r="H95" s="105"/>
      <c r="I95" s="136">
        <f t="shared" si="4"/>
        <v>-0.37421805183199269</v>
      </c>
      <c r="J95" s="137">
        <f t="shared" si="5"/>
        <v>-4.1874999999999982</v>
      </c>
      <c r="K95" s="105" t="s">
        <v>17</v>
      </c>
      <c r="L95" s="74">
        <v>16.25</v>
      </c>
      <c r="M95" s="74">
        <f t="shared" si="6"/>
        <v>2.4375</v>
      </c>
      <c r="N95" s="74">
        <v>6.81</v>
      </c>
      <c r="O95" s="74">
        <v>11.19</v>
      </c>
      <c r="P95" s="110">
        <v>32488</v>
      </c>
    </row>
    <row r="96" spans="1:22">
      <c r="A96" s="36"/>
      <c r="B96" s="24" t="s">
        <v>4709</v>
      </c>
      <c r="C96" s="22" t="s">
        <v>4706</v>
      </c>
      <c r="D96" s="22"/>
      <c r="E96" s="53" t="s">
        <v>4708</v>
      </c>
      <c r="F96" s="53" t="s">
        <v>4707</v>
      </c>
      <c r="G96" s="39"/>
      <c r="H96" s="22"/>
      <c r="I96" s="136">
        <f t="shared" si="4"/>
        <v>0.65873383752134651</v>
      </c>
      <c r="J96" s="137">
        <f t="shared" si="5"/>
        <v>27.001499999999993</v>
      </c>
      <c r="K96" s="22" t="s">
        <v>17</v>
      </c>
      <c r="L96" s="17">
        <v>79.989999999999995</v>
      </c>
      <c r="M96" s="74">
        <f t="shared" si="6"/>
        <v>11.998499999999998</v>
      </c>
      <c r="N96" s="17"/>
      <c r="O96" s="17">
        <v>40.99</v>
      </c>
      <c r="P96" s="108">
        <v>24972</v>
      </c>
      <c r="Q96" s="39"/>
      <c r="R96" s="39"/>
      <c r="S96" s="39"/>
      <c r="T96" s="39"/>
      <c r="U96" s="39"/>
      <c r="V96" s="39"/>
    </row>
    <row r="97" spans="1:22" s="50" customFormat="1">
      <c r="A97" s="36"/>
      <c r="B97" s="24" t="s">
        <v>4710</v>
      </c>
      <c r="C97" s="22" t="s">
        <v>4711</v>
      </c>
      <c r="D97" s="22"/>
      <c r="E97" s="53" t="s">
        <v>4713</v>
      </c>
      <c r="F97" s="53" t="s">
        <v>4712</v>
      </c>
      <c r="G97" s="39"/>
      <c r="H97" s="22"/>
      <c r="I97" s="136">
        <f t="shared" si="4"/>
        <v>-0.6536396724294814</v>
      </c>
      <c r="J97" s="137">
        <f t="shared" si="5"/>
        <v>-7.1835000000000004</v>
      </c>
      <c r="K97" s="22" t="s">
        <v>429</v>
      </c>
      <c r="L97" s="17">
        <v>11.49</v>
      </c>
      <c r="M97" s="74">
        <f t="shared" si="6"/>
        <v>1.7235</v>
      </c>
      <c r="N97" s="17">
        <v>5.96</v>
      </c>
      <c r="O97" s="17">
        <v>10.99</v>
      </c>
      <c r="P97" s="22">
        <v>367</v>
      </c>
      <c r="Q97" s="39"/>
      <c r="R97" s="39"/>
      <c r="S97" s="53"/>
      <c r="T97" s="39"/>
      <c r="U97" s="39"/>
      <c r="V97" s="39"/>
    </row>
    <row r="98" spans="1:22">
      <c r="A98" s="40"/>
      <c r="B98" s="24" t="s">
        <v>4715</v>
      </c>
      <c r="C98" s="22" t="s">
        <v>4716</v>
      </c>
      <c r="D98" s="22"/>
      <c r="E98" s="53" t="s">
        <v>4714</v>
      </c>
      <c r="F98" s="53" t="s">
        <v>4717</v>
      </c>
      <c r="G98" s="39"/>
      <c r="H98" s="22"/>
      <c r="I98" s="136">
        <f t="shared" si="4"/>
        <v>-0.49102518306840498</v>
      </c>
      <c r="J98" s="137">
        <f t="shared" si="5"/>
        <v>-27.492499999999996</v>
      </c>
      <c r="K98" s="22" t="s">
        <v>17</v>
      </c>
      <c r="L98" s="17">
        <v>42.95</v>
      </c>
      <c r="M98" s="74">
        <f t="shared" si="6"/>
        <v>6.4424999999999999</v>
      </c>
      <c r="N98" s="17">
        <v>8.01</v>
      </c>
      <c r="O98" s="17">
        <v>55.99</v>
      </c>
      <c r="P98" s="108">
        <v>18219</v>
      </c>
      <c r="Q98" s="39"/>
      <c r="R98" s="39"/>
      <c r="S98" s="39"/>
      <c r="T98" s="39"/>
      <c r="U98" s="39"/>
      <c r="V98" s="39"/>
    </row>
    <row r="99" spans="1:22">
      <c r="A99" s="36"/>
      <c r="B99" s="24" t="s">
        <v>4718</v>
      </c>
      <c r="C99" s="22" t="s">
        <v>4719</v>
      </c>
      <c r="D99" s="22"/>
      <c r="E99" s="53" t="s">
        <v>4721</v>
      </c>
      <c r="F99" s="53" t="s">
        <v>4720</v>
      </c>
      <c r="G99" s="39"/>
      <c r="H99" s="22"/>
      <c r="I99" s="136">
        <f t="shared" si="4"/>
        <v>-4.2507281553398064</v>
      </c>
      <c r="J99" s="137">
        <f t="shared" si="5"/>
        <v>-8.7565000000000008</v>
      </c>
      <c r="K99" s="22" t="s">
        <v>17</v>
      </c>
      <c r="L99" s="54">
        <v>2.11</v>
      </c>
      <c r="M99" s="74">
        <f t="shared" si="6"/>
        <v>0.31649999999999995</v>
      </c>
      <c r="N99" s="17">
        <v>8.49</v>
      </c>
      <c r="O99" s="17">
        <v>2.06</v>
      </c>
      <c r="P99" s="108">
        <v>44760</v>
      </c>
      <c r="Q99" s="39"/>
      <c r="R99" s="39"/>
      <c r="S99" s="39"/>
      <c r="T99" s="39"/>
      <c r="U99" s="39"/>
      <c r="V99" s="39"/>
    </row>
    <row r="100" spans="1:22">
      <c r="A100" s="36"/>
      <c r="B100" s="24" t="s">
        <v>4722</v>
      </c>
      <c r="C100" s="22" t="s">
        <v>4723</v>
      </c>
      <c r="D100" s="22"/>
      <c r="E100" s="53" t="s">
        <v>4725</v>
      </c>
      <c r="F100" s="53" t="s">
        <v>4724</v>
      </c>
      <c r="G100" s="39"/>
      <c r="H100" s="22"/>
      <c r="I100" s="136">
        <f t="shared" si="4"/>
        <v>1.3974562798092212</v>
      </c>
      <c r="J100" s="137">
        <f t="shared" si="5"/>
        <v>8.7900000000000009</v>
      </c>
      <c r="K100" s="22" t="s">
        <v>17</v>
      </c>
      <c r="L100" s="17">
        <v>26.6</v>
      </c>
      <c r="M100" s="74">
        <f t="shared" si="6"/>
        <v>3.99</v>
      </c>
      <c r="N100" s="17">
        <v>7.53</v>
      </c>
      <c r="O100" s="17">
        <v>6.29</v>
      </c>
      <c r="P100" s="108">
        <v>42211</v>
      </c>
      <c r="Q100" s="39"/>
      <c r="R100" s="39"/>
      <c r="S100" s="39"/>
      <c r="T100" s="39"/>
      <c r="U100" s="39"/>
      <c r="V100" s="39"/>
    </row>
    <row r="101" spans="1:22">
      <c r="A101" s="36"/>
      <c r="B101" s="24" t="s">
        <v>4729</v>
      </c>
      <c r="C101" s="22" t="s">
        <v>4726</v>
      </c>
      <c r="D101" s="22"/>
      <c r="E101" s="53" t="s">
        <v>4728</v>
      </c>
      <c r="F101" s="53" t="s">
        <v>4727</v>
      </c>
      <c r="G101" s="39"/>
      <c r="H101" s="22"/>
      <c r="I101" s="136">
        <f t="shared" si="4"/>
        <v>1.8232776617954074</v>
      </c>
      <c r="J101" s="137">
        <f t="shared" si="5"/>
        <v>8.7335000000000012</v>
      </c>
      <c r="K101" s="22" t="s">
        <v>17</v>
      </c>
      <c r="L101" s="17">
        <v>22.71</v>
      </c>
      <c r="M101" s="74">
        <f t="shared" si="6"/>
        <v>3.4064999999999999</v>
      </c>
      <c r="N101" s="17">
        <v>5.78</v>
      </c>
      <c r="O101" s="17">
        <v>4.79</v>
      </c>
      <c r="P101" s="108">
        <v>5276</v>
      </c>
      <c r="Q101" s="39"/>
      <c r="R101" s="39"/>
      <c r="S101" s="39"/>
      <c r="T101" s="39"/>
      <c r="U101" s="39"/>
      <c r="V101" s="39"/>
    </row>
    <row r="102" spans="1:22">
      <c r="A102" s="36"/>
      <c r="B102" s="24" t="s">
        <v>4730</v>
      </c>
      <c r="C102" s="22" t="s">
        <v>4731</v>
      </c>
      <c r="D102" s="22"/>
      <c r="E102" s="53" t="s">
        <v>4733</v>
      </c>
      <c r="F102" s="53" t="s">
        <v>4732</v>
      </c>
      <c r="G102" s="39"/>
      <c r="H102" s="22"/>
      <c r="I102" s="136">
        <f t="shared" si="4"/>
        <v>-1.1499999999999999</v>
      </c>
      <c r="J102" s="137">
        <f t="shared" si="5"/>
        <v>-8.2684999999999995</v>
      </c>
      <c r="K102" s="22" t="s">
        <v>429</v>
      </c>
      <c r="L102" s="17">
        <v>7.19</v>
      </c>
      <c r="M102" s="74">
        <f t="shared" si="6"/>
        <v>1.0785</v>
      </c>
      <c r="N102" s="17">
        <v>7.19</v>
      </c>
      <c r="O102" s="17">
        <v>7.19</v>
      </c>
      <c r="P102" s="108">
        <v>2835</v>
      </c>
      <c r="Q102" s="39"/>
      <c r="R102" s="39"/>
      <c r="S102" s="39"/>
      <c r="T102" s="39"/>
      <c r="U102" s="39"/>
      <c r="V102" s="39"/>
    </row>
    <row r="103" spans="1:22">
      <c r="A103" s="36"/>
      <c r="B103" s="24" t="s">
        <v>4734</v>
      </c>
      <c r="C103" s="22" t="s">
        <v>4737</v>
      </c>
      <c r="D103" s="22"/>
      <c r="E103" s="53" t="s">
        <v>4735</v>
      </c>
      <c r="F103" s="53" t="s">
        <v>4736</v>
      </c>
      <c r="G103" s="39"/>
      <c r="H103" s="22"/>
      <c r="I103" s="136">
        <f t="shared" si="4"/>
        <v>-4.3302325581395342</v>
      </c>
      <c r="J103" s="137">
        <f t="shared" si="5"/>
        <v>-7.4479999999999995</v>
      </c>
      <c r="K103" s="22" t="s">
        <v>429</v>
      </c>
      <c r="L103" s="17">
        <v>2.12</v>
      </c>
      <c r="M103" s="74">
        <f t="shared" si="6"/>
        <v>0.318</v>
      </c>
      <c r="N103" s="17">
        <v>7.53</v>
      </c>
      <c r="O103" s="54">
        <v>1.72</v>
      </c>
      <c r="P103" s="108">
        <v>7473</v>
      </c>
      <c r="Q103" s="39"/>
      <c r="R103" s="39"/>
      <c r="S103" s="39"/>
      <c r="T103" s="39"/>
      <c r="U103" s="39"/>
      <c r="V103" s="39"/>
    </row>
    <row r="104" spans="1:22" s="50" customFormat="1">
      <c r="A104" s="55"/>
      <c r="B104" s="43" t="s">
        <v>4738</v>
      </c>
      <c r="C104" s="47" t="s">
        <v>4739</v>
      </c>
      <c r="D104" s="47"/>
      <c r="E104" s="52" t="s">
        <v>4740</v>
      </c>
      <c r="F104" s="52" t="s">
        <v>4741</v>
      </c>
      <c r="H104" s="47"/>
      <c r="I104" s="97">
        <f t="shared" si="4"/>
        <v>-0.37590139808682871</v>
      </c>
      <c r="J104" s="98">
        <f t="shared" si="5"/>
        <v>-5.108500000000002</v>
      </c>
      <c r="K104" s="47" t="s">
        <v>429</v>
      </c>
      <c r="L104" s="49">
        <v>16.989999999999998</v>
      </c>
      <c r="M104" s="99">
        <f t="shared" si="6"/>
        <v>2.5484999999999998</v>
      </c>
      <c r="N104" s="49">
        <v>5.96</v>
      </c>
      <c r="O104" s="49">
        <v>13.59</v>
      </c>
      <c r="P104" s="82">
        <v>2897</v>
      </c>
      <c r="R104" s="52" t="s">
        <v>4742</v>
      </c>
    </row>
    <row r="105" spans="1:22">
      <c r="A105" s="36"/>
      <c r="B105" s="24" t="s">
        <v>4743</v>
      </c>
      <c r="C105" s="22" t="s">
        <v>4744</v>
      </c>
      <c r="D105" s="22"/>
      <c r="E105" s="53" t="s">
        <v>4746</v>
      </c>
      <c r="F105" s="53" t="s">
        <v>4745</v>
      </c>
      <c r="G105" s="39"/>
      <c r="H105" s="22"/>
      <c r="I105" s="136">
        <f t="shared" si="4"/>
        <v>-0.30265658207275903</v>
      </c>
      <c r="J105" s="137">
        <f t="shared" si="5"/>
        <v>-24.209499999999991</v>
      </c>
      <c r="K105" s="22" t="s">
        <v>429</v>
      </c>
      <c r="L105" s="17">
        <v>93.53</v>
      </c>
      <c r="M105" s="74">
        <f t="shared" si="6"/>
        <v>14.029500000000001</v>
      </c>
      <c r="N105" s="17">
        <v>23.72</v>
      </c>
      <c r="O105" s="17">
        <v>79.989999999999995</v>
      </c>
      <c r="P105" s="108">
        <v>32463</v>
      </c>
      <c r="Q105" s="39"/>
      <c r="R105" s="39"/>
      <c r="S105" s="39"/>
      <c r="T105" s="39"/>
      <c r="U105" s="39"/>
      <c r="V105" s="39"/>
    </row>
    <row r="106" spans="1:22">
      <c r="A106" s="36"/>
      <c r="B106" s="24" t="s">
        <v>4748</v>
      </c>
      <c r="C106" s="22" t="s">
        <v>4747</v>
      </c>
      <c r="D106" s="22"/>
      <c r="E106" s="53" t="s">
        <v>4750</v>
      </c>
      <c r="F106" s="53" t="s">
        <v>4749</v>
      </c>
      <c r="G106" s="39"/>
      <c r="H106" s="22"/>
      <c r="I106" s="136">
        <f t="shared" si="4"/>
        <v>-0.4891580619539318</v>
      </c>
      <c r="J106" s="137">
        <f t="shared" si="5"/>
        <v>-6.158500000000001</v>
      </c>
      <c r="K106" s="22" t="s">
        <v>17</v>
      </c>
      <c r="L106" s="17">
        <v>16.989999999999998</v>
      </c>
      <c r="M106" s="74">
        <f t="shared" si="6"/>
        <v>2.5484999999999998</v>
      </c>
      <c r="N106" s="17">
        <v>8.01</v>
      </c>
      <c r="O106" s="17">
        <v>12.59</v>
      </c>
      <c r="P106" s="108">
        <v>3168</v>
      </c>
      <c r="Q106" s="39"/>
      <c r="R106" s="39"/>
      <c r="S106" s="39"/>
      <c r="T106" s="39"/>
      <c r="U106" s="39"/>
      <c r="V106" s="39"/>
    </row>
    <row r="107" spans="1:22" s="50" customFormat="1">
      <c r="A107" s="36"/>
      <c r="B107" s="24" t="s">
        <v>4753</v>
      </c>
      <c r="C107" s="22" t="s">
        <v>4751</v>
      </c>
      <c r="D107" s="22"/>
      <c r="E107" s="53" t="s">
        <v>4754</v>
      </c>
      <c r="F107" s="53" t="s">
        <v>4752</v>
      </c>
      <c r="G107" s="39"/>
      <c r="H107" s="22"/>
      <c r="I107" s="136">
        <f t="shared" si="4"/>
        <v>1.6979362101313185E-2</v>
      </c>
      <c r="J107" s="137">
        <f t="shared" si="5"/>
        <v>0.27149999999999785</v>
      </c>
      <c r="K107" s="22" t="s">
        <v>17</v>
      </c>
      <c r="L107" s="17">
        <v>27.99</v>
      </c>
      <c r="M107" s="74">
        <f t="shared" si="6"/>
        <v>4.1984999999999992</v>
      </c>
      <c r="N107" s="17">
        <v>7.53</v>
      </c>
      <c r="O107" s="17">
        <v>15.99</v>
      </c>
      <c r="P107" s="108">
        <v>23864</v>
      </c>
      <c r="Q107" s="39"/>
      <c r="R107" s="39"/>
      <c r="S107" s="53"/>
      <c r="T107" s="39"/>
      <c r="U107" s="39"/>
      <c r="V107" s="39"/>
    </row>
    <row r="108" spans="1:22">
      <c r="A108" s="40"/>
      <c r="B108" s="24" t="s">
        <v>4755</v>
      </c>
      <c r="C108" s="22" t="s">
        <v>4756</v>
      </c>
      <c r="D108" s="22"/>
      <c r="E108" s="53" t="s">
        <v>4758</v>
      </c>
      <c r="F108" s="53" t="s">
        <v>4757</v>
      </c>
      <c r="G108" s="39"/>
      <c r="H108" s="22"/>
      <c r="I108" s="136">
        <f t="shared" si="4"/>
        <v>1.7991792767376232E-2</v>
      </c>
      <c r="J108" s="137">
        <f t="shared" si="5"/>
        <v>0.70149999999999935</v>
      </c>
      <c r="K108" s="22" t="s">
        <v>17</v>
      </c>
      <c r="L108" s="17">
        <v>62.99</v>
      </c>
      <c r="M108" s="74">
        <f t="shared" si="6"/>
        <v>9.4484999999999992</v>
      </c>
      <c r="N108" s="17">
        <v>13.85</v>
      </c>
      <c r="O108" s="17">
        <v>38.99</v>
      </c>
      <c r="P108" s="108">
        <v>79808</v>
      </c>
      <c r="Q108" s="39"/>
      <c r="R108" s="39"/>
      <c r="S108" s="39"/>
      <c r="T108" s="39"/>
      <c r="U108" s="39"/>
      <c r="V108" s="39"/>
    </row>
    <row r="109" spans="1:22">
      <c r="A109" s="36"/>
      <c r="B109" s="24" t="s">
        <v>4759</v>
      </c>
      <c r="C109" s="22" t="s">
        <v>4760</v>
      </c>
      <c r="D109" s="22"/>
      <c r="E109" s="53" t="s">
        <v>4762</v>
      </c>
      <c r="F109" s="53" t="s">
        <v>4761</v>
      </c>
      <c r="G109" s="39"/>
      <c r="H109" s="22"/>
      <c r="I109" s="136">
        <f t="shared" si="4"/>
        <v>9.2972844211529321E-2</v>
      </c>
      <c r="J109" s="137">
        <f t="shared" si="5"/>
        <v>1.9515000000000002</v>
      </c>
      <c r="K109" s="22" t="s">
        <v>17</v>
      </c>
      <c r="L109" s="17">
        <v>26.99</v>
      </c>
      <c r="M109" s="74">
        <f t="shared" si="6"/>
        <v>4.0484999999999998</v>
      </c>
      <c r="N109" s="17"/>
      <c r="O109" s="17">
        <v>20.99</v>
      </c>
      <c r="P109" s="108">
        <v>80309</v>
      </c>
      <c r="Q109" s="39"/>
      <c r="R109" s="39"/>
      <c r="S109" s="39"/>
      <c r="T109" s="39"/>
      <c r="U109" s="39"/>
      <c r="V109" s="39"/>
    </row>
    <row r="110" spans="1:22">
      <c r="A110" s="36"/>
      <c r="B110" s="24" t="s">
        <v>4763</v>
      </c>
      <c r="C110" s="22" t="s">
        <v>4764</v>
      </c>
      <c r="D110" s="22"/>
      <c r="E110" s="53" t="s">
        <v>4766</v>
      </c>
      <c r="F110" s="53" t="s">
        <v>4765</v>
      </c>
      <c r="G110" s="39"/>
      <c r="H110" s="22"/>
      <c r="I110" s="136">
        <f t="shared" si="4"/>
        <v>0.59390498020420901</v>
      </c>
      <c r="J110" s="137">
        <f t="shared" si="5"/>
        <v>28.501499999999993</v>
      </c>
      <c r="K110" s="22" t="s">
        <v>17</v>
      </c>
      <c r="L110" s="17">
        <v>89.99</v>
      </c>
      <c r="M110" s="74">
        <f t="shared" si="6"/>
        <v>13.498499999999998</v>
      </c>
      <c r="N110" s="17"/>
      <c r="O110" s="17">
        <v>47.99</v>
      </c>
      <c r="P110" s="108">
        <v>32361</v>
      </c>
      <c r="Q110" s="39"/>
      <c r="R110" s="39"/>
      <c r="S110" s="39"/>
      <c r="T110" s="39"/>
      <c r="U110" s="39"/>
      <c r="V110" s="39"/>
    </row>
    <row r="111" spans="1:22">
      <c r="A111" s="36"/>
      <c r="B111" s="24" t="s">
        <v>4769</v>
      </c>
      <c r="C111" s="22" t="s">
        <v>4768</v>
      </c>
      <c r="D111" s="22"/>
      <c r="E111" s="53" t="s">
        <v>4770</v>
      </c>
      <c r="F111" s="53" t="s">
        <v>4767</v>
      </c>
      <c r="G111" s="39"/>
      <c r="H111" s="22"/>
      <c r="I111" s="136">
        <f t="shared" si="4"/>
        <v>1.1995368226030572</v>
      </c>
      <c r="J111" s="137">
        <f t="shared" si="5"/>
        <v>25.898000000000003</v>
      </c>
      <c r="K111" s="22" t="s">
        <v>17</v>
      </c>
      <c r="L111" s="17">
        <v>63.88</v>
      </c>
      <c r="M111" s="74">
        <f t="shared" si="6"/>
        <v>9.5820000000000007</v>
      </c>
      <c r="N111" s="17">
        <v>6.81</v>
      </c>
      <c r="O111" s="17">
        <v>21.59</v>
      </c>
      <c r="P111" s="108">
        <v>42613</v>
      </c>
      <c r="Q111" s="39"/>
      <c r="R111" s="39"/>
      <c r="S111" s="39"/>
      <c r="T111" s="39"/>
      <c r="U111" s="39"/>
      <c r="V111" s="39"/>
    </row>
    <row r="112" spans="1:22">
      <c r="A112" s="36"/>
      <c r="B112" s="24" t="s">
        <v>4773</v>
      </c>
      <c r="C112" s="22" t="s">
        <v>4771</v>
      </c>
      <c r="D112" s="22"/>
      <c r="E112" s="53" t="s">
        <v>4774</v>
      </c>
      <c r="F112" s="53" t="s">
        <v>4772</v>
      </c>
      <c r="G112" s="39"/>
      <c r="H112" s="22"/>
      <c r="I112" s="136">
        <f t="shared" si="4"/>
        <v>-0.19580889540566948</v>
      </c>
      <c r="J112" s="137">
        <f t="shared" si="5"/>
        <v>-16.024999999999991</v>
      </c>
      <c r="K112" s="22" t="s">
        <v>17</v>
      </c>
      <c r="L112" s="17">
        <v>89.7</v>
      </c>
      <c r="M112" s="74">
        <f t="shared" si="6"/>
        <v>13.455</v>
      </c>
      <c r="N112" s="17">
        <v>10.43</v>
      </c>
      <c r="O112" s="17">
        <v>81.84</v>
      </c>
      <c r="P112" s="108">
        <v>36666</v>
      </c>
      <c r="Q112" s="39"/>
      <c r="R112" s="53" t="s">
        <v>4775</v>
      </c>
      <c r="S112" s="39"/>
      <c r="T112" s="39"/>
      <c r="U112" s="39"/>
      <c r="V112" s="39"/>
    </row>
    <row r="113" spans="1:22">
      <c r="A113" s="36"/>
      <c r="B113" s="24" t="s">
        <v>4776</v>
      </c>
      <c r="C113" s="22" t="s">
        <v>4777</v>
      </c>
      <c r="D113" s="22"/>
      <c r="E113" s="53" t="s">
        <v>4779</v>
      </c>
      <c r="F113" s="53" t="s">
        <v>4778</v>
      </c>
      <c r="G113" s="39"/>
      <c r="H113" s="22"/>
      <c r="I113" s="136">
        <f t="shared" si="4"/>
        <v>1.2159332321699545</v>
      </c>
      <c r="J113" s="137">
        <f t="shared" si="5"/>
        <v>8.0129999999999999</v>
      </c>
      <c r="K113" s="22" t="s">
        <v>17</v>
      </c>
      <c r="L113" s="17">
        <v>23.98</v>
      </c>
      <c r="M113" s="74">
        <f t="shared" si="6"/>
        <v>3.597</v>
      </c>
      <c r="N113" s="17">
        <v>5.78</v>
      </c>
      <c r="O113" s="17">
        <v>6.59</v>
      </c>
      <c r="P113" s="108">
        <v>67410</v>
      </c>
      <c r="Q113" s="39"/>
      <c r="R113" s="39"/>
      <c r="S113" s="39"/>
      <c r="T113" s="39"/>
      <c r="U113" s="39"/>
      <c r="V113" s="39"/>
    </row>
    <row r="114" spans="1:22">
      <c r="A114" s="36"/>
      <c r="B114" s="24" t="s">
        <v>4780</v>
      </c>
      <c r="C114" s="22" t="s">
        <v>4781</v>
      </c>
      <c r="D114" s="22"/>
      <c r="E114" s="53" t="s">
        <v>4783</v>
      </c>
      <c r="F114" s="53" t="s">
        <v>4782</v>
      </c>
      <c r="G114" s="39"/>
      <c r="H114" s="22"/>
      <c r="I114" s="136">
        <f t="shared" si="4"/>
        <v>-0.41539543607377305</v>
      </c>
      <c r="J114" s="137">
        <f t="shared" si="5"/>
        <v>-13.288499999999999</v>
      </c>
      <c r="K114" s="22" t="s">
        <v>429</v>
      </c>
      <c r="L114" s="17">
        <v>31.99</v>
      </c>
      <c r="M114" s="74">
        <f t="shared" si="6"/>
        <v>4.7984999999999998</v>
      </c>
      <c r="N114" s="17">
        <v>8.49</v>
      </c>
      <c r="O114" s="17">
        <v>31.99</v>
      </c>
      <c r="P114" s="22">
        <v>748</v>
      </c>
      <c r="Q114" s="39"/>
      <c r="R114" s="39"/>
      <c r="S114" s="39"/>
      <c r="T114" s="39"/>
      <c r="U114" s="39"/>
      <c r="V114" s="39"/>
    </row>
    <row r="115" spans="1:22">
      <c r="A115" s="36"/>
      <c r="B115" s="24" t="s">
        <v>4784</v>
      </c>
      <c r="C115" s="22" t="s">
        <v>4785</v>
      </c>
      <c r="D115" s="22"/>
      <c r="E115" s="53" t="s">
        <v>4787</v>
      </c>
      <c r="F115" s="53" t="s">
        <v>4786</v>
      </c>
      <c r="G115" s="39"/>
      <c r="H115" s="22"/>
      <c r="I115" s="136">
        <f t="shared" si="4"/>
        <v>0.13285523682454972</v>
      </c>
      <c r="J115" s="137">
        <f t="shared" si="5"/>
        <v>1.9915000000000003</v>
      </c>
      <c r="K115" s="22" t="s">
        <v>17</v>
      </c>
      <c r="L115" s="17">
        <v>27.99</v>
      </c>
      <c r="M115" s="74">
        <f t="shared" si="6"/>
        <v>4.1984999999999992</v>
      </c>
      <c r="N115" s="17">
        <v>6.81</v>
      </c>
      <c r="O115" s="17">
        <v>14.99</v>
      </c>
      <c r="P115" s="22" t="s">
        <v>29</v>
      </c>
      <c r="Q115" s="39"/>
      <c r="R115" s="39"/>
      <c r="S115" s="39"/>
      <c r="T115" s="39"/>
      <c r="U115" s="39"/>
      <c r="V115" s="39"/>
    </row>
    <row r="116" spans="1:22">
      <c r="A116" s="36"/>
      <c r="B116" s="24" t="s">
        <v>4788</v>
      </c>
      <c r="C116" s="22" t="s">
        <v>4790</v>
      </c>
      <c r="D116" s="22"/>
      <c r="E116" s="53" t="s">
        <v>4791</v>
      </c>
      <c r="F116" s="53" t="s">
        <v>4789</v>
      </c>
      <c r="G116" s="39"/>
      <c r="H116" s="22"/>
      <c r="I116" s="136">
        <f t="shared" si="4"/>
        <v>-0.34729297239631951</v>
      </c>
      <c r="J116" s="137">
        <f t="shared" si="5"/>
        <v>-26.043499999999998</v>
      </c>
      <c r="K116" s="22" t="s">
        <v>429</v>
      </c>
      <c r="L116" s="17">
        <v>85.49</v>
      </c>
      <c r="M116" s="74">
        <f t="shared" si="6"/>
        <v>12.823499999999999</v>
      </c>
      <c r="N116" s="17">
        <v>23.72</v>
      </c>
      <c r="O116" s="17">
        <v>74.989999999999995</v>
      </c>
      <c r="P116" s="22">
        <v>343</v>
      </c>
      <c r="Q116" s="39"/>
      <c r="R116" s="39"/>
      <c r="S116" s="39"/>
      <c r="T116" s="39"/>
      <c r="U116" s="39"/>
      <c r="V116" s="39"/>
    </row>
    <row r="117" spans="1:22" s="50" customFormat="1">
      <c r="A117" s="36"/>
      <c r="B117" s="24" t="s">
        <v>4792</v>
      </c>
      <c r="C117" s="22" t="s">
        <v>4793</v>
      </c>
      <c r="D117" s="22"/>
      <c r="E117" s="53" t="s">
        <v>4795</v>
      </c>
      <c r="F117" s="53" t="s">
        <v>4794</v>
      </c>
      <c r="G117" s="39"/>
      <c r="H117" s="22"/>
      <c r="I117" s="136">
        <f t="shared" si="4"/>
        <v>0.13203184230477616</v>
      </c>
      <c r="J117" s="137">
        <f t="shared" si="5"/>
        <v>1.7414999999999976</v>
      </c>
      <c r="K117" s="22" t="s">
        <v>17</v>
      </c>
      <c r="L117" s="17">
        <v>26.99</v>
      </c>
      <c r="M117" s="74">
        <f t="shared" si="6"/>
        <v>4.0484999999999998</v>
      </c>
      <c r="N117" s="17">
        <v>8.01</v>
      </c>
      <c r="O117" s="17">
        <v>13.19</v>
      </c>
      <c r="P117" s="108">
        <v>25589</v>
      </c>
      <c r="Q117" s="39"/>
      <c r="R117" s="39"/>
      <c r="S117" s="53"/>
      <c r="T117" s="39"/>
      <c r="U117" s="39"/>
      <c r="V117" s="39"/>
    </row>
    <row r="118" spans="1:22">
      <c r="A118" s="40"/>
      <c r="B118" s="24" t="s">
        <v>4796</v>
      </c>
      <c r="C118" s="22" t="s">
        <v>4797</v>
      </c>
      <c r="D118" s="22"/>
      <c r="E118" s="53" t="s">
        <v>4799</v>
      </c>
      <c r="F118" s="53" t="s">
        <v>4798</v>
      </c>
      <c r="G118" s="39"/>
      <c r="H118" s="22"/>
      <c r="I118" s="136">
        <f t="shared" si="4"/>
        <v>-0.16846337105419898</v>
      </c>
      <c r="J118" s="137">
        <f t="shared" si="5"/>
        <v>-2.8285000000000009</v>
      </c>
      <c r="K118" s="22" t="s">
        <v>17</v>
      </c>
      <c r="L118" s="17">
        <v>26.99</v>
      </c>
      <c r="M118" s="74">
        <f t="shared" si="6"/>
        <v>4.0484999999999998</v>
      </c>
      <c r="N118" s="17">
        <v>8.98</v>
      </c>
      <c r="O118" s="17">
        <v>16.79</v>
      </c>
      <c r="P118" s="108">
        <v>29537</v>
      </c>
      <c r="Q118" s="39"/>
      <c r="R118" s="39"/>
      <c r="S118" s="39"/>
      <c r="T118" s="39"/>
      <c r="U118" s="39"/>
      <c r="V118" s="39"/>
    </row>
    <row r="119" spans="1:22">
      <c r="A119" s="36"/>
      <c r="B119" s="24" t="s">
        <v>4801</v>
      </c>
      <c r="C119" s="22" t="s">
        <v>4800</v>
      </c>
      <c r="D119" s="22"/>
      <c r="E119" s="53" t="s">
        <v>4803</v>
      </c>
      <c r="F119" s="53" t="s">
        <v>4802</v>
      </c>
      <c r="G119" s="39"/>
      <c r="H119" s="22"/>
      <c r="I119" s="136">
        <f t="shared" si="4"/>
        <v>-4.2462209302325578</v>
      </c>
      <c r="J119" s="137">
        <f t="shared" si="5"/>
        <v>-7.3034999999999997</v>
      </c>
      <c r="K119" s="22" t="s">
        <v>429</v>
      </c>
      <c r="L119" s="17">
        <v>2.29</v>
      </c>
      <c r="M119" s="74">
        <f t="shared" si="6"/>
        <v>0.34349999999999997</v>
      </c>
      <c r="N119" s="17">
        <v>7.53</v>
      </c>
      <c r="O119" s="17">
        <v>1.72</v>
      </c>
      <c r="P119" s="108">
        <v>11742</v>
      </c>
      <c r="Q119" s="39"/>
      <c r="R119" s="39"/>
      <c r="S119" s="39"/>
      <c r="T119" s="39"/>
      <c r="U119" s="39"/>
      <c r="V119" s="39"/>
    </row>
    <row r="120" spans="1:22">
      <c r="A120" s="36"/>
      <c r="B120" s="24" t="s">
        <v>4806</v>
      </c>
      <c r="C120" s="22" t="s">
        <v>4804</v>
      </c>
      <c r="D120" s="22"/>
      <c r="E120" s="53" t="s">
        <v>4805</v>
      </c>
      <c r="F120" s="53" t="s">
        <v>4807</v>
      </c>
      <c r="G120" s="39"/>
      <c r="H120" s="22"/>
      <c r="I120" s="136">
        <f t="shared" si="4"/>
        <v>-0.49036414924990385</v>
      </c>
      <c r="J120" s="137">
        <f t="shared" si="5"/>
        <v>-38.243499999999997</v>
      </c>
      <c r="K120" s="22" t="s">
        <v>429</v>
      </c>
      <c r="L120" s="17">
        <v>74.09</v>
      </c>
      <c r="M120" s="74">
        <f t="shared" si="6"/>
        <v>11.1135</v>
      </c>
      <c r="N120" s="17">
        <v>23.23</v>
      </c>
      <c r="O120" s="17">
        <v>77.989999999999995</v>
      </c>
      <c r="P120" s="22">
        <v>359</v>
      </c>
      <c r="Q120" s="39"/>
      <c r="R120" s="39"/>
      <c r="S120" s="39"/>
      <c r="T120" s="39"/>
      <c r="U120" s="39"/>
      <c r="V120" s="39"/>
    </row>
    <row r="121" spans="1:22">
      <c r="A121" s="36"/>
      <c r="B121" s="24" t="s">
        <v>4808</v>
      </c>
      <c r="C121" s="22" t="s">
        <v>4809</v>
      </c>
      <c r="D121" s="22"/>
      <c r="E121" s="53" t="s">
        <v>4810</v>
      </c>
      <c r="F121" s="53" t="s">
        <v>4811</v>
      </c>
      <c r="G121" s="39"/>
      <c r="H121" s="22"/>
      <c r="I121" s="136">
        <f t="shared" si="4"/>
        <v>-0.32818796881894385</v>
      </c>
      <c r="J121" s="137">
        <f t="shared" si="5"/>
        <v>-22.313499999999991</v>
      </c>
      <c r="K121" s="22" t="s">
        <v>429</v>
      </c>
      <c r="L121" s="17">
        <v>74.09</v>
      </c>
      <c r="M121" s="74">
        <f t="shared" si="6"/>
        <v>11.1135</v>
      </c>
      <c r="N121" s="17">
        <v>17.3</v>
      </c>
      <c r="O121" s="17">
        <v>67.989999999999995</v>
      </c>
      <c r="P121" s="108">
        <v>157</v>
      </c>
      <c r="Q121" s="39"/>
      <c r="R121" s="39"/>
      <c r="S121" s="39"/>
      <c r="T121" s="39"/>
      <c r="U121" s="39"/>
      <c r="V121" s="39"/>
    </row>
    <row r="122" spans="1:22" s="50" customFormat="1">
      <c r="A122" s="55"/>
      <c r="B122" s="43" t="s">
        <v>4812</v>
      </c>
      <c r="C122" s="47" t="s">
        <v>4813</v>
      </c>
      <c r="D122" s="47"/>
      <c r="E122" s="52" t="s">
        <v>4815</v>
      </c>
      <c r="F122" s="52" t="s">
        <v>4814</v>
      </c>
      <c r="H122" s="47"/>
      <c r="I122" s="97">
        <f t="shared" si="4"/>
        <v>-0.26739828693790146</v>
      </c>
      <c r="J122" s="98">
        <f t="shared" si="5"/>
        <v>-2.4974999999999996</v>
      </c>
      <c r="K122" s="47" t="s">
        <v>429</v>
      </c>
      <c r="L122" s="49">
        <v>14.85</v>
      </c>
      <c r="M122" s="99">
        <f t="shared" si="6"/>
        <v>2.2275</v>
      </c>
      <c r="N122" s="49">
        <v>5.78</v>
      </c>
      <c r="O122" s="49">
        <v>9.34</v>
      </c>
      <c r="P122" s="82">
        <v>82652</v>
      </c>
      <c r="R122" s="52" t="s">
        <v>4816</v>
      </c>
    </row>
    <row r="123" spans="1:22">
      <c r="A123" s="40">
        <v>44679</v>
      </c>
      <c r="B123" s="24" t="s">
        <v>4817</v>
      </c>
      <c r="C123" s="22" t="s">
        <v>4819</v>
      </c>
      <c r="D123" s="22"/>
      <c r="E123" s="53" t="s">
        <v>4818</v>
      </c>
      <c r="F123" s="53" t="s">
        <v>4820</v>
      </c>
      <c r="G123" s="39"/>
      <c r="H123" s="22"/>
      <c r="I123" s="136">
        <f t="shared" si="4"/>
        <v>-6.6197623514696879E-2</v>
      </c>
      <c r="J123" s="137">
        <f t="shared" si="5"/>
        <v>-1.0585000000000031</v>
      </c>
      <c r="K123" s="22" t="s">
        <v>1839</v>
      </c>
      <c r="L123" s="17">
        <v>26.99</v>
      </c>
      <c r="M123" s="74">
        <f t="shared" si="6"/>
        <v>4.0484999999999998</v>
      </c>
      <c r="N123" s="17">
        <v>8.01</v>
      </c>
      <c r="O123" s="17">
        <v>15.99</v>
      </c>
      <c r="P123" s="108">
        <v>95030</v>
      </c>
      <c r="Q123" s="39"/>
      <c r="R123" s="39"/>
      <c r="S123" s="39"/>
      <c r="T123" s="39"/>
      <c r="U123" s="39"/>
      <c r="V123" s="39"/>
    </row>
    <row r="124" spans="1:22">
      <c r="A124" s="36"/>
      <c r="B124" s="24" t="s">
        <v>4821</v>
      </c>
      <c r="C124" s="22" t="s">
        <v>4823</v>
      </c>
      <c r="D124" s="22"/>
      <c r="E124" s="53" t="s">
        <v>4822</v>
      </c>
      <c r="F124" s="53" t="s">
        <v>4824</v>
      </c>
      <c r="G124" s="39"/>
      <c r="H124" s="22"/>
      <c r="I124" s="136">
        <f t="shared" si="4"/>
        <v>2.3171210041184297E-2</v>
      </c>
      <c r="J124" s="137">
        <f t="shared" si="5"/>
        <v>1.1814999999999873</v>
      </c>
      <c r="K124" s="22" t="s">
        <v>1839</v>
      </c>
      <c r="L124" s="17">
        <v>79.989999999999995</v>
      </c>
      <c r="M124" s="74">
        <f t="shared" si="6"/>
        <v>11.998499999999998</v>
      </c>
      <c r="N124" s="17">
        <v>15.82</v>
      </c>
      <c r="O124" s="17">
        <v>50.99</v>
      </c>
      <c r="P124" s="108">
        <v>163921</v>
      </c>
      <c r="Q124" s="39"/>
      <c r="R124" s="39"/>
      <c r="S124" s="39"/>
      <c r="T124" s="39"/>
      <c r="U124" s="39"/>
      <c r="V124" s="39"/>
    </row>
    <row r="125" spans="1:22">
      <c r="A125" s="36"/>
      <c r="B125" s="24" t="s">
        <v>4827</v>
      </c>
      <c r="C125" s="22" t="s">
        <v>4825</v>
      </c>
      <c r="D125" s="22"/>
      <c r="E125" s="53" t="s">
        <v>4828</v>
      </c>
      <c r="F125" s="53" t="s">
        <v>4826</v>
      </c>
      <c r="G125" s="39"/>
      <c r="H125" s="22"/>
      <c r="I125" s="136">
        <f t="shared" si="4"/>
        <v>0.16733341992466583</v>
      </c>
      <c r="J125" s="137">
        <f t="shared" si="5"/>
        <v>12.88300000000002</v>
      </c>
      <c r="K125" s="22" t="s">
        <v>1839</v>
      </c>
      <c r="L125" s="17">
        <v>129.58000000000001</v>
      </c>
      <c r="M125" s="74">
        <f t="shared" si="6"/>
        <v>19.437000000000001</v>
      </c>
      <c r="N125" s="17">
        <v>20.27</v>
      </c>
      <c r="O125" s="17">
        <v>76.989999999999995</v>
      </c>
      <c r="P125" s="108">
        <v>175080</v>
      </c>
      <c r="Q125" s="39"/>
      <c r="R125" s="39"/>
      <c r="S125" s="39"/>
      <c r="T125" s="39"/>
      <c r="U125" s="39"/>
      <c r="V125" s="39"/>
    </row>
    <row r="126" spans="1:22">
      <c r="A126" s="36"/>
      <c r="B126" s="24" t="s">
        <v>4829</v>
      </c>
      <c r="C126" s="22" t="s">
        <v>4831</v>
      </c>
      <c r="D126" s="22"/>
      <c r="E126" s="53" t="s">
        <v>4830</v>
      </c>
      <c r="F126" s="53" t="s">
        <v>4832</v>
      </c>
      <c r="G126" s="39"/>
      <c r="H126" s="22"/>
      <c r="I126" s="136">
        <f t="shared" si="4"/>
        <v>-0.89917709019091507</v>
      </c>
      <c r="J126" s="137">
        <f t="shared" si="5"/>
        <v>-13.6585</v>
      </c>
      <c r="K126" s="22" t="s">
        <v>429</v>
      </c>
      <c r="L126" s="17">
        <v>15.19</v>
      </c>
      <c r="M126" s="74">
        <f t="shared" si="6"/>
        <v>2.2784999999999997</v>
      </c>
      <c r="N126" s="17">
        <v>11.38</v>
      </c>
      <c r="O126" s="17">
        <v>15.19</v>
      </c>
      <c r="P126" s="108">
        <v>2325</v>
      </c>
      <c r="Q126" s="39"/>
      <c r="R126" s="39"/>
      <c r="S126" s="39"/>
      <c r="T126" s="39"/>
      <c r="U126" s="39"/>
      <c r="V126" s="39"/>
    </row>
    <row r="127" spans="1:22" s="50" customFormat="1">
      <c r="A127" s="36"/>
      <c r="B127" s="24" t="s">
        <v>4833</v>
      </c>
      <c r="C127" s="22" t="s">
        <v>4835</v>
      </c>
      <c r="D127" s="22"/>
      <c r="E127" s="53" t="s">
        <v>4834</v>
      </c>
      <c r="F127" s="53" t="s">
        <v>4836</v>
      </c>
      <c r="G127" s="39"/>
      <c r="H127" s="22"/>
      <c r="I127" s="136">
        <f t="shared" si="4"/>
        <v>-0.49812286689419788</v>
      </c>
      <c r="J127" s="137">
        <f t="shared" si="5"/>
        <v>-4.3784999999999989</v>
      </c>
      <c r="K127" s="22" t="s">
        <v>429</v>
      </c>
      <c r="L127" s="17">
        <v>11.99</v>
      </c>
      <c r="M127" s="74">
        <f t="shared" si="6"/>
        <v>1.7985</v>
      </c>
      <c r="N127" s="17">
        <v>5.78</v>
      </c>
      <c r="O127" s="17">
        <v>8.7899999999999991</v>
      </c>
      <c r="P127" s="108">
        <v>29781</v>
      </c>
      <c r="Q127" s="39"/>
      <c r="R127" s="39"/>
      <c r="S127" s="39"/>
      <c r="T127" s="39"/>
      <c r="U127" s="39"/>
      <c r="V127" s="39"/>
    </row>
    <row r="128" spans="1:22">
      <c r="A128" s="40"/>
      <c r="B128" s="24" t="s">
        <v>4837</v>
      </c>
      <c r="C128" s="22" t="s">
        <v>4839</v>
      </c>
      <c r="D128" s="22"/>
      <c r="E128" s="53" t="s">
        <v>4838</v>
      </c>
      <c r="F128" s="53" t="s">
        <v>4840</v>
      </c>
      <c r="G128" s="39"/>
      <c r="H128" s="22"/>
      <c r="I128" s="136">
        <f t="shared" si="4"/>
        <v>1.0812319538017323</v>
      </c>
      <c r="J128" s="137">
        <f t="shared" si="5"/>
        <v>11.234</v>
      </c>
      <c r="K128" s="22" t="s">
        <v>1839</v>
      </c>
      <c r="L128" s="17">
        <v>32.24</v>
      </c>
      <c r="M128" s="74">
        <f t="shared" si="6"/>
        <v>4.8360000000000003</v>
      </c>
      <c r="N128" s="17">
        <v>5.78</v>
      </c>
      <c r="O128" s="17">
        <v>10.39</v>
      </c>
      <c r="P128" s="108">
        <v>122102</v>
      </c>
      <c r="Q128" s="39"/>
      <c r="R128" s="39"/>
      <c r="S128" s="39"/>
      <c r="T128" s="39"/>
      <c r="U128" s="39"/>
      <c r="V128" s="39"/>
    </row>
    <row r="129" spans="1:22">
      <c r="A129" s="36"/>
      <c r="B129" s="24" t="s">
        <v>4841</v>
      </c>
      <c r="C129" s="22" t="s">
        <v>4843</v>
      </c>
      <c r="D129" s="22"/>
      <c r="E129" s="53" t="s">
        <v>4842</v>
      </c>
      <c r="F129" s="53" t="s">
        <v>4844</v>
      </c>
      <c r="G129" s="39"/>
      <c r="H129" s="22"/>
      <c r="I129" s="136">
        <f t="shared" si="4"/>
        <v>6.963608794541315E-2</v>
      </c>
      <c r="J129" s="137">
        <f t="shared" si="5"/>
        <v>0.91849999999999943</v>
      </c>
      <c r="K129" s="22" t="s">
        <v>1839</v>
      </c>
      <c r="L129" s="17">
        <v>23.61</v>
      </c>
      <c r="M129" s="74">
        <f t="shared" si="6"/>
        <v>3.5414999999999996</v>
      </c>
      <c r="N129" s="17">
        <v>5.96</v>
      </c>
      <c r="O129" s="17">
        <v>13.19</v>
      </c>
      <c r="P129" s="108">
        <v>8161</v>
      </c>
      <c r="Q129" s="39"/>
      <c r="R129" s="39"/>
      <c r="S129" s="39"/>
      <c r="T129" s="39"/>
      <c r="U129" s="39"/>
      <c r="V129" s="39"/>
    </row>
    <row r="130" spans="1:22">
      <c r="A130" s="36"/>
      <c r="B130" s="24" t="s">
        <v>4846</v>
      </c>
      <c r="C130" s="22" t="s">
        <v>4847</v>
      </c>
      <c r="D130" s="22"/>
      <c r="E130" s="53" t="s">
        <v>4845</v>
      </c>
      <c r="F130" s="53" t="s">
        <v>4848</v>
      </c>
      <c r="G130" s="39"/>
      <c r="H130" s="22"/>
      <c r="I130" s="136">
        <f t="shared" ref="I130:I193" si="7">J130/O130</f>
        <v>0.69216073781291165</v>
      </c>
      <c r="J130" s="137">
        <f t="shared" ref="J130:J193" si="8">L130-N130-O130-M130</f>
        <v>5.2534999999999989</v>
      </c>
      <c r="K130" s="22" t="s">
        <v>1839</v>
      </c>
      <c r="L130" s="17">
        <v>21.91</v>
      </c>
      <c r="M130" s="74">
        <f t="shared" ref="M130:M193" si="9">L130*15%</f>
        <v>3.2864999999999998</v>
      </c>
      <c r="N130" s="17">
        <v>5.78</v>
      </c>
      <c r="O130" s="17">
        <v>7.59</v>
      </c>
      <c r="P130" s="108">
        <v>76083</v>
      </c>
      <c r="Q130" s="39"/>
      <c r="R130" s="39"/>
      <c r="S130" s="39"/>
      <c r="T130" s="39"/>
      <c r="U130" s="39"/>
      <c r="V130" s="39"/>
    </row>
    <row r="131" spans="1:22">
      <c r="A131" s="36"/>
      <c r="B131" s="24" t="s">
        <v>4849</v>
      </c>
      <c r="C131" s="22" t="s">
        <v>4851</v>
      </c>
      <c r="D131" s="22"/>
      <c r="E131" s="53" t="s">
        <v>4850</v>
      </c>
      <c r="F131" s="53" t="s">
        <v>4852</v>
      </c>
      <c r="G131" s="39"/>
      <c r="H131" s="22"/>
      <c r="I131" s="136">
        <f t="shared" si="7"/>
        <v>0.22872467222884374</v>
      </c>
      <c r="J131" s="137">
        <f t="shared" si="8"/>
        <v>1.9189999999999992</v>
      </c>
      <c r="K131" s="22" t="s">
        <v>1839</v>
      </c>
      <c r="L131" s="17">
        <v>19.14</v>
      </c>
      <c r="M131" s="74">
        <f t="shared" si="9"/>
        <v>2.871</v>
      </c>
      <c r="N131" s="17">
        <v>5.96</v>
      </c>
      <c r="O131" s="17">
        <v>8.39</v>
      </c>
      <c r="P131" s="108">
        <v>76100</v>
      </c>
      <c r="Q131" s="39"/>
      <c r="R131" s="39"/>
      <c r="S131" s="39"/>
      <c r="T131" s="39"/>
      <c r="U131" s="39"/>
      <c r="V131" s="39"/>
    </row>
    <row r="132" spans="1:22">
      <c r="A132" s="36"/>
      <c r="B132" s="24" t="s">
        <v>4853</v>
      </c>
      <c r="C132" s="22" t="s">
        <v>4855</v>
      </c>
      <c r="D132" s="22"/>
      <c r="E132" s="53" t="s">
        <v>4854</v>
      </c>
      <c r="F132" s="53" t="s">
        <v>4856</v>
      </c>
      <c r="G132" s="39"/>
      <c r="H132" s="22"/>
      <c r="I132" s="136">
        <f t="shared" si="7"/>
        <v>0.49620637329286765</v>
      </c>
      <c r="J132" s="137">
        <f t="shared" si="8"/>
        <v>3.2699999999999978</v>
      </c>
      <c r="K132" s="22" t="s">
        <v>1839</v>
      </c>
      <c r="L132" s="17">
        <v>18.399999999999999</v>
      </c>
      <c r="M132" s="74">
        <f t="shared" si="9"/>
        <v>2.76</v>
      </c>
      <c r="N132" s="17">
        <v>5.78</v>
      </c>
      <c r="O132" s="17">
        <v>6.59</v>
      </c>
      <c r="P132" s="108">
        <v>26697</v>
      </c>
      <c r="Q132" s="39"/>
      <c r="R132" s="39"/>
      <c r="S132" s="39"/>
      <c r="T132" s="39"/>
      <c r="U132" s="39"/>
      <c r="V132" s="39"/>
    </row>
    <row r="133" spans="1:22">
      <c r="A133" s="36"/>
      <c r="B133" s="24" t="s">
        <v>4857</v>
      </c>
      <c r="C133" s="22" t="s">
        <v>4859</v>
      </c>
      <c r="D133" s="22"/>
      <c r="E133" s="53" t="s">
        <v>4858</v>
      </c>
      <c r="F133" s="53" t="s">
        <v>4860</v>
      </c>
      <c r="G133" s="39"/>
      <c r="H133" s="22"/>
      <c r="I133" s="136">
        <f t="shared" si="7"/>
        <v>9.1814389989572254E-2</v>
      </c>
      <c r="J133" s="137">
        <f t="shared" si="8"/>
        <v>0.88049999999999784</v>
      </c>
      <c r="K133" s="22" t="s">
        <v>1839</v>
      </c>
      <c r="L133" s="17">
        <v>19.329999999999998</v>
      </c>
      <c r="M133" s="74">
        <f t="shared" si="9"/>
        <v>2.8994999999999997</v>
      </c>
      <c r="N133" s="17">
        <v>5.96</v>
      </c>
      <c r="O133" s="17">
        <v>9.59</v>
      </c>
      <c r="P133" s="108">
        <v>26420</v>
      </c>
      <c r="Q133" s="39"/>
      <c r="R133" s="39"/>
      <c r="S133" s="39"/>
      <c r="T133" s="39"/>
      <c r="U133" s="39"/>
      <c r="V133" s="39"/>
    </row>
    <row r="134" spans="1:22">
      <c r="A134" s="36"/>
      <c r="B134" s="24" t="s">
        <v>4861</v>
      </c>
      <c r="C134" s="22" t="s">
        <v>4863</v>
      </c>
      <c r="D134" s="22"/>
      <c r="E134" s="53" t="s">
        <v>4862</v>
      </c>
      <c r="F134" s="53" t="s">
        <v>4864</v>
      </c>
      <c r="G134" s="39"/>
      <c r="H134" s="22"/>
      <c r="I134" s="136">
        <f t="shared" si="7"/>
        <v>-9.5442359249329645E-2</v>
      </c>
      <c r="J134" s="137">
        <f t="shared" si="8"/>
        <v>-1.0679999999999987</v>
      </c>
      <c r="K134" s="22" t="s">
        <v>429</v>
      </c>
      <c r="L134" s="17">
        <v>16.12</v>
      </c>
      <c r="M134" s="74">
        <f t="shared" si="9"/>
        <v>2.4180000000000001</v>
      </c>
      <c r="N134" s="17">
        <v>3.58</v>
      </c>
      <c r="O134" s="17">
        <v>11.19</v>
      </c>
      <c r="P134" s="108">
        <v>18131</v>
      </c>
      <c r="Q134" s="39"/>
      <c r="R134" s="39"/>
      <c r="S134" s="39"/>
      <c r="T134" s="39"/>
      <c r="U134" s="39"/>
      <c r="V134" s="39"/>
    </row>
    <row r="135" spans="1:22">
      <c r="A135" s="36"/>
      <c r="B135" s="24" t="s">
        <v>4865</v>
      </c>
      <c r="C135" s="22" t="s">
        <v>4867</v>
      </c>
      <c r="D135" s="22"/>
      <c r="E135" s="53" t="s">
        <v>4866</v>
      </c>
      <c r="F135" s="53" t="s">
        <v>4868</v>
      </c>
      <c r="G135" s="39"/>
      <c r="H135" s="22"/>
      <c r="I135" s="136">
        <f t="shared" si="7"/>
        <v>5.186656076250979E-2</v>
      </c>
      <c r="J135" s="137">
        <f t="shared" si="8"/>
        <v>0.65299999999999825</v>
      </c>
      <c r="K135" s="22" t="s">
        <v>429</v>
      </c>
      <c r="L135" s="17">
        <v>22.38</v>
      </c>
      <c r="M135" s="74">
        <f t="shared" si="9"/>
        <v>3.3569999999999998</v>
      </c>
      <c r="N135" s="17">
        <v>5.78</v>
      </c>
      <c r="O135" s="17">
        <v>12.59</v>
      </c>
      <c r="P135" s="108">
        <v>17130</v>
      </c>
      <c r="Q135" s="39"/>
      <c r="R135" s="39"/>
      <c r="S135" s="39"/>
      <c r="T135" s="39"/>
      <c r="U135" s="39"/>
      <c r="V135" s="39"/>
    </row>
    <row r="136" spans="1:22">
      <c r="A136" s="36"/>
      <c r="B136" s="24" t="s">
        <v>4869</v>
      </c>
      <c r="C136" s="22" t="s">
        <v>4871</v>
      </c>
      <c r="D136" s="22"/>
      <c r="E136" s="53" t="s">
        <v>4870</v>
      </c>
      <c r="F136" s="53" t="s">
        <v>4872</v>
      </c>
      <c r="G136" s="39"/>
      <c r="H136" s="22"/>
      <c r="I136" s="136">
        <f t="shared" si="7"/>
        <v>0.1051465332380272</v>
      </c>
      <c r="J136" s="137">
        <f t="shared" si="8"/>
        <v>1.4710000000000005</v>
      </c>
      <c r="K136" s="22" t="s">
        <v>429</v>
      </c>
      <c r="L136" s="17">
        <v>22.86</v>
      </c>
      <c r="M136" s="74">
        <f t="shared" si="9"/>
        <v>3.4289999999999998</v>
      </c>
      <c r="N136" s="17">
        <v>3.97</v>
      </c>
      <c r="O136" s="17">
        <v>13.99</v>
      </c>
      <c r="P136" s="108">
        <v>18346</v>
      </c>
      <c r="Q136" s="39"/>
      <c r="R136" s="39"/>
      <c r="S136" s="39"/>
      <c r="T136" s="39"/>
      <c r="U136" s="39"/>
      <c r="V136" s="39"/>
    </row>
    <row r="137" spans="1:22" s="50" customFormat="1">
      <c r="A137" s="55"/>
      <c r="B137" s="96" t="s">
        <v>4873</v>
      </c>
      <c r="C137" s="47" t="s">
        <v>4879</v>
      </c>
      <c r="D137" s="47"/>
      <c r="E137" s="52" t="s">
        <v>4876</v>
      </c>
      <c r="F137" s="52" t="s">
        <v>4882</v>
      </c>
      <c r="H137" s="47"/>
      <c r="I137" s="97">
        <f t="shared" si="7"/>
        <v>0.61900905192949018</v>
      </c>
      <c r="J137" s="98">
        <f t="shared" si="8"/>
        <v>12.992999999999999</v>
      </c>
      <c r="K137" s="47" t="s">
        <v>1839</v>
      </c>
      <c r="L137" s="49">
        <v>39.979999999999997</v>
      </c>
      <c r="M137" s="99">
        <f t="shared" si="9"/>
        <v>5.996999999999999</v>
      </c>
      <c r="N137" s="49"/>
      <c r="O137" s="49">
        <v>20.99</v>
      </c>
      <c r="P137" s="82">
        <v>108316</v>
      </c>
      <c r="S137" s="52"/>
    </row>
    <row r="138" spans="1:22">
      <c r="A138" s="40"/>
      <c r="B138" s="24" t="s">
        <v>4874</v>
      </c>
      <c r="C138" s="22" t="s">
        <v>4880</v>
      </c>
      <c r="D138" s="22"/>
      <c r="E138" s="53" t="s">
        <v>4877</v>
      </c>
      <c r="F138" s="53" t="s">
        <v>4883</v>
      </c>
      <c r="G138" s="39"/>
      <c r="H138" s="22"/>
      <c r="I138" s="136">
        <f t="shared" si="7"/>
        <v>0.41681200307771205</v>
      </c>
      <c r="J138" s="137">
        <f t="shared" si="8"/>
        <v>16.251499999999993</v>
      </c>
      <c r="K138" s="22" t="s">
        <v>1839</v>
      </c>
      <c r="L138" s="17">
        <v>64.989999999999995</v>
      </c>
      <c r="M138" s="74">
        <f t="shared" si="9"/>
        <v>9.7484999999999982</v>
      </c>
      <c r="N138" s="17"/>
      <c r="O138" s="17">
        <v>38.99</v>
      </c>
      <c r="P138" s="108">
        <v>61060</v>
      </c>
      <c r="Q138" s="39"/>
      <c r="R138" s="39"/>
      <c r="S138" s="39"/>
      <c r="T138" s="39"/>
      <c r="U138" s="39"/>
      <c r="V138" s="39"/>
    </row>
    <row r="139" spans="1:22">
      <c r="A139" s="36"/>
      <c r="B139" s="24" t="s">
        <v>4875</v>
      </c>
      <c r="C139" s="22" t="s">
        <v>4881</v>
      </c>
      <c r="D139" s="22"/>
      <c r="E139" s="53" t="s">
        <v>4878</v>
      </c>
      <c r="F139" s="53" t="s">
        <v>4884</v>
      </c>
      <c r="G139" s="39"/>
      <c r="H139" s="22"/>
      <c r="I139" s="136">
        <f t="shared" si="7"/>
        <v>0.60401677689949984</v>
      </c>
      <c r="J139" s="137">
        <f t="shared" si="8"/>
        <v>37.442999999999998</v>
      </c>
      <c r="K139" s="22" t="s">
        <v>1839</v>
      </c>
      <c r="L139" s="17">
        <v>116.98</v>
      </c>
      <c r="M139" s="74">
        <f t="shared" si="9"/>
        <v>17.547000000000001</v>
      </c>
      <c r="N139" s="17"/>
      <c r="O139" s="17">
        <v>61.99</v>
      </c>
      <c r="P139" s="108">
        <v>175838</v>
      </c>
      <c r="Q139" s="39"/>
      <c r="R139" s="53" t="s">
        <v>4885</v>
      </c>
      <c r="S139" s="39"/>
      <c r="T139" s="39"/>
      <c r="U139" s="39"/>
      <c r="V139" s="39"/>
    </row>
    <row r="140" spans="1:22">
      <c r="A140" s="36"/>
      <c r="B140" s="24" t="s">
        <v>4888</v>
      </c>
      <c r="C140" s="22" t="s">
        <v>4886</v>
      </c>
      <c r="D140" s="22"/>
      <c r="E140" s="53" t="s">
        <v>4889</v>
      </c>
      <c r="F140" s="53" t="s">
        <v>4887</v>
      </c>
      <c r="G140" s="39"/>
      <c r="H140" s="22"/>
      <c r="I140" s="136">
        <f t="shared" si="7"/>
        <v>-0.28417890520694256</v>
      </c>
      <c r="J140" s="137">
        <f t="shared" si="8"/>
        <v>-2.1284999999999998</v>
      </c>
      <c r="K140" s="22" t="s">
        <v>1839</v>
      </c>
      <c r="L140" s="17">
        <v>12.99</v>
      </c>
      <c r="M140" s="74">
        <f t="shared" si="9"/>
        <v>1.9484999999999999</v>
      </c>
      <c r="N140" s="17">
        <v>5.68</v>
      </c>
      <c r="O140" s="17">
        <v>7.49</v>
      </c>
      <c r="P140" s="108">
        <v>37566</v>
      </c>
      <c r="Q140" s="39"/>
      <c r="R140" s="39"/>
      <c r="S140" s="39"/>
      <c r="T140" s="39"/>
      <c r="U140" s="39"/>
      <c r="V140" s="39"/>
    </row>
    <row r="141" spans="1:22">
      <c r="A141" s="36"/>
      <c r="B141" s="24" t="s">
        <v>4890</v>
      </c>
      <c r="C141" s="22" t="s">
        <v>4891</v>
      </c>
      <c r="D141" s="22"/>
      <c r="E141" s="53" t="s">
        <v>4893</v>
      </c>
      <c r="F141" s="53" t="s">
        <v>4892</v>
      </c>
      <c r="G141" s="39"/>
      <c r="H141" s="22"/>
      <c r="I141" s="136">
        <f t="shared" si="7"/>
        <v>-0.64285714285714279</v>
      </c>
      <c r="J141" s="137">
        <f t="shared" si="8"/>
        <v>-7.0649999999999995</v>
      </c>
      <c r="K141" s="22" t="s">
        <v>429</v>
      </c>
      <c r="L141" s="17">
        <v>11.3</v>
      </c>
      <c r="M141" s="74">
        <f t="shared" si="9"/>
        <v>1.6950000000000001</v>
      </c>
      <c r="N141" s="17">
        <v>5.68</v>
      </c>
      <c r="O141" s="17">
        <v>10.99</v>
      </c>
      <c r="P141" s="108">
        <v>2418</v>
      </c>
      <c r="Q141" s="39"/>
      <c r="R141" s="39"/>
      <c r="S141" s="39"/>
      <c r="T141" s="39"/>
      <c r="U141" s="39"/>
      <c r="V141" s="39"/>
    </row>
    <row r="142" spans="1:22">
      <c r="A142" s="36"/>
      <c r="B142" s="24" t="s">
        <v>4894</v>
      </c>
      <c r="C142" s="22" t="s">
        <v>4895</v>
      </c>
      <c r="D142" s="22"/>
      <c r="E142" s="53" t="s">
        <v>4897</v>
      </c>
      <c r="F142" s="53" t="s">
        <v>4896</v>
      </c>
      <c r="G142" s="39"/>
      <c r="H142" s="22"/>
      <c r="I142" s="136">
        <f t="shared" si="7"/>
        <v>1.2415949960906962</v>
      </c>
      <c r="J142" s="137">
        <f t="shared" si="8"/>
        <v>15.880000000000003</v>
      </c>
      <c r="K142" s="22" t="s">
        <v>1839</v>
      </c>
      <c r="L142" s="17">
        <v>40.200000000000003</v>
      </c>
      <c r="M142" s="74">
        <f t="shared" si="9"/>
        <v>6.03</v>
      </c>
      <c r="N142" s="17">
        <v>5.5</v>
      </c>
      <c r="O142" s="17">
        <v>12.79</v>
      </c>
      <c r="P142" s="108">
        <v>12410</v>
      </c>
      <c r="Q142" s="39"/>
      <c r="R142" s="39"/>
      <c r="S142" s="39"/>
      <c r="T142" s="39"/>
      <c r="U142" s="39"/>
      <c r="V142" s="39"/>
    </row>
    <row r="143" spans="1:22">
      <c r="A143" s="36"/>
      <c r="B143" s="24" t="s">
        <v>4898</v>
      </c>
      <c r="C143" s="22" t="s">
        <v>4900</v>
      </c>
      <c r="D143" s="22"/>
      <c r="E143" s="53" t="s">
        <v>4901</v>
      </c>
      <c r="F143" s="53" t="s">
        <v>4899</v>
      </c>
      <c r="G143" s="39"/>
      <c r="H143" s="22"/>
      <c r="I143" s="136">
        <f t="shared" si="7"/>
        <v>-0.17417674030846186</v>
      </c>
      <c r="J143" s="137">
        <f t="shared" si="8"/>
        <v>-4.1784999999999997</v>
      </c>
      <c r="K143" s="22" t="s">
        <v>1839</v>
      </c>
      <c r="L143" s="17">
        <v>29.99</v>
      </c>
      <c r="M143" s="74">
        <f t="shared" si="9"/>
        <v>4.4984999999999999</v>
      </c>
      <c r="N143" s="17">
        <v>5.68</v>
      </c>
      <c r="O143" s="17">
        <v>23.99</v>
      </c>
      <c r="P143" s="108">
        <v>9435</v>
      </c>
      <c r="Q143" s="39"/>
      <c r="R143" s="39"/>
      <c r="S143" s="39"/>
      <c r="T143" s="39"/>
      <c r="U143" s="39"/>
      <c r="V143" s="39"/>
    </row>
    <row r="144" spans="1:22">
      <c r="A144" s="36"/>
      <c r="B144" s="24" t="s">
        <v>4902</v>
      </c>
      <c r="C144" s="22" t="s">
        <v>4904</v>
      </c>
      <c r="D144" s="22"/>
      <c r="E144" s="53" t="s">
        <v>4905</v>
      </c>
      <c r="F144" s="53" t="s">
        <v>4903</v>
      </c>
      <c r="G144" s="39"/>
      <c r="H144" s="22"/>
      <c r="I144" s="136">
        <f t="shared" si="7"/>
        <v>0.14506990434142747</v>
      </c>
      <c r="J144" s="137">
        <f t="shared" si="8"/>
        <v>1.9714999999999994</v>
      </c>
      <c r="K144" s="22" t="s">
        <v>1839</v>
      </c>
      <c r="L144" s="17">
        <v>24.99</v>
      </c>
      <c r="M144" s="74">
        <f t="shared" si="9"/>
        <v>3.7484999999999995</v>
      </c>
      <c r="N144" s="17">
        <v>5.68</v>
      </c>
      <c r="O144" s="17">
        <v>13.59</v>
      </c>
      <c r="P144" s="108">
        <v>22453</v>
      </c>
      <c r="Q144" s="39"/>
      <c r="R144" s="39"/>
      <c r="S144" s="39"/>
      <c r="T144" s="39"/>
      <c r="U144" s="39"/>
      <c r="V144" s="39"/>
    </row>
    <row r="145" spans="1:22">
      <c r="A145" s="36"/>
      <c r="B145" s="24" t="s">
        <v>4908</v>
      </c>
      <c r="C145" s="22" t="s">
        <v>4907</v>
      </c>
      <c r="D145" s="22"/>
      <c r="E145" s="53" t="s">
        <v>4909</v>
      </c>
      <c r="F145" s="53" t="s">
        <v>4906</v>
      </c>
      <c r="G145" s="39"/>
      <c r="H145" s="22"/>
      <c r="I145" s="136">
        <f t="shared" si="7"/>
        <v>-0.42264647794601706</v>
      </c>
      <c r="J145" s="137">
        <f t="shared" si="8"/>
        <v>-6.419999999999999</v>
      </c>
      <c r="K145" s="22" t="s">
        <v>429</v>
      </c>
      <c r="L145" s="17">
        <v>17</v>
      </c>
      <c r="M145" s="74">
        <f t="shared" si="9"/>
        <v>2.5499999999999998</v>
      </c>
      <c r="N145" s="17">
        <v>5.68</v>
      </c>
      <c r="O145" s="17">
        <v>15.19</v>
      </c>
      <c r="P145" s="108">
        <v>5911</v>
      </c>
      <c r="Q145" s="39"/>
      <c r="R145" s="39"/>
      <c r="S145" s="39"/>
      <c r="T145" s="39"/>
      <c r="U145" s="39"/>
      <c r="V145" s="39"/>
    </row>
    <row r="146" spans="1:22">
      <c r="A146" s="36"/>
      <c r="B146" s="24" t="s">
        <v>4910</v>
      </c>
      <c r="C146" s="22" t="s">
        <v>4912</v>
      </c>
      <c r="D146" s="22"/>
      <c r="E146" s="53" t="s">
        <v>4913</v>
      </c>
      <c r="F146" s="53" t="s">
        <v>4911</v>
      </c>
      <c r="G146" s="39"/>
      <c r="H146" s="22"/>
      <c r="I146" s="136">
        <f t="shared" si="7"/>
        <v>0.75163204747774459</v>
      </c>
      <c r="J146" s="137">
        <f t="shared" si="8"/>
        <v>5.0659999999999989</v>
      </c>
      <c r="K146" s="22" t="s">
        <v>1839</v>
      </c>
      <c r="L146" s="17">
        <v>20.36</v>
      </c>
      <c r="M146" s="74">
        <f t="shared" si="9"/>
        <v>3.0539999999999998</v>
      </c>
      <c r="N146" s="17">
        <v>5.5</v>
      </c>
      <c r="O146" s="17">
        <v>6.74</v>
      </c>
      <c r="P146" s="108">
        <v>15524</v>
      </c>
      <c r="Q146" s="39"/>
      <c r="R146" s="39"/>
      <c r="S146" s="39"/>
      <c r="T146" s="39"/>
      <c r="U146" s="39"/>
      <c r="V146" s="39"/>
    </row>
    <row r="147" spans="1:22" s="50" customFormat="1">
      <c r="A147" s="36"/>
      <c r="B147" s="24" t="s">
        <v>4914</v>
      </c>
      <c r="C147" s="22" t="s">
        <v>4915</v>
      </c>
      <c r="D147" s="22"/>
      <c r="E147" s="53" t="s">
        <v>4917</v>
      </c>
      <c r="F147" s="53" t="s">
        <v>4916</v>
      </c>
      <c r="G147" s="39"/>
      <c r="H147" s="22"/>
      <c r="I147" s="136">
        <f t="shared" si="7"/>
        <v>-0.37028146878125456</v>
      </c>
      <c r="J147" s="137">
        <f t="shared" si="8"/>
        <v>-25.916000000000004</v>
      </c>
      <c r="K147" s="22" t="s">
        <v>429</v>
      </c>
      <c r="L147" s="17">
        <v>71.239999999999995</v>
      </c>
      <c r="M147" s="74">
        <f t="shared" si="9"/>
        <v>10.685999999999998</v>
      </c>
      <c r="N147" s="17">
        <v>16.48</v>
      </c>
      <c r="O147" s="17">
        <v>69.989999999999995</v>
      </c>
      <c r="P147" s="108">
        <v>1564</v>
      </c>
      <c r="Q147" s="39"/>
      <c r="R147" s="39"/>
      <c r="S147" s="39"/>
      <c r="T147" s="39"/>
      <c r="U147" s="39"/>
      <c r="V147" s="39"/>
    </row>
    <row r="148" spans="1:22">
      <c r="A148" s="40"/>
      <c r="B148" s="24" t="s">
        <v>4918</v>
      </c>
      <c r="C148" s="22" t="s">
        <v>4920</v>
      </c>
      <c r="D148" s="22"/>
      <c r="E148" s="53" t="s">
        <v>4921</v>
      </c>
      <c r="F148" s="53" t="s">
        <v>4919</v>
      </c>
      <c r="G148" s="39"/>
      <c r="H148" s="22"/>
      <c r="I148" s="136">
        <f t="shared" si="7"/>
        <v>2.6337241379310341</v>
      </c>
      <c r="J148" s="137">
        <f t="shared" si="8"/>
        <v>19.094499999999996</v>
      </c>
      <c r="K148" s="22" t="s">
        <v>429</v>
      </c>
      <c r="L148" s="17">
        <v>39.97</v>
      </c>
      <c r="M148" s="74">
        <f t="shared" si="9"/>
        <v>5.9954999999999998</v>
      </c>
      <c r="N148" s="17">
        <v>7.63</v>
      </c>
      <c r="O148" s="17">
        <v>7.25</v>
      </c>
      <c r="P148" s="108">
        <v>53112</v>
      </c>
      <c r="Q148" s="39"/>
      <c r="R148" s="39"/>
      <c r="S148" s="39"/>
      <c r="T148" s="39"/>
      <c r="U148" s="39"/>
      <c r="V148" s="39"/>
    </row>
    <row r="149" spans="1:22">
      <c r="A149" s="36"/>
      <c r="B149" s="24" t="s">
        <v>4925</v>
      </c>
      <c r="C149" s="22" t="s">
        <v>4922</v>
      </c>
      <c r="D149" s="22"/>
      <c r="E149" s="53" t="s">
        <v>4924</v>
      </c>
      <c r="F149" s="53" t="s">
        <v>4923</v>
      </c>
      <c r="G149" s="39"/>
      <c r="H149" s="22"/>
      <c r="I149" s="136">
        <f t="shared" si="7"/>
        <v>3.20455113778444E-2</v>
      </c>
      <c r="J149" s="137">
        <f t="shared" si="8"/>
        <v>1.2814999999999976</v>
      </c>
      <c r="K149" s="22" t="s">
        <v>1839</v>
      </c>
      <c r="L149" s="17">
        <v>56.99</v>
      </c>
      <c r="M149" s="74">
        <f t="shared" si="9"/>
        <v>8.5485000000000007</v>
      </c>
      <c r="N149" s="17">
        <v>7.17</v>
      </c>
      <c r="O149" s="17">
        <v>39.99</v>
      </c>
      <c r="P149" s="108">
        <v>42048</v>
      </c>
      <c r="Q149" s="39"/>
      <c r="R149" s="39"/>
      <c r="S149" s="39"/>
      <c r="T149" s="39"/>
      <c r="U149" s="39"/>
      <c r="V149" s="39"/>
    </row>
    <row r="150" spans="1:22">
      <c r="A150" s="36"/>
      <c r="B150" s="24" t="s">
        <v>4926</v>
      </c>
      <c r="C150" s="22" t="s">
        <v>4928</v>
      </c>
      <c r="D150" s="22"/>
      <c r="E150" s="53" t="s">
        <v>4929</v>
      </c>
      <c r="F150" s="53" t="s">
        <v>4927</v>
      </c>
      <c r="G150" s="39"/>
      <c r="H150" s="22"/>
      <c r="I150" s="136">
        <f t="shared" si="7"/>
        <v>-0.2296842105263158</v>
      </c>
      <c r="J150" s="137">
        <f t="shared" si="8"/>
        <v>-2.1819999999999999</v>
      </c>
      <c r="K150" s="22" t="s">
        <v>429</v>
      </c>
      <c r="L150" s="17">
        <v>15.08</v>
      </c>
      <c r="M150" s="74">
        <f t="shared" si="9"/>
        <v>2.262</v>
      </c>
      <c r="N150" s="17">
        <v>5.5</v>
      </c>
      <c r="O150" s="17">
        <v>9.5</v>
      </c>
      <c r="P150" s="108">
        <v>94957</v>
      </c>
      <c r="Q150" s="39"/>
      <c r="R150" s="39"/>
      <c r="S150" s="39"/>
      <c r="T150" s="39"/>
      <c r="U150" s="39"/>
      <c r="V150" s="39"/>
    </row>
    <row r="151" spans="1:22">
      <c r="A151" s="36"/>
      <c r="B151" s="24" t="s">
        <v>4930</v>
      </c>
      <c r="C151" s="22" t="s">
        <v>4932</v>
      </c>
      <c r="D151" s="22"/>
      <c r="E151" s="53" t="s">
        <v>4933</v>
      </c>
      <c r="F151" s="53" t="s">
        <v>4931</v>
      </c>
      <c r="G151" s="39"/>
      <c r="H151" s="22"/>
      <c r="I151" s="136">
        <f t="shared" si="7"/>
        <v>-6.607272727272738E-2</v>
      </c>
      <c r="J151" s="137">
        <f t="shared" si="8"/>
        <v>-0.90850000000000142</v>
      </c>
      <c r="K151" s="22" t="s">
        <v>1839</v>
      </c>
      <c r="L151" s="17">
        <v>19.989999999999998</v>
      </c>
      <c r="M151" s="74">
        <f t="shared" si="9"/>
        <v>2.9984999999999995</v>
      </c>
      <c r="N151" s="17">
        <v>4.1500000000000004</v>
      </c>
      <c r="O151" s="17">
        <v>13.75</v>
      </c>
      <c r="P151" s="108">
        <v>130054</v>
      </c>
      <c r="Q151" s="39"/>
      <c r="R151" s="39"/>
      <c r="S151" s="39"/>
      <c r="T151" s="39"/>
      <c r="U151" s="39"/>
      <c r="V151" s="39"/>
    </row>
    <row r="152" spans="1:22" s="50" customFormat="1">
      <c r="A152" s="55"/>
      <c r="B152" s="43" t="s">
        <v>4934</v>
      </c>
      <c r="C152" s="47" t="s">
        <v>4936</v>
      </c>
      <c r="D152" s="47"/>
      <c r="E152" s="52" t="s">
        <v>4937</v>
      </c>
      <c r="F152" s="52" t="s">
        <v>4935</v>
      </c>
      <c r="H152" s="47"/>
      <c r="I152" s="97">
        <f t="shared" si="7"/>
        <v>2.5701784293669958E-2</v>
      </c>
      <c r="J152" s="98">
        <f t="shared" si="8"/>
        <v>2.2615000000000194</v>
      </c>
      <c r="K152" s="47" t="s">
        <v>1839</v>
      </c>
      <c r="L152" s="49">
        <v>129.99</v>
      </c>
      <c r="M152" s="99">
        <f t="shared" si="9"/>
        <v>19.4985</v>
      </c>
      <c r="N152" s="49">
        <v>20.239999999999998</v>
      </c>
      <c r="O152" s="49">
        <v>87.99</v>
      </c>
      <c r="P152" s="82">
        <v>23275</v>
      </c>
    </row>
    <row r="153" spans="1:22">
      <c r="A153" s="40">
        <v>44680</v>
      </c>
      <c r="B153" s="24" t="s">
        <v>4939</v>
      </c>
      <c r="C153" s="22" t="s">
        <v>4938</v>
      </c>
      <c r="D153" s="22"/>
      <c r="E153" s="53" t="s">
        <v>4941</v>
      </c>
      <c r="F153" s="53" t="s">
        <v>4940</v>
      </c>
      <c r="G153" s="39"/>
      <c r="H153" s="22"/>
      <c r="I153" s="136">
        <f t="shared" si="7"/>
        <v>0.11706676669167286</v>
      </c>
      <c r="J153" s="137">
        <f t="shared" si="8"/>
        <v>4.681499999999998</v>
      </c>
      <c r="K153" s="22" t="s">
        <v>1839</v>
      </c>
      <c r="L153" s="17">
        <v>60.99</v>
      </c>
      <c r="M153" s="74">
        <f t="shared" si="9"/>
        <v>9.1485000000000003</v>
      </c>
      <c r="N153" s="17">
        <v>7.17</v>
      </c>
      <c r="O153" s="17">
        <v>39.99</v>
      </c>
      <c r="P153" s="108">
        <v>14341</v>
      </c>
      <c r="Q153" s="39"/>
      <c r="R153" s="39"/>
      <c r="S153" s="39"/>
      <c r="T153" s="39"/>
      <c r="U153" s="39"/>
      <c r="V153" s="39"/>
    </row>
    <row r="154" spans="1:22">
      <c r="A154" s="36"/>
      <c r="B154" s="24" t="s">
        <v>4942</v>
      </c>
      <c r="C154" s="22" t="s">
        <v>4943</v>
      </c>
      <c r="D154" s="22"/>
      <c r="E154" s="53" t="s">
        <v>4945</v>
      </c>
      <c r="F154" s="53" t="s">
        <v>4944</v>
      </c>
      <c r="G154" s="39"/>
      <c r="H154" s="22"/>
      <c r="I154" s="136">
        <f t="shared" si="7"/>
        <v>-0.12931954636424281</v>
      </c>
      <c r="J154" s="137">
        <f t="shared" si="8"/>
        <v>-1.9384999999999999</v>
      </c>
      <c r="K154" s="22" t="s">
        <v>429</v>
      </c>
      <c r="L154" s="17">
        <v>22.99</v>
      </c>
      <c r="M154" s="74">
        <f t="shared" si="9"/>
        <v>3.4484999999999997</v>
      </c>
      <c r="N154" s="17">
        <v>6.49</v>
      </c>
      <c r="O154" s="17">
        <v>14.99</v>
      </c>
      <c r="P154" s="22">
        <v>14</v>
      </c>
      <c r="Q154" s="39"/>
      <c r="R154" s="39"/>
      <c r="S154" s="39"/>
      <c r="T154" s="39"/>
      <c r="U154" s="39"/>
      <c r="V154" s="39"/>
    </row>
    <row r="155" spans="1:22">
      <c r="A155" s="36"/>
      <c r="B155" s="24" t="s">
        <v>4947</v>
      </c>
      <c r="C155" s="22" t="s">
        <v>4946</v>
      </c>
      <c r="D155" s="22"/>
      <c r="E155" s="53" t="s">
        <v>4949</v>
      </c>
      <c r="F155" s="53" t="s">
        <v>4948</v>
      </c>
      <c r="G155" s="39"/>
      <c r="H155" s="22"/>
      <c r="I155" s="136">
        <f t="shared" si="7"/>
        <v>-0.11516301920500231</v>
      </c>
      <c r="J155" s="137">
        <f t="shared" si="8"/>
        <v>-2.5785000000000018</v>
      </c>
      <c r="K155" s="22" t="s">
        <v>1839</v>
      </c>
      <c r="L155" s="17">
        <v>29.99</v>
      </c>
      <c r="M155" s="74">
        <f t="shared" si="9"/>
        <v>4.4984999999999999</v>
      </c>
      <c r="N155" s="17">
        <v>5.68</v>
      </c>
      <c r="O155" s="17">
        <v>22.39</v>
      </c>
      <c r="P155" s="108">
        <v>16665</v>
      </c>
      <c r="Q155" s="39"/>
      <c r="R155" s="39"/>
      <c r="S155" s="39"/>
      <c r="T155" s="39"/>
      <c r="U155" s="39"/>
      <c r="V155" s="39"/>
    </row>
    <row r="156" spans="1:22">
      <c r="A156" s="36"/>
      <c r="B156" s="24" t="s">
        <v>4950</v>
      </c>
      <c r="C156" s="22" t="s">
        <v>4951</v>
      </c>
      <c r="D156" s="22"/>
      <c r="E156" s="53" t="s">
        <v>4953</v>
      </c>
      <c r="F156" s="53" t="s">
        <v>4952</v>
      </c>
      <c r="G156" s="39"/>
      <c r="H156" s="22"/>
      <c r="I156" s="136">
        <f t="shared" si="7"/>
        <v>-1.8504</v>
      </c>
      <c r="J156" s="137">
        <f t="shared" si="8"/>
        <v>-2.3130000000000002</v>
      </c>
      <c r="K156" s="22" t="s">
        <v>429</v>
      </c>
      <c r="L156" s="17">
        <v>5.22</v>
      </c>
      <c r="M156" s="74">
        <f t="shared" si="9"/>
        <v>0.78299999999999992</v>
      </c>
      <c r="N156" s="17">
        <v>5.5</v>
      </c>
      <c r="O156" s="17">
        <v>1.25</v>
      </c>
      <c r="P156" s="108">
        <v>216</v>
      </c>
      <c r="Q156" s="39"/>
      <c r="R156" s="53" t="s">
        <v>4954</v>
      </c>
      <c r="S156" s="39"/>
      <c r="T156" s="39"/>
      <c r="U156" s="39"/>
      <c r="V156" s="39"/>
    </row>
    <row r="157" spans="1:22" s="50" customFormat="1">
      <c r="A157" s="36"/>
      <c r="B157" s="24" t="s">
        <v>4957</v>
      </c>
      <c r="C157" s="22" t="s">
        <v>4955</v>
      </c>
      <c r="D157" s="22"/>
      <c r="E157" s="53" t="s">
        <v>4958</v>
      </c>
      <c r="F157" s="53" t="s">
        <v>4956</v>
      </c>
      <c r="G157" s="39"/>
      <c r="H157" s="22"/>
      <c r="I157" s="136">
        <f t="shared" si="7"/>
        <v>-0.45830097658548069</v>
      </c>
      <c r="J157" s="137">
        <f t="shared" si="8"/>
        <v>-38.951000000000001</v>
      </c>
      <c r="K157" s="22" t="s">
        <v>429</v>
      </c>
      <c r="L157" s="17">
        <v>80.739999999999995</v>
      </c>
      <c r="M157" s="74">
        <f t="shared" si="9"/>
        <v>12.110999999999999</v>
      </c>
      <c r="N157" s="17">
        <v>22.59</v>
      </c>
      <c r="O157" s="17">
        <v>84.99</v>
      </c>
      <c r="P157" s="108">
        <v>2185</v>
      </c>
      <c r="Q157" s="39"/>
      <c r="R157" s="39"/>
      <c r="S157" s="53"/>
      <c r="T157" s="39"/>
      <c r="U157" s="39"/>
      <c r="V157" s="39"/>
    </row>
    <row r="158" spans="1:22">
      <c r="A158" s="40"/>
      <c r="B158" s="24" t="s">
        <v>4959</v>
      </c>
      <c r="C158" s="22" t="s">
        <v>4961</v>
      </c>
      <c r="D158" s="22"/>
      <c r="E158" s="53" t="s">
        <v>4962</v>
      </c>
      <c r="F158" s="53" t="s">
        <v>4960</v>
      </c>
      <c r="G158" s="39"/>
      <c r="H158" s="22"/>
      <c r="I158" s="136">
        <f t="shared" si="7"/>
        <v>2.085999202233745</v>
      </c>
      <c r="J158" s="137">
        <f t="shared" si="8"/>
        <v>104.59199999999998</v>
      </c>
      <c r="K158" s="22" t="s">
        <v>1839</v>
      </c>
      <c r="L158" s="17">
        <v>193.72</v>
      </c>
      <c r="M158" s="74">
        <f t="shared" si="9"/>
        <v>29.058</v>
      </c>
      <c r="N158" s="17">
        <v>9.93</v>
      </c>
      <c r="O158" s="17">
        <v>50.14</v>
      </c>
      <c r="P158" s="108" t="s">
        <v>29</v>
      </c>
      <c r="Q158" s="39"/>
      <c r="R158" s="39"/>
      <c r="S158" s="39"/>
      <c r="T158" s="39"/>
      <c r="U158" s="39"/>
      <c r="V158" s="39"/>
    </row>
    <row r="159" spans="1:22">
      <c r="A159" s="36"/>
      <c r="B159" s="109" t="s">
        <v>4963</v>
      </c>
      <c r="C159" s="22" t="s">
        <v>4965</v>
      </c>
      <c r="D159" s="22"/>
      <c r="E159" s="53" t="s">
        <v>4966</v>
      </c>
      <c r="F159" s="53" t="s">
        <v>4964</v>
      </c>
      <c r="G159" s="39"/>
      <c r="H159" s="22"/>
      <c r="I159" s="136">
        <f t="shared" si="7"/>
        <v>-0.2799703264094956</v>
      </c>
      <c r="J159" s="137">
        <f t="shared" si="8"/>
        <v>-1.8870000000000005</v>
      </c>
      <c r="K159" s="22" t="s">
        <v>429</v>
      </c>
      <c r="L159" s="17">
        <v>12.18</v>
      </c>
      <c r="M159" s="74">
        <f t="shared" si="9"/>
        <v>1.827</v>
      </c>
      <c r="N159" s="17">
        <v>5.5</v>
      </c>
      <c r="O159" s="17">
        <v>6.74</v>
      </c>
      <c r="P159" s="108">
        <v>25600</v>
      </c>
      <c r="Q159" s="39"/>
      <c r="R159" s="39"/>
      <c r="S159" s="39"/>
      <c r="T159" s="39"/>
      <c r="U159" s="39"/>
      <c r="V159" s="39"/>
    </row>
    <row r="160" spans="1:22">
      <c r="A160" s="36"/>
      <c r="B160" s="24" t="s">
        <v>4967</v>
      </c>
      <c r="C160" s="22" t="s">
        <v>4969</v>
      </c>
      <c r="D160" s="22"/>
      <c r="E160" s="53" t="s">
        <v>4970</v>
      </c>
      <c r="F160" s="53" t="s">
        <v>4968</v>
      </c>
      <c r="G160" s="39"/>
      <c r="H160" s="22"/>
      <c r="I160" s="136">
        <f t="shared" si="7"/>
        <v>3.1814285714285715</v>
      </c>
      <c r="J160" s="137">
        <f t="shared" si="8"/>
        <v>11.135</v>
      </c>
      <c r="K160" s="22" t="s">
        <v>1839</v>
      </c>
      <c r="L160" s="17">
        <v>23.9</v>
      </c>
      <c r="M160" s="74">
        <f t="shared" si="9"/>
        <v>3.5849999999999995</v>
      </c>
      <c r="N160" s="17">
        <v>5.68</v>
      </c>
      <c r="O160" s="17">
        <v>3.5</v>
      </c>
      <c r="P160" s="108">
        <v>34822</v>
      </c>
      <c r="Q160" s="39"/>
      <c r="R160" s="39"/>
      <c r="S160" s="39"/>
      <c r="T160" s="39"/>
      <c r="U160" s="39"/>
      <c r="V160" s="39"/>
    </row>
    <row r="161" spans="1:22">
      <c r="A161" s="36"/>
      <c r="B161" s="24" t="s">
        <v>4971</v>
      </c>
      <c r="C161" s="22" t="s">
        <v>4973</v>
      </c>
      <c r="D161" s="22"/>
      <c r="E161" s="53" t="s">
        <v>4974</v>
      </c>
      <c r="F161" s="53" t="s">
        <v>4972</v>
      </c>
      <c r="G161" s="39"/>
      <c r="H161" s="22"/>
      <c r="I161" s="136">
        <f t="shared" si="7"/>
        <v>0.46015701668302295</v>
      </c>
      <c r="J161" s="137">
        <f t="shared" si="8"/>
        <v>4.6890000000000036</v>
      </c>
      <c r="K161" s="22" t="s">
        <v>1839</v>
      </c>
      <c r="L161" s="17">
        <v>25.94</v>
      </c>
      <c r="M161" s="74">
        <f t="shared" si="9"/>
        <v>3.891</v>
      </c>
      <c r="N161" s="17">
        <v>7.17</v>
      </c>
      <c r="O161" s="17">
        <v>10.19</v>
      </c>
      <c r="P161" s="108">
        <v>68800</v>
      </c>
      <c r="Q161" s="39"/>
      <c r="R161" s="39"/>
      <c r="S161" s="39"/>
      <c r="T161" s="39"/>
      <c r="U161" s="39"/>
      <c r="V161" s="39"/>
    </row>
    <row r="162" spans="1:22">
      <c r="A162" s="36"/>
      <c r="B162" s="24" t="s">
        <v>4975</v>
      </c>
      <c r="C162" s="22" t="s">
        <v>4977</v>
      </c>
      <c r="D162" s="22"/>
      <c r="E162" s="53" t="s">
        <v>4978</v>
      </c>
      <c r="F162" s="53" t="s">
        <v>4976</v>
      </c>
      <c r="G162" s="39"/>
      <c r="H162" s="22"/>
      <c r="I162" s="136">
        <f t="shared" si="7"/>
        <v>0.69152969742248782</v>
      </c>
      <c r="J162" s="137">
        <f t="shared" si="8"/>
        <v>37.024499999999996</v>
      </c>
      <c r="K162" s="22" t="s">
        <v>1839</v>
      </c>
      <c r="L162" s="17">
        <v>118.77</v>
      </c>
      <c r="M162" s="74">
        <f t="shared" si="9"/>
        <v>17.8155</v>
      </c>
      <c r="N162" s="17">
        <v>10.39</v>
      </c>
      <c r="O162" s="17">
        <v>53.54</v>
      </c>
      <c r="P162" s="108">
        <v>125646</v>
      </c>
      <c r="Q162" s="39"/>
      <c r="R162" s="39"/>
      <c r="S162" s="39"/>
      <c r="T162" s="39"/>
      <c r="U162" s="39"/>
      <c r="V162" s="39"/>
    </row>
    <row r="163" spans="1:22" s="50" customFormat="1">
      <c r="A163" s="55"/>
      <c r="B163" s="43" t="s">
        <v>4979</v>
      </c>
      <c r="C163" s="47" t="s">
        <v>4981</v>
      </c>
      <c r="D163" s="47"/>
      <c r="E163" s="52" t="s">
        <v>4982</v>
      </c>
      <c r="F163" s="52" t="s">
        <v>4980</v>
      </c>
      <c r="H163" s="47"/>
      <c r="I163" s="97">
        <f t="shared" si="7"/>
        <v>-1.0713108320251177</v>
      </c>
      <c r="J163" s="98">
        <f t="shared" si="8"/>
        <v>-13.6485</v>
      </c>
      <c r="K163" s="47" t="s">
        <v>17</v>
      </c>
      <c r="L163" s="49">
        <v>8.99</v>
      </c>
      <c r="M163" s="99">
        <f t="shared" si="9"/>
        <v>1.3485</v>
      </c>
      <c r="N163" s="49">
        <v>8.5500000000000007</v>
      </c>
      <c r="O163" s="49">
        <v>12.74</v>
      </c>
      <c r="P163" s="82">
        <v>91</v>
      </c>
      <c r="R163" s="52" t="s">
        <v>4983</v>
      </c>
    </row>
    <row r="164" spans="1:22">
      <c r="A164" s="40">
        <v>44681</v>
      </c>
      <c r="B164" s="24" t="s">
        <v>4984</v>
      </c>
      <c r="C164" s="22" t="s">
        <v>4986</v>
      </c>
      <c r="D164" s="22"/>
      <c r="E164" s="53" t="s">
        <v>4985</v>
      </c>
      <c r="F164" s="53" t="s">
        <v>4987</v>
      </c>
      <c r="G164" s="39"/>
      <c r="H164" s="22"/>
      <c r="I164" s="136">
        <f t="shared" si="7"/>
        <v>-0.15635792778649918</v>
      </c>
      <c r="J164" s="137">
        <f t="shared" si="8"/>
        <v>-1.9919999999999995</v>
      </c>
      <c r="K164" s="22" t="s">
        <v>429</v>
      </c>
      <c r="L164" s="17">
        <v>20.28</v>
      </c>
      <c r="M164" s="74">
        <f t="shared" si="9"/>
        <v>3.0420000000000003</v>
      </c>
      <c r="N164" s="17">
        <v>6.49</v>
      </c>
      <c r="O164" s="17">
        <v>12.74</v>
      </c>
      <c r="P164" s="108">
        <v>8893</v>
      </c>
      <c r="Q164" s="39"/>
      <c r="R164" s="39"/>
      <c r="S164" s="39"/>
      <c r="T164" s="39"/>
      <c r="U164" s="39"/>
      <c r="V164" s="39"/>
    </row>
    <row r="165" spans="1:22">
      <c r="A165" s="36"/>
      <c r="B165" s="24" t="s">
        <v>4988</v>
      </c>
      <c r="C165" s="22" t="s">
        <v>4990</v>
      </c>
      <c r="D165" s="22"/>
      <c r="E165" s="53" t="s">
        <v>4989</v>
      </c>
      <c r="F165" s="53" t="s">
        <v>4991</v>
      </c>
      <c r="G165" s="39"/>
      <c r="H165" s="22"/>
      <c r="I165" s="136">
        <f t="shared" si="7"/>
        <v>-0.2360023889552488</v>
      </c>
      <c r="J165" s="137">
        <f t="shared" si="8"/>
        <v>-84.958500000000015</v>
      </c>
      <c r="K165" s="22" t="s">
        <v>17</v>
      </c>
      <c r="L165" s="17">
        <v>340.19</v>
      </c>
      <c r="M165" s="74">
        <f t="shared" si="9"/>
        <v>51.028500000000001</v>
      </c>
      <c r="N165" s="17">
        <v>14.13</v>
      </c>
      <c r="O165" s="17">
        <v>359.99</v>
      </c>
      <c r="P165" s="108">
        <v>41464</v>
      </c>
      <c r="Q165" s="39"/>
      <c r="R165" s="39"/>
      <c r="S165" s="39"/>
      <c r="T165" s="39"/>
      <c r="U165" s="39"/>
      <c r="V165" s="39"/>
    </row>
    <row r="166" spans="1:22">
      <c r="A166" s="36"/>
      <c r="B166" s="24" t="s">
        <v>4992</v>
      </c>
      <c r="C166" s="22" t="s">
        <v>4994</v>
      </c>
      <c r="D166" s="22"/>
      <c r="E166" s="53" t="s">
        <v>4993</v>
      </c>
      <c r="F166" s="53" t="s">
        <v>4995</v>
      </c>
      <c r="G166" s="39"/>
      <c r="H166" s="22"/>
      <c r="I166" s="136">
        <f t="shared" si="7"/>
        <v>0.65614285714285692</v>
      </c>
      <c r="J166" s="137">
        <f t="shared" si="8"/>
        <v>2.2964999999999991</v>
      </c>
      <c r="K166" s="22" t="s">
        <v>429</v>
      </c>
      <c r="L166" s="17">
        <v>13.29</v>
      </c>
      <c r="M166" s="74">
        <f t="shared" si="9"/>
        <v>1.9934999999999998</v>
      </c>
      <c r="N166" s="17">
        <v>5.5</v>
      </c>
      <c r="O166" s="17">
        <v>3.5</v>
      </c>
      <c r="P166" s="108">
        <v>2502</v>
      </c>
      <c r="Q166" s="39"/>
      <c r="R166" s="39"/>
      <c r="S166" s="39"/>
      <c r="T166" s="39"/>
      <c r="U166" s="39"/>
      <c r="V166" s="39"/>
    </row>
    <row r="167" spans="1:22" s="50" customFormat="1">
      <c r="A167" s="36"/>
      <c r="B167" s="24" t="s">
        <v>4996</v>
      </c>
      <c r="C167" s="22" t="s">
        <v>4998</v>
      </c>
      <c r="D167" s="22"/>
      <c r="E167" s="53" t="s">
        <v>4997</v>
      </c>
      <c r="F167" s="53" t="s">
        <v>4999</v>
      </c>
      <c r="G167" s="39"/>
      <c r="H167" s="22"/>
      <c r="I167" s="136">
        <f t="shared" si="7"/>
        <v>0.87396339185655592</v>
      </c>
      <c r="J167" s="137">
        <f t="shared" si="8"/>
        <v>46.792000000000002</v>
      </c>
      <c r="K167" s="22" t="s">
        <v>17</v>
      </c>
      <c r="L167" s="17">
        <v>129.72</v>
      </c>
      <c r="M167" s="74">
        <f t="shared" si="9"/>
        <v>19.457999999999998</v>
      </c>
      <c r="N167" s="17">
        <v>9.93</v>
      </c>
      <c r="O167" s="17">
        <v>53.54</v>
      </c>
      <c r="P167" s="108">
        <v>140943</v>
      </c>
      <c r="Q167" s="39"/>
      <c r="R167" s="39"/>
      <c r="S167" s="53"/>
      <c r="T167" s="39"/>
      <c r="U167" s="39"/>
      <c r="V167" s="39"/>
    </row>
    <row r="168" spans="1:22">
      <c r="A168" s="40"/>
      <c r="B168" s="24" t="s">
        <v>5000</v>
      </c>
      <c r="C168" s="22" t="s">
        <v>5001</v>
      </c>
      <c r="D168" s="22"/>
      <c r="E168" s="53" t="s">
        <v>5002</v>
      </c>
      <c r="F168" s="53" t="s">
        <v>5003</v>
      </c>
      <c r="G168" s="39"/>
      <c r="H168" s="22"/>
      <c r="I168" s="136">
        <f t="shared" si="7"/>
        <v>1.6239123187197866</v>
      </c>
      <c r="J168" s="137">
        <f t="shared" si="8"/>
        <v>97.418499999999995</v>
      </c>
      <c r="K168" s="22" t="s">
        <v>17</v>
      </c>
      <c r="L168" s="17">
        <v>211.21</v>
      </c>
      <c r="M168" s="74">
        <f t="shared" si="9"/>
        <v>31.6815</v>
      </c>
      <c r="N168" s="17">
        <v>22.12</v>
      </c>
      <c r="O168" s="17">
        <v>59.99</v>
      </c>
      <c r="P168" s="108">
        <v>49484</v>
      </c>
      <c r="Q168" s="39"/>
      <c r="R168" s="39"/>
      <c r="S168" s="39"/>
      <c r="T168" s="39"/>
      <c r="U168" s="39"/>
      <c r="V168" s="39"/>
    </row>
    <row r="169" spans="1:22">
      <c r="A169" s="36"/>
      <c r="B169" s="24" t="s">
        <v>5004</v>
      </c>
      <c r="C169" s="22" t="s">
        <v>5006</v>
      </c>
      <c r="D169" s="22"/>
      <c r="E169" s="53" t="s">
        <v>5005</v>
      </c>
      <c r="F169" s="53" t="s">
        <v>5007</v>
      </c>
      <c r="G169" s="39"/>
      <c r="H169" s="22"/>
      <c r="I169" s="136">
        <f t="shared" si="7"/>
        <v>8.9154616240266799E-2</v>
      </c>
      <c r="J169" s="137">
        <f t="shared" si="8"/>
        <v>0.80149999999999855</v>
      </c>
      <c r="K169" s="22" t="s">
        <v>17</v>
      </c>
      <c r="L169" s="17">
        <v>17.989999999999998</v>
      </c>
      <c r="M169" s="74">
        <f t="shared" si="9"/>
        <v>2.6984999999999997</v>
      </c>
      <c r="N169" s="17">
        <v>5.5</v>
      </c>
      <c r="O169" s="17">
        <v>8.99</v>
      </c>
      <c r="P169" s="22">
        <v>92</v>
      </c>
      <c r="Q169" s="39"/>
      <c r="R169" s="39"/>
      <c r="S169" s="39"/>
      <c r="T169" s="39"/>
      <c r="U169" s="39"/>
      <c r="V169" s="39"/>
    </row>
    <row r="170" spans="1:22">
      <c r="A170" s="36"/>
      <c r="B170" s="24" t="s">
        <v>5008</v>
      </c>
      <c r="C170" s="22" t="s">
        <v>5010</v>
      </c>
      <c r="D170" s="22"/>
      <c r="E170" s="53" t="s">
        <v>5009</v>
      </c>
      <c r="F170" s="53" t="s">
        <v>5011</v>
      </c>
      <c r="G170" s="39"/>
      <c r="H170" s="22"/>
      <c r="I170" s="136">
        <f t="shared" si="7"/>
        <v>-0.37279999999999991</v>
      </c>
      <c r="J170" s="137">
        <f t="shared" si="8"/>
        <v>-0.93199999999999972</v>
      </c>
      <c r="K170" s="22" t="s">
        <v>429</v>
      </c>
      <c r="L170" s="17">
        <v>9.48</v>
      </c>
      <c r="M170" s="74">
        <f t="shared" si="9"/>
        <v>1.4219999999999999</v>
      </c>
      <c r="N170" s="17">
        <v>6.49</v>
      </c>
      <c r="O170" s="17">
        <v>2.5</v>
      </c>
      <c r="P170" s="22">
        <v>435</v>
      </c>
      <c r="Q170" s="39"/>
      <c r="R170" s="39"/>
      <c r="S170" s="39"/>
      <c r="T170" s="39"/>
      <c r="U170" s="39"/>
      <c r="V170" s="39"/>
    </row>
    <row r="171" spans="1:22">
      <c r="A171" s="36"/>
      <c r="B171" s="24" t="s">
        <v>5012</v>
      </c>
      <c r="C171" s="22" t="s">
        <v>5014</v>
      </c>
      <c r="D171" s="22"/>
      <c r="E171" s="53" t="s">
        <v>5013</v>
      </c>
      <c r="F171" s="53" t="s">
        <v>5015</v>
      </c>
      <c r="G171" s="39"/>
      <c r="H171" s="22"/>
      <c r="I171" s="136">
        <f t="shared" si="7"/>
        <v>1.2590419392073879</v>
      </c>
      <c r="J171" s="137">
        <f t="shared" si="8"/>
        <v>32.722500000000011</v>
      </c>
      <c r="K171" s="22" t="s">
        <v>17</v>
      </c>
      <c r="L171" s="17">
        <v>78.05</v>
      </c>
      <c r="M171" s="74">
        <f t="shared" si="9"/>
        <v>11.7075</v>
      </c>
      <c r="N171" s="17">
        <v>7.63</v>
      </c>
      <c r="O171" s="17">
        <v>25.99</v>
      </c>
      <c r="P171" s="108">
        <v>104310</v>
      </c>
      <c r="Q171" s="39"/>
      <c r="R171" s="39"/>
      <c r="S171" s="39"/>
      <c r="T171" s="39"/>
      <c r="U171" s="39"/>
      <c r="V171" s="39"/>
    </row>
    <row r="172" spans="1:22">
      <c r="A172" s="36"/>
      <c r="B172" s="24" t="s">
        <v>5016</v>
      </c>
      <c r="C172" s="22" t="s">
        <v>5018</v>
      </c>
      <c r="D172" s="22"/>
      <c r="E172" s="53" t="s">
        <v>5017</v>
      </c>
      <c r="F172" s="53" t="s">
        <v>5019</v>
      </c>
      <c r="G172" s="39"/>
      <c r="H172" s="22"/>
      <c r="I172" s="136">
        <f t="shared" si="7"/>
        <v>0.52890143737166306</v>
      </c>
      <c r="J172" s="137">
        <f t="shared" si="8"/>
        <v>5.1514999999999986</v>
      </c>
      <c r="K172" s="22" t="s">
        <v>429</v>
      </c>
      <c r="L172" s="17">
        <v>23.99</v>
      </c>
      <c r="M172" s="74">
        <f t="shared" si="9"/>
        <v>3.5984999999999996</v>
      </c>
      <c r="N172" s="17">
        <v>5.5</v>
      </c>
      <c r="O172" s="17">
        <v>9.74</v>
      </c>
      <c r="P172" s="22" t="s">
        <v>29</v>
      </c>
      <c r="Q172" s="39"/>
      <c r="R172" s="39"/>
      <c r="S172" s="39"/>
      <c r="T172" s="39"/>
      <c r="U172" s="39"/>
      <c r="V172" s="39"/>
    </row>
    <row r="173" spans="1:22">
      <c r="A173" s="36"/>
      <c r="B173" s="24" t="s">
        <v>5020</v>
      </c>
      <c r="C173" s="22" t="s">
        <v>5022</v>
      </c>
      <c r="D173" s="22"/>
      <c r="E173" s="53" t="s">
        <v>5021</v>
      </c>
      <c r="F173" s="53" t="s">
        <v>5023</v>
      </c>
      <c r="G173" s="39"/>
      <c r="H173" s="22"/>
      <c r="I173" s="136">
        <f t="shared" si="7"/>
        <v>0.47704682054649228</v>
      </c>
      <c r="J173" s="137">
        <f t="shared" si="8"/>
        <v>94.450500000000005</v>
      </c>
      <c r="K173" s="22" t="s">
        <v>429</v>
      </c>
      <c r="L173" s="17">
        <v>350.73</v>
      </c>
      <c r="M173" s="74">
        <f t="shared" si="9"/>
        <v>52.609500000000004</v>
      </c>
      <c r="N173" s="17">
        <v>5.68</v>
      </c>
      <c r="O173" s="17">
        <v>197.99</v>
      </c>
      <c r="P173" s="108">
        <v>139990</v>
      </c>
      <c r="Q173" s="39"/>
      <c r="R173" s="39"/>
      <c r="S173" s="39"/>
      <c r="T173" s="39"/>
      <c r="U173" s="39"/>
      <c r="V173" s="39"/>
    </row>
    <row r="174" spans="1:22">
      <c r="A174" s="36"/>
      <c r="B174" s="24" t="s">
        <v>5024</v>
      </c>
      <c r="C174" s="22" t="s">
        <v>5026</v>
      </c>
      <c r="D174" s="22"/>
      <c r="E174" s="53" t="s">
        <v>5025</v>
      </c>
      <c r="F174" s="53" t="s">
        <v>5027</v>
      </c>
      <c r="G174" s="39"/>
      <c r="H174" s="22"/>
      <c r="I174" s="136">
        <f t="shared" si="7"/>
        <v>0.69793847640521811</v>
      </c>
      <c r="J174" s="137">
        <f t="shared" si="8"/>
        <v>43.334999999999994</v>
      </c>
      <c r="K174" s="22" t="s">
        <v>429</v>
      </c>
      <c r="L174" s="17">
        <v>130.5</v>
      </c>
      <c r="M174" s="74">
        <f t="shared" si="9"/>
        <v>19.574999999999999</v>
      </c>
      <c r="N174" s="17">
        <v>5.5</v>
      </c>
      <c r="O174" s="17">
        <v>62.09</v>
      </c>
      <c r="P174" s="108">
        <v>75880</v>
      </c>
      <c r="Q174" s="39"/>
      <c r="R174" s="39"/>
      <c r="S174" s="39"/>
      <c r="T174" s="39"/>
      <c r="U174" s="39"/>
      <c r="V174" s="39"/>
    </row>
    <row r="175" spans="1:22">
      <c r="A175" s="36"/>
      <c r="B175" s="24" t="s">
        <v>5028</v>
      </c>
      <c r="C175" s="22" t="s">
        <v>5030</v>
      </c>
      <c r="D175" s="22"/>
      <c r="E175" s="53" t="s">
        <v>5029</v>
      </c>
      <c r="F175" s="53" t="s">
        <v>5031</v>
      </c>
      <c r="G175" s="39"/>
      <c r="H175" s="22"/>
      <c r="I175" s="136">
        <f t="shared" si="7"/>
        <v>6.2892923180366364E-2</v>
      </c>
      <c r="J175" s="137">
        <f t="shared" si="8"/>
        <v>3.7414999999999949</v>
      </c>
      <c r="K175" s="22" t="s">
        <v>17</v>
      </c>
      <c r="L175" s="17">
        <v>95.99</v>
      </c>
      <c r="M175" s="74">
        <f t="shared" si="9"/>
        <v>14.398499999999999</v>
      </c>
      <c r="N175" s="17">
        <v>18.36</v>
      </c>
      <c r="O175" s="17">
        <v>59.49</v>
      </c>
      <c r="P175" s="108">
        <v>19919</v>
      </c>
      <c r="Q175" s="39"/>
      <c r="R175" s="39"/>
      <c r="S175" s="39"/>
      <c r="T175" s="39"/>
      <c r="U175" s="39"/>
      <c r="V175" s="39"/>
    </row>
    <row r="176" spans="1:22">
      <c r="A176" s="36"/>
      <c r="B176" s="24" t="s">
        <v>5032</v>
      </c>
      <c r="C176" s="22" t="s">
        <v>5034</v>
      </c>
      <c r="D176" s="22"/>
      <c r="E176" s="53" t="s">
        <v>5033</v>
      </c>
      <c r="F176" s="53" t="s">
        <v>5035</v>
      </c>
      <c r="G176" s="39"/>
      <c r="H176" s="22"/>
      <c r="I176" s="136">
        <f t="shared" si="7"/>
        <v>-4.8799999999999691E-2</v>
      </c>
      <c r="J176" s="137">
        <f t="shared" si="8"/>
        <v>-0.12199999999999922</v>
      </c>
      <c r="K176" s="22" t="s">
        <v>429</v>
      </c>
      <c r="L176" s="17">
        <v>9.48</v>
      </c>
      <c r="M176" s="74">
        <f t="shared" si="9"/>
        <v>1.4219999999999999</v>
      </c>
      <c r="N176" s="17">
        <v>5.68</v>
      </c>
      <c r="O176" s="17">
        <v>2.5</v>
      </c>
      <c r="P176" s="108">
        <v>985</v>
      </c>
      <c r="Q176" s="39"/>
      <c r="R176" s="39"/>
      <c r="S176" s="39"/>
      <c r="T176" s="39"/>
      <c r="U176" s="39"/>
      <c r="V176" s="39"/>
    </row>
    <row r="177" spans="1:22" s="50" customFormat="1">
      <c r="A177" s="36"/>
      <c r="B177" s="24" t="s">
        <v>5036</v>
      </c>
      <c r="C177" s="22" t="s">
        <v>5038</v>
      </c>
      <c r="D177" s="22"/>
      <c r="E177" s="53" t="s">
        <v>5037</v>
      </c>
      <c r="F177" s="53" t="s">
        <v>5039</v>
      </c>
      <c r="G177" s="39"/>
      <c r="H177" s="22"/>
      <c r="I177" s="136">
        <f t="shared" si="7"/>
        <v>-0.69566067240031271</v>
      </c>
      <c r="J177" s="137">
        <f t="shared" si="8"/>
        <v>-8.8974999999999991</v>
      </c>
      <c r="K177" s="22" t="s">
        <v>429</v>
      </c>
      <c r="L177" s="17">
        <v>11.05</v>
      </c>
      <c r="M177" s="74">
        <f t="shared" si="9"/>
        <v>1.6575</v>
      </c>
      <c r="N177" s="17">
        <v>5.5</v>
      </c>
      <c r="O177" s="17">
        <v>12.79</v>
      </c>
      <c r="P177" s="108">
        <v>54332</v>
      </c>
      <c r="Q177" s="39"/>
      <c r="R177" s="39"/>
      <c r="S177" s="53"/>
      <c r="T177" s="39"/>
      <c r="U177" s="39"/>
      <c r="V177" s="39"/>
    </row>
    <row r="178" spans="1:22" s="50" customFormat="1">
      <c r="A178" s="42"/>
      <c r="B178" s="43" t="s">
        <v>5040</v>
      </c>
      <c r="C178" s="47" t="s">
        <v>5042</v>
      </c>
      <c r="D178" s="47"/>
      <c r="E178" s="52" t="s">
        <v>5041</v>
      </c>
      <c r="F178" s="52" t="s">
        <v>5043</v>
      </c>
      <c r="H178" s="47"/>
      <c r="I178" s="97">
        <f t="shared" si="7"/>
        <v>2.3147999999999995</v>
      </c>
      <c r="J178" s="98">
        <f t="shared" si="8"/>
        <v>5.786999999999999</v>
      </c>
      <c r="K178" s="47" t="s">
        <v>17</v>
      </c>
      <c r="L178" s="49">
        <v>16.22</v>
      </c>
      <c r="M178" s="99">
        <f t="shared" si="9"/>
        <v>2.4329999999999998</v>
      </c>
      <c r="N178" s="17">
        <v>5.5</v>
      </c>
      <c r="O178" s="49">
        <v>2.5</v>
      </c>
      <c r="P178" s="82" t="s">
        <v>29</v>
      </c>
      <c r="S178" s="52" t="s">
        <v>5044</v>
      </c>
    </row>
    <row r="179" spans="1:22">
      <c r="A179" s="36"/>
      <c r="B179" s="24" t="s">
        <v>5046</v>
      </c>
      <c r="C179" s="22" t="s">
        <v>5045</v>
      </c>
      <c r="D179" s="22"/>
      <c r="E179" s="53" t="s">
        <v>5048</v>
      </c>
      <c r="F179" s="53" t="s">
        <v>5047</v>
      </c>
      <c r="G179" s="39"/>
      <c r="H179" s="22"/>
      <c r="I179" s="136">
        <f t="shared" si="7"/>
        <v>-0.99682080924855498</v>
      </c>
      <c r="J179" s="137">
        <f t="shared" si="8"/>
        <v>-5.1735000000000007</v>
      </c>
      <c r="K179" s="22" t="s">
        <v>429</v>
      </c>
      <c r="L179" s="17">
        <v>6.49</v>
      </c>
      <c r="M179" s="74">
        <f t="shared" si="9"/>
        <v>0.97350000000000003</v>
      </c>
      <c r="N179" s="17">
        <v>5.5</v>
      </c>
      <c r="O179" s="17">
        <v>5.19</v>
      </c>
      <c r="P179" s="108">
        <v>2089</v>
      </c>
      <c r="Q179" s="39"/>
      <c r="R179" s="39"/>
      <c r="S179" s="39"/>
      <c r="T179" s="39"/>
      <c r="U179" s="39"/>
      <c r="V179" s="39"/>
    </row>
    <row r="180" spans="1:22">
      <c r="A180" s="36"/>
      <c r="B180" s="24" t="s">
        <v>5051</v>
      </c>
      <c r="C180" s="22" t="s">
        <v>5049</v>
      </c>
      <c r="D180" s="22"/>
      <c r="E180" s="53" t="s">
        <v>5052</v>
      </c>
      <c r="F180" s="53" t="s">
        <v>5050</v>
      </c>
      <c r="G180" s="39"/>
      <c r="H180" s="22"/>
      <c r="I180" s="136">
        <f t="shared" si="7"/>
        <v>3.050468959356839E-2</v>
      </c>
      <c r="J180" s="137">
        <f t="shared" si="8"/>
        <v>0.68299999999999628</v>
      </c>
      <c r="K180" s="22" t="s">
        <v>429</v>
      </c>
      <c r="L180" s="17">
        <v>35.58</v>
      </c>
      <c r="M180" s="74">
        <f t="shared" si="9"/>
        <v>5.3369999999999997</v>
      </c>
      <c r="N180" s="17">
        <v>7.17</v>
      </c>
      <c r="O180" s="17">
        <v>22.39</v>
      </c>
      <c r="P180" s="108">
        <v>15674</v>
      </c>
      <c r="Q180" s="39"/>
      <c r="R180" s="39"/>
      <c r="S180" s="39"/>
      <c r="T180" s="39"/>
      <c r="U180" s="39"/>
      <c r="V180" s="39"/>
    </row>
    <row r="181" spans="1:22">
      <c r="A181" s="36"/>
      <c r="B181" s="24" t="s">
        <v>5053</v>
      </c>
      <c r="C181" s="22" t="s">
        <v>5054</v>
      </c>
      <c r="D181" s="22"/>
      <c r="E181" s="53" t="s">
        <v>5056</v>
      </c>
      <c r="F181" s="53" t="s">
        <v>5055</v>
      </c>
      <c r="G181" s="39"/>
      <c r="H181" s="22"/>
      <c r="I181" s="136">
        <f t="shared" si="7"/>
        <v>-8.1710709318498026E-2</v>
      </c>
      <c r="J181" s="137">
        <f t="shared" si="8"/>
        <v>-0.5875000000000008</v>
      </c>
      <c r="K181" s="22" t="s">
        <v>429</v>
      </c>
      <c r="L181" s="17">
        <v>14.45</v>
      </c>
      <c r="M181" s="74">
        <f t="shared" si="9"/>
        <v>2.1675</v>
      </c>
      <c r="N181" s="17">
        <v>5.68</v>
      </c>
      <c r="O181" s="17">
        <v>7.19</v>
      </c>
      <c r="P181" s="108">
        <v>101687</v>
      </c>
      <c r="Q181" s="39"/>
      <c r="R181" s="39"/>
      <c r="S181" s="39"/>
      <c r="T181" s="39"/>
      <c r="U181" s="39"/>
      <c r="V181" s="39"/>
    </row>
    <row r="182" spans="1:22">
      <c r="A182" s="36"/>
      <c r="B182" s="24" t="s">
        <v>5057</v>
      </c>
      <c r="C182" s="22" t="s">
        <v>5058</v>
      </c>
      <c r="D182" s="22"/>
      <c r="E182" s="53" t="s">
        <v>5060</v>
      </c>
      <c r="F182" s="53" t="s">
        <v>5059</v>
      </c>
      <c r="G182" s="39"/>
      <c r="H182" s="22"/>
      <c r="I182" s="136">
        <f t="shared" si="7"/>
        <v>0.78700000000000014</v>
      </c>
      <c r="J182" s="137">
        <f t="shared" si="8"/>
        <v>7.870000000000001</v>
      </c>
      <c r="K182" s="22" t="s">
        <v>17</v>
      </c>
      <c r="L182" s="17">
        <v>30</v>
      </c>
      <c r="M182" s="74">
        <f t="shared" si="9"/>
        <v>4.5</v>
      </c>
      <c r="N182" s="17">
        <v>7.63</v>
      </c>
      <c r="O182" s="17">
        <v>10</v>
      </c>
      <c r="P182" s="108">
        <v>350</v>
      </c>
      <c r="Q182" s="39"/>
      <c r="R182" s="39"/>
      <c r="S182" s="39"/>
      <c r="T182" s="39"/>
      <c r="U182" s="39"/>
      <c r="V182" s="39"/>
    </row>
    <row r="183" spans="1:22">
      <c r="A183" s="36"/>
      <c r="B183" s="24" t="s">
        <v>5063</v>
      </c>
      <c r="C183" s="22" t="s">
        <v>5062</v>
      </c>
      <c r="D183" s="22"/>
      <c r="E183" s="53" t="s">
        <v>5064</v>
      </c>
      <c r="F183" s="53" t="s">
        <v>5061</v>
      </c>
      <c r="G183" s="39"/>
      <c r="H183" s="22"/>
      <c r="I183" s="136">
        <f t="shared" si="7"/>
        <v>0.59616199047114904</v>
      </c>
      <c r="J183" s="137">
        <f t="shared" si="8"/>
        <v>11.261500000000005</v>
      </c>
      <c r="K183" s="22" t="s">
        <v>17</v>
      </c>
      <c r="L183" s="17">
        <v>44.99</v>
      </c>
      <c r="M183" s="74">
        <f t="shared" si="9"/>
        <v>6.7484999999999999</v>
      </c>
      <c r="N183" s="17">
        <v>8.09</v>
      </c>
      <c r="O183" s="17">
        <v>18.89</v>
      </c>
      <c r="P183" s="108">
        <v>31079</v>
      </c>
      <c r="Q183" s="39"/>
      <c r="R183" s="39"/>
      <c r="S183" s="39"/>
      <c r="T183" s="39"/>
      <c r="U183" s="39"/>
      <c r="V183" s="39"/>
    </row>
    <row r="184" spans="1:22">
      <c r="A184" s="36"/>
      <c r="B184" s="24" t="s">
        <v>5065</v>
      </c>
      <c r="C184" s="22" t="s">
        <v>5066</v>
      </c>
      <c r="D184" s="22"/>
      <c r="E184" s="53" t="s">
        <v>5068</v>
      </c>
      <c r="F184" s="53" t="s">
        <v>5067</v>
      </c>
      <c r="G184" s="39"/>
      <c r="H184" s="22"/>
      <c r="I184" s="136">
        <f t="shared" si="7"/>
        <v>-0.47550708530147268</v>
      </c>
      <c r="J184" s="137">
        <f t="shared" si="8"/>
        <v>-17.113500000000002</v>
      </c>
      <c r="K184" s="22" t="s">
        <v>429</v>
      </c>
      <c r="L184" s="17">
        <v>33.89</v>
      </c>
      <c r="M184" s="74">
        <f t="shared" si="9"/>
        <v>5.0834999999999999</v>
      </c>
      <c r="N184" s="17">
        <v>9.93</v>
      </c>
      <c r="O184" s="17">
        <v>35.99</v>
      </c>
      <c r="P184" s="108">
        <v>9556</v>
      </c>
      <c r="Q184" s="39"/>
      <c r="R184" s="39"/>
      <c r="S184" s="39"/>
      <c r="T184" s="39"/>
      <c r="U184" s="39"/>
      <c r="V184" s="39"/>
    </row>
    <row r="185" spans="1:22">
      <c r="A185" s="36"/>
      <c r="B185" s="24" t="s">
        <v>5069</v>
      </c>
      <c r="C185" s="22" t="s">
        <v>5071</v>
      </c>
      <c r="D185" s="22"/>
      <c r="E185" s="53" t="s">
        <v>5070</v>
      </c>
      <c r="F185" s="53" t="s">
        <v>5072</v>
      </c>
      <c r="G185" s="39"/>
      <c r="H185" s="22"/>
      <c r="I185" s="136">
        <f t="shared" si="7"/>
        <v>1.2098000000000002</v>
      </c>
      <c r="J185" s="137">
        <f t="shared" si="8"/>
        <v>3.0245000000000006</v>
      </c>
      <c r="K185" s="22" t="s">
        <v>429</v>
      </c>
      <c r="L185" s="17">
        <v>12.97</v>
      </c>
      <c r="M185" s="74">
        <f t="shared" si="9"/>
        <v>1.9455</v>
      </c>
      <c r="N185" s="17">
        <v>5.5</v>
      </c>
      <c r="O185" s="17">
        <v>2.5</v>
      </c>
      <c r="P185" s="108">
        <v>40620</v>
      </c>
      <c r="Q185" s="39"/>
      <c r="R185" s="39"/>
      <c r="S185" s="39"/>
      <c r="T185" s="39"/>
      <c r="U185" s="39"/>
      <c r="V185" s="39"/>
    </row>
    <row r="186" spans="1:22">
      <c r="A186" s="36"/>
      <c r="B186" s="24" t="s">
        <v>5073</v>
      </c>
      <c r="C186" s="22" t="s">
        <v>5074</v>
      </c>
      <c r="D186" s="22"/>
      <c r="E186" s="53" t="s">
        <v>5076</v>
      </c>
      <c r="F186" s="53" t="s">
        <v>5075</v>
      </c>
      <c r="G186" s="39"/>
      <c r="H186" s="22"/>
      <c r="I186" s="136">
        <f t="shared" si="7"/>
        <v>-0.84031049250535339</v>
      </c>
      <c r="J186" s="137">
        <f t="shared" si="8"/>
        <v>-7.8485000000000005</v>
      </c>
      <c r="K186" s="22" t="s">
        <v>429</v>
      </c>
      <c r="L186" s="17">
        <v>10.19</v>
      </c>
      <c r="M186" s="74">
        <f t="shared" si="9"/>
        <v>1.5285</v>
      </c>
      <c r="N186" s="17">
        <v>7.17</v>
      </c>
      <c r="O186" s="17">
        <v>9.34</v>
      </c>
      <c r="P186" s="22">
        <v>713</v>
      </c>
      <c r="Q186" s="39"/>
      <c r="R186" s="39"/>
      <c r="S186" s="39"/>
      <c r="T186" s="39"/>
      <c r="U186" s="39"/>
      <c r="V186" s="39"/>
    </row>
    <row r="187" spans="1:22" s="50" customFormat="1">
      <c r="A187" s="36"/>
      <c r="B187" s="109" t="s">
        <v>5079</v>
      </c>
      <c r="C187" s="22" t="s">
        <v>5078</v>
      </c>
      <c r="D187" s="22"/>
      <c r="E187" s="53" t="s">
        <v>5080</v>
      </c>
      <c r="F187" s="53" t="s">
        <v>5077</v>
      </c>
      <c r="G187" s="39"/>
      <c r="H187" s="22"/>
      <c r="I187" s="136">
        <f t="shared" si="7"/>
        <v>-0.22138186573670451</v>
      </c>
      <c r="J187" s="137">
        <f t="shared" si="8"/>
        <v>-5.0785000000000018</v>
      </c>
      <c r="K187" s="22" t="s">
        <v>17</v>
      </c>
      <c r="L187" s="17">
        <v>29.99</v>
      </c>
      <c r="M187" s="74">
        <f t="shared" si="9"/>
        <v>4.4984999999999999</v>
      </c>
      <c r="N187" s="17">
        <v>7.63</v>
      </c>
      <c r="O187" s="17">
        <v>22.94</v>
      </c>
      <c r="P187" s="108">
        <v>12568</v>
      </c>
      <c r="Q187" s="39"/>
      <c r="R187" s="39"/>
      <c r="S187" s="53"/>
      <c r="T187" s="39"/>
      <c r="U187" s="39"/>
      <c r="V187" s="39"/>
    </row>
    <row r="188" spans="1:22">
      <c r="A188" s="40"/>
      <c r="B188" s="24" t="s">
        <v>5081</v>
      </c>
      <c r="C188" s="22" t="s">
        <v>5083</v>
      </c>
      <c r="D188" s="22"/>
      <c r="E188" s="53" t="s">
        <v>5084</v>
      </c>
      <c r="F188" s="53" t="s">
        <v>5082</v>
      </c>
      <c r="G188" s="39"/>
      <c r="H188" s="22"/>
      <c r="I188" s="136">
        <f t="shared" si="7"/>
        <v>3.7765</v>
      </c>
      <c r="J188" s="137">
        <f t="shared" si="8"/>
        <v>3.7765</v>
      </c>
      <c r="K188" s="22" t="s">
        <v>17</v>
      </c>
      <c r="L188" s="17">
        <v>12.09</v>
      </c>
      <c r="M188" s="74">
        <f t="shared" si="9"/>
        <v>1.8134999999999999</v>
      </c>
      <c r="N188" s="17">
        <v>5.5</v>
      </c>
      <c r="O188" s="17">
        <v>1</v>
      </c>
      <c r="P188" s="108">
        <v>34142</v>
      </c>
      <c r="Q188" s="39"/>
      <c r="R188" s="39"/>
      <c r="S188" s="39"/>
      <c r="T188" s="39"/>
      <c r="U188" s="39"/>
      <c r="V188" s="39"/>
    </row>
    <row r="189" spans="1:22">
      <c r="A189" s="36"/>
      <c r="B189" s="24" t="s">
        <v>5085</v>
      </c>
      <c r="C189" s="22" t="s">
        <v>5087</v>
      </c>
      <c r="D189" s="22"/>
      <c r="E189" s="53" t="s">
        <v>5088</v>
      </c>
      <c r="F189" s="53" t="s">
        <v>5086</v>
      </c>
      <c r="G189" s="39"/>
      <c r="H189" s="22"/>
      <c r="I189" s="136">
        <f t="shared" si="7"/>
        <v>1.7526999999999997</v>
      </c>
      <c r="J189" s="137">
        <f t="shared" si="8"/>
        <v>17.526999999999997</v>
      </c>
      <c r="K189" s="22" t="s">
        <v>17</v>
      </c>
      <c r="L189" s="17">
        <v>40.82</v>
      </c>
      <c r="M189" s="74">
        <f t="shared" si="9"/>
        <v>6.1230000000000002</v>
      </c>
      <c r="N189" s="17">
        <v>7.17</v>
      </c>
      <c r="O189" s="17">
        <v>10</v>
      </c>
      <c r="P189" s="108">
        <v>60302</v>
      </c>
      <c r="Q189" s="39"/>
      <c r="R189" s="39"/>
      <c r="S189" s="39"/>
      <c r="T189" s="39"/>
      <c r="U189" s="39"/>
      <c r="V189" s="39"/>
    </row>
    <row r="190" spans="1:22">
      <c r="A190" s="36"/>
      <c r="B190" s="24" t="s">
        <v>5089</v>
      </c>
      <c r="C190" s="22" t="s">
        <v>5091</v>
      </c>
      <c r="D190" s="22"/>
      <c r="E190" s="53" t="s">
        <v>5092</v>
      </c>
      <c r="F190" s="53" t="s">
        <v>5090</v>
      </c>
      <c r="G190" s="39"/>
      <c r="H190" s="22"/>
      <c r="I190" s="136">
        <f t="shared" si="7"/>
        <v>5.1977333333333338</v>
      </c>
      <c r="J190" s="137">
        <f t="shared" si="8"/>
        <v>19.491500000000002</v>
      </c>
      <c r="K190" s="22" t="s">
        <v>17</v>
      </c>
      <c r="L190" s="17">
        <v>38.99</v>
      </c>
      <c r="M190" s="74">
        <f t="shared" si="9"/>
        <v>5.8485000000000005</v>
      </c>
      <c r="N190" s="17">
        <v>9.9</v>
      </c>
      <c r="O190" s="17">
        <v>3.75</v>
      </c>
      <c r="P190" s="108" t="s">
        <v>29</v>
      </c>
      <c r="Q190" s="39"/>
      <c r="R190" s="39"/>
      <c r="S190" s="39"/>
      <c r="T190" s="39"/>
      <c r="U190" s="39"/>
      <c r="V190" s="39"/>
    </row>
    <row r="191" spans="1:22">
      <c r="A191" s="36"/>
      <c r="B191" s="24" t="s">
        <v>5093</v>
      </c>
      <c r="C191" s="22" t="s">
        <v>5095</v>
      </c>
      <c r="D191" s="22"/>
      <c r="E191" s="53" t="s">
        <v>5096</v>
      </c>
      <c r="F191" s="53" t="s">
        <v>5094</v>
      </c>
      <c r="G191" s="39"/>
      <c r="H191" s="22"/>
      <c r="I191" s="136">
        <f t="shared" si="7"/>
        <v>8.0737500000000004</v>
      </c>
      <c r="J191" s="137">
        <f t="shared" si="8"/>
        <v>16.147500000000001</v>
      </c>
      <c r="K191" s="22" t="s">
        <v>17</v>
      </c>
      <c r="L191" s="17">
        <v>21.35</v>
      </c>
      <c r="M191" s="74">
        <f t="shared" si="9"/>
        <v>3.2025000000000001</v>
      </c>
      <c r="N191" s="17"/>
      <c r="O191" s="17">
        <v>2</v>
      </c>
      <c r="P191" s="108" t="s">
        <v>29</v>
      </c>
      <c r="Q191" s="39"/>
      <c r="R191" s="39"/>
      <c r="S191" s="39"/>
      <c r="T191" s="39"/>
      <c r="U191" s="39"/>
      <c r="V191" s="39"/>
    </row>
    <row r="192" spans="1:22">
      <c r="A192" s="36"/>
      <c r="B192" s="24" t="s">
        <v>5097</v>
      </c>
      <c r="C192" s="22" t="s">
        <v>5099</v>
      </c>
      <c r="D192" s="22"/>
      <c r="E192" s="53" t="s">
        <v>5100</v>
      </c>
      <c r="F192" s="53" t="s">
        <v>5098</v>
      </c>
      <c r="G192" s="39"/>
      <c r="H192" s="22"/>
      <c r="I192" s="136">
        <f t="shared" si="7"/>
        <v>1.1453333333333333</v>
      </c>
      <c r="J192" s="137">
        <f t="shared" si="8"/>
        <v>5.1539999999999999</v>
      </c>
      <c r="K192" s="22" t="s">
        <v>429</v>
      </c>
      <c r="L192" s="17">
        <v>18.04</v>
      </c>
      <c r="M192" s="74">
        <f t="shared" si="9"/>
        <v>2.706</v>
      </c>
      <c r="N192" s="17">
        <v>5.68</v>
      </c>
      <c r="O192" s="17">
        <v>4.5</v>
      </c>
      <c r="P192" s="108">
        <v>11228</v>
      </c>
      <c r="Q192" s="39"/>
      <c r="R192" s="39"/>
      <c r="S192" s="39"/>
      <c r="T192" s="39"/>
      <c r="U192" s="39"/>
      <c r="V192" s="39"/>
    </row>
    <row r="193" spans="1:22" s="50" customFormat="1">
      <c r="A193" s="55"/>
      <c r="B193" s="43" t="s">
        <v>5101</v>
      </c>
      <c r="C193" s="47" t="s">
        <v>5103</v>
      </c>
      <c r="D193" s="47"/>
      <c r="E193" s="52" t="s">
        <v>5104</v>
      </c>
      <c r="F193" s="52" t="s">
        <v>5102</v>
      </c>
      <c r="H193" s="47"/>
      <c r="I193" s="97">
        <f t="shared" si="7"/>
        <v>0.54328571428571426</v>
      </c>
      <c r="J193" s="98">
        <f t="shared" si="8"/>
        <v>1.9015</v>
      </c>
      <c r="K193" s="47" t="s">
        <v>429</v>
      </c>
      <c r="L193" s="49">
        <v>13.99</v>
      </c>
      <c r="M193" s="99">
        <f t="shared" si="9"/>
        <v>2.0985</v>
      </c>
      <c r="N193" s="49">
        <v>6.49</v>
      </c>
      <c r="O193" s="49">
        <v>3.5</v>
      </c>
      <c r="P193" s="82">
        <v>193</v>
      </c>
      <c r="S193" s="52" t="s">
        <v>5105</v>
      </c>
    </row>
    <row r="194" spans="1:22">
      <c r="A194" s="40">
        <v>44687</v>
      </c>
      <c r="B194" s="24" t="s">
        <v>5106</v>
      </c>
      <c r="C194" s="22" t="s">
        <v>5108</v>
      </c>
      <c r="D194" s="22"/>
      <c r="E194" s="53" t="s">
        <v>5107</v>
      </c>
      <c r="F194" s="53" t="s">
        <v>5109</v>
      </c>
      <c r="G194" s="39"/>
      <c r="H194" s="22"/>
      <c r="I194" s="136">
        <f t="shared" ref="I194:I231" si="10">J194/O194</f>
        <v>-0.95364963503649636</v>
      </c>
      <c r="J194" s="137">
        <f t="shared" ref="J194:J230" si="11">L194-N194-O194-M194</f>
        <v>-9.1455000000000002</v>
      </c>
      <c r="K194" s="22" t="s">
        <v>429</v>
      </c>
      <c r="L194" s="17">
        <v>4.97</v>
      </c>
      <c r="M194" s="74">
        <f t="shared" ref="M194:M230" si="12">L194*15%</f>
        <v>0.74549999999999994</v>
      </c>
      <c r="N194" s="17">
        <v>3.78</v>
      </c>
      <c r="O194" s="17">
        <v>9.59</v>
      </c>
      <c r="P194" s="22" t="s">
        <v>29</v>
      </c>
      <c r="Q194" s="39"/>
      <c r="R194" s="39"/>
      <c r="S194" s="39"/>
      <c r="T194" s="39"/>
      <c r="U194" s="39"/>
      <c r="V194" s="39"/>
    </row>
    <row r="195" spans="1:22">
      <c r="A195" s="36"/>
      <c r="B195" s="24" t="s">
        <v>5110</v>
      </c>
      <c r="C195" s="22" t="s">
        <v>5112</v>
      </c>
      <c r="D195" s="22"/>
      <c r="E195" s="53" t="s">
        <v>5111</v>
      </c>
      <c r="F195" s="53" t="s">
        <v>5113</v>
      </c>
      <c r="G195" s="39"/>
      <c r="H195" s="22"/>
      <c r="I195" s="136">
        <f t="shared" si="10"/>
        <v>1.5335333333333334</v>
      </c>
      <c r="J195" s="137">
        <f t="shared" si="11"/>
        <v>11.5015</v>
      </c>
      <c r="K195" s="22" t="s">
        <v>1839</v>
      </c>
      <c r="L195" s="17">
        <v>29.99</v>
      </c>
      <c r="M195" s="74">
        <f t="shared" si="12"/>
        <v>4.4984999999999999</v>
      </c>
      <c r="N195" s="17">
        <v>6.49</v>
      </c>
      <c r="O195" s="17">
        <v>7.5</v>
      </c>
      <c r="P195" s="108">
        <v>27795</v>
      </c>
      <c r="Q195" s="39"/>
      <c r="R195" s="39"/>
      <c r="S195" s="39"/>
      <c r="T195" s="39"/>
      <c r="U195" s="39"/>
      <c r="V195" s="39"/>
    </row>
    <row r="196" spans="1:22">
      <c r="A196" s="36"/>
      <c r="B196" s="24" t="s">
        <v>5114</v>
      </c>
      <c r="C196" s="22" t="s">
        <v>5116</v>
      </c>
      <c r="D196" s="22"/>
      <c r="E196" s="53" t="s">
        <v>5115</v>
      </c>
      <c r="F196" s="53" t="s">
        <v>5117</v>
      </c>
      <c r="G196" s="39"/>
      <c r="H196" s="22"/>
      <c r="I196" s="136">
        <f t="shared" si="10"/>
        <v>2.3543157894736844</v>
      </c>
      <c r="J196" s="137">
        <f t="shared" si="11"/>
        <v>11.183</v>
      </c>
      <c r="K196" s="22" t="s">
        <v>429</v>
      </c>
      <c r="L196" s="17">
        <v>26.38</v>
      </c>
      <c r="M196" s="74">
        <f t="shared" si="12"/>
        <v>3.9569999999999999</v>
      </c>
      <c r="N196" s="17">
        <v>6.49</v>
      </c>
      <c r="O196" s="17">
        <v>4.75</v>
      </c>
      <c r="P196" s="108">
        <v>30729</v>
      </c>
      <c r="Q196" s="39"/>
      <c r="R196" s="39"/>
      <c r="S196" s="39"/>
      <c r="T196" s="39"/>
      <c r="U196" s="39"/>
      <c r="V196" s="39"/>
    </row>
    <row r="197" spans="1:22" s="50" customFormat="1">
      <c r="A197" s="36"/>
      <c r="B197" s="24" t="s">
        <v>5118</v>
      </c>
      <c r="C197" s="22" t="s">
        <v>5120</v>
      </c>
      <c r="D197" s="22"/>
      <c r="E197" s="53" t="s">
        <v>5119</v>
      </c>
      <c r="F197" s="53" t="s">
        <v>5121</v>
      </c>
      <c r="G197" s="39"/>
      <c r="H197" s="22"/>
      <c r="I197" s="136">
        <f t="shared" si="10"/>
        <v>3.1548888888888889</v>
      </c>
      <c r="J197" s="137">
        <f t="shared" si="11"/>
        <v>21.295500000000001</v>
      </c>
      <c r="K197" s="22" t="s">
        <v>429</v>
      </c>
      <c r="L197" s="17">
        <v>40.630000000000003</v>
      </c>
      <c r="M197" s="74">
        <f t="shared" si="12"/>
        <v>6.0945</v>
      </c>
      <c r="N197" s="17">
        <v>6.49</v>
      </c>
      <c r="O197" s="17">
        <v>6.75</v>
      </c>
      <c r="P197" s="108">
        <v>9656</v>
      </c>
      <c r="Q197" s="39"/>
      <c r="R197" s="39"/>
      <c r="S197" s="39"/>
      <c r="T197" s="39"/>
      <c r="U197" s="39"/>
      <c r="V197" s="39"/>
    </row>
    <row r="198" spans="1:22">
      <c r="A198" s="40"/>
      <c r="B198" s="24" t="s">
        <v>5122</v>
      </c>
      <c r="C198" s="22" t="s">
        <v>5124</v>
      </c>
      <c r="D198" s="22"/>
      <c r="E198" s="53" t="s">
        <v>5123</v>
      </c>
      <c r="F198" s="53" t="s">
        <v>5125</v>
      </c>
      <c r="G198" s="39"/>
      <c r="H198" s="22"/>
      <c r="I198" s="136">
        <f t="shared" si="10"/>
        <v>1.1126395712371593</v>
      </c>
      <c r="J198" s="137">
        <f t="shared" si="11"/>
        <v>24.911999999999999</v>
      </c>
      <c r="K198" s="22" t="s">
        <v>1839</v>
      </c>
      <c r="L198" s="17">
        <v>62.12</v>
      </c>
      <c r="M198" s="74">
        <f t="shared" si="12"/>
        <v>9.3179999999999996</v>
      </c>
      <c r="N198" s="17">
        <v>5.5</v>
      </c>
      <c r="O198" s="17">
        <v>22.39</v>
      </c>
      <c r="P198" s="108" t="s">
        <v>29</v>
      </c>
      <c r="Q198" s="39"/>
      <c r="R198" s="39"/>
      <c r="S198" s="39"/>
      <c r="T198" s="39"/>
      <c r="U198" s="39"/>
      <c r="V198" s="39"/>
    </row>
    <row r="199" spans="1:22">
      <c r="A199" s="36"/>
      <c r="B199" s="24" t="s">
        <v>5126</v>
      </c>
      <c r="C199" s="22" t="s">
        <v>5128</v>
      </c>
      <c r="D199" s="22"/>
      <c r="E199" s="53" t="s">
        <v>5127</v>
      </c>
      <c r="F199" s="53" t="s">
        <v>5129</v>
      </c>
      <c r="G199" s="39"/>
      <c r="H199" s="22"/>
      <c r="I199" s="136">
        <f t="shared" si="10"/>
        <v>1.5320000000000003</v>
      </c>
      <c r="J199" s="137">
        <f t="shared" si="11"/>
        <v>9.5750000000000011</v>
      </c>
      <c r="K199" s="22" t="s">
        <v>1839</v>
      </c>
      <c r="L199" s="17">
        <v>25.3</v>
      </c>
      <c r="M199" s="74">
        <f t="shared" si="12"/>
        <v>3.7949999999999999</v>
      </c>
      <c r="N199" s="17">
        <v>5.68</v>
      </c>
      <c r="O199" s="17">
        <v>6.25</v>
      </c>
      <c r="P199" s="108">
        <v>9238</v>
      </c>
      <c r="Q199" s="39"/>
      <c r="R199" s="39"/>
      <c r="S199" s="39"/>
      <c r="T199" s="39"/>
      <c r="U199" s="39"/>
      <c r="V199" s="39"/>
    </row>
    <row r="200" spans="1:22">
      <c r="A200" s="36"/>
      <c r="B200" s="24" t="s">
        <v>5131</v>
      </c>
      <c r="C200" s="22" t="s">
        <v>5132</v>
      </c>
      <c r="D200" s="22"/>
      <c r="E200" s="53" t="s">
        <v>5130</v>
      </c>
      <c r="F200" s="53" t="s">
        <v>5133</v>
      </c>
      <c r="G200" s="39"/>
      <c r="H200" s="22"/>
      <c r="I200" s="136">
        <f t="shared" si="10"/>
        <v>2.9739999999999993</v>
      </c>
      <c r="J200" s="137">
        <f t="shared" si="11"/>
        <v>6.6914999999999987</v>
      </c>
      <c r="K200" s="22" t="s">
        <v>429</v>
      </c>
      <c r="L200" s="17">
        <v>16.989999999999998</v>
      </c>
      <c r="M200" s="74">
        <f t="shared" si="12"/>
        <v>2.5484999999999998</v>
      </c>
      <c r="N200" s="17">
        <v>5.5</v>
      </c>
      <c r="O200" s="17">
        <v>2.25</v>
      </c>
      <c r="P200" s="108">
        <v>147029</v>
      </c>
      <c r="Q200" s="39"/>
      <c r="R200" s="39"/>
      <c r="S200" s="39"/>
      <c r="T200" s="39"/>
      <c r="U200" s="39"/>
      <c r="V200" s="39"/>
    </row>
    <row r="201" spans="1:22">
      <c r="A201" s="36"/>
      <c r="B201" s="24" t="s">
        <v>5134</v>
      </c>
      <c r="C201" s="22" t="s">
        <v>5136</v>
      </c>
      <c r="D201" s="22"/>
      <c r="E201" s="53" t="s">
        <v>5135</v>
      </c>
      <c r="F201" s="53" t="s">
        <v>5137</v>
      </c>
      <c r="G201" s="39"/>
      <c r="H201" s="22"/>
      <c r="I201" s="136">
        <f t="shared" si="10"/>
        <v>1.4698823529411764</v>
      </c>
      <c r="J201" s="137">
        <f t="shared" si="11"/>
        <v>6.2469999999999999</v>
      </c>
      <c r="K201" s="22" t="s">
        <v>429</v>
      </c>
      <c r="L201" s="17">
        <v>18.82</v>
      </c>
      <c r="M201" s="74">
        <f t="shared" si="12"/>
        <v>2.823</v>
      </c>
      <c r="N201" s="17">
        <v>5.5</v>
      </c>
      <c r="O201" s="17">
        <v>4.25</v>
      </c>
      <c r="P201" s="108">
        <v>25618</v>
      </c>
      <c r="Q201" s="39"/>
      <c r="R201" s="39"/>
      <c r="S201" s="39"/>
      <c r="T201" s="39"/>
      <c r="U201" s="39"/>
      <c r="V201" s="39"/>
    </row>
    <row r="202" spans="1:22">
      <c r="A202" s="36"/>
      <c r="B202" s="24" t="s">
        <v>5138</v>
      </c>
      <c r="C202" s="22" t="s">
        <v>5140</v>
      </c>
      <c r="D202" s="22"/>
      <c r="E202" s="53" t="s">
        <v>5139</v>
      </c>
      <c r="F202" s="53" t="s">
        <v>5141</v>
      </c>
      <c r="G202" s="39"/>
      <c r="H202" s="22"/>
      <c r="I202" s="136">
        <f t="shared" si="10"/>
        <v>-8.1139247909234449E-2</v>
      </c>
      <c r="J202" s="137">
        <f t="shared" si="11"/>
        <v>-13.873999999999999</v>
      </c>
      <c r="K202" s="22" t="s">
        <v>1839</v>
      </c>
      <c r="L202" s="17">
        <v>194.36</v>
      </c>
      <c r="M202" s="74">
        <f t="shared" si="12"/>
        <v>29.154</v>
      </c>
      <c r="N202" s="17">
        <v>8.09</v>
      </c>
      <c r="O202" s="17">
        <v>170.99</v>
      </c>
      <c r="P202" s="108">
        <v>109366</v>
      </c>
      <c r="Q202" s="39"/>
      <c r="R202" s="39"/>
      <c r="S202" s="39"/>
      <c r="T202" s="39"/>
      <c r="U202" s="39"/>
      <c r="V202" s="39"/>
    </row>
    <row r="203" spans="1:22">
      <c r="A203" s="36"/>
      <c r="B203" s="24" t="s">
        <v>5142</v>
      </c>
      <c r="C203" s="22" t="s">
        <v>5144</v>
      </c>
      <c r="D203" s="22"/>
      <c r="E203" s="53" t="s">
        <v>5143</v>
      </c>
      <c r="F203" s="53" t="s">
        <v>5145</v>
      </c>
      <c r="G203" s="39"/>
      <c r="H203" s="22"/>
      <c r="I203" s="136">
        <f t="shared" si="10"/>
        <v>0.40970636215334411</v>
      </c>
      <c r="J203" s="137">
        <f t="shared" si="11"/>
        <v>7.5344999999999986</v>
      </c>
      <c r="K203" s="22" t="s">
        <v>1839</v>
      </c>
      <c r="L203" s="17">
        <v>36.97</v>
      </c>
      <c r="M203" s="74">
        <f t="shared" si="12"/>
        <v>5.5454999999999997</v>
      </c>
      <c r="N203" s="17">
        <v>5.5</v>
      </c>
      <c r="O203" s="17">
        <v>18.39</v>
      </c>
      <c r="P203" s="108">
        <v>37546</v>
      </c>
      <c r="Q203" s="39"/>
      <c r="R203" s="39"/>
      <c r="S203" s="39"/>
      <c r="T203" s="39"/>
      <c r="U203" s="39"/>
      <c r="V203" s="39"/>
    </row>
    <row r="204" spans="1:22">
      <c r="A204" s="36"/>
      <c r="B204" s="24" t="s">
        <v>5146</v>
      </c>
      <c r="C204" s="22" t="s">
        <v>5148</v>
      </c>
      <c r="D204" s="22"/>
      <c r="E204" s="53" t="s">
        <v>5147</v>
      </c>
      <c r="F204" s="53" t="s">
        <v>5149</v>
      </c>
      <c r="G204" s="39"/>
      <c r="H204" s="22"/>
      <c r="I204" s="136">
        <f t="shared" si="10"/>
        <v>2.7158823529411764</v>
      </c>
      <c r="J204" s="137">
        <f t="shared" si="11"/>
        <v>11.5425</v>
      </c>
      <c r="K204" s="22" t="s">
        <v>429</v>
      </c>
      <c r="L204" s="17">
        <v>25.05</v>
      </c>
      <c r="M204" s="74">
        <f t="shared" si="12"/>
        <v>3.7574999999999998</v>
      </c>
      <c r="N204" s="17">
        <v>5.5</v>
      </c>
      <c r="O204" s="17">
        <v>4.25</v>
      </c>
      <c r="P204" s="108">
        <v>17444</v>
      </c>
      <c r="Q204" s="39"/>
      <c r="R204" s="39"/>
      <c r="S204" s="39"/>
      <c r="T204" s="39"/>
      <c r="U204" s="39"/>
      <c r="V204" s="39"/>
    </row>
    <row r="205" spans="1:22">
      <c r="A205" s="36"/>
      <c r="B205" s="24" t="s">
        <v>5150</v>
      </c>
      <c r="C205" s="22" t="s">
        <v>5152</v>
      </c>
      <c r="D205" s="22"/>
      <c r="E205" s="53" t="s">
        <v>5151</v>
      </c>
      <c r="F205" s="53" t="s">
        <v>5153</v>
      </c>
      <c r="G205" s="39"/>
      <c r="H205" s="22"/>
      <c r="I205" s="136">
        <f t="shared" si="10"/>
        <v>2.0902857142857143</v>
      </c>
      <c r="J205" s="137">
        <f t="shared" si="11"/>
        <v>14.632000000000001</v>
      </c>
      <c r="K205" s="22" t="s">
        <v>429</v>
      </c>
      <c r="L205" s="17">
        <v>31.92</v>
      </c>
      <c r="M205" s="74">
        <f t="shared" si="12"/>
        <v>4.7880000000000003</v>
      </c>
      <c r="N205" s="17">
        <v>5.5</v>
      </c>
      <c r="O205" s="17">
        <v>7</v>
      </c>
      <c r="P205" s="108">
        <v>2470</v>
      </c>
      <c r="Q205" s="39"/>
      <c r="R205" s="39"/>
      <c r="S205" s="39"/>
      <c r="T205" s="39"/>
      <c r="U205" s="39"/>
      <c r="V205" s="39"/>
    </row>
    <row r="206" spans="1:22">
      <c r="A206" s="36"/>
      <c r="B206" s="24" t="s">
        <v>5154</v>
      </c>
      <c r="C206" s="22" t="s">
        <v>5156</v>
      </c>
      <c r="D206" s="22"/>
      <c r="E206" s="53" t="s">
        <v>5155</v>
      </c>
      <c r="F206" s="53" t="s">
        <v>5157</v>
      </c>
      <c r="G206" s="39"/>
      <c r="H206" s="22"/>
      <c r="I206" s="136">
        <f t="shared" si="10"/>
        <v>0.68249999999999944</v>
      </c>
      <c r="J206" s="137">
        <f t="shared" si="11"/>
        <v>0.68249999999999944</v>
      </c>
      <c r="K206" s="22" t="s">
        <v>429</v>
      </c>
      <c r="L206" s="17">
        <v>8.4499999999999993</v>
      </c>
      <c r="M206" s="74">
        <f t="shared" si="12"/>
        <v>1.2674999999999998</v>
      </c>
      <c r="N206" s="17">
        <v>5.5</v>
      </c>
      <c r="O206" s="17">
        <v>1</v>
      </c>
      <c r="P206" s="108">
        <v>18584</v>
      </c>
      <c r="Q206" s="39"/>
      <c r="R206" s="39"/>
      <c r="S206" s="39"/>
      <c r="T206" s="39"/>
      <c r="U206" s="39"/>
      <c r="V206" s="39"/>
    </row>
    <row r="207" spans="1:22" s="50" customFormat="1">
      <c r="A207" s="36"/>
      <c r="B207" s="24" t="s">
        <v>5159</v>
      </c>
      <c r="C207" s="22" t="s">
        <v>5161</v>
      </c>
      <c r="D207" s="22"/>
      <c r="E207" s="53" t="s">
        <v>5160</v>
      </c>
      <c r="F207" s="53" t="s">
        <v>5162</v>
      </c>
      <c r="G207" s="39"/>
      <c r="H207" s="22"/>
      <c r="I207" s="136">
        <f t="shared" si="10"/>
        <v>1.992941176470588</v>
      </c>
      <c r="J207" s="137">
        <f t="shared" si="11"/>
        <v>8.4699999999999989</v>
      </c>
      <c r="K207" s="22" t="s">
        <v>429</v>
      </c>
      <c r="L207" s="17">
        <v>22.6</v>
      </c>
      <c r="M207" s="74">
        <f t="shared" si="12"/>
        <v>3.39</v>
      </c>
      <c r="N207" s="17">
        <v>6.49</v>
      </c>
      <c r="O207" s="17">
        <v>4.25</v>
      </c>
      <c r="P207" s="108">
        <v>4215</v>
      </c>
      <c r="Q207" s="39"/>
      <c r="R207" s="53"/>
      <c r="S207" s="39"/>
      <c r="T207" s="39"/>
      <c r="U207" s="39"/>
      <c r="V207" s="39"/>
    </row>
    <row r="208" spans="1:22" s="50" customFormat="1">
      <c r="A208" s="42"/>
      <c r="B208" s="43" t="s">
        <v>5163</v>
      </c>
      <c r="C208" s="47" t="s">
        <v>5165</v>
      </c>
      <c r="D208" s="47"/>
      <c r="E208" s="52" t="s">
        <v>5164</v>
      </c>
      <c r="F208" s="52" t="s">
        <v>5166</v>
      </c>
      <c r="H208" s="47"/>
      <c r="I208" s="97">
        <f t="shared" si="10"/>
        <v>1.0832000000000002</v>
      </c>
      <c r="J208" s="98">
        <f t="shared" si="11"/>
        <v>6.7700000000000005</v>
      </c>
      <c r="K208" s="47" t="s">
        <v>429</v>
      </c>
      <c r="L208" s="49">
        <v>22</v>
      </c>
      <c r="M208" s="99">
        <f t="shared" si="12"/>
        <v>3.3</v>
      </c>
      <c r="N208" s="49">
        <v>5.68</v>
      </c>
      <c r="O208" s="49">
        <v>6.25</v>
      </c>
      <c r="P208" s="82">
        <v>2119</v>
      </c>
      <c r="S208" s="52" t="s">
        <v>5158</v>
      </c>
    </row>
    <row r="209" spans="1:22">
      <c r="A209" s="36"/>
      <c r="B209" s="24" t="s">
        <v>5167</v>
      </c>
      <c r="C209" s="22" t="s">
        <v>5168</v>
      </c>
      <c r="D209" s="22"/>
      <c r="E209" s="53" t="s">
        <v>5169</v>
      </c>
      <c r="F209" s="53" t="s">
        <v>5170</v>
      </c>
      <c r="G209" s="39"/>
      <c r="H209" s="22"/>
      <c r="I209" s="136">
        <f t="shared" si="10"/>
        <v>3.3065454545454545</v>
      </c>
      <c r="J209" s="137">
        <f t="shared" si="11"/>
        <v>9.093</v>
      </c>
      <c r="K209" s="22" t="s">
        <v>429</v>
      </c>
      <c r="L209" s="17">
        <v>18.38</v>
      </c>
      <c r="M209" s="74">
        <f t="shared" si="12"/>
        <v>2.7569999999999997</v>
      </c>
      <c r="N209" s="17">
        <v>3.78</v>
      </c>
      <c r="O209" s="17">
        <v>2.75</v>
      </c>
      <c r="P209" s="108">
        <v>30972</v>
      </c>
      <c r="Q209" s="39"/>
      <c r="R209" s="39"/>
      <c r="S209" s="39"/>
      <c r="T209" s="39"/>
      <c r="U209" s="39"/>
      <c r="V209" s="39"/>
    </row>
    <row r="210" spans="1:22">
      <c r="A210" s="36"/>
      <c r="B210" s="24" t="s">
        <v>5171</v>
      </c>
      <c r="C210" s="22" t="s">
        <v>5172</v>
      </c>
      <c r="D210" s="22"/>
      <c r="E210" s="53" t="s">
        <v>5173</v>
      </c>
      <c r="F210" s="53" t="s">
        <v>5174</v>
      </c>
      <c r="G210" s="39"/>
      <c r="H210" s="22"/>
      <c r="I210" s="136">
        <f t="shared" si="10"/>
        <v>1.6313000000000002</v>
      </c>
      <c r="J210" s="137">
        <f t="shared" si="11"/>
        <v>8.1565000000000012</v>
      </c>
      <c r="K210" s="22" t="s">
        <v>17</v>
      </c>
      <c r="L210" s="17">
        <v>29.89</v>
      </c>
      <c r="M210" s="74">
        <f t="shared" si="12"/>
        <v>4.4835000000000003</v>
      </c>
      <c r="N210" s="17">
        <v>12.25</v>
      </c>
      <c r="O210" s="17">
        <v>5</v>
      </c>
      <c r="P210" s="108">
        <v>3541</v>
      </c>
      <c r="Q210" s="39"/>
      <c r="R210" s="39"/>
      <c r="S210" s="39"/>
      <c r="T210" s="39"/>
      <c r="U210" s="39"/>
      <c r="V210" s="39"/>
    </row>
    <row r="211" spans="1:22">
      <c r="A211" s="36"/>
      <c r="B211" s="24" t="s">
        <v>5175</v>
      </c>
      <c r="C211" s="22" t="s">
        <v>5176</v>
      </c>
      <c r="D211" s="22"/>
      <c r="E211" s="53" t="s">
        <v>5177</v>
      </c>
      <c r="F211" s="53" t="s">
        <v>5178</v>
      </c>
      <c r="G211" s="39"/>
      <c r="H211" s="22"/>
      <c r="I211" s="136">
        <f t="shared" si="10"/>
        <v>2.6007272727272732</v>
      </c>
      <c r="J211" s="137">
        <f t="shared" si="11"/>
        <v>7.152000000000001</v>
      </c>
      <c r="K211" s="22" t="s">
        <v>17</v>
      </c>
      <c r="L211" s="17">
        <v>18.12</v>
      </c>
      <c r="M211" s="74">
        <f t="shared" si="12"/>
        <v>2.718</v>
      </c>
      <c r="N211" s="17">
        <v>5.5</v>
      </c>
      <c r="O211" s="17">
        <v>2.75</v>
      </c>
      <c r="P211" s="108">
        <v>41597</v>
      </c>
      <c r="Q211" s="39"/>
      <c r="R211" s="39"/>
      <c r="S211" s="39"/>
      <c r="T211" s="39"/>
      <c r="U211" s="39"/>
      <c r="V211" s="39"/>
    </row>
    <row r="212" spans="1:22">
      <c r="A212" s="36"/>
      <c r="B212" s="24" t="s">
        <v>5179</v>
      </c>
      <c r="C212" s="22" t="s">
        <v>5180</v>
      </c>
      <c r="D212" s="22"/>
      <c r="E212" s="53" t="s">
        <v>5181</v>
      </c>
      <c r="F212" s="53" t="s">
        <v>5182</v>
      </c>
      <c r="G212" s="39"/>
      <c r="H212" s="22"/>
      <c r="I212" s="136">
        <f t="shared" si="10"/>
        <v>1.6698333333333333</v>
      </c>
      <c r="J212" s="137">
        <f t="shared" si="11"/>
        <v>5.0095000000000001</v>
      </c>
      <c r="K212" s="22" t="s">
        <v>429</v>
      </c>
      <c r="L212" s="17">
        <v>13.87</v>
      </c>
      <c r="M212" s="74">
        <f t="shared" si="12"/>
        <v>2.0804999999999998</v>
      </c>
      <c r="N212" s="17">
        <v>3.78</v>
      </c>
      <c r="O212" s="17">
        <v>3</v>
      </c>
      <c r="P212" s="108">
        <v>33883</v>
      </c>
      <c r="Q212" s="39"/>
      <c r="R212" s="39"/>
      <c r="S212" s="39"/>
      <c r="T212" s="39"/>
      <c r="U212" s="39"/>
      <c r="V212" s="39"/>
    </row>
    <row r="213" spans="1:22">
      <c r="A213" s="36"/>
      <c r="B213" s="24" t="s">
        <v>5183</v>
      </c>
      <c r="C213" s="22" t="s">
        <v>5184</v>
      </c>
      <c r="D213" s="22"/>
      <c r="E213" s="53" t="s">
        <v>5185</v>
      </c>
      <c r="F213" s="53" t="s">
        <v>5186</v>
      </c>
      <c r="G213" s="39"/>
      <c r="H213" s="22"/>
      <c r="I213" s="136">
        <f t="shared" si="10"/>
        <v>1.8246000000000002</v>
      </c>
      <c r="J213" s="137">
        <f t="shared" si="11"/>
        <v>4.5615000000000006</v>
      </c>
      <c r="K213" s="22" t="s">
        <v>17</v>
      </c>
      <c r="L213" s="17">
        <v>14.99</v>
      </c>
      <c r="M213" s="74">
        <f t="shared" si="12"/>
        <v>2.2484999999999999</v>
      </c>
      <c r="N213" s="17">
        <v>5.68</v>
      </c>
      <c r="O213" s="17">
        <v>2.5</v>
      </c>
      <c r="P213" s="108">
        <v>35285</v>
      </c>
      <c r="Q213" s="39"/>
      <c r="R213" s="39"/>
      <c r="S213" s="39"/>
      <c r="T213" s="39"/>
      <c r="U213" s="39"/>
      <c r="V213" s="39"/>
    </row>
    <row r="214" spans="1:22">
      <c r="A214" s="36"/>
      <c r="B214" s="24" t="s">
        <v>5187</v>
      </c>
      <c r="C214" s="22" t="s">
        <v>5188</v>
      </c>
      <c r="D214" s="22"/>
      <c r="E214" s="53" t="s">
        <v>5189</v>
      </c>
      <c r="F214" s="53" t="s">
        <v>5190</v>
      </c>
      <c r="G214" s="39"/>
      <c r="H214" s="22"/>
      <c r="I214" s="136">
        <f t="shared" si="10"/>
        <v>1.1165333333333332</v>
      </c>
      <c r="J214" s="137">
        <f t="shared" si="11"/>
        <v>4.1869999999999994</v>
      </c>
      <c r="K214" s="22" t="s">
        <v>429</v>
      </c>
      <c r="L214" s="17">
        <v>16.02</v>
      </c>
      <c r="M214" s="74">
        <f t="shared" si="12"/>
        <v>2.403</v>
      </c>
      <c r="N214" s="17">
        <v>5.68</v>
      </c>
      <c r="O214" s="17">
        <v>3.75</v>
      </c>
      <c r="P214" s="108">
        <v>30338</v>
      </c>
      <c r="Q214" s="39"/>
      <c r="R214" s="39"/>
      <c r="S214" s="39"/>
      <c r="T214" s="39"/>
      <c r="U214" s="39"/>
      <c r="V214" s="39"/>
    </row>
    <row r="215" spans="1:22">
      <c r="A215" s="36"/>
      <c r="B215" s="102" t="s">
        <v>5193</v>
      </c>
      <c r="C215" s="22" t="s">
        <v>5191</v>
      </c>
      <c r="D215" s="22"/>
      <c r="E215" s="53" t="s">
        <v>5164</v>
      </c>
      <c r="F215" s="53" t="s">
        <v>5192</v>
      </c>
      <c r="G215" s="39"/>
      <c r="H215" s="22"/>
      <c r="I215" s="136">
        <f t="shared" si="10"/>
        <v>2.3986399999999999</v>
      </c>
      <c r="J215" s="137">
        <f t="shared" si="11"/>
        <v>14.991499999999998</v>
      </c>
      <c r="K215" s="22" t="s">
        <v>1839</v>
      </c>
      <c r="L215" s="17">
        <v>24.99</v>
      </c>
      <c r="M215" s="74">
        <f t="shared" si="12"/>
        <v>3.7484999999999995</v>
      </c>
      <c r="N215" s="17"/>
      <c r="O215" s="17">
        <v>6.25</v>
      </c>
      <c r="P215" s="108">
        <v>96596</v>
      </c>
      <c r="Q215" s="39"/>
      <c r="R215" s="39"/>
      <c r="S215" s="39"/>
      <c r="T215" s="39"/>
      <c r="U215" s="39"/>
      <c r="V215" s="39"/>
    </row>
    <row r="216" spans="1:22">
      <c r="A216" s="36"/>
      <c r="B216" s="24" t="s">
        <v>5196</v>
      </c>
      <c r="C216" s="22" t="s">
        <v>5194</v>
      </c>
      <c r="D216" s="22"/>
      <c r="E216" s="53" t="s">
        <v>5197</v>
      </c>
      <c r="F216" s="53" t="s">
        <v>5195</v>
      </c>
      <c r="G216" s="39"/>
      <c r="H216" s="22"/>
      <c r="I216" s="136">
        <f t="shared" si="10"/>
        <v>1.6110666666666664</v>
      </c>
      <c r="J216" s="137">
        <f t="shared" si="11"/>
        <v>6.0414999999999992</v>
      </c>
      <c r="K216" s="22" t="s">
        <v>1839</v>
      </c>
      <c r="L216" s="17">
        <v>17.989999999999998</v>
      </c>
      <c r="M216" s="74">
        <f t="shared" si="12"/>
        <v>2.6984999999999997</v>
      </c>
      <c r="N216" s="17">
        <v>5.5</v>
      </c>
      <c r="O216" s="17">
        <v>3.75</v>
      </c>
      <c r="P216" s="108" t="s">
        <v>29</v>
      </c>
      <c r="Q216" s="39"/>
      <c r="R216" s="39"/>
      <c r="S216" s="39"/>
      <c r="T216" s="39"/>
      <c r="U216" s="39"/>
      <c r="V216" s="39"/>
    </row>
    <row r="217" spans="1:22" s="50" customFormat="1">
      <c r="A217" s="36"/>
      <c r="B217" s="24" t="s">
        <v>5199</v>
      </c>
      <c r="C217" s="22" t="s">
        <v>5198</v>
      </c>
      <c r="D217" s="22"/>
      <c r="E217" s="53" t="s">
        <v>5200</v>
      </c>
      <c r="F217" s="53" t="s">
        <v>5201</v>
      </c>
      <c r="G217" s="39"/>
      <c r="H217" s="22"/>
      <c r="I217" s="136">
        <f t="shared" si="10"/>
        <v>3.5251111111111109</v>
      </c>
      <c r="J217" s="137">
        <f t="shared" si="11"/>
        <v>7.9314999999999998</v>
      </c>
      <c r="K217" s="22" t="s">
        <v>1839</v>
      </c>
      <c r="L217" s="17">
        <v>15.99</v>
      </c>
      <c r="M217" s="74">
        <f t="shared" si="12"/>
        <v>2.3984999999999999</v>
      </c>
      <c r="N217" s="17">
        <v>3.41</v>
      </c>
      <c r="O217" s="17">
        <v>2.25</v>
      </c>
      <c r="P217" s="108">
        <v>41957</v>
      </c>
      <c r="Q217" s="39"/>
      <c r="R217" s="53"/>
      <c r="S217" s="39"/>
      <c r="T217" s="39"/>
      <c r="U217" s="39"/>
      <c r="V217" s="39"/>
    </row>
    <row r="218" spans="1:22">
      <c r="A218" s="40"/>
      <c r="B218" s="24" t="s">
        <v>5202</v>
      </c>
      <c r="C218" s="22" t="s">
        <v>5203</v>
      </c>
      <c r="D218" s="22"/>
      <c r="E218" s="53" t="s">
        <v>5205</v>
      </c>
      <c r="F218" s="53" t="s">
        <v>5204</v>
      </c>
      <c r="G218" s="39"/>
      <c r="H218" s="22"/>
      <c r="I218" s="136">
        <f t="shared" si="10"/>
        <v>-4.5399999999999795E-2</v>
      </c>
      <c r="J218" s="137">
        <f t="shared" si="11"/>
        <v>-0.11349999999999949</v>
      </c>
      <c r="K218" s="22" t="s">
        <v>429</v>
      </c>
      <c r="L218" s="17">
        <v>9.49</v>
      </c>
      <c r="M218" s="74">
        <f t="shared" si="12"/>
        <v>1.4235</v>
      </c>
      <c r="N218" s="17">
        <v>5.68</v>
      </c>
      <c r="O218" s="17">
        <v>2.5</v>
      </c>
      <c r="P218" s="108">
        <v>1571</v>
      </c>
      <c r="Q218" s="39"/>
      <c r="R218" s="39"/>
      <c r="S218" s="39"/>
      <c r="T218" s="39"/>
      <c r="U218" s="39"/>
      <c r="V218" s="39"/>
    </row>
    <row r="219" spans="1:22">
      <c r="A219" s="36"/>
      <c r="B219" s="24" t="s">
        <v>5206</v>
      </c>
      <c r="C219" s="22" t="s">
        <v>5207</v>
      </c>
      <c r="D219" s="22"/>
      <c r="E219" s="53" t="s">
        <v>5209</v>
      </c>
      <c r="F219" s="53" t="s">
        <v>5208</v>
      </c>
      <c r="G219" s="39"/>
      <c r="H219" s="22"/>
      <c r="I219" s="136">
        <f t="shared" si="10"/>
        <v>2.0355833333333333</v>
      </c>
      <c r="J219" s="137">
        <f t="shared" si="11"/>
        <v>12.2135</v>
      </c>
      <c r="K219" s="22" t="s">
        <v>1839</v>
      </c>
      <c r="L219" s="17">
        <v>28.11</v>
      </c>
      <c r="M219" s="74">
        <f t="shared" si="12"/>
        <v>4.2164999999999999</v>
      </c>
      <c r="N219" s="17">
        <v>5.68</v>
      </c>
      <c r="O219" s="17">
        <v>6</v>
      </c>
      <c r="P219" s="108">
        <v>40608</v>
      </c>
      <c r="Q219" s="39"/>
      <c r="R219" s="39"/>
      <c r="S219" s="39"/>
      <c r="T219" s="39"/>
      <c r="U219" s="39"/>
      <c r="V219" s="39"/>
    </row>
    <row r="220" spans="1:22">
      <c r="A220" s="36"/>
      <c r="B220" s="24" t="s">
        <v>5210</v>
      </c>
      <c r="C220" s="22" t="s">
        <v>5211</v>
      </c>
      <c r="D220" s="22"/>
      <c r="E220" s="53" t="s">
        <v>5213</v>
      </c>
      <c r="F220" s="53" t="s">
        <v>5212</v>
      </c>
      <c r="G220" s="39"/>
      <c r="H220" s="22"/>
      <c r="I220" s="136">
        <f t="shared" si="10"/>
        <v>4.2160000000000002</v>
      </c>
      <c r="J220" s="137">
        <f t="shared" si="11"/>
        <v>14.756</v>
      </c>
      <c r="K220" s="22" t="s">
        <v>429</v>
      </c>
      <c r="L220" s="17">
        <v>28.16</v>
      </c>
      <c r="M220" s="74">
        <f t="shared" si="12"/>
        <v>4.2240000000000002</v>
      </c>
      <c r="N220" s="17">
        <v>5.68</v>
      </c>
      <c r="O220" s="17">
        <v>3.5</v>
      </c>
      <c r="P220" s="108">
        <v>9845</v>
      </c>
      <c r="Q220" s="39"/>
      <c r="R220" s="39"/>
      <c r="S220" s="39"/>
      <c r="T220" s="39"/>
      <c r="U220" s="39"/>
      <c r="V220" s="39"/>
    </row>
    <row r="221" spans="1:22">
      <c r="A221" s="36"/>
      <c r="B221" s="24" t="s">
        <v>5215</v>
      </c>
      <c r="C221" s="22" t="s">
        <v>5216</v>
      </c>
      <c r="D221" s="22"/>
      <c r="E221" s="53" t="s">
        <v>5214</v>
      </c>
      <c r="F221" s="53" t="s">
        <v>5217</v>
      </c>
      <c r="G221" s="39"/>
      <c r="H221" s="22"/>
      <c r="I221" s="136">
        <f t="shared" si="10"/>
        <v>4.1509411764705888</v>
      </c>
      <c r="J221" s="137">
        <f t="shared" si="11"/>
        <v>17.641500000000001</v>
      </c>
      <c r="K221" s="22" t="s">
        <v>1839</v>
      </c>
      <c r="L221" s="17">
        <v>33.39</v>
      </c>
      <c r="M221" s="74">
        <f t="shared" si="12"/>
        <v>5.0084999999999997</v>
      </c>
      <c r="N221" s="17">
        <v>6.49</v>
      </c>
      <c r="O221" s="54">
        <v>4.25</v>
      </c>
      <c r="P221" s="108">
        <v>103034</v>
      </c>
      <c r="Q221" s="39"/>
      <c r="R221" s="39"/>
      <c r="S221" s="39"/>
      <c r="T221" s="39"/>
      <c r="U221" s="39"/>
      <c r="V221" s="39"/>
    </row>
    <row r="222" spans="1:22">
      <c r="A222" s="36"/>
      <c r="B222" s="24" t="s">
        <v>5218</v>
      </c>
      <c r="C222" s="22" t="s">
        <v>5219</v>
      </c>
      <c r="D222" s="22"/>
      <c r="E222" s="53" t="s">
        <v>5221</v>
      </c>
      <c r="F222" s="53" t="s">
        <v>5220</v>
      </c>
      <c r="G222" s="39"/>
      <c r="H222" s="22"/>
      <c r="I222" s="136">
        <f t="shared" si="10"/>
        <v>-0.34015846538782318</v>
      </c>
      <c r="J222" s="137">
        <f t="shared" si="11"/>
        <v>-4.0785</v>
      </c>
      <c r="K222" s="22" t="s">
        <v>1839</v>
      </c>
      <c r="L222" s="17">
        <v>15.99</v>
      </c>
      <c r="M222" s="74">
        <f t="shared" si="12"/>
        <v>2.3984999999999999</v>
      </c>
      <c r="N222" s="17">
        <v>5.68</v>
      </c>
      <c r="O222" s="17">
        <v>11.99</v>
      </c>
      <c r="P222" s="108">
        <v>82311</v>
      </c>
      <c r="Q222" s="39"/>
      <c r="R222" s="39"/>
      <c r="S222" s="39"/>
      <c r="T222" s="39"/>
      <c r="U222" s="39"/>
      <c r="V222" s="39"/>
    </row>
    <row r="223" spans="1:22" s="50" customFormat="1">
      <c r="A223" s="55"/>
      <c r="B223" s="43" t="s">
        <v>5222</v>
      </c>
      <c r="C223" s="47" t="s">
        <v>5224</v>
      </c>
      <c r="D223" s="47"/>
      <c r="E223" s="52" t="s">
        <v>5225</v>
      </c>
      <c r="F223" s="52" t="s">
        <v>5223</v>
      </c>
      <c r="H223" s="47"/>
      <c r="I223" s="97">
        <f t="shared" si="10"/>
        <v>1.2102613746369801</v>
      </c>
      <c r="J223" s="98">
        <f t="shared" si="11"/>
        <v>37.506000000000014</v>
      </c>
      <c r="K223" s="47" t="s">
        <v>1839</v>
      </c>
      <c r="L223" s="49">
        <v>89.56</v>
      </c>
      <c r="M223" s="99">
        <f t="shared" si="12"/>
        <v>13.433999999999999</v>
      </c>
      <c r="N223" s="49">
        <v>7.63</v>
      </c>
      <c r="O223" s="49">
        <v>30.99</v>
      </c>
      <c r="P223" s="82">
        <v>19235</v>
      </c>
      <c r="S223" s="52" t="s">
        <v>5226</v>
      </c>
    </row>
    <row r="224" spans="1:22">
      <c r="A224" s="36"/>
      <c r="B224" s="24"/>
      <c r="C224" s="22"/>
      <c r="D224" s="22"/>
      <c r="E224" s="53"/>
      <c r="F224" s="53"/>
      <c r="G224" s="39"/>
      <c r="H224" s="22"/>
      <c r="I224" s="136" t="e">
        <f t="shared" si="10"/>
        <v>#DIV/0!</v>
      </c>
      <c r="J224" s="137">
        <f t="shared" si="11"/>
        <v>0</v>
      </c>
      <c r="K224" s="22"/>
      <c r="L224" s="17"/>
      <c r="M224" s="74">
        <f t="shared" si="12"/>
        <v>0</v>
      </c>
      <c r="N224" s="17"/>
      <c r="O224" s="17"/>
      <c r="P224" s="108"/>
      <c r="Q224" s="39"/>
      <c r="R224" s="39"/>
      <c r="S224" s="39"/>
      <c r="T224" s="39"/>
      <c r="U224" s="39"/>
      <c r="V224" s="39"/>
    </row>
    <row r="225" spans="1:22">
      <c r="A225" s="36"/>
      <c r="B225" s="24"/>
      <c r="C225" s="22"/>
      <c r="D225" s="22"/>
      <c r="E225" s="53"/>
      <c r="F225" s="53"/>
      <c r="G225" s="39"/>
      <c r="H225" s="22"/>
      <c r="I225" s="136" t="e">
        <f t="shared" si="10"/>
        <v>#DIV/0!</v>
      </c>
      <c r="J225" s="137">
        <f t="shared" si="11"/>
        <v>0</v>
      </c>
      <c r="K225" s="22"/>
      <c r="L225" s="17"/>
      <c r="M225" s="74">
        <f t="shared" si="12"/>
        <v>0</v>
      </c>
      <c r="N225" s="17"/>
      <c r="O225" s="17"/>
      <c r="P225" s="108"/>
      <c r="Q225" s="39"/>
      <c r="R225" s="39"/>
      <c r="S225" s="39"/>
      <c r="T225" s="39"/>
      <c r="U225" s="39"/>
      <c r="V225" s="39"/>
    </row>
    <row r="226" spans="1:22">
      <c r="A226" s="36"/>
      <c r="B226" s="24"/>
      <c r="C226" s="22"/>
      <c r="D226" s="22"/>
      <c r="E226" s="53"/>
      <c r="F226" s="53"/>
      <c r="G226" s="39"/>
      <c r="H226" s="22"/>
      <c r="I226" s="136" t="e">
        <f t="shared" si="10"/>
        <v>#DIV/0!</v>
      </c>
      <c r="J226" s="137">
        <f t="shared" si="11"/>
        <v>0</v>
      </c>
      <c r="K226" s="22"/>
      <c r="L226" s="17"/>
      <c r="M226" s="74">
        <f t="shared" si="12"/>
        <v>0</v>
      </c>
      <c r="N226" s="17"/>
      <c r="O226" s="17"/>
      <c r="P226" s="108"/>
      <c r="Q226" s="39"/>
      <c r="R226" s="39"/>
      <c r="S226" s="39"/>
      <c r="T226" s="39"/>
      <c r="U226" s="39"/>
      <c r="V226" s="39"/>
    </row>
    <row r="227" spans="1:22" s="50" customFormat="1">
      <c r="A227" s="36"/>
      <c r="B227" s="106"/>
      <c r="C227" s="22"/>
      <c r="D227" s="22"/>
      <c r="E227" s="53"/>
      <c r="F227" s="53"/>
      <c r="G227" s="39"/>
      <c r="H227" s="22"/>
      <c r="I227" s="136" t="e">
        <f t="shared" si="10"/>
        <v>#DIV/0!</v>
      </c>
      <c r="J227" s="137">
        <f t="shared" si="11"/>
        <v>0</v>
      </c>
      <c r="K227" s="22"/>
      <c r="L227" s="17"/>
      <c r="M227" s="74">
        <f t="shared" si="12"/>
        <v>0</v>
      </c>
      <c r="N227" s="17"/>
      <c r="O227" s="17"/>
      <c r="P227" s="108"/>
      <c r="Q227" s="39"/>
      <c r="R227" s="53"/>
      <c r="S227" s="39"/>
      <c r="T227" s="39"/>
      <c r="U227" s="39"/>
      <c r="V227" s="39"/>
    </row>
    <row r="228" spans="1:22">
      <c r="A228" s="36"/>
      <c r="B228" s="106"/>
      <c r="C228" s="22"/>
      <c r="D228" s="22"/>
      <c r="E228" s="39"/>
      <c r="F228" s="39"/>
      <c r="G228" s="39"/>
      <c r="H228" s="22"/>
      <c r="I228" s="136" t="e">
        <f t="shared" si="10"/>
        <v>#DIV/0!</v>
      </c>
      <c r="J228" s="137">
        <f t="shared" si="11"/>
        <v>0</v>
      </c>
      <c r="K228" s="22"/>
      <c r="L228" s="17"/>
      <c r="M228" s="74">
        <f t="shared" si="12"/>
        <v>0</v>
      </c>
      <c r="N228" s="17"/>
      <c r="O228" s="17"/>
      <c r="P228" s="22"/>
      <c r="Q228" s="39"/>
      <c r="R228" s="39"/>
      <c r="S228" s="39"/>
      <c r="T228" s="39"/>
      <c r="U228" s="39"/>
      <c r="V228" s="39"/>
    </row>
    <row r="229" spans="1:22">
      <c r="I229" s="136" t="e">
        <f t="shared" si="10"/>
        <v>#DIV/0!</v>
      </c>
      <c r="J229" s="137">
        <f t="shared" si="11"/>
        <v>0</v>
      </c>
      <c r="M229" s="74">
        <f t="shared" si="12"/>
        <v>0</v>
      </c>
    </row>
    <row r="230" spans="1:22">
      <c r="I230" s="136" t="e">
        <f t="shared" si="10"/>
        <v>#DIV/0!</v>
      </c>
      <c r="J230" s="137">
        <f t="shared" si="11"/>
        <v>0</v>
      </c>
      <c r="M230" s="74">
        <f t="shared" si="12"/>
        <v>0</v>
      </c>
    </row>
    <row r="231" spans="1:22">
      <c r="I231" s="136" t="e">
        <f t="shared" si="10"/>
        <v>#DIV/0!</v>
      </c>
      <c r="J231" s="16">
        <f t="shared" ref="J231:J241" si="13">L231-N231-O231-M231</f>
        <v>0</v>
      </c>
      <c r="M231" s="17">
        <f t="shared" ref="M231:M241" si="14">L231*0.15</f>
        <v>0</v>
      </c>
    </row>
    <row r="232" spans="1:22">
      <c r="I232" s="15" t="e">
        <f t="shared" ref="I232:I241" si="15">J232/O232</f>
        <v>#DIV/0!</v>
      </c>
      <c r="J232" s="16">
        <f t="shared" si="13"/>
        <v>0</v>
      </c>
      <c r="M232" s="17">
        <f t="shared" si="14"/>
        <v>0</v>
      </c>
    </row>
    <row r="233" spans="1:22">
      <c r="I233" s="15" t="e">
        <f t="shared" si="15"/>
        <v>#DIV/0!</v>
      </c>
      <c r="J233" s="16">
        <f t="shared" si="13"/>
        <v>0</v>
      </c>
      <c r="M233" s="17">
        <f t="shared" si="14"/>
        <v>0</v>
      </c>
    </row>
    <row r="234" spans="1:22">
      <c r="I234" s="15" t="e">
        <f t="shared" si="15"/>
        <v>#DIV/0!</v>
      </c>
      <c r="J234" s="16">
        <f t="shared" si="13"/>
        <v>0</v>
      </c>
      <c r="M234" s="17">
        <f t="shared" si="14"/>
        <v>0</v>
      </c>
    </row>
    <row r="235" spans="1:22">
      <c r="I235" s="15" t="e">
        <f t="shared" si="15"/>
        <v>#DIV/0!</v>
      </c>
      <c r="J235" s="16">
        <f t="shared" si="13"/>
        <v>0</v>
      </c>
      <c r="M235" s="17">
        <f t="shared" si="14"/>
        <v>0</v>
      </c>
    </row>
    <row r="236" spans="1:22">
      <c r="I236" s="15" t="e">
        <f t="shared" si="15"/>
        <v>#DIV/0!</v>
      </c>
      <c r="J236" s="16">
        <f t="shared" si="13"/>
        <v>0</v>
      </c>
      <c r="M236" s="17">
        <f t="shared" si="14"/>
        <v>0</v>
      </c>
    </row>
    <row r="237" spans="1:22">
      <c r="I237" s="15" t="e">
        <f t="shared" si="15"/>
        <v>#DIV/0!</v>
      </c>
      <c r="J237" s="16">
        <f t="shared" si="13"/>
        <v>0</v>
      </c>
      <c r="M237" s="17">
        <f t="shared" si="14"/>
        <v>0</v>
      </c>
    </row>
    <row r="238" spans="1:22">
      <c r="I238" s="15" t="e">
        <f t="shared" si="15"/>
        <v>#DIV/0!</v>
      </c>
      <c r="J238" s="16">
        <f t="shared" si="13"/>
        <v>0</v>
      </c>
      <c r="M238" s="17">
        <f t="shared" si="14"/>
        <v>0</v>
      </c>
    </row>
    <row r="239" spans="1:22">
      <c r="I239" s="15" t="e">
        <f t="shared" si="15"/>
        <v>#DIV/0!</v>
      </c>
      <c r="J239" s="16">
        <f t="shared" si="13"/>
        <v>0</v>
      </c>
      <c r="M239" s="17">
        <f t="shared" si="14"/>
        <v>0</v>
      </c>
    </row>
    <row r="240" spans="1:22">
      <c r="I240" s="15" t="e">
        <f t="shared" si="15"/>
        <v>#DIV/0!</v>
      </c>
      <c r="J240" s="16">
        <f t="shared" si="13"/>
        <v>0</v>
      </c>
      <c r="M240" s="17">
        <f t="shared" si="14"/>
        <v>0</v>
      </c>
    </row>
    <row r="241" spans="9:13">
      <c r="I241" s="15" t="e">
        <f t="shared" si="15"/>
        <v>#DIV/0!</v>
      </c>
      <c r="J241" s="16">
        <f t="shared" si="13"/>
        <v>0</v>
      </c>
      <c r="M241" s="17">
        <f t="shared" si="14"/>
        <v>0</v>
      </c>
    </row>
  </sheetData>
  <conditionalFormatting sqref="K1:K208 K215:K1048576">
    <cfRule type="cellIs" dxfId="185" priority="43" operator="equal">
      <formula>"Yes"</formula>
    </cfRule>
  </conditionalFormatting>
  <conditionalFormatting sqref="H33:H208 H1 H215:H1048576">
    <cfRule type="cellIs" dxfId="184" priority="42" operator="equal">
      <formula>"None"</formula>
    </cfRule>
  </conditionalFormatting>
  <conditionalFormatting sqref="P1 P59:P208 P215:P1048576">
    <cfRule type="cellIs" dxfId="183" priority="41" operator="lessThan">
      <formula>10000</formula>
    </cfRule>
  </conditionalFormatting>
  <conditionalFormatting sqref="I1 I43:I208 I215:I1048576">
    <cfRule type="cellIs" dxfId="182" priority="40" operator="greaterThan">
      <formula>0.25</formula>
    </cfRule>
  </conditionalFormatting>
  <conditionalFormatting sqref="I2:I208 I215:I241">
    <cfRule type="cellIs" dxfId="181" priority="39" operator="greaterThan">
      <formula>0.15</formula>
    </cfRule>
  </conditionalFormatting>
  <conditionalFormatting sqref="J1:J208 J215:J1048576">
    <cfRule type="cellIs" dxfId="180" priority="38" operator="lessThan">
      <formula>4.99</formula>
    </cfRule>
  </conditionalFormatting>
  <conditionalFormatting sqref="P2:P58">
    <cfRule type="cellIs" dxfId="179" priority="37" operator="lessThan">
      <formula>16000</formula>
    </cfRule>
  </conditionalFormatting>
  <conditionalFormatting sqref="K209">
    <cfRule type="cellIs" dxfId="178" priority="36" operator="equal">
      <formula>"Yes"</formula>
    </cfRule>
  </conditionalFormatting>
  <conditionalFormatting sqref="H209">
    <cfRule type="cellIs" dxfId="177" priority="35" operator="equal">
      <formula>"None"</formula>
    </cfRule>
  </conditionalFormatting>
  <conditionalFormatting sqref="P209">
    <cfRule type="cellIs" dxfId="176" priority="34" operator="lessThan">
      <formula>10000</formula>
    </cfRule>
  </conditionalFormatting>
  <conditionalFormatting sqref="I209">
    <cfRule type="cellIs" dxfId="175" priority="33" operator="greaterThan">
      <formula>0.25</formula>
    </cfRule>
  </conditionalFormatting>
  <conditionalFormatting sqref="I209">
    <cfRule type="cellIs" dxfId="174" priority="32" operator="greaterThan">
      <formula>0.15</formula>
    </cfRule>
  </conditionalFormatting>
  <conditionalFormatting sqref="J209">
    <cfRule type="cellIs" dxfId="173" priority="31" operator="lessThan">
      <formula>4.99</formula>
    </cfRule>
  </conditionalFormatting>
  <conditionalFormatting sqref="K210">
    <cfRule type="cellIs" dxfId="172" priority="30" operator="equal">
      <formula>"Yes"</formula>
    </cfRule>
  </conditionalFormatting>
  <conditionalFormatting sqref="H210">
    <cfRule type="cellIs" dxfId="171" priority="29" operator="equal">
      <formula>"None"</formula>
    </cfRule>
  </conditionalFormatting>
  <conditionalFormatting sqref="P210">
    <cfRule type="cellIs" dxfId="170" priority="28" operator="lessThan">
      <formula>10000</formula>
    </cfRule>
  </conditionalFormatting>
  <conditionalFormatting sqref="I210">
    <cfRule type="cellIs" dxfId="169" priority="27" operator="greaterThan">
      <formula>0.25</formula>
    </cfRule>
  </conditionalFormatting>
  <conditionalFormatting sqref="I210">
    <cfRule type="cellIs" dxfId="168" priority="26" operator="greaterThan">
      <formula>0.15</formula>
    </cfRule>
  </conditionalFormatting>
  <conditionalFormatting sqref="J210">
    <cfRule type="cellIs" dxfId="167" priority="25" operator="lessThan">
      <formula>4.99</formula>
    </cfRule>
  </conditionalFormatting>
  <conditionalFormatting sqref="K211">
    <cfRule type="cellIs" dxfId="166" priority="24" operator="equal">
      <formula>"Yes"</formula>
    </cfRule>
  </conditionalFormatting>
  <conditionalFormatting sqref="H211">
    <cfRule type="cellIs" dxfId="165" priority="23" operator="equal">
      <formula>"None"</formula>
    </cfRule>
  </conditionalFormatting>
  <conditionalFormatting sqref="P211">
    <cfRule type="cellIs" dxfId="164" priority="22" operator="lessThan">
      <formula>10000</formula>
    </cfRule>
  </conditionalFormatting>
  <conditionalFormatting sqref="I211">
    <cfRule type="cellIs" dxfId="163" priority="21" operator="greaterThan">
      <formula>0.25</formula>
    </cfRule>
  </conditionalFormatting>
  <conditionalFormatting sqref="I211">
    <cfRule type="cellIs" dxfId="162" priority="20" operator="greaterThan">
      <formula>0.15</formula>
    </cfRule>
  </conditionalFormatting>
  <conditionalFormatting sqref="J211">
    <cfRule type="cellIs" dxfId="161" priority="19" operator="lessThan">
      <formula>4.99</formula>
    </cfRule>
  </conditionalFormatting>
  <conditionalFormatting sqref="K212">
    <cfRule type="cellIs" dxfId="160" priority="18" operator="equal">
      <formula>"Yes"</formula>
    </cfRule>
  </conditionalFormatting>
  <conditionalFormatting sqref="H212">
    <cfRule type="cellIs" dxfId="159" priority="17" operator="equal">
      <formula>"None"</formula>
    </cfRule>
  </conditionalFormatting>
  <conditionalFormatting sqref="P212">
    <cfRule type="cellIs" dxfId="158" priority="16" operator="lessThan">
      <formula>10000</formula>
    </cfRule>
  </conditionalFormatting>
  <conditionalFormatting sqref="I212">
    <cfRule type="cellIs" dxfId="157" priority="15" operator="greaterThan">
      <formula>0.25</formula>
    </cfRule>
  </conditionalFormatting>
  <conditionalFormatting sqref="I212">
    <cfRule type="cellIs" dxfId="156" priority="14" operator="greaterThan">
      <formula>0.15</formula>
    </cfRule>
  </conditionalFormatting>
  <conditionalFormatting sqref="J212">
    <cfRule type="cellIs" dxfId="155" priority="13" operator="lessThan">
      <formula>4.99</formula>
    </cfRule>
  </conditionalFormatting>
  <conditionalFormatting sqref="K213">
    <cfRule type="cellIs" dxfId="154" priority="12" operator="equal">
      <formula>"Yes"</formula>
    </cfRule>
  </conditionalFormatting>
  <conditionalFormatting sqref="H213">
    <cfRule type="cellIs" dxfId="153" priority="11" operator="equal">
      <formula>"None"</formula>
    </cfRule>
  </conditionalFormatting>
  <conditionalFormatting sqref="P213">
    <cfRule type="cellIs" dxfId="152" priority="10" operator="lessThan">
      <formula>10000</formula>
    </cfRule>
  </conditionalFormatting>
  <conditionalFormatting sqref="I213">
    <cfRule type="cellIs" dxfId="151" priority="9" operator="greaterThan">
      <formula>0.25</formula>
    </cfRule>
  </conditionalFormatting>
  <conditionalFormatting sqref="I213">
    <cfRule type="cellIs" dxfId="150" priority="8" operator="greaterThan">
      <formula>0.15</formula>
    </cfRule>
  </conditionalFormatting>
  <conditionalFormatting sqref="J213">
    <cfRule type="cellIs" dxfId="149" priority="7" operator="lessThan">
      <formula>4.99</formula>
    </cfRule>
  </conditionalFormatting>
  <conditionalFormatting sqref="K214">
    <cfRule type="cellIs" dxfId="148" priority="6" operator="equal">
      <formula>"Yes"</formula>
    </cfRule>
  </conditionalFormatting>
  <conditionalFormatting sqref="H214">
    <cfRule type="cellIs" dxfId="147" priority="5" operator="equal">
      <formula>"None"</formula>
    </cfRule>
  </conditionalFormatting>
  <conditionalFormatting sqref="P214">
    <cfRule type="cellIs" dxfId="146" priority="4" operator="lessThan">
      <formula>10000</formula>
    </cfRule>
  </conditionalFormatting>
  <conditionalFormatting sqref="I214">
    <cfRule type="cellIs" dxfId="145" priority="3" operator="greaterThan">
      <formula>0.25</formula>
    </cfRule>
  </conditionalFormatting>
  <conditionalFormatting sqref="I214">
    <cfRule type="cellIs" dxfId="144" priority="2" operator="greaterThan">
      <formula>0.15</formula>
    </cfRule>
  </conditionalFormatting>
  <conditionalFormatting sqref="J214">
    <cfRule type="cellIs" dxfId="143" priority="1" operator="lessThan">
      <formula>4.99</formula>
    </cfRule>
  </conditionalFormatting>
  <hyperlinks>
    <hyperlink ref="E2" r:id="rId1"/>
    <hyperlink ref="F2" r:id="rId2"/>
    <hyperlink ref="E3" r:id="rId3"/>
    <hyperlink ref="F3" r:id="rId4"/>
    <hyperlink ref="E4" r:id="rId5"/>
    <hyperlink ref="F4" r:id="rId6"/>
    <hyperlink ref="E5" r:id="rId7"/>
    <hyperlink ref="F5" r:id="rId8"/>
    <hyperlink ref="E6" r:id="rId9"/>
    <hyperlink ref="F6" r:id="rId10"/>
    <hyperlink ref="E7" r:id="rId11"/>
    <hyperlink ref="F7" r:id="rId12"/>
    <hyperlink ref="E8" r:id="rId13"/>
    <hyperlink ref="F8" r:id="rId14"/>
    <hyperlink ref="E9" r:id="rId15"/>
    <hyperlink ref="F9" r:id="rId16"/>
    <hyperlink ref="E10" r:id="rId17"/>
    <hyperlink ref="F10" r:id="rId18"/>
    <hyperlink ref="E11" r:id="rId19"/>
    <hyperlink ref="F11" r:id="rId20"/>
    <hyperlink ref="E12" r:id="rId21"/>
    <hyperlink ref="F12" r:id="rId22"/>
    <hyperlink ref="E13" r:id="rId23"/>
    <hyperlink ref="F13" r:id="rId24"/>
    <hyperlink ref="R16" r:id="rId25"/>
    <hyperlink ref="E14" r:id="rId26"/>
    <hyperlink ref="E15" r:id="rId27"/>
    <hyperlink ref="E16" r:id="rId28"/>
    <hyperlink ref="F16" r:id="rId29"/>
    <hyperlink ref="F15" r:id="rId30"/>
    <hyperlink ref="F14" r:id="rId31"/>
    <hyperlink ref="F17" r:id="rId32"/>
    <hyperlink ref="E17" r:id="rId33"/>
    <hyperlink ref="F18" r:id="rId34"/>
    <hyperlink ref="E18" r:id="rId35"/>
    <hyperlink ref="F19" r:id="rId36"/>
    <hyperlink ref="E19" r:id="rId37"/>
    <hyperlink ref="F20" r:id="rId38"/>
    <hyperlink ref="E20" r:id="rId39"/>
    <hyperlink ref="F21" r:id="rId40"/>
    <hyperlink ref="E21" r:id="rId41"/>
    <hyperlink ref="F22" r:id="rId42"/>
    <hyperlink ref="E22" r:id="rId43"/>
    <hyperlink ref="F23" r:id="rId44"/>
    <hyperlink ref="E23" r:id="rId45"/>
    <hyperlink ref="F24" r:id="rId46"/>
    <hyperlink ref="E24" r:id="rId47"/>
    <hyperlink ref="F25" r:id="rId48"/>
    <hyperlink ref="E25" r:id="rId49"/>
    <hyperlink ref="E26" r:id="rId50"/>
    <hyperlink ref="F26" r:id="rId51"/>
    <hyperlink ref="F27" r:id="rId52"/>
    <hyperlink ref="E27" r:id="rId53"/>
    <hyperlink ref="F28" r:id="rId54"/>
    <hyperlink ref="E28" r:id="rId55"/>
    <hyperlink ref="F29" r:id="rId56"/>
    <hyperlink ref="E29" r:id="rId57"/>
    <hyperlink ref="F30" r:id="rId58"/>
    <hyperlink ref="E30" r:id="rId59"/>
    <hyperlink ref="R30" r:id="rId60"/>
    <hyperlink ref="F31" r:id="rId61"/>
    <hyperlink ref="E31" r:id="rId62"/>
    <hyperlink ref="E32" r:id="rId63"/>
    <hyperlink ref="F32" r:id="rId64"/>
    <hyperlink ref="F33" r:id="rId65"/>
    <hyperlink ref="E33" r:id="rId66"/>
    <hyperlink ref="F34" r:id="rId67"/>
    <hyperlink ref="E34" r:id="rId68"/>
    <hyperlink ref="F35" r:id="rId69"/>
    <hyperlink ref="E35" r:id="rId70"/>
    <hyperlink ref="F36" r:id="rId71"/>
    <hyperlink ref="E36" r:id="rId72"/>
    <hyperlink ref="F37" r:id="rId73"/>
    <hyperlink ref="E37" r:id="rId74"/>
    <hyperlink ref="F38" r:id="rId75"/>
    <hyperlink ref="E38" r:id="rId76"/>
    <hyperlink ref="F39" r:id="rId77"/>
    <hyperlink ref="E39" r:id="rId78"/>
    <hyperlink ref="F40" r:id="rId79"/>
    <hyperlink ref="E40" r:id="rId80"/>
    <hyperlink ref="F41" r:id="rId81"/>
    <hyperlink ref="E41" r:id="rId82"/>
    <hyperlink ref="F42" r:id="rId83"/>
    <hyperlink ref="E42" r:id="rId84"/>
    <hyperlink ref="F43" r:id="rId85"/>
    <hyperlink ref="E43" r:id="rId86"/>
    <hyperlink ref="F44" r:id="rId87"/>
    <hyperlink ref="E44" r:id="rId88"/>
    <hyperlink ref="E45" r:id="rId89"/>
    <hyperlink ref="F45" r:id="rId90"/>
    <hyperlink ref="R45" r:id="rId91"/>
    <hyperlink ref="F46" r:id="rId92"/>
    <hyperlink ref="E47" r:id="rId93"/>
    <hyperlink ref="F47" r:id="rId94"/>
    <hyperlink ref="F48" r:id="rId95"/>
    <hyperlink ref="E49" r:id="rId96"/>
    <hyperlink ref="F49" r:id="rId97"/>
    <hyperlink ref="E50" r:id="rId98"/>
    <hyperlink ref="F50" r:id="rId99"/>
    <hyperlink ref="E51" r:id="rId100"/>
    <hyperlink ref="F51" r:id="rId101"/>
    <hyperlink ref="E52" r:id="rId102"/>
    <hyperlink ref="F52" r:id="rId103"/>
    <hyperlink ref="E53" r:id="rId104"/>
    <hyperlink ref="F53" r:id="rId105"/>
    <hyperlink ref="E54" r:id="rId106"/>
    <hyperlink ref="F54" r:id="rId107"/>
    <hyperlink ref="E55" r:id="rId108"/>
    <hyperlink ref="F55" r:id="rId109"/>
    <hyperlink ref="E56" r:id="rId110"/>
    <hyperlink ref="F56" r:id="rId111"/>
    <hyperlink ref="E57" r:id="rId112"/>
    <hyperlink ref="F57" r:id="rId113"/>
    <hyperlink ref="E58" r:id="rId114"/>
    <hyperlink ref="E59" r:id="rId115"/>
    <hyperlink ref="F59" r:id="rId116"/>
    <hyperlink ref="E61" r:id="rId117"/>
    <hyperlink ref="F61" r:id="rId118"/>
    <hyperlink ref="F60" r:id="rId119"/>
    <hyperlink ref="E60" r:id="rId120"/>
    <hyperlink ref="S61" r:id="rId121"/>
    <hyperlink ref="E62" r:id="rId122"/>
    <hyperlink ref="F62" r:id="rId123"/>
    <hyperlink ref="E63" r:id="rId124"/>
    <hyperlink ref="F63" r:id="rId125"/>
    <hyperlink ref="F64" r:id="rId126"/>
    <hyperlink ref="E65" r:id="rId127"/>
    <hyperlink ref="F65" r:id="rId128"/>
    <hyperlink ref="E66" r:id="rId129"/>
    <hyperlink ref="F66" r:id="rId130"/>
    <hyperlink ref="E67" r:id="rId131"/>
    <hyperlink ref="F67" r:id="rId132"/>
    <hyperlink ref="E68" r:id="rId133"/>
    <hyperlink ref="F68" r:id="rId134"/>
    <hyperlink ref="E69" r:id="rId135"/>
    <hyperlink ref="F69" r:id="rId136"/>
    <hyperlink ref="E70" r:id="rId137"/>
    <hyperlink ref="F70" r:id="rId138"/>
    <hyperlink ref="E71" r:id="rId139"/>
    <hyperlink ref="F71" r:id="rId140"/>
    <hyperlink ref="E72" r:id="rId141"/>
    <hyperlink ref="F72" r:id="rId142"/>
    <hyperlink ref="E73" r:id="rId143"/>
    <hyperlink ref="F73" r:id="rId144"/>
    <hyperlink ref="E74" r:id="rId145"/>
    <hyperlink ref="R77" r:id="rId146"/>
    <hyperlink ref="F74" r:id="rId147"/>
    <hyperlink ref="E75" r:id="rId148"/>
    <hyperlink ref="F75" r:id="rId149"/>
    <hyperlink ref="E76" r:id="rId150"/>
    <hyperlink ref="F76" r:id="rId151"/>
    <hyperlink ref="E77" r:id="rId152"/>
    <hyperlink ref="W16" display="https://www.amazon.ca/WBTC3-Wubba-Comet-Small-Colors/dp/B06XJ5SJXF/ref=sr_1_1_sspa?crid=4YEEXUGW5HU7&amp;keywords=Wubba+Comet&amp;qid=1650926339&amp;s=pet-supplies&amp;sprefix=wubba+comet%2Cpets%2C355&amp;sr=1-1-spons&amp;psc=1&amp;smid=A1NSNS0YQ9AVM9&amp;spLa=ZW5jcnlwdGVkUXVhbGlmaWVyPU"/>
    <hyperlink ref="X29" display="https://www.amazon.ca/WBTC3-Wubba-Comet-Small-Colors/dp/B06XJ5SJXF/ref=sr_1_1_sspa?crid=4YEEXUGW5HU7&amp;keywords=Wubba+Comet&amp;qid=1650926339&amp;s=pet-supplies&amp;sprefix=wubba+comet%2Cpets%2C355&amp;sr=1-1-spons&amp;psc=1&amp;smid=A1NSNS0YQ9AVM9&amp;spLa=ZW5jcnlwdGVkUXVhbGlmaWVyPU"/>
    <hyperlink ref="F77" r:id="rId153"/>
    <hyperlink ref="F78" r:id="rId154"/>
    <hyperlink ref="E78" r:id="rId155"/>
    <hyperlink ref="F79" r:id="rId156"/>
    <hyperlink ref="E79" r:id="rId157"/>
    <hyperlink ref="E80" r:id="rId158"/>
    <hyperlink ref="F80" r:id="rId159"/>
    <hyperlink ref="F81" r:id="rId160"/>
    <hyperlink ref="E81" r:id="rId161"/>
    <hyperlink ref="F82" r:id="rId162"/>
    <hyperlink ref="E82" r:id="rId163"/>
    <hyperlink ref="F83" r:id="rId164"/>
    <hyperlink ref="F84" r:id="rId165"/>
    <hyperlink ref="E84" r:id="rId166"/>
    <hyperlink ref="F85" r:id="rId167"/>
    <hyperlink ref="E85" r:id="rId168"/>
    <hyperlink ref="F86" r:id="rId169"/>
    <hyperlink ref="E86" r:id="rId170"/>
    <hyperlink ref="F87" r:id="rId171"/>
    <hyperlink ref="E87" r:id="rId172"/>
    <hyperlink ref="F88" r:id="rId173"/>
    <hyperlink ref="E88" r:id="rId174"/>
    <hyperlink ref="F89" r:id="rId175"/>
    <hyperlink ref="E89" r:id="rId176"/>
    <hyperlink ref="F90" r:id="rId177"/>
    <hyperlink ref="E90" r:id="rId178"/>
    <hyperlink ref="F91" r:id="rId179"/>
    <hyperlink ref="E91" r:id="rId180"/>
    <hyperlink ref="F92" r:id="rId181"/>
    <hyperlink ref="E92" r:id="rId182"/>
    <hyperlink ref="F93" r:id="rId183"/>
    <hyperlink ref="E93" r:id="rId184"/>
    <hyperlink ref="F94" r:id="rId185"/>
    <hyperlink ref="E94" r:id="rId186"/>
    <hyperlink ref="F95" r:id="rId187"/>
    <hyperlink ref="E95" r:id="rId188"/>
    <hyperlink ref="F96" r:id="rId189"/>
    <hyperlink ref="E96" r:id="rId190"/>
    <hyperlink ref="F97" r:id="rId191"/>
    <hyperlink ref="E97" r:id="rId192"/>
    <hyperlink ref="E98" r:id="rId193"/>
    <hyperlink ref="F98" r:id="rId194"/>
    <hyperlink ref="F99" r:id="rId195"/>
    <hyperlink ref="E99" r:id="rId196"/>
    <hyperlink ref="F100" r:id="rId197"/>
    <hyperlink ref="E100" r:id="rId198"/>
    <hyperlink ref="F101" r:id="rId199"/>
    <hyperlink ref="E101" r:id="rId200"/>
    <hyperlink ref="F102" r:id="rId201"/>
    <hyperlink ref="E102" r:id="rId202"/>
    <hyperlink ref="E103" r:id="rId203"/>
    <hyperlink ref="F103" r:id="rId204"/>
    <hyperlink ref="E104" r:id="rId205"/>
    <hyperlink ref="F104" r:id="rId206"/>
    <hyperlink ref="R104" r:id="rId207"/>
    <hyperlink ref="F105" r:id="rId208"/>
    <hyperlink ref="E105" r:id="rId209"/>
    <hyperlink ref="F106" r:id="rId210"/>
    <hyperlink ref="E106" r:id="rId211"/>
    <hyperlink ref="F107" r:id="rId212"/>
    <hyperlink ref="E107" r:id="rId213"/>
    <hyperlink ref="F108" r:id="rId214"/>
    <hyperlink ref="E108" r:id="rId215"/>
    <hyperlink ref="F109" r:id="rId216"/>
    <hyperlink ref="E109" r:id="rId217"/>
    <hyperlink ref="F110" r:id="rId218"/>
    <hyperlink ref="E110" r:id="rId219"/>
    <hyperlink ref="F111" r:id="rId220"/>
    <hyperlink ref="E111" r:id="rId221"/>
    <hyperlink ref="F112" r:id="rId222"/>
    <hyperlink ref="E112" r:id="rId223"/>
    <hyperlink ref="R112" r:id="rId224"/>
    <hyperlink ref="F113" r:id="rId225"/>
    <hyperlink ref="F114" r:id="rId226"/>
    <hyperlink ref="E114" r:id="rId227"/>
    <hyperlink ref="F115" r:id="rId228"/>
    <hyperlink ref="E115" r:id="rId229"/>
    <hyperlink ref="F116" r:id="rId230"/>
    <hyperlink ref="E116" r:id="rId231"/>
    <hyperlink ref="F117" r:id="rId232"/>
    <hyperlink ref="E117" r:id="rId233"/>
    <hyperlink ref="F118" r:id="rId234"/>
    <hyperlink ref="E118" r:id="rId235"/>
    <hyperlink ref="F119" r:id="rId236"/>
    <hyperlink ref="E119" r:id="rId237"/>
    <hyperlink ref="E120" r:id="rId238"/>
    <hyperlink ref="F120" r:id="rId239"/>
    <hyperlink ref="E121" r:id="rId240"/>
    <hyperlink ref="F121" r:id="rId241"/>
    <hyperlink ref="F122" r:id="rId242"/>
    <hyperlink ref="E122" r:id="rId243"/>
    <hyperlink ref="R122" r:id="rId244"/>
    <hyperlink ref="E123" r:id="rId245"/>
    <hyperlink ref="F123" r:id="rId246"/>
    <hyperlink ref="E124" r:id="rId247"/>
    <hyperlink ref="F124" r:id="rId248"/>
    <hyperlink ref="F125" r:id="rId249"/>
    <hyperlink ref="E125" r:id="rId250"/>
    <hyperlink ref="E126" r:id="rId251"/>
    <hyperlink ref="F126" r:id="rId252"/>
    <hyperlink ref="E127" r:id="rId253"/>
    <hyperlink ref="F127" r:id="rId254"/>
    <hyperlink ref="E128" r:id="rId255"/>
    <hyperlink ref="F128" r:id="rId256"/>
    <hyperlink ref="E129" r:id="rId257"/>
    <hyperlink ref="F129" r:id="rId258"/>
    <hyperlink ref="E130" r:id="rId259"/>
    <hyperlink ref="F130" r:id="rId260"/>
    <hyperlink ref="E131" r:id="rId261"/>
    <hyperlink ref="F131" r:id="rId262"/>
    <hyperlink ref="E132" r:id="rId263"/>
    <hyperlink ref="F132" r:id="rId264"/>
    <hyperlink ref="E133" r:id="rId265"/>
    <hyperlink ref="F133" r:id="rId266"/>
    <hyperlink ref="E134" r:id="rId267"/>
    <hyperlink ref="F134" r:id="rId268"/>
    <hyperlink ref="E135" r:id="rId269"/>
    <hyperlink ref="F135" r:id="rId270"/>
    <hyperlink ref="E136" r:id="rId271"/>
    <hyperlink ref="F136" r:id="rId272"/>
    <hyperlink ref="E137" r:id="rId273"/>
    <hyperlink ref="E138" r:id="rId274"/>
    <hyperlink ref="E139" r:id="rId275"/>
    <hyperlink ref="F138" r:id="rId276"/>
    <hyperlink ref="F137" r:id="rId277"/>
    <hyperlink ref="F139" r:id="rId278"/>
    <hyperlink ref="R139" r:id="rId279"/>
    <hyperlink ref="F140" r:id="rId280"/>
    <hyperlink ref="E140" r:id="rId281"/>
    <hyperlink ref="F141" r:id="rId282"/>
    <hyperlink ref="E141" r:id="rId283"/>
    <hyperlink ref="F142" r:id="rId284"/>
    <hyperlink ref="E142" r:id="rId285"/>
    <hyperlink ref="F143" r:id="rId286"/>
    <hyperlink ref="E143" r:id="rId287"/>
    <hyperlink ref="F144" r:id="rId288"/>
    <hyperlink ref="E144" r:id="rId289"/>
    <hyperlink ref="F145" r:id="rId290"/>
    <hyperlink ref="E145" r:id="rId291"/>
    <hyperlink ref="F146" r:id="rId292"/>
    <hyperlink ref="E146" r:id="rId293"/>
    <hyperlink ref="F147" r:id="rId294"/>
    <hyperlink ref="E147" r:id="rId295"/>
    <hyperlink ref="F148" r:id="rId296"/>
    <hyperlink ref="E148" r:id="rId297"/>
    <hyperlink ref="F149" r:id="rId298"/>
    <hyperlink ref="E149" r:id="rId299"/>
    <hyperlink ref="F150" r:id="rId300"/>
    <hyperlink ref="E150" r:id="rId301"/>
    <hyperlink ref="F151" r:id="rId302"/>
    <hyperlink ref="E151" r:id="rId303"/>
    <hyperlink ref="F152" r:id="rId304"/>
    <hyperlink ref="E152" r:id="rId305"/>
    <hyperlink ref="F153" r:id="rId306"/>
    <hyperlink ref="E153" r:id="rId307"/>
    <hyperlink ref="F154" r:id="rId308"/>
    <hyperlink ref="E154" r:id="rId309"/>
    <hyperlink ref="F155" r:id="rId310"/>
    <hyperlink ref="E155" r:id="rId311"/>
    <hyperlink ref="F156" r:id="rId312"/>
    <hyperlink ref="E156" r:id="rId313"/>
    <hyperlink ref="R156" r:id="rId314"/>
    <hyperlink ref="F157" r:id="rId315"/>
    <hyperlink ref="E157" r:id="rId316"/>
    <hyperlink ref="F158" r:id="rId317"/>
    <hyperlink ref="E158" r:id="rId318"/>
    <hyperlink ref="F159" r:id="rId319"/>
    <hyperlink ref="F160" r:id="rId320"/>
    <hyperlink ref="E160" r:id="rId321"/>
    <hyperlink ref="F161" r:id="rId322"/>
    <hyperlink ref="E161" r:id="rId323"/>
    <hyperlink ref="F162" r:id="rId324"/>
    <hyperlink ref="E162" r:id="rId325"/>
    <hyperlink ref="F163" r:id="rId326"/>
    <hyperlink ref="E163" r:id="rId327"/>
    <hyperlink ref="R163" r:id="rId328"/>
    <hyperlink ref="E164" r:id="rId329"/>
    <hyperlink ref="F164" r:id="rId330"/>
    <hyperlink ref="E165" r:id="rId331"/>
    <hyperlink ref="F165" r:id="rId332"/>
    <hyperlink ref="E166" r:id="rId333"/>
    <hyperlink ref="F166" r:id="rId334"/>
    <hyperlink ref="E167" r:id="rId335"/>
    <hyperlink ref="F167" r:id="rId336"/>
    <hyperlink ref="E168" r:id="rId337"/>
    <hyperlink ref="F168" r:id="rId338"/>
    <hyperlink ref="E169" r:id="rId339"/>
    <hyperlink ref="F169" r:id="rId340"/>
    <hyperlink ref="E170" r:id="rId341"/>
    <hyperlink ref="F170" r:id="rId342"/>
    <hyperlink ref="E171" r:id="rId343"/>
    <hyperlink ref="F171" r:id="rId344"/>
    <hyperlink ref="E172" r:id="rId345"/>
    <hyperlink ref="F172" r:id="rId346"/>
    <hyperlink ref="E173" r:id="rId347"/>
    <hyperlink ref="F173" r:id="rId348"/>
    <hyperlink ref="E174" r:id="rId349"/>
    <hyperlink ref="F174" r:id="rId350"/>
    <hyperlink ref="E175" r:id="rId351"/>
    <hyperlink ref="F175" r:id="rId352"/>
    <hyperlink ref="E176" r:id="rId353"/>
    <hyperlink ref="F176" r:id="rId354"/>
    <hyperlink ref="E177" r:id="rId355"/>
    <hyperlink ref="F177" r:id="rId356"/>
    <hyperlink ref="E178" r:id="rId357"/>
    <hyperlink ref="F178" r:id="rId358"/>
    <hyperlink ref="S178" r:id="rId359"/>
    <hyperlink ref="F179" r:id="rId360"/>
    <hyperlink ref="E179" r:id="rId361"/>
    <hyperlink ref="F180" r:id="rId362"/>
    <hyperlink ref="E180" r:id="rId363"/>
    <hyperlink ref="F181" r:id="rId364"/>
    <hyperlink ref="E181" r:id="rId365"/>
    <hyperlink ref="F182" r:id="rId366"/>
    <hyperlink ref="E182" r:id="rId367"/>
    <hyperlink ref="F183" r:id="rId368"/>
    <hyperlink ref="E183" r:id="rId369"/>
    <hyperlink ref="F184" r:id="rId370"/>
    <hyperlink ref="E184" r:id="rId371"/>
    <hyperlink ref="E185" r:id="rId372"/>
    <hyperlink ref="F185" r:id="rId373"/>
    <hyperlink ref="F186" r:id="rId374"/>
    <hyperlink ref="E186" r:id="rId375"/>
    <hyperlink ref="F187" r:id="rId376"/>
    <hyperlink ref="E187" r:id="rId377"/>
    <hyperlink ref="F188" r:id="rId378"/>
    <hyperlink ref="E188" r:id="rId379"/>
    <hyperlink ref="F189" r:id="rId380"/>
    <hyperlink ref="E189" r:id="rId381"/>
    <hyperlink ref="F190" r:id="rId382"/>
    <hyperlink ref="E190" r:id="rId383"/>
    <hyperlink ref="F191" r:id="rId384"/>
    <hyperlink ref="E191" r:id="rId385"/>
    <hyperlink ref="F192" r:id="rId386"/>
    <hyperlink ref="E192" r:id="rId387"/>
    <hyperlink ref="F193" r:id="rId388"/>
    <hyperlink ref="E193" r:id="rId389"/>
    <hyperlink ref="S193" r:id="rId390"/>
    <hyperlink ref="F194" r:id="rId391"/>
    <hyperlink ref="E195" r:id="rId392"/>
    <hyperlink ref="F195" r:id="rId393"/>
    <hyperlink ref="E196" r:id="rId394"/>
    <hyperlink ref="F196" r:id="rId395"/>
    <hyperlink ref="F197" r:id="rId396"/>
    <hyperlink ref="E198" r:id="rId397"/>
    <hyperlink ref="F198" r:id="rId398"/>
    <hyperlink ref="E199" r:id="rId399"/>
    <hyperlink ref="F199" r:id="rId400"/>
    <hyperlink ref="E200" r:id="rId401"/>
    <hyperlink ref="F200" r:id="rId402"/>
    <hyperlink ref="E201" r:id="rId403"/>
    <hyperlink ref="F201" r:id="rId404"/>
    <hyperlink ref="E202" r:id="rId405"/>
    <hyperlink ref="F202" r:id="rId406"/>
    <hyperlink ref="E203" r:id="rId407"/>
    <hyperlink ref="F203" r:id="rId408"/>
    <hyperlink ref="E204" r:id="rId409"/>
    <hyperlink ref="F204" r:id="rId410"/>
    <hyperlink ref="F205" r:id="rId411"/>
    <hyperlink ref="E206" r:id="rId412"/>
    <hyperlink ref="F206" r:id="rId413"/>
    <hyperlink ref="S208" r:id="rId414"/>
    <hyperlink ref="E207" r:id="rId415"/>
    <hyperlink ref="F207" r:id="rId416"/>
    <hyperlink ref="E208" r:id="rId417"/>
    <hyperlink ref="F208" r:id="rId418"/>
    <hyperlink ref="F209" r:id="rId419"/>
    <hyperlink ref="E209" r:id="rId420"/>
    <hyperlink ref="F210" r:id="rId421"/>
    <hyperlink ref="E210" r:id="rId422"/>
    <hyperlink ref="F211" r:id="rId423"/>
    <hyperlink ref="E211" r:id="rId424"/>
    <hyperlink ref="F212" r:id="rId425"/>
    <hyperlink ref="E212" r:id="rId426"/>
    <hyperlink ref="F213" r:id="rId427"/>
    <hyperlink ref="E213" r:id="rId428"/>
    <hyperlink ref="F214" r:id="rId429"/>
    <hyperlink ref="E214" r:id="rId430"/>
    <hyperlink ref="F215" r:id="rId431"/>
    <hyperlink ref="E215" r:id="rId432"/>
    <hyperlink ref="F216" r:id="rId433"/>
    <hyperlink ref="E216" r:id="rId434"/>
    <hyperlink ref="E217" r:id="rId435"/>
    <hyperlink ref="F217" r:id="rId436"/>
    <hyperlink ref="F218" r:id="rId437"/>
    <hyperlink ref="E218" r:id="rId438"/>
    <hyperlink ref="F219" r:id="rId439"/>
    <hyperlink ref="E219" r:id="rId440"/>
    <hyperlink ref="F220" r:id="rId441"/>
    <hyperlink ref="E220" r:id="rId442"/>
    <hyperlink ref="E221" r:id="rId443"/>
    <hyperlink ref="F221" r:id="rId444"/>
    <hyperlink ref="F222" r:id="rId445"/>
    <hyperlink ref="E222" r:id="rId446"/>
    <hyperlink ref="F223" r:id="rId447"/>
    <hyperlink ref="E223" r:id="rId448"/>
    <hyperlink ref="S223" r:id="rId449"/>
  </hyperlinks>
  <pageMargins left="0.7" right="0.7" top="0.75" bottom="0.75" header="0.3" footer="0.3"/>
  <pageSetup orientation="portrait" r:id="rId45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critterspet</vt:lpstr>
      <vt:lpstr>toysrus</vt:lpstr>
      <vt:lpstr>oscseeds</vt:lpstr>
      <vt:lpstr>bedbathandbeyond</vt:lpstr>
      <vt:lpstr>chapters</vt:lpstr>
      <vt:lpstr>kohls</vt:lpstr>
      <vt:lpstr>healthyplanet</vt:lpstr>
      <vt:lpstr>canadianprotein</vt:lpstr>
      <vt:lpstr>Renspets</vt:lpstr>
      <vt:lpstr>DSL</vt:lpstr>
      <vt:lpstr>viceroy</vt:lpstr>
      <vt:lpstr>jefferspet</vt:lpstr>
      <vt:lpstr>TUO</vt:lpstr>
      <vt:lpstr>GameKnight</vt:lpstr>
      <vt:lpstr>professionalgardening</vt:lpstr>
      <vt:lpstr>Viceroy Distributors</vt:lpstr>
      <vt:lpstr>D&amp;H</vt:lpstr>
      <vt:lpstr>Medi-vet</vt:lpstr>
      <vt:lpstr>Vicroy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Waqar Khan</dc:creator>
  <cp:lastModifiedBy>A</cp:lastModifiedBy>
  <dcterms:created xsi:type="dcterms:W3CDTF">2021-02-08T02:34:13Z</dcterms:created>
  <dcterms:modified xsi:type="dcterms:W3CDTF">2022-06-03T18:15:54Z</dcterms:modified>
</cp:coreProperties>
</file>