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Autumn 24-25\ENT 603_2024 Aut\"/>
    </mc:Choice>
  </mc:AlternateContent>
  <xr:revisionPtr revIDLastSave="0" documentId="8_{1B67ADF1-E910-4736-AC02-187AA43DE50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venue and PnL" sheetId="1" r:id="rId1"/>
    <sheet name="Balance sheet" sheetId="2" r:id="rId2"/>
    <sheet name="Cash flow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E8" i="1" s="1"/>
  <c r="C4" i="1"/>
  <c r="C9" i="1" s="1"/>
  <c r="D9" i="1" s="1"/>
  <c r="G4" i="3"/>
  <c r="F4" i="3"/>
  <c r="E4" i="3"/>
  <c r="D4" i="3"/>
  <c r="C4" i="3"/>
  <c r="B4" i="3"/>
  <c r="E17" i="2"/>
  <c r="B17" i="2"/>
  <c r="E6" i="2"/>
  <c r="B6" i="2"/>
  <c r="D13" i="1"/>
  <c r="E13" i="1" s="1"/>
  <c r="D4" i="1" l="1"/>
  <c r="E4" i="1" s="1"/>
  <c r="D14" i="1"/>
  <c r="E14" i="1" s="1"/>
  <c r="E17" i="1" s="1"/>
  <c r="E18" i="1" s="1"/>
  <c r="F3" i="3" s="1"/>
  <c r="E9" i="1"/>
  <c r="C3" i="3" l="1"/>
  <c r="G3" i="3"/>
  <c r="D3" i="3"/>
  <c r="E3" i="3"/>
  <c r="B3" i="3"/>
</calcChain>
</file>

<file path=xl/sharedStrings.xml><?xml version="1.0" encoding="utf-8"?>
<sst xmlns="http://schemas.openxmlformats.org/spreadsheetml/2006/main" count="73" uniqueCount="64">
  <si>
    <t>per unit</t>
  </si>
  <si>
    <t>Daily</t>
  </si>
  <si>
    <t>Monthly</t>
  </si>
  <si>
    <t>Annual</t>
  </si>
  <si>
    <t xml:space="preserve">
Units sold</t>
  </si>
  <si>
    <t>Per unit price</t>
  </si>
  <si>
    <t>sugar &amp; milk</t>
  </si>
  <si>
    <t>cups</t>
  </si>
  <si>
    <t>Variable cost</t>
  </si>
  <si>
    <t>labour</t>
  </si>
  <si>
    <t>power</t>
  </si>
  <si>
    <t>rent</t>
  </si>
  <si>
    <t>Interest</t>
  </si>
  <si>
    <t>Profit before tax</t>
  </si>
  <si>
    <t>Cash per store per year</t>
  </si>
  <si>
    <t>Starting year</t>
  </si>
  <si>
    <t>Liabilities</t>
  </si>
  <si>
    <t>Assets</t>
  </si>
  <si>
    <t>Equity:</t>
  </si>
  <si>
    <t>Hoarding</t>
  </si>
  <si>
    <t>Debt/Loan:</t>
  </si>
  <si>
    <t>Cash</t>
  </si>
  <si>
    <t>Retained profits:</t>
  </si>
  <si>
    <t>Total</t>
  </si>
  <si>
    <t>End of year 1</t>
  </si>
  <si>
    <t>Accounts payable</t>
  </si>
  <si>
    <t>Accounts receivable</t>
  </si>
  <si>
    <t>Loan</t>
  </si>
  <si>
    <t>INR 10,000; 10% interest p.a, 4 year repayment</t>
  </si>
  <si>
    <t>5 year life</t>
  </si>
  <si>
    <t>Receivables</t>
  </si>
  <si>
    <t>10 customers - one month each</t>
  </si>
  <si>
    <t>Payables</t>
  </si>
  <si>
    <t>end of month</t>
  </si>
  <si>
    <t>thereafter..</t>
  </si>
  <si>
    <t># of stores</t>
  </si>
  <si>
    <t xml:space="preserve">cash flow </t>
  </si>
  <si>
    <t>investment</t>
  </si>
  <si>
    <t>Price / Earnings Multiple</t>
  </si>
  <si>
    <t xml:space="preserve">Cash flow projections </t>
  </si>
  <si>
    <t>Look for comparisons</t>
  </si>
  <si>
    <t>Valuation Methods</t>
  </si>
  <si>
    <t xml:space="preserve">As above </t>
  </si>
  <si>
    <t xml:space="preserve">15-20 times * Profit </t>
  </si>
  <si>
    <t xml:space="preserve">Similar industry, Similar Geography, Closest Industry , Closest Geography etc </t>
  </si>
  <si>
    <t>(Cash = Opening Cash Balance + Profit generated in the year - Accounts Receivable +Accounts Payable)</t>
  </si>
  <si>
    <t xml:space="preserve">Revenue / Sales </t>
  </si>
  <si>
    <t xml:space="preserve">Depreciation @ 20%                                                  </t>
  </si>
  <si>
    <t>Years</t>
  </si>
  <si>
    <t>FY 2024</t>
  </si>
  <si>
    <t>FY 2025</t>
  </si>
  <si>
    <t>FY 2026</t>
  </si>
  <si>
    <t>FY 2027</t>
  </si>
  <si>
    <t>FY 2028</t>
  </si>
  <si>
    <t>FY 2029</t>
  </si>
  <si>
    <t>Coffee</t>
  </si>
  <si>
    <t>Operating profit/EBITDA</t>
  </si>
  <si>
    <t>Gross profit/ Contribution</t>
  </si>
  <si>
    <t>April-1/2024</t>
  </si>
  <si>
    <t>Taxes</t>
  </si>
  <si>
    <t>Semi variable and fixed costs</t>
  </si>
  <si>
    <t>Profit &amp; Loss Account, FY 2024</t>
  </si>
  <si>
    <t>Net profit- Profit after tax (PAT)</t>
  </si>
  <si>
    <t>April-1/2025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</si>
</sst>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i/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7" fillId="0" borderId="0" xfId="0" applyFont="1"/>
    <xf numFmtId="0" fontId="11" fillId="0" borderId="0" xfId="0" applyFont="1"/>
    <xf numFmtId="0" fontId="1" fillId="0" borderId="1" xfId="0" applyFont="1" applyBorder="1"/>
    <xf numFmtId="0" fontId="4" fillId="0" borderId="1" xfId="0" applyFont="1" applyBorder="1"/>
    <xf numFmtId="0" fontId="6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3" fillId="0" borderId="5" xfId="0" applyFont="1" applyBorder="1" applyAlignment="1">
      <alignment horizontal="right" wrapText="1"/>
    </xf>
    <xf numFmtId="0" fontId="4" fillId="0" borderId="6" xfId="0" applyFont="1" applyBorder="1"/>
    <xf numFmtId="0" fontId="5" fillId="0" borderId="5" xfId="0" applyFont="1" applyBorder="1"/>
    <xf numFmtId="0" fontId="1" fillId="0" borderId="6" xfId="0" applyFont="1" applyBorder="1"/>
    <xf numFmtId="0" fontId="3" fillId="0" borderId="5" xfId="0" applyFont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6" fillId="0" borderId="6" xfId="0" applyFont="1" applyBorder="1"/>
    <xf numFmtId="0" fontId="5" fillId="0" borderId="5" xfId="0" applyFont="1" applyBorder="1" applyAlignment="1">
      <alignment wrapTex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1" xfId="0" applyFont="1" applyBorder="1"/>
    <xf numFmtId="0" fontId="8" fillId="0" borderId="1" xfId="0" applyFont="1" applyBorder="1"/>
    <xf numFmtId="0" fontId="0" fillId="0" borderId="1" xfId="0" applyBorder="1"/>
    <xf numFmtId="0" fontId="9" fillId="0" borderId="1" xfId="0" applyFont="1" applyBorder="1"/>
    <xf numFmtId="0" fontId="10" fillId="0" borderId="1" xfId="0" applyFont="1" applyBorder="1"/>
    <xf numFmtId="3" fontId="2" fillId="0" borderId="1" xfId="0" applyNumberFormat="1" applyFont="1" applyBorder="1"/>
    <xf numFmtId="0" fontId="11" fillId="0" borderId="1" xfId="0" applyFont="1" applyBorder="1"/>
    <xf numFmtId="0" fontId="7" fillId="0" borderId="1" xfId="0" applyFont="1" applyBorder="1"/>
    <xf numFmtId="0" fontId="12" fillId="0" borderId="0" xfId="0" applyFont="1"/>
    <xf numFmtId="3" fontId="9" fillId="0" borderId="1" xfId="0" applyNumberFormat="1" applyFont="1" applyBorder="1"/>
    <xf numFmtId="0" fontId="13" fillId="0" borderId="0" xfId="0" applyFont="1"/>
    <xf numFmtId="0" fontId="3" fillId="0" borderId="5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9"/>
  <sheetViews>
    <sheetView tabSelected="1" topLeftCell="A11" zoomScale="90" zoomScaleNormal="90" workbookViewId="0">
      <selection activeCell="C21" sqref="C21"/>
    </sheetView>
  </sheetViews>
  <sheetFormatPr defaultColWidth="12.6328125" defaultRowHeight="15" customHeight="1" x14ac:dyDescent="0.25"/>
  <cols>
    <col min="1" max="1" width="46.08984375" customWidth="1"/>
    <col min="2" max="5" width="20.08984375" customWidth="1"/>
    <col min="6" max="6" width="12.6328125" customWidth="1"/>
  </cols>
  <sheetData>
    <row r="1" spans="1:26" ht="15.75" customHeight="1" x14ac:dyDescent="0.3">
      <c r="A1" s="7" t="s">
        <v>61</v>
      </c>
      <c r="B1" s="8" t="s">
        <v>0</v>
      </c>
      <c r="C1" s="8" t="s">
        <v>1</v>
      </c>
      <c r="D1" s="8" t="s">
        <v>2</v>
      </c>
      <c r="E1" s="9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0" t="s">
        <v>4</v>
      </c>
      <c r="B2" s="5">
        <v>20</v>
      </c>
      <c r="C2" s="5"/>
      <c r="D2" s="5"/>
      <c r="E2" s="11"/>
    </row>
    <row r="3" spans="1:26" ht="24.75" customHeight="1" x14ac:dyDescent="0.3">
      <c r="A3" s="10" t="s">
        <v>5</v>
      </c>
      <c r="B3" s="5">
        <v>10</v>
      </c>
      <c r="C3" s="5"/>
      <c r="D3" s="5"/>
      <c r="E3" s="11"/>
    </row>
    <row r="4" spans="1:26" ht="36.75" customHeight="1" x14ac:dyDescent="0.3">
      <c r="A4" s="12" t="s">
        <v>46</v>
      </c>
      <c r="B4" s="4"/>
      <c r="C4" s="4">
        <f>B2*B3</f>
        <v>200</v>
      </c>
      <c r="D4" s="4">
        <f>C4*30</f>
        <v>6000</v>
      </c>
      <c r="E4" s="13">
        <f>D4*12</f>
        <v>72000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5.5" customHeight="1" x14ac:dyDescent="0.3">
      <c r="A5" s="14" t="s">
        <v>55</v>
      </c>
      <c r="B5" s="4"/>
      <c r="C5" s="4">
        <v>50</v>
      </c>
      <c r="D5" s="4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3.25" customHeight="1" x14ac:dyDescent="0.3">
      <c r="A6" s="14" t="s">
        <v>6</v>
      </c>
      <c r="B6" s="4"/>
      <c r="C6" s="4">
        <v>30</v>
      </c>
      <c r="D6" s="4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 x14ac:dyDescent="0.3">
      <c r="A7" s="14" t="s">
        <v>7</v>
      </c>
      <c r="B7" s="4"/>
      <c r="C7" s="4">
        <v>20</v>
      </c>
      <c r="D7" s="4"/>
      <c r="E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5" customHeight="1" x14ac:dyDescent="0.3">
      <c r="A8" s="15" t="s">
        <v>8</v>
      </c>
      <c r="B8" s="4"/>
      <c r="C8" s="4">
        <v>100</v>
      </c>
      <c r="D8" s="4">
        <f>C8*30</f>
        <v>3000</v>
      </c>
      <c r="E8" s="13">
        <f>D8*12</f>
        <v>36000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5" customHeight="1" x14ac:dyDescent="0.3">
      <c r="A9" s="15" t="s">
        <v>57</v>
      </c>
      <c r="B9" s="4"/>
      <c r="C9" s="4">
        <f>C4-C8</f>
        <v>100</v>
      </c>
      <c r="D9" s="4">
        <f>C9*30</f>
        <v>3000</v>
      </c>
      <c r="E9" s="13">
        <f>D9*12</f>
        <v>36000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" customHeight="1" x14ac:dyDescent="0.3">
      <c r="A10" s="14" t="s">
        <v>9</v>
      </c>
      <c r="B10" s="6"/>
      <c r="C10" s="6"/>
      <c r="D10" s="6">
        <v>1000</v>
      </c>
      <c r="E10" s="1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.75" customHeight="1" x14ac:dyDescent="0.3">
      <c r="A11" s="14" t="s">
        <v>10</v>
      </c>
      <c r="B11" s="6"/>
      <c r="C11" s="6"/>
      <c r="D11" s="6">
        <v>500</v>
      </c>
      <c r="E11" s="1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" customHeight="1" x14ac:dyDescent="0.3">
      <c r="A12" s="14" t="s">
        <v>11</v>
      </c>
      <c r="B12" s="6"/>
      <c r="C12" s="6"/>
      <c r="D12" s="6">
        <v>1000</v>
      </c>
      <c r="E12" s="1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7.5" customHeight="1" x14ac:dyDescent="0.3">
      <c r="A13" s="17" t="s">
        <v>60</v>
      </c>
      <c r="B13" s="4"/>
      <c r="C13" s="4"/>
      <c r="D13" s="4">
        <f>SUM(D10:D12)</f>
        <v>2500</v>
      </c>
      <c r="E13" s="13">
        <f>D13*12</f>
        <v>30000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7.5" customHeight="1" x14ac:dyDescent="0.3">
      <c r="A14" s="12" t="s">
        <v>56</v>
      </c>
      <c r="B14" s="4"/>
      <c r="C14" s="4"/>
      <c r="D14" s="4">
        <f>D9-D13</f>
        <v>500</v>
      </c>
      <c r="E14" s="13">
        <f>D14*12</f>
        <v>6000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4" customHeight="1" x14ac:dyDescent="0.3">
      <c r="A15" s="32" t="s">
        <v>47</v>
      </c>
      <c r="B15" s="5"/>
      <c r="C15" s="5"/>
      <c r="D15" s="5"/>
      <c r="E15" s="11">
        <v>2000</v>
      </c>
    </row>
    <row r="16" spans="1:26" ht="27" customHeight="1" x14ac:dyDescent="0.3">
      <c r="A16" s="14" t="s">
        <v>12</v>
      </c>
      <c r="B16" s="5"/>
      <c r="C16" s="5"/>
      <c r="D16" s="5"/>
      <c r="E16" s="11">
        <v>1000</v>
      </c>
    </row>
    <row r="17" spans="1:26" ht="34.5" customHeight="1" x14ac:dyDescent="0.3">
      <c r="A17" s="12" t="s">
        <v>13</v>
      </c>
      <c r="B17" s="4"/>
      <c r="C17" s="4"/>
      <c r="D17" s="4"/>
      <c r="E17" s="13">
        <f>E14-E15-E16</f>
        <v>3000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.75" customHeight="1" thickBot="1" x14ac:dyDescent="0.35">
      <c r="A18" s="18" t="s">
        <v>14</v>
      </c>
      <c r="B18" s="19"/>
      <c r="C18" s="19"/>
      <c r="D18" s="19"/>
      <c r="E18" s="20">
        <f>E17+E15</f>
        <v>5000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29" t="s">
        <v>59</v>
      </c>
    </row>
    <row r="20" spans="1:26" ht="15.75" customHeight="1" x14ac:dyDescent="0.25">
      <c r="A20" s="29" t="s">
        <v>62</v>
      </c>
    </row>
    <row r="21" spans="1:26" ht="15.75" customHeight="1" x14ac:dyDescent="0.3">
      <c r="E21" s="31"/>
      <c r="F21" s="29"/>
    </row>
    <row r="22" spans="1:26" ht="15.75" customHeight="1" x14ac:dyDescent="0.25">
      <c r="F22" s="29"/>
    </row>
    <row r="23" spans="1:26" ht="15.75" customHeight="1" x14ac:dyDescent="0.25"/>
    <row r="24" spans="1:26" ht="15.75" customHeight="1" x14ac:dyDescent="0.25"/>
    <row r="25" spans="1:26" ht="15.75" customHeight="1" x14ac:dyDescent="0.25"/>
    <row r="26" spans="1:26" ht="15.75" customHeight="1" x14ac:dyDescent="0.25"/>
    <row r="27" spans="1:26" ht="15.75" customHeight="1" x14ac:dyDescent="0.25"/>
    <row r="28" spans="1:26" ht="15.75" customHeight="1" x14ac:dyDescent="0.25"/>
    <row r="29" spans="1:26" ht="15.75" customHeight="1" x14ac:dyDescent="0.25"/>
    <row r="30" spans="1:26" ht="15.75" customHeight="1" x14ac:dyDescent="0.25"/>
    <row r="31" spans="1:26" ht="15.75" customHeight="1" x14ac:dyDescent="0.25"/>
    <row r="32" spans="1:2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25" right="0.25" top="0.75" bottom="0.75" header="0.3" footer="0.3"/>
  <pageSetup scale="8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1000"/>
  <sheetViews>
    <sheetView topLeftCell="A7" workbookViewId="0">
      <selection activeCell="E9" sqref="E9"/>
    </sheetView>
  </sheetViews>
  <sheetFormatPr defaultColWidth="12.6328125" defaultRowHeight="15" customHeight="1" x14ac:dyDescent="0.25"/>
  <cols>
    <col min="1" max="1" width="17.6328125" customWidth="1"/>
    <col min="2" max="2" width="16.6328125" customWidth="1"/>
    <col min="3" max="3" width="10.6328125" customWidth="1"/>
    <col min="4" max="4" width="17.6328125" customWidth="1"/>
    <col min="5" max="5" width="12.6328125" customWidth="1"/>
    <col min="6" max="6" width="31.1796875" customWidth="1"/>
  </cols>
  <sheetData>
    <row r="1" spans="1:26" ht="15.75" customHeight="1" x14ac:dyDescent="0.3">
      <c r="A1" s="21" t="s">
        <v>15</v>
      </c>
      <c r="B1" s="21"/>
      <c r="C1" s="21"/>
      <c r="D1" s="21"/>
      <c r="E1" s="21" t="s">
        <v>58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5.25" customHeight="1" x14ac:dyDescent="0.3">
      <c r="A2" s="22" t="s">
        <v>16</v>
      </c>
      <c r="B2" s="23"/>
      <c r="C2" s="23"/>
      <c r="D2" s="22" t="s">
        <v>17</v>
      </c>
      <c r="E2" s="23"/>
    </row>
    <row r="3" spans="1:26" ht="42" customHeight="1" x14ac:dyDescent="0.25">
      <c r="A3" s="24" t="s">
        <v>18</v>
      </c>
      <c r="B3" s="25">
        <v>5000</v>
      </c>
      <c r="C3" s="23"/>
      <c r="D3" s="24" t="s">
        <v>19</v>
      </c>
      <c r="E3" s="25">
        <v>10000</v>
      </c>
    </row>
    <row r="4" spans="1:26" ht="48.75" customHeight="1" x14ac:dyDescent="0.25">
      <c r="A4" s="24" t="s">
        <v>20</v>
      </c>
      <c r="B4" s="25">
        <v>10000</v>
      </c>
      <c r="C4" s="23"/>
      <c r="D4" s="24" t="s">
        <v>21</v>
      </c>
      <c r="E4" s="25">
        <v>5000</v>
      </c>
    </row>
    <row r="5" spans="1:26" ht="45" customHeight="1" x14ac:dyDescent="0.25">
      <c r="A5" s="24" t="s">
        <v>22</v>
      </c>
      <c r="B5" s="23"/>
      <c r="C5" s="23"/>
      <c r="D5" s="24"/>
      <c r="E5" s="23"/>
    </row>
    <row r="6" spans="1:26" ht="43.5" customHeight="1" x14ac:dyDescent="0.3">
      <c r="A6" s="22" t="s">
        <v>23</v>
      </c>
      <c r="B6" s="26">
        <f>SUM(B3:B5)</f>
        <v>15000</v>
      </c>
      <c r="C6" s="21"/>
      <c r="D6" s="22"/>
      <c r="E6" s="26">
        <f>SUM(E3:E5)</f>
        <v>15000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3.5" customHeight="1" x14ac:dyDescent="0.3">
      <c r="A7" s="22"/>
      <c r="B7" s="21"/>
      <c r="C7" s="21"/>
      <c r="D7" s="22"/>
      <c r="E7" s="2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23"/>
      <c r="B8" s="23"/>
      <c r="C8" s="23"/>
      <c r="D8" s="23"/>
      <c r="E8" s="23"/>
    </row>
    <row r="9" spans="1:26" ht="15.75" customHeight="1" x14ac:dyDescent="0.3">
      <c r="A9" s="22" t="s">
        <v>24</v>
      </c>
      <c r="B9" s="21"/>
      <c r="C9" s="21"/>
      <c r="D9" s="22"/>
      <c r="E9" s="21" t="s">
        <v>63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23"/>
      <c r="B10" s="23"/>
      <c r="C10" s="23"/>
      <c r="D10" s="23"/>
      <c r="E10" s="23"/>
    </row>
    <row r="11" spans="1:26" ht="15.75" customHeight="1" x14ac:dyDescent="0.3">
      <c r="A11" s="22" t="s">
        <v>16</v>
      </c>
      <c r="B11" s="23"/>
      <c r="C11" s="23"/>
      <c r="D11" s="22" t="s">
        <v>17</v>
      </c>
      <c r="E11" s="23"/>
    </row>
    <row r="12" spans="1:26" ht="15.75" customHeight="1" x14ac:dyDescent="0.25">
      <c r="A12" s="24" t="s">
        <v>18</v>
      </c>
      <c r="B12" s="25">
        <v>5000</v>
      </c>
      <c r="C12" s="23"/>
      <c r="D12" s="24" t="s">
        <v>19</v>
      </c>
      <c r="E12" s="25">
        <v>8000</v>
      </c>
    </row>
    <row r="13" spans="1:26" ht="15.75" customHeight="1" x14ac:dyDescent="0.25">
      <c r="A13" s="24" t="s">
        <v>20</v>
      </c>
      <c r="B13" s="25">
        <v>7500</v>
      </c>
      <c r="C13" s="23"/>
      <c r="D13" s="24" t="s">
        <v>21</v>
      </c>
      <c r="E13" s="25">
        <v>6000</v>
      </c>
      <c r="F13" t="s">
        <v>45</v>
      </c>
    </row>
    <row r="14" spans="1:26" ht="15.75" customHeight="1" x14ac:dyDescent="0.25">
      <c r="A14" s="24" t="s">
        <v>22</v>
      </c>
      <c r="B14" s="25">
        <v>3000</v>
      </c>
      <c r="C14" s="23"/>
      <c r="D14" s="24"/>
      <c r="E14" s="23"/>
    </row>
    <row r="15" spans="1:26" ht="15.75" customHeight="1" x14ac:dyDescent="0.25">
      <c r="A15" s="24" t="s">
        <v>25</v>
      </c>
      <c r="B15" s="25">
        <v>1500</v>
      </c>
      <c r="C15" s="23"/>
      <c r="D15" s="24" t="s">
        <v>26</v>
      </c>
      <c r="E15" s="25">
        <v>3000</v>
      </c>
    </row>
    <row r="16" spans="1:26" ht="15.75" customHeight="1" x14ac:dyDescent="0.25">
      <c r="A16" s="24"/>
      <c r="B16" s="23"/>
      <c r="C16" s="23"/>
      <c r="D16" s="24"/>
      <c r="E16" s="23"/>
    </row>
    <row r="17" spans="1:26" ht="15.75" customHeight="1" x14ac:dyDescent="0.3">
      <c r="A17" s="22" t="s">
        <v>23</v>
      </c>
      <c r="B17" s="26">
        <f>SUM(B12:B15)</f>
        <v>17000</v>
      </c>
      <c r="C17" s="21"/>
      <c r="D17" s="22"/>
      <c r="E17" s="26">
        <f>SUM(E12:E15)</f>
        <v>17000</v>
      </c>
    </row>
    <row r="18" spans="1:26" ht="15.75" customHeight="1" x14ac:dyDescent="0.25">
      <c r="A18" s="23"/>
      <c r="B18" s="23"/>
      <c r="C18" s="23"/>
      <c r="D18" s="23"/>
      <c r="E18" s="23"/>
    </row>
    <row r="19" spans="1:26" ht="15.75" customHeight="1" x14ac:dyDescent="0.25">
      <c r="A19" s="23"/>
      <c r="B19" s="23"/>
      <c r="C19" s="23"/>
      <c r="D19" s="23"/>
      <c r="E19" s="23"/>
    </row>
    <row r="20" spans="1:26" ht="15.75" customHeight="1" x14ac:dyDescent="0.3">
      <c r="A20" s="27" t="s">
        <v>27</v>
      </c>
      <c r="B20" s="27" t="s">
        <v>28</v>
      </c>
      <c r="C20" s="27"/>
      <c r="D20" s="27"/>
      <c r="E20" s="2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">
      <c r="A21" s="27" t="s">
        <v>19</v>
      </c>
      <c r="B21" s="27" t="s">
        <v>29</v>
      </c>
      <c r="C21" s="27"/>
      <c r="D21" s="27"/>
      <c r="E21" s="2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">
      <c r="A22" s="27" t="s">
        <v>30</v>
      </c>
      <c r="B22" s="27" t="s">
        <v>31</v>
      </c>
      <c r="C22" s="27"/>
      <c r="D22" s="27"/>
      <c r="E22" s="2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">
      <c r="A23" s="27" t="s">
        <v>32</v>
      </c>
      <c r="B23" s="27" t="s">
        <v>33</v>
      </c>
      <c r="C23" s="27"/>
      <c r="D23" s="27"/>
      <c r="E23" s="2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/>
    <row r="27" spans="1:26" ht="15.75" customHeight="1" x14ac:dyDescent="0.25"/>
    <row r="28" spans="1:26" ht="15.75" customHeight="1" x14ac:dyDescent="0.25"/>
    <row r="29" spans="1:26" ht="15.75" customHeight="1" x14ac:dyDescent="0.25"/>
    <row r="30" spans="1:26" ht="15.75" customHeight="1" x14ac:dyDescent="0.25"/>
    <row r="31" spans="1:26" ht="15.75" customHeight="1" x14ac:dyDescent="0.25"/>
    <row r="32" spans="1:2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25" right="0.25" top="0.75" bottom="0.75" header="0.3" footer="0.3"/>
  <pageSetup paperSize="9" scale="8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5"/>
  <sheetViews>
    <sheetView workbookViewId="0">
      <selection activeCell="G3" sqref="G3"/>
    </sheetView>
  </sheetViews>
  <sheetFormatPr defaultColWidth="12.6328125" defaultRowHeight="15" customHeight="1" x14ac:dyDescent="0.25"/>
  <cols>
    <col min="1" max="1" width="21.36328125" customWidth="1"/>
    <col min="2" max="6" width="12.6328125" customWidth="1"/>
  </cols>
  <sheetData>
    <row r="1" spans="1:26" ht="46.5" customHeight="1" x14ac:dyDescent="0.3">
      <c r="A1" s="22" t="s">
        <v>48</v>
      </c>
      <c r="B1" s="22" t="s">
        <v>49</v>
      </c>
      <c r="C1" s="22" t="s">
        <v>50</v>
      </c>
      <c r="D1" s="22" t="s">
        <v>51</v>
      </c>
      <c r="E1" s="22" t="s">
        <v>52</v>
      </c>
      <c r="F1" s="22" t="s">
        <v>53</v>
      </c>
      <c r="G1" s="22" t="s">
        <v>54</v>
      </c>
      <c r="H1" s="21" t="s">
        <v>34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8" t="s">
        <v>35</v>
      </c>
      <c r="B2" s="25">
        <v>1</v>
      </c>
      <c r="C2" s="25">
        <v>5</v>
      </c>
      <c r="D2" s="25">
        <v>10</v>
      </c>
      <c r="E2" s="25">
        <v>200</v>
      </c>
      <c r="F2" s="25">
        <v>1000</v>
      </c>
      <c r="G2" s="25">
        <v>1000</v>
      </c>
      <c r="H2" s="25"/>
    </row>
    <row r="3" spans="1:26" ht="15.75" customHeight="1" x14ac:dyDescent="0.25">
      <c r="A3" s="28" t="s">
        <v>36</v>
      </c>
      <c r="B3" s="30">
        <f>'Revenue and PnL'!$E$18*'Cash flow'!B2</f>
        <v>5000</v>
      </c>
      <c r="C3" s="30">
        <f>'Revenue and PnL'!$E$18*'Cash flow'!C2</f>
        <v>25000</v>
      </c>
      <c r="D3" s="30">
        <f>'Revenue and PnL'!$E$18*'Cash flow'!D2</f>
        <v>50000</v>
      </c>
      <c r="E3" s="30">
        <f>'Revenue and PnL'!$E$18*'Cash flow'!E2</f>
        <v>1000000</v>
      </c>
      <c r="F3" s="30">
        <f>'Revenue and PnL'!$E$18*'Cash flow'!F2</f>
        <v>5000000</v>
      </c>
      <c r="G3" s="30">
        <f>'Revenue and PnL'!$E$18*'Cash flow'!G2</f>
        <v>5000000</v>
      </c>
      <c r="H3" s="25"/>
    </row>
    <row r="4" spans="1:26" ht="15.75" customHeight="1" x14ac:dyDescent="0.25">
      <c r="A4" s="28" t="s">
        <v>37</v>
      </c>
      <c r="B4" s="30">
        <f>'Cash flow'!B2*'Balance sheet'!$E$3</f>
        <v>10000</v>
      </c>
      <c r="C4" s="30">
        <f>'Cash flow'!C2*'Balance sheet'!$E$3</f>
        <v>50000</v>
      </c>
      <c r="D4" s="30">
        <f>'Cash flow'!D2*'Balance sheet'!$E$3</f>
        <v>100000</v>
      </c>
      <c r="E4" s="30">
        <f>'Cash flow'!E2*'Balance sheet'!$E$3</f>
        <v>2000000</v>
      </c>
      <c r="F4" s="30">
        <f>'Cash flow'!F2*'Balance sheet'!$E$3</f>
        <v>10000000</v>
      </c>
      <c r="G4" s="30">
        <f>'Cash flow'!G2*'Balance sheet'!$E$3</f>
        <v>10000000</v>
      </c>
      <c r="H4" s="25"/>
    </row>
    <row r="5" spans="1:26" ht="15.75" customHeight="1" x14ac:dyDescent="0.25"/>
    <row r="6" spans="1:26" ht="15.75" customHeight="1" x14ac:dyDescent="0.3">
      <c r="A6" s="31" t="s">
        <v>41</v>
      </c>
    </row>
    <row r="7" spans="1:26" ht="15.75" customHeight="1" x14ac:dyDescent="0.25">
      <c r="A7" s="29" t="s">
        <v>39</v>
      </c>
      <c r="B7" t="s">
        <v>42</v>
      </c>
    </row>
    <row r="8" spans="1:26" ht="15.75" customHeight="1" x14ac:dyDescent="0.25">
      <c r="A8" s="29" t="s">
        <v>38</v>
      </c>
      <c r="B8" s="29" t="s">
        <v>43</v>
      </c>
    </row>
    <row r="9" spans="1:26" ht="15.75" customHeight="1" x14ac:dyDescent="0.25">
      <c r="A9" s="29" t="s">
        <v>40</v>
      </c>
      <c r="B9" t="s">
        <v>44</v>
      </c>
    </row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 and PnL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 Namagiri</cp:lastModifiedBy>
  <cp:lastPrinted>2024-03-19T06:05:05Z</cp:lastPrinted>
  <dcterms:created xsi:type="dcterms:W3CDTF">2024-03-14T19:53:29Z</dcterms:created>
  <dcterms:modified xsi:type="dcterms:W3CDTF">2024-10-10T09:44:34Z</dcterms:modified>
</cp:coreProperties>
</file>