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/>
  <mc:AlternateContent xmlns:mc="http://schemas.openxmlformats.org/markup-compatibility/2006">
    <mc:Choice Requires="x15">
      <x15ac:absPath xmlns:x15ac="http://schemas.microsoft.com/office/spreadsheetml/2010/11/ac" url="C:\Users\Dell\Downloads\snf_hck\snf_hck\Final Data\Dashboard\machinelearning\"/>
    </mc:Choice>
  </mc:AlternateContent>
  <xr:revisionPtr revIDLastSave="0" documentId="13_ncr:1_{2CD1BE30-9A3E-4DD8-A6DC-4C07943A9EC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G2" i="4" s="1"/>
  <c r="G4" i="4"/>
  <c r="G5" i="4"/>
  <c r="G6" i="4"/>
  <c r="G12" i="4"/>
  <c r="G15" i="4"/>
  <c r="G16" i="4"/>
  <c r="G17" i="4"/>
  <c r="G22" i="4"/>
  <c r="G23" i="4"/>
  <c r="G24" i="4"/>
  <c r="F3" i="4"/>
  <c r="G3" i="4" s="1"/>
  <c r="F4" i="4"/>
  <c r="F5" i="4"/>
  <c r="F6" i="4"/>
  <c r="F7" i="4"/>
  <c r="G7" i="4" s="1"/>
  <c r="F8" i="4"/>
  <c r="G8" i="4" s="1"/>
  <c r="F9" i="4"/>
  <c r="G9" i="4" s="1"/>
  <c r="F10" i="4"/>
  <c r="G10" i="4" s="1"/>
  <c r="F11" i="4"/>
  <c r="G11" i="4" s="1"/>
  <c r="F12" i="4"/>
  <c r="F13" i="4"/>
  <c r="G13" i="4" s="1"/>
  <c r="F14" i="4"/>
  <c r="G14" i="4" s="1"/>
  <c r="F15" i="4"/>
  <c r="F16" i="4"/>
  <c r="F17" i="4"/>
  <c r="F18" i="4"/>
  <c r="G18" i="4" s="1"/>
  <c r="F19" i="4"/>
  <c r="G19" i="4" s="1"/>
  <c r="F20" i="4"/>
  <c r="G20" i="4" s="1"/>
  <c r="F21" i="4"/>
  <c r="G21" i="4" s="1"/>
  <c r="F22" i="4"/>
  <c r="F23" i="4"/>
  <c r="F24" i="4"/>
  <c r="E17" i="3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16" i="3"/>
  <c r="F17" i="3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16" i="3"/>
  <c r="J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F3" i="2"/>
  <c r="F4" i="2"/>
  <c r="F5" i="2"/>
  <c r="F6" i="2"/>
  <c r="F2" i="2"/>
</calcChain>
</file>

<file path=xl/sharedStrings.xml><?xml version="1.0" encoding="utf-8"?>
<sst xmlns="http://schemas.openxmlformats.org/spreadsheetml/2006/main" count="80" uniqueCount="46">
  <si>
    <t>population</t>
  </si>
  <si>
    <t>growth_rate</t>
  </si>
  <si>
    <t>ps_ratio</t>
  </si>
  <si>
    <t>no of teachers</t>
  </si>
  <si>
    <t>no of teachers required</t>
  </si>
  <si>
    <t>year</t>
  </si>
  <si>
    <t>ps_ratio_target</t>
  </si>
  <si>
    <t>States/Union Territories</t>
  </si>
  <si>
    <t>Higher Secondary (11-12</t>
  </si>
  <si>
    <t>Secondary (9-10)</t>
  </si>
  <si>
    <t>Upper Primary (6-8)</t>
  </si>
  <si>
    <t xml:space="preserve"> Primary (1 to 5)</t>
  </si>
  <si>
    <t>Year</t>
  </si>
  <si>
    <t>INDIA</t>
  </si>
  <si>
    <t>2008-09</t>
  </si>
  <si>
    <t>2009-10</t>
  </si>
  <si>
    <t>2010-11</t>
  </si>
  <si>
    <t>2011-2012</t>
  </si>
  <si>
    <t>2021-2022</t>
  </si>
  <si>
    <t>CATEGORY</t>
  </si>
  <si>
    <t>SUBCATEGORY</t>
  </si>
  <si>
    <t>SOURCE</t>
  </si>
  <si>
    <t>UNIT</t>
  </si>
  <si>
    <t>FREQUENCY</t>
  </si>
  <si>
    <t>CURRENCY</t>
  </si>
  <si>
    <t>IDENTIFIER</t>
  </si>
  <si>
    <t>TITLE</t>
  </si>
  <si>
    <t>DATE</t>
  </si>
  <si>
    <t>Global Indicators</t>
  </si>
  <si>
    <t>Rate of Population Change</t>
  </si>
  <si>
    <t>World Population Prospects</t>
  </si>
  <si>
    <t>Percentage</t>
  </si>
  <si>
    <t>Annually</t>
  </si>
  <si>
    <t>Null</t>
  </si>
  <si>
    <t>DMRPCINPERGLA</t>
  </si>
  <si>
    <t>Rate of Population Change - India</t>
  </si>
  <si>
    <t>india economic monitor</t>
  </si>
  <si>
    <t>ratio</t>
  </si>
  <si>
    <t>Sr No</t>
  </si>
  <si>
    <t>No of Teachers Govt</t>
  </si>
  <si>
    <t>growth rate</t>
  </si>
  <si>
    <t>Population</t>
  </si>
  <si>
    <t>Ratio</t>
  </si>
  <si>
    <t>shortage</t>
  </si>
  <si>
    <t>Desired</t>
  </si>
  <si>
    <t>pupil_teacher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</si>
</sst>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" fontId="1" fillId="0" borderId="0" xfId="0" applyNumberFormat="1" applyFont="1"/>
    <xf numFmtId="43" fontId="0" fillId="0" borderId="0" xfId="1" applyFont="1"/>
    <xf numFmtId="14" fontId="0" fillId="0" borderId="0" xfId="0" applyNumberFormat="1"/>
    <xf numFmtId="43" fontId="0" fillId="0" borderId="0" xfId="0" applyNumberFormat="1"/>
    <xf numFmtId="0" fontId="1" fillId="0" borderId="0" xfId="0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:G1"/>
    </sheetView>
  </sheetViews>
  <sheetFormatPr defaultRowHeight="14.4" x14ac:dyDescent="0.3"/>
  <cols>
    <col min="2" max="2" width="10.21875" bestFit="1" customWidth="1"/>
    <col min="3" max="3" width="11.109375" bestFit="1" customWidth="1"/>
    <col min="5" max="5" width="13.109375" bestFit="1" customWidth="1"/>
    <col min="6" max="7" width="20.77734375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24C1-B112-421F-896C-03F2AAF7B19F}">
  <dimension ref="A1:J13"/>
  <sheetViews>
    <sheetView tabSelected="1" workbookViewId="0">
      <selection activeCell="F6" sqref="F6"/>
    </sheetView>
  </sheetViews>
  <sheetFormatPr defaultRowHeight="14.4" x14ac:dyDescent="0.3"/>
  <cols>
    <col min="1" max="1" width="20.77734375" bestFit="1" customWidth="1"/>
    <col min="2" max="2" width="23" bestFit="1" customWidth="1"/>
    <col min="3" max="3" width="23.88671875" bestFit="1" customWidth="1"/>
    <col min="4" max="4" width="17" bestFit="1" customWidth="1"/>
    <col min="5" max="5" width="14" bestFit="1" customWidth="1"/>
    <col min="6" max="6" width="6" bestFit="1" customWidth="1"/>
    <col min="7" max="7" width="15.44140625" style="9" bestFit="1" customWidth="1"/>
    <col min="8" max="8" width="28.6640625" bestFit="1" customWidth="1"/>
    <col min="9" max="9" width="10.33203125" bestFit="1" customWidth="1"/>
  </cols>
  <sheetData>
    <row r="1" spans="1:10" x14ac:dyDescent="0.3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12</v>
      </c>
    </row>
    <row r="2" spans="1:10" x14ac:dyDescent="0.3">
      <c r="A2" s="9" t="s">
        <v>13</v>
      </c>
      <c r="B2" s="9">
        <v>38</v>
      </c>
      <c r="C2" s="9">
        <v>32</v>
      </c>
      <c r="D2" s="9">
        <v>34</v>
      </c>
      <c r="E2" s="9">
        <v>45</v>
      </c>
      <c r="F2" s="9">
        <f>AVERAGE(B2:E2)</f>
        <v>37.25</v>
      </c>
      <c r="G2" s="9" t="s">
        <v>14</v>
      </c>
    </row>
    <row r="3" spans="1:10" x14ac:dyDescent="0.3">
      <c r="A3" s="9" t="s">
        <v>13</v>
      </c>
      <c r="B3" s="9">
        <v>39</v>
      </c>
      <c r="C3" s="9">
        <v>30</v>
      </c>
      <c r="D3" s="9">
        <v>33</v>
      </c>
      <c r="E3" s="9">
        <v>41</v>
      </c>
      <c r="F3" s="9">
        <f t="shared" ref="F3:F6" si="0">AVERAGE(B3:E3)</f>
        <v>35.75</v>
      </c>
      <c r="G3" s="9" t="s">
        <v>15</v>
      </c>
    </row>
    <row r="4" spans="1:10" x14ac:dyDescent="0.3">
      <c r="A4" s="9" t="s">
        <v>13</v>
      </c>
      <c r="B4" s="9">
        <v>34</v>
      </c>
      <c r="C4" s="9">
        <v>30</v>
      </c>
      <c r="D4" s="9">
        <v>33</v>
      </c>
      <c r="E4" s="9">
        <v>43</v>
      </c>
      <c r="F4" s="9">
        <f t="shared" si="0"/>
        <v>35</v>
      </c>
      <c r="G4" s="9" t="s">
        <v>16</v>
      </c>
    </row>
    <row r="5" spans="1:10" x14ac:dyDescent="0.3">
      <c r="A5" s="9" t="s">
        <v>13</v>
      </c>
      <c r="B5" s="9">
        <v>33</v>
      </c>
      <c r="C5" s="9">
        <v>32</v>
      </c>
      <c r="D5" s="9">
        <v>34</v>
      </c>
      <c r="E5" s="9">
        <v>41</v>
      </c>
      <c r="F5" s="9">
        <f t="shared" si="0"/>
        <v>35</v>
      </c>
      <c r="G5" s="9" t="s">
        <v>17</v>
      </c>
    </row>
    <row r="6" spans="1:10" x14ac:dyDescent="0.3">
      <c r="A6" s="9" t="s">
        <v>13</v>
      </c>
      <c r="B6" s="9">
        <v>27</v>
      </c>
      <c r="C6" s="9">
        <v>18</v>
      </c>
      <c r="D6" s="9">
        <v>19</v>
      </c>
      <c r="E6" s="9">
        <v>26</v>
      </c>
      <c r="F6" s="9">
        <f t="shared" si="0"/>
        <v>22.5</v>
      </c>
      <c r="G6" s="9" t="s">
        <v>18</v>
      </c>
    </row>
    <row r="8" spans="1:10" x14ac:dyDescent="0.3">
      <c r="A8" t="s">
        <v>36</v>
      </c>
    </row>
    <row r="9" spans="1:10" x14ac:dyDescent="0.3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9" t="s">
        <v>27</v>
      </c>
      <c r="J9" s="9" t="s">
        <v>13</v>
      </c>
    </row>
    <row r="10" spans="1:10" x14ac:dyDescent="0.3">
      <c r="A10" s="9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6">
        <v>43465</v>
      </c>
      <c r="J10" s="9">
        <v>1.06</v>
      </c>
    </row>
    <row r="11" spans="1:10" x14ac:dyDescent="0.3">
      <c r="A11" s="9" t="s">
        <v>28</v>
      </c>
      <c r="B11" s="9" t="s">
        <v>29</v>
      </c>
      <c r="C11" s="9" t="s">
        <v>30</v>
      </c>
      <c r="D11" s="9" t="s">
        <v>31</v>
      </c>
      <c r="E11" s="9" t="s">
        <v>32</v>
      </c>
      <c r="F11" s="9" t="s">
        <v>33</v>
      </c>
      <c r="G11" s="9" t="s">
        <v>34</v>
      </c>
      <c r="H11" s="9" t="s">
        <v>35</v>
      </c>
      <c r="I11" s="6">
        <v>43830</v>
      </c>
      <c r="J11" s="9">
        <v>0.99099999999999999</v>
      </c>
    </row>
    <row r="12" spans="1:10" x14ac:dyDescent="0.3">
      <c r="A12" s="9" t="s">
        <v>28</v>
      </c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6">
        <v>44196</v>
      </c>
      <c r="J12" s="9">
        <v>0.92</v>
      </c>
    </row>
    <row r="13" spans="1:10" x14ac:dyDescent="0.3">
      <c r="A13" s="9" t="s">
        <v>28</v>
      </c>
      <c r="B13" s="9" t="s">
        <v>29</v>
      </c>
      <c r="C13" s="9" t="s">
        <v>30</v>
      </c>
      <c r="D13" s="9" t="s">
        <v>31</v>
      </c>
      <c r="E13" s="9" t="s">
        <v>32</v>
      </c>
      <c r="F13" s="9" t="s">
        <v>33</v>
      </c>
      <c r="G13" s="9" t="s">
        <v>34</v>
      </c>
      <c r="H13" s="9" t="s">
        <v>35</v>
      </c>
      <c r="I13" s="6">
        <v>44561</v>
      </c>
      <c r="J13" s="9">
        <v>0.67600000000000005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90CA-0365-4735-857E-5B454156BEBD}">
  <dimension ref="A1:J43"/>
  <sheetViews>
    <sheetView topLeftCell="A6" workbookViewId="0">
      <selection activeCell="F16" sqref="F16"/>
    </sheetView>
  </sheetViews>
  <sheetFormatPr defaultRowHeight="14.4" x14ac:dyDescent="0.3"/>
  <cols>
    <col min="1" max="1" width="8.88671875" style="9"/>
    <col min="3" max="3" width="6" bestFit="1" customWidth="1"/>
    <col min="4" max="4" width="23" bestFit="1" customWidth="1"/>
    <col min="5" max="5" width="24.33203125" customWidth="1"/>
    <col min="6" max="6" width="10.21875" customWidth="1"/>
  </cols>
  <sheetData>
    <row r="1" spans="1:10" x14ac:dyDescent="0.3">
      <c r="A1" s="8" t="s">
        <v>38</v>
      </c>
      <c r="B1" s="8" t="s">
        <v>5</v>
      </c>
      <c r="C1" s="8" t="s">
        <v>37</v>
      </c>
      <c r="D1" s="8" t="s">
        <v>29</v>
      </c>
    </row>
    <row r="2" spans="1:10" x14ac:dyDescent="0.3">
      <c r="A2" s="9">
        <v>1</v>
      </c>
      <c r="B2">
        <v>2008</v>
      </c>
      <c r="C2">
        <v>37.25</v>
      </c>
    </row>
    <row r="3" spans="1:10" x14ac:dyDescent="0.3">
      <c r="A3" s="9">
        <f>A2+1</f>
        <v>2</v>
      </c>
      <c r="B3" s="9">
        <f>B2+1</f>
        <v>2009</v>
      </c>
      <c r="C3">
        <v>35.75</v>
      </c>
    </row>
    <row r="4" spans="1:10" x14ac:dyDescent="0.3">
      <c r="A4" s="9">
        <f t="shared" ref="A4:A43" si="0">A3+1</f>
        <v>3</v>
      </c>
      <c r="B4" s="9">
        <f t="shared" ref="B4:B43" si="1">B3+1</f>
        <v>2010</v>
      </c>
      <c r="C4">
        <v>35</v>
      </c>
    </row>
    <row r="5" spans="1:10" x14ac:dyDescent="0.3">
      <c r="A5" s="9">
        <f t="shared" si="0"/>
        <v>4</v>
      </c>
      <c r="B5" s="9">
        <f t="shared" si="1"/>
        <v>2011</v>
      </c>
      <c r="C5">
        <v>35</v>
      </c>
      <c r="J5">
        <f>(35-22.5)/11</f>
        <v>1.1363636363636365</v>
      </c>
    </row>
    <row r="6" spans="1:10" x14ac:dyDescent="0.3">
      <c r="A6" s="9">
        <f t="shared" si="0"/>
        <v>5</v>
      </c>
      <c r="B6" s="9">
        <f t="shared" si="1"/>
        <v>2012</v>
      </c>
      <c r="C6">
        <f>C5-$J$5</f>
        <v>33.863636363636367</v>
      </c>
    </row>
    <row r="7" spans="1:10" x14ac:dyDescent="0.3">
      <c r="A7" s="9">
        <f t="shared" si="0"/>
        <v>6</v>
      </c>
      <c r="B7" s="9">
        <f t="shared" si="1"/>
        <v>2013</v>
      </c>
      <c r="C7" s="9">
        <f t="shared" ref="C7:C43" si="2">C6-$J$5</f>
        <v>32.727272727272734</v>
      </c>
    </row>
    <row r="8" spans="1:10" x14ac:dyDescent="0.3">
      <c r="A8" s="9">
        <f t="shared" si="0"/>
        <v>7</v>
      </c>
      <c r="B8" s="9">
        <f t="shared" si="1"/>
        <v>2014</v>
      </c>
      <c r="C8" s="9">
        <f t="shared" si="2"/>
        <v>31.590909090909097</v>
      </c>
    </row>
    <row r="9" spans="1:10" x14ac:dyDescent="0.3">
      <c r="A9" s="9">
        <f t="shared" si="0"/>
        <v>8</v>
      </c>
      <c r="B9" s="9">
        <f t="shared" si="1"/>
        <v>2015</v>
      </c>
      <c r="C9" s="9">
        <f t="shared" si="2"/>
        <v>30.45454545454546</v>
      </c>
    </row>
    <row r="10" spans="1:10" x14ac:dyDescent="0.3">
      <c r="A10" s="9">
        <f t="shared" si="0"/>
        <v>9</v>
      </c>
      <c r="B10" s="9">
        <f t="shared" si="1"/>
        <v>2016</v>
      </c>
      <c r="C10" s="9">
        <f t="shared" si="2"/>
        <v>29.318181818181824</v>
      </c>
    </row>
    <row r="11" spans="1:10" x14ac:dyDescent="0.3">
      <c r="A11" s="9">
        <f t="shared" si="0"/>
        <v>10</v>
      </c>
      <c r="B11" s="9">
        <f t="shared" si="1"/>
        <v>2017</v>
      </c>
      <c r="C11" s="9">
        <f t="shared" si="2"/>
        <v>28.181818181818187</v>
      </c>
      <c r="E11" s="9" t="s">
        <v>13</v>
      </c>
    </row>
    <row r="12" spans="1:10" x14ac:dyDescent="0.3">
      <c r="A12" s="2">
        <f t="shared" si="0"/>
        <v>11</v>
      </c>
      <c r="B12" s="2">
        <f t="shared" si="1"/>
        <v>2018</v>
      </c>
      <c r="C12" s="2">
        <f t="shared" si="2"/>
        <v>27.04545454545455</v>
      </c>
      <c r="D12" s="2">
        <v>1.06</v>
      </c>
      <c r="E12" s="2">
        <v>1369003307</v>
      </c>
      <c r="F12" s="9">
        <v>9507123</v>
      </c>
    </row>
    <row r="13" spans="1:10" x14ac:dyDescent="0.3">
      <c r="A13" s="9">
        <f t="shared" si="0"/>
        <v>12</v>
      </c>
      <c r="B13" s="9">
        <f t="shared" si="1"/>
        <v>2019</v>
      </c>
      <c r="C13" s="9">
        <f t="shared" si="2"/>
        <v>25.909090909090914</v>
      </c>
      <c r="D13" s="9">
        <v>0.99099999999999999</v>
      </c>
      <c r="E13" s="9">
        <v>1383112051</v>
      </c>
      <c r="F13" s="9">
        <v>9507123</v>
      </c>
    </row>
    <row r="14" spans="1:10" x14ac:dyDescent="0.3">
      <c r="A14" s="9">
        <f t="shared" si="0"/>
        <v>13</v>
      </c>
      <c r="B14" s="9">
        <f t="shared" si="1"/>
        <v>2020</v>
      </c>
      <c r="C14" s="9">
        <f t="shared" si="2"/>
        <v>24.772727272727277</v>
      </c>
      <c r="D14" s="9">
        <v>0.92</v>
      </c>
      <c r="E14" s="9">
        <v>1396387127</v>
      </c>
      <c r="F14" s="9">
        <v>9507123</v>
      </c>
    </row>
    <row r="15" spans="1:10" x14ac:dyDescent="0.3">
      <c r="A15" s="9">
        <f t="shared" si="0"/>
        <v>14</v>
      </c>
      <c r="B15" s="9">
        <f t="shared" si="1"/>
        <v>2021</v>
      </c>
      <c r="C15" s="9">
        <f t="shared" si="2"/>
        <v>23.63636363636364</v>
      </c>
      <c r="D15" s="9">
        <v>0.67600000000000005</v>
      </c>
      <c r="E15" s="9">
        <v>1407563842</v>
      </c>
      <c r="F15" s="9">
        <v>9507123</v>
      </c>
    </row>
    <row r="16" spans="1:10" x14ac:dyDescent="0.3">
      <c r="A16" s="9">
        <f t="shared" si="0"/>
        <v>15</v>
      </c>
      <c r="B16" s="9">
        <f t="shared" si="1"/>
        <v>2022</v>
      </c>
      <c r="C16" s="9">
        <f t="shared" si="2"/>
        <v>22.500000000000004</v>
      </c>
      <c r="D16" s="9">
        <v>0.67600000000000005</v>
      </c>
      <c r="E16">
        <f>E15+D16*E15*0.01</f>
        <v>1417078973.5719199</v>
      </c>
      <c r="F16">
        <f>F15*1.02</f>
        <v>9697265.4600000009</v>
      </c>
    </row>
    <row r="17" spans="1:6" x14ac:dyDescent="0.3">
      <c r="A17" s="9">
        <f t="shared" si="0"/>
        <v>16</v>
      </c>
      <c r="B17" s="9">
        <f t="shared" si="1"/>
        <v>2023</v>
      </c>
      <c r="C17" s="9">
        <f t="shared" si="2"/>
        <v>21.363636363636367</v>
      </c>
      <c r="D17" s="9">
        <v>0.67600000000000005</v>
      </c>
      <c r="E17" s="9">
        <f t="shared" ref="E17:E43" si="3">E16+D17*E16*0.01</f>
        <v>1426658427.4332662</v>
      </c>
      <c r="F17" s="9">
        <f t="shared" ref="F17:F43" si="4">F16*1.02</f>
        <v>9891210.7692000009</v>
      </c>
    </row>
    <row r="18" spans="1:6" x14ac:dyDescent="0.3">
      <c r="A18" s="9">
        <f t="shared" si="0"/>
        <v>17</v>
      </c>
      <c r="B18" s="9">
        <f t="shared" si="1"/>
        <v>2024</v>
      </c>
      <c r="C18" s="9">
        <f t="shared" si="2"/>
        <v>20.22727272727273</v>
      </c>
      <c r="D18" s="9">
        <v>0.67600000000000005</v>
      </c>
      <c r="E18" s="9">
        <f t="shared" si="3"/>
        <v>1436302638.402715</v>
      </c>
      <c r="F18" s="9">
        <f t="shared" si="4"/>
        <v>10089034.984584002</v>
      </c>
    </row>
    <row r="19" spans="1:6" x14ac:dyDescent="0.3">
      <c r="A19" s="9">
        <f t="shared" si="0"/>
        <v>18</v>
      </c>
      <c r="B19" s="9">
        <f t="shared" si="1"/>
        <v>2025</v>
      </c>
      <c r="C19" s="9">
        <f t="shared" si="2"/>
        <v>19.090909090909093</v>
      </c>
      <c r="D19" s="9">
        <v>0.67600000000000005</v>
      </c>
      <c r="E19" s="9">
        <f t="shared" si="3"/>
        <v>1446012044.2383173</v>
      </c>
      <c r="F19" s="9">
        <f t="shared" si="4"/>
        <v>10290815.684275681</v>
      </c>
    </row>
    <row r="20" spans="1:6" x14ac:dyDescent="0.3">
      <c r="A20" s="9">
        <f t="shared" si="0"/>
        <v>19</v>
      </c>
      <c r="B20" s="9">
        <f t="shared" si="1"/>
        <v>2026</v>
      </c>
      <c r="C20" s="9">
        <f t="shared" si="2"/>
        <v>17.954545454545457</v>
      </c>
      <c r="D20" s="9">
        <v>0.67600000000000005</v>
      </c>
      <c r="E20" s="9">
        <f t="shared" si="3"/>
        <v>1455787085.6573682</v>
      </c>
      <c r="F20" s="9">
        <f t="shared" si="4"/>
        <v>10496631.997961195</v>
      </c>
    </row>
    <row r="21" spans="1:6" x14ac:dyDescent="0.3">
      <c r="A21" s="9">
        <f t="shared" si="0"/>
        <v>20</v>
      </c>
      <c r="B21" s="9">
        <f t="shared" si="1"/>
        <v>2027</v>
      </c>
      <c r="C21" s="9">
        <f t="shared" si="2"/>
        <v>16.81818181818182</v>
      </c>
      <c r="D21" s="9">
        <v>0.67600000000000005</v>
      </c>
      <c r="E21" s="9">
        <f t="shared" si="3"/>
        <v>1465628206.3564119</v>
      </c>
      <c r="F21" s="9">
        <f t="shared" si="4"/>
        <v>10706564.637920419</v>
      </c>
    </row>
    <row r="22" spans="1:6" x14ac:dyDescent="0.3">
      <c r="A22" s="9">
        <f t="shared" si="0"/>
        <v>21</v>
      </c>
      <c r="B22" s="9">
        <f t="shared" si="1"/>
        <v>2028</v>
      </c>
      <c r="C22" s="9">
        <f t="shared" si="2"/>
        <v>15.681818181818183</v>
      </c>
      <c r="D22" s="9">
        <v>0.67600000000000005</v>
      </c>
      <c r="E22" s="9">
        <f t="shared" si="3"/>
        <v>1475535853.0313814</v>
      </c>
      <c r="F22" s="9">
        <f t="shared" si="4"/>
        <v>10920695.930678828</v>
      </c>
    </row>
    <row r="23" spans="1:6" x14ac:dyDescent="0.3">
      <c r="A23" s="9">
        <f t="shared" si="0"/>
        <v>22</v>
      </c>
      <c r="B23" s="9">
        <f t="shared" si="1"/>
        <v>2029</v>
      </c>
      <c r="C23" s="9">
        <f t="shared" si="2"/>
        <v>14.545454545454547</v>
      </c>
      <c r="D23" s="9">
        <v>0.67600000000000005</v>
      </c>
      <c r="E23" s="9">
        <f t="shared" si="3"/>
        <v>1485510475.3978734</v>
      </c>
      <c r="F23" s="9">
        <f t="shared" si="4"/>
        <v>11139109.849292405</v>
      </c>
    </row>
    <row r="24" spans="1:6" x14ac:dyDescent="0.3">
      <c r="A24" s="9">
        <f t="shared" si="0"/>
        <v>23</v>
      </c>
      <c r="B24" s="9">
        <f t="shared" si="1"/>
        <v>2030</v>
      </c>
      <c r="C24" s="9">
        <f t="shared" si="2"/>
        <v>13.40909090909091</v>
      </c>
      <c r="D24" s="9">
        <v>0.67600000000000005</v>
      </c>
      <c r="E24" s="9">
        <f t="shared" si="3"/>
        <v>1495552526.2115631</v>
      </c>
      <c r="F24" s="9">
        <f t="shared" si="4"/>
        <v>11361892.046278253</v>
      </c>
    </row>
    <row r="25" spans="1:6" x14ac:dyDescent="0.3">
      <c r="A25" s="9">
        <f t="shared" si="0"/>
        <v>24</v>
      </c>
      <c r="B25" s="9">
        <f t="shared" si="1"/>
        <v>2031</v>
      </c>
      <c r="C25" s="9">
        <f t="shared" si="2"/>
        <v>12.272727272727273</v>
      </c>
      <c r="D25" s="9">
        <v>0.67600000000000005</v>
      </c>
      <c r="E25" s="9">
        <f t="shared" si="3"/>
        <v>1505662461.2887533</v>
      </c>
      <c r="F25" s="9">
        <f t="shared" si="4"/>
        <v>11589129.887203818</v>
      </c>
    </row>
    <row r="26" spans="1:6" x14ac:dyDescent="0.3">
      <c r="A26" s="9">
        <f t="shared" si="0"/>
        <v>25</v>
      </c>
      <c r="B26" s="9">
        <f t="shared" si="1"/>
        <v>2032</v>
      </c>
      <c r="C26" s="9">
        <f t="shared" si="2"/>
        <v>11.136363636363637</v>
      </c>
      <c r="D26" s="9">
        <v>0.67600000000000005</v>
      </c>
      <c r="E26" s="9">
        <f t="shared" si="3"/>
        <v>1515840739.5270653</v>
      </c>
      <c r="F26" s="9">
        <f t="shared" si="4"/>
        <v>11820912.484947896</v>
      </c>
    </row>
    <row r="27" spans="1:6" x14ac:dyDescent="0.3">
      <c r="A27" s="9">
        <f t="shared" si="0"/>
        <v>26</v>
      </c>
      <c r="B27" s="9">
        <f t="shared" si="1"/>
        <v>2033</v>
      </c>
      <c r="C27" s="9">
        <f t="shared" si="2"/>
        <v>10</v>
      </c>
      <c r="D27" s="9">
        <v>0.67600000000000005</v>
      </c>
      <c r="E27" s="9">
        <f t="shared" si="3"/>
        <v>1526087822.9262683</v>
      </c>
      <c r="F27" s="9">
        <f t="shared" si="4"/>
        <v>12057330.734646853</v>
      </c>
    </row>
    <row r="28" spans="1:6" x14ac:dyDescent="0.3">
      <c r="A28" s="9">
        <f t="shared" si="0"/>
        <v>27</v>
      </c>
      <c r="B28" s="9">
        <f t="shared" si="1"/>
        <v>2034</v>
      </c>
      <c r="C28" s="9">
        <f t="shared" si="2"/>
        <v>8.8636363636363633</v>
      </c>
      <c r="D28" s="9">
        <v>0.67600000000000005</v>
      </c>
      <c r="E28" s="9">
        <f t="shared" si="3"/>
        <v>1536404176.6092498</v>
      </c>
      <c r="F28" s="9">
        <f t="shared" si="4"/>
        <v>12298477.349339791</v>
      </c>
    </row>
    <row r="29" spans="1:6" x14ac:dyDescent="0.3">
      <c r="A29" s="9">
        <f t="shared" si="0"/>
        <v>28</v>
      </c>
      <c r="B29" s="9">
        <f t="shared" si="1"/>
        <v>2035</v>
      </c>
      <c r="C29" s="9">
        <f t="shared" si="2"/>
        <v>7.7272727272727266</v>
      </c>
      <c r="D29" s="9">
        <v>0.67600000000000005</v>
      </c>
      <c r="E29" s="9">
        <f t="shared" si="3"/>
        <v>1546790268.8431284</v>
      </c>
      <c r="F29" s="9">
        <f t="shared" si="4"/>
        <v>12544446.896326587</v>
      </c>
    </row>
    <row r="30" spans="1:6" x14ac:dyDescent="0.3">
      <c r="A30" s="9">
        <f t="shared" si="0"/>
        <v>29</v>
      </c>
      <c r="B30" s="9">
        <f t="shared" si="1"/>
        <v>2036</v>
      </c>
      <c r="C30" s="9">
        <f t="shared" si="2"/>
        <v>6.5909090909090899</v>
      </c>
      <c r="D30" s="9">
        <v>0.67600000000000005</v>
      </c>
      <c r="E30" s="9">
        <f t="shared" si="3"/>
        <v>1557246571.060508</v>
      </c>
      <c r="F30" s="9">
        <f t="shared" si="4"/>
        <v>12795335.834253119</v>
      </c>
    </row>
    <row r="31" spans="1:6" x14ac:dyDescent="0.3">
      <c r="A31" s="9">
        <f t="shared" si="0"/>
        <v>30</v>
      </c>
      <c r="B31" s="9">
        <f t="shared" si="1"/>
        <v>2037</v>
      </c>
      <c r="C31" s="9">
        <f t="shared" si="2"/>
        <v>5.4545454545454533</v>
      </c>
      <c r="D31" s="9">
        <v>0.67600000000000005</v>
      </c>
      <c r="E31" s="9">
        <f t="shared" si="3"/>
        <v>1567773557.880877</v>
      </c>
      <c r="F31" s="9">
        <f t="shared" si="4"/>
        <v>13051242.550938182</v>
      </c>
    </row>
    <row r="32" spans="1:6" x14ac:dyDescent="0.3">
      <c r="A32" s="9">
        <f t="shared" si="0"/>
        <v>31</v>
      </c>
      <c r="B32" s="9">
        <f t="shared" si="1"/>
        <v>2038</v>
      </c>
      <c r="C32" s="9">
        <f t="shared" si="2"/>
        <v>4.3181818181818166</v>
      </c>
      <c r="D32" s="9">
        <v>0.67600000000000005</v>
      </c>
      <c r="E32" s="9">
        <f t="shared" si="3"/>
        <v>1578371707.1321518</v>
      </c>
      <c r="F32" s="9">
        <f t="shared" si="4"/>
        <v>13312267.401956946</v>
      </c>
    </row>
    <row r="33" spans="1:6" x14ac:dyDescent="0.3">
      <c r="A33" s="9">
        <f t="shared" si="0"/>
        <v>32</v>
      </c>
      <c r="B33" s="9">
        <f t="shared" si="1"/>
        <v>2039</v>
      </c>
      <c r="C33" s="9">
        <f t="shared" si="2"/>
        <v>3.1818181818181799</v>
      </c>
      <c r="D33" s="9">
        <v>0.67600000000000005</v>
      </c>
      <c r="E33" s="9">
        <f t="shared" si="3"/>
        <v>1589041499.8723652</v>
      </c>
      <c r="F33" s="9">
        <f t="shared" si="4"/>
        <v>13578512.749996085</v>
      </c>
    </row>
    <row r="34" spans="1:6" x14ac:dyDescent="0.3">
      <c r="A34" s="9">
        <f t="shared" si="0"/>
        <v>33</v>
      </c>
      <c r="B34" s="9">
        <f t="shared" si="1"/>
        <v>2040</v>
      </c>
      <c r="C34" s="9">
        <f t="shared" si="2"/>
        <v>2.0454545454545432</v>
      </c>
      <c r="D34" s="9">
        <v>0.67600000000000005</v>
      </c>
      <c r="E34" s="9">
        <f t="shared" si="3"/>
        <v>1599783420.4115024</v>
      </c>
      <c r="F34" s="9">
        <f t="shared" si="4"/>
        <v>13850083.004996007</v>
      </c>
    </row>
    <row r="35" spans="1:6" x14ac:dyDescent="0.3">
      <c r="A35" s="9">
        <f t="shared" si="0"/>
        <v>34</v>
      </c>
      <c r="B35" s="9">
        <f t="shared" si="1"/>
        <v>2041</v>
      </c>
      <c r="C35" s="9">
        <f t="shared" si="2"/>
        <v>0.90909090909090673</v>
      </c>
      <c r="D35" s="9">
        <v>0.67600000000000005</v>
      </c>
      <c r="E35" s="9">
        <f t="shared" si="3"/>
        <v>1610597956.3334842</v>
      </c>
      <c r="F35" s="9">
        <f t="shared" si="4"/>
        <v>14127084.665095927</v>
      </c>
    </row>
    <row r="36" spans="1:6" x14ac:dyDescent="0.3">
      <c r="A36" s="9">
        <f t="shared" si="0"/>
        <v>35</v>
      </c>
      <c r="B36" s="9">
        <f t="shared" si="1"/>
        <v>2042</v>
      </c>
      <c r="C36" s="9">
        <f t="shared" si="2"/>
        <v>-0.22727272727272974</v>
      </c>
      <c r="D36" s="9">
        <v>0.67600000000000005</v>
      </c>
      <c r="E36" s="9">
        <f t="shared" si="3"/>
        <v>1621485598.5182986</v>
      </c>
      <c r="F36" s="9">
        <f t="shared" si="4"/>
        <v>14409626.358397845</v>
      </c>
    </row>
    <row r="37" spans="1:6" x14ac:dyDescent="0.3">
      <c r="A37" s="9">
        <f t="shared" si="0"/>
        <v>36</v>
      </c>
      <c r="B37" s="9">
        <f t="shared" si="1"/>
        <v>2043</v>
      </c>
      <c r="C37" s="9">
        <f t="shared" si="2"/>
        <v>-1.3636363636363662</v>
      </c>
      <c r="D37" s="9">
        <v>0.67600000000000005</v>
      </c>
      <c r="E37" s="9">
        <f t="shared" si="3"/>
        <v>1632446841.1642823</v>
      </c>
      <c r="F37" s="9">
        <f t="shared" si="4"/>
        <v>14697818.885565802</v>
      </c>
    </row>
    <row r="38" spans="1:6" x14ac:dyDescent="0.3">
      <c r="A38" s="9">
        <f t="shared" si="0"/>
        <v>37</v>
      </c>
      <c r="B38" s="9">
        <f t="shared" si="1"/>
        <v>2044</v>
      </c>
      <c r="C38" s="9">
        <f t="shared" si="2"/>
        <v>-2.5000000000000027</v>
      </c>
      <c r="D38" s="9">
        <v>0.67600000000000005</v>
      </c>
      <c r="E38" s="9">
        <f t="shared" si="3"/>
        <v>1643482181.8105528</v>
      </c>
      <c r="F38" s="9">
        <f t="shared" si="4"/>
        <v>14991775.263277119</v>
      </c>
    </row>
    <row r="39" spans="1:6" x14ac:dyDescent="0.3">
      <c r="A39" s="9">
        <f t="shared" si="0"/>
        <v>38</v>
      </c>
      <c r="B39" s="9">
        <f t="shared" si="1"/>
        <v>2045</v>
      </c>
      <c r="C39" s="9">
        <f t="shared" si="2"/>
        <v>-3.6363636363636394</v>
      </c>
      <c r="D39" s="9">
        <v>0.67600000000000005</v>
      </c>
      <c r="E39" s="9">
        <f t="shared" si="3"/>
        <v>1654592121.3595922</v>
      </c>
      <c r="F39" s="9">
        <f t="shared" si="4"/>
        <v>15291610.768542662</v>
      </c>
    </row>
    <row r="40" spans="1:6" x14ac:dyDescent="0.3">
      <c r="A40" s="9">
        <f t="shared" si="0"/>
        <v>39</v>
      </c>
      <c r="B40" s="9">
        <f t="shared" si="1"/>
        <v>2046</v>
      </c>
      <c r="C40" s="9">
        <f t="shared" si="2"/>
        <v>-4.772727272727276</v>
      </c>
      <c r="D40" s="9">
        <v>0.67600000000000005</v>
      </c>
      <c r="E40" s="9">
        <f t="shared" si="3"/>
        <v>1665777164.099983</v>
      </c>
      <c r="F40" s="9">
        <f t="shared" si="4"/>
        <v>15597442.983913517</v>
      </c>
    </row>
    <row r="41" spans="1:6" x14ac:dyDescent="0.3">
      <c r="A41" s="9">
        <f t="shared" si="0"/>
        <v>40</v>
      </c>
      <c r="B41" s="9">
        <f t="shared" si="1"/>
        <v>2047</v>
      </c>
      <c r="C41" s="9">
        <f t="shared" si="2"/>
        <v>-5.9090909090909127</v>
      </c>
      <c r="D41" s="9">
        <v>0.67600000000000005</v>
      </c>
      <c r="E41" s="9">
        <f t="shared" si="3"/>
        <v>1677037817.7292988</v>
      </c>
      <c r="F41" s="9">
        <f t="shared" si="4"/>
        <v>15909391.843591787</v>
      </c>
    </row>
    <row r="42" spans="1:6" x14ac:dyDescent="0.3">
      <c r="A42" s="9">
        <f t="shared" si="0"/>
        <v>41</v>
      </c>
      <c r="B42" s="9">
        <f t="shared" si="1"/>
        <v>2048</v>
      </c>
      <c r="C42" s="9">
        <f t="shared" si="2"/>
        <v>-7.0454545454545494</v>
      </c>
      <c r="D42" s="9">
        <v>0.67600000000000005</v>
      </c>
      <c r="E42" s="9">
        <f t="shared" si="3"/>
        <v>1688374593.3771489</v>
      </c>
      <c r="F42" s="9">
        <f t="shared" si="4"/>
        <v>16227579.680463623</v>
      </c>
    </row>
    <row r="43" spans="1:6" x14ac:dyDescent="0.3">
      <c r="A43" s="9">
        <f t="shared" si="0"/>
        <v>42</v>
      </c>
      <c r="B43" s="9">
        <f t="shared" si="1"/>
        <v>2049</v>
      </c>
      <c r="C43" s="9">
        <f t="shared" si="2"/>
        <v>-8.1818181818181852</v>
      </c>
      <c r="D43" s="9">
        <v>0.67600000000000005</v>
      </c>
      <c r="E43" s="9">
        <f t="shared" si="3"/>
        <v>1699788005.6283784</v>
      </c>
      <c r="F43" s="9">
        <f t="shared" si="4"/>
        <v>16552131.274072897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8A3B-128B-463E-843E-51CA230F83B1}">
  <dimension ref="A1:J33"/>
  <sheetViews>
    <sheetView workbookViewId="0">
      <selection activeCell="A2" sqref="A2:G6"/>
    </sheetView>
  </sheetViews>
  <sheetFormatPr defaultRowHeight="14.4" x14ac:dyDescent="0.3"/>
  <cols>
    <col min="2" max="2" width="17" style="3" bestFit="1" customWidth="1"/>
    <col min="3" max="3" width="10.5546875" bestFit="1" customWidth="1"/>
    <col min="4" max="4" width="11" bestFit="1" customWidth="1"/>
    <col min="5" max="5" width="18" bestFit="1" customWidth="1"/>
    <col min="6" max="6" width="16.33203125" bestFit="1" customWidth="1"/>
    <col min="7" max="7" width="14.88671875" bestFit="1" customWidth="1"/>
  </cols>
  <sheetData>
    <row r="1" spans="1:10" x14ac:dyDescent="0.3">
      <c r="A1" s="8" t="s">
        <v>5</v>
      </c>
      <c r="B1" s="4" t="s">
        <v>45</v>
      </c>
      <c r="C1" s="8" t="s">
        <v>40</v>
      </c>
      <c r="D1" s="8" t="s">
        <v>41</v>
      </c>
      <c r="E1" s="8" t="s">
        <v>39</v>
      </c>
      <c r="F1" s="8" t="s">
        <v>42</v>
      </c>
      <c r="G1" s="8" t="s">
        <v>43</v>
      </c>
      <c r="J1" s="8" t="s">
        <v>44</v>
      </c>
    </row>
    <row r="2" spans="1:10" x14ac:dyDescent="0.3">
      <c r="A2">
        <v>2018</v>
      </c>
      <c r="B2" s="3">
        <v>27.04545454545455</v>
      </c>
      <c r="C2">
        <v>1.06</v>
      </c>
      <c r="D2" s="2">
        <v>1369003307</v>
      </c>
      <c r="E2">
        <v>9507123</v>
      </c>
      <c r="F2" s="5">
        <f>B2/$J$2/(C2)*E2</f>
        <v>9702809.9228130374</v>
      </c>
      <c r="G2" s="7">
        <f>F2-E2</f>
        <v>195686.92281303741</v>
      </c>
      <c r="J2">
        <v>25</v>
      </c>
    </row>
    <row r="3" spans="1:10" x14ac:dyDescent="0.3">
      <c r="A3">
        <v>2019</v>
      </c>
      <c r="B3" s="3">
        <v>25.909090909090914</v>
      </c>
      <c r="C3">
        <v>0.99099999999999999</v>
      </c>
      <c r="D3" s="9">
        <v>1383112051</v>
      </c>
      <c r="E3">
        <v>9507123</v>
      </c>
      <c r="F3" s="5">
        <f t="shared" ref="F3:F24" si="0">B3/$J$2/(C3)*E3</f>
        <v>9942317.4204201475</v>
      </c>
      <c r="G3" s="7">
        <f t="shared" ref="G3:G24" si="1">F3-E3</f>
        <v>435194.42042014748</v>
      </c>
    </row>
    <row r="4" spans="1:10" x14ac:dyDescent="0.3">
      <c r="A4">
        <v>2020</v>
      </c>
      <c r="B4" s="3">
        <v>24.772727272727277</v>
      </c>
      <c r="C4">
        <v>0.92</v>
      </c>
      <c r="D4" s="9">
        <v>1396387127</v>
      </c>
      <c r="E4">
        <v>9507123</v>
      </c>
      <c r="F4" s="5">
        <f t="shared" si="0"/>
        <v>10239885.444664033</v>
      </c>
      <c r="G4" s="7">
        <f t="shared" si="1"/>
        <v>732762.44466403313</v>
      </c>
    </row>
    <row r="5" spans="1:10" x14ac:dyDescent="0.3">
      <c r="A5">
        <v>2021</v>
      </c>
      <c r="B5" s="3">
        <v>23.63636363636364</v>
      </c>
      <c r="C5">
        <v>0.67600000000000005</v>
      </c>
      <c r="D5" s="9">
        <v>1407563842</v>
      </c>
      <c r="E5">
        <v>9507123</v>
      </c>
      <c r="F5" s="5">
        <f t="shared" si="0"/>
        <v>13296675.524475526</v>
      </c>
      <c r="G5" s="7">
        <f t="shared" si="1"/>
        <v>3789552.5244755261</v>
      </c>
    </row>
    <row r="6" spans="1:10" x14ac:dyDescent="0.3">
      <c r="A6">
        <v>2022</v>
      </c>
      <c r="B6" s="3">
        <v>22.500000000000004</v>
      </c>
      <c r="C6">
        <v>0.67600000000000005</v>
      </c>
      <c r="D6" s="9">
        <v>1417078973.5719199</v>
      </c>
      <c r="E6">
        <v>9697265.4600000009</v>
      </c>
      <c r="F6" s="5">
        <f t="shared" si="0"/>
        <v>12910560.523668641</v>
      </c>
      <c r="G6" s="7">
        <f t="shared" si="1"/>
        <v>3213295.0636686403</v>
      </c>
    </row>
    <row r="7" spans="1:10" x14ac:dyDescent="0.3">
      <c r="A7">
        <v>2023</v>
      </c>
      <c r="B7" s="3">
        <v>21.363636363636367</v>
      </c>
      <c r="C7">
        <v>0.67600000000000005</v>
      </c>
      <c r="D7" s="9">
        <v>1426658427.4332662</v>
      </c>
      <c r="E7">
        <v>9891210.7692000009</v>
      </c>
      <c r="F7" s="5">
        <f t="shared" si="0"/>
        <v>12503682.252619691</v>
      </c>
      <c r="G7" s="7">
        <f t="shared" si="1"/>
        <v>2612471.4834196903</v>
      </c>
    </row>
    <row r="8" spans="1:10" x14ac:dyDescent="0.3">
      <c r="A8">
        <v>2024</v>
      </c>
      <c r="B8" s="3">
        <v>21.363636363636367</v>
      </c>
      <c r="C8">
        <v>0.67600000000000005</v>
      </c>
      <c r="D8" s="9">
        <v>1436302638.402715</v>
      </c>
      <c r="E8">
        <v>10089034.984584002</v>
      </c>
      <c r="F8" s="5">
        <f t="shared" si="0"/>
        <v>12753755.897672085</v>
      </c>
      <c r="G8" s="7">
        <f t="shared" si="1"/>
        <v>2664720.9130880833</v>
      </c>
    </row>
    <row r="9" spans="1:10" x14ac:dyDescent="0.3">
      <c r="A9">
        <v>2025</v>
      </c>
      <c r="B9" s="3">
        <v>21.363636363636367</v>
      </c>
      <c r="C9">
        <v>0.67600000000000005</v>
      </c>
      <c r="D9" s="9">
        <v>1446012044.2383173</v>
      </c>
      <c r="E9">
        <v>10290815.684275681</v>
      </c>
      <c r="F9" s="5">
        <f t="shared" si="0"/>
        <v>13008831.015625525</v>
      </c>
      <c r="G9" s="7">
        <f t="shared" si="1"/>
        <v>2718015.3313498441</v>
      </c>
    </row>
    <row r="10" spans="1:10" x14ac:dyDescent="0.3">
      <c r="A10">
        <v>2026</v>
      </c>
      <c r="B10" s="3">
        <v>21.363636363636367</v>
      </c>
      <c r="C10">
        <v>0.67600000000000005</v>
      </c>
      <c r="D10" s="9">
        <v>1455787085.6573682</v>
      </c>
      <c r="E10">
        <v>10496631.997961195</v>
      </c>
      <c r="F10" s="5">
        <f t="shared" si="0"/>
        <v>13269007.635938037</v>
      </c>
      <c r="G10" s="7">
        <f t="shared" si="1"/>
        <v>2772375.637976842</v>
      </c>
    </row>
    <row r="11" spans="1:10" x14ac:dyDescent="0.3">
      <c r="A11">
        <v>2027</v>
      </c>
      <c r="B11" s="3">
        <v>21.363636363636367</v>
      </c>
      <c r="C11">
        <v>0.67600000000000005</v>
      </c>
      <c r="D11" s="9">
        <v>1465628206.3564119</v>
      </c>
      <c r="E11">
        <v>10706564.637920419</v>
      </c>
      <c r="F11" s="5">
        <f t="shared" si="0"/>
        <v>13534387.788656797</v>
      </c>
      <c r="G11" s="7">
        <f t="shared" si="1"/>
        <v>2827823.1507363785</v>
      </c>
    </row>
    <row r="12" spans="1:10" x14ac:dyDescent="0.3">
      <c r="A12">
        <v>2028</v>
      </c>
      <c r="B12" s="3">
        <v>21.363636363636367</v>
      </c>
      <c r="C12">
        <v>0.67600000000000005</v>
      </c>
      <c r="D12" s="9">
        <v>1475535853.0313814</v>
      </c>
      <c r="E12">
        <v>10920695.930678828</v>
      </c>
      <c r="F12" s="5">
        <f t="shared" si="0"/>
        <v>13805075.544429934</v>
      </c>
      <c r="G12" s="7">
        <f t="shared" si="1"/>
        <v>2884379.613751106</v>
      </c>
    </row>
    <row r="13" spans="1:10" x14ac:dyDescent="0.3">
      <c r="A13">
        <v>2029</v>
      </c>
      <c r="B13" s="3">
        <v>21.363636363636367</v>
      </c>
      <c r="C13">
        <v>0.67600000000000005</v>
      </c>
      <c r="D13" s="9">
        <v>1485510475.3978734</v>
      </c>
      <c r="E13">
        <v>11139109.849292405</v>
      </c>
      <c r="F13" s="5">
        <f t="shared" si="0"/>
        <v>14081177.055318534</v>
      </c>
      <c r="G13" s="7">
        <f t="shared" si="1"/>
        <v>2942067.2060261294</v>
      </c>
    </row>
    <row r="14" spans="1:10" x14ac:dyDescent="0.3">
      <c r="A14">
        <v>2030</v>
      </c>
      <c r="B14" s="3">
        <v>21.363636363636367</v>
      </c>
      <c r="C14">
        <v>0.67600000000000005</v>
      </c>
      <c r="D14" s="9">
        <v>1495552526.2115631</v>
      </c>
      <c r="E14">
        <v>11361892.046278253</v>
      </c>
      <c r="F14" s="5">
        <f t="shared" si="0"/>
        <v>14362800.596424904</v>
      </c>
      <c r="G14" s="7">
        <f t="shared" si="1"/>
        <v>3000908.5501466505</v>
      </c>
    </row>
    <row r="15" spans="1:10" x14ac:dyDescent="0.3">
      <c r="A15">
        <v>2031</v>
      </c>
      <c r="B15" s="3">
        <v>21.363636363636367</v>
      </c>
      <c r="C15">
        <v>0.67600000000000005</v>
      </c>
      <c r="D15" s="9">
        <v>1505662461.2887533</v>
      </c>
      <c r="E15">
        <v>11589129.887203818</v>
      </c>
      <c r="F15" s="5">
        <f t="shared" si="0"/>
        <v>14650056.608353402</v>
      </c>
      <c r="G15" s="7">
        <f t="shared" si="1"/>
        <v>3060926.7211495843</v>
      </c>
    </row>
    <row r="16" spans="1:10" x14ac:dyDescent="0.3">
      <c r="A16">
        <v>2032</v>
      </c>
      <c r="B16" s="3">
        <v>21.363636363636367</v>
      </c>
      <c r="C16">
        <v>0.67600000000000005</v>
      </c>
      <c r="D16" s="9">
        <v>1515840739.5270653</v>
      </c>
      <c r="E16">
        <v>11820912.484947896</v>
      </c>
      <c r="F16" s="5">
        <f t="shared" si="0"/>
        <v>14943057.740520472</v>
      </c>
      <c r="G16" s="7">
        <f t="shared" si="1"/>
        <v>3122145.2555725761</v>
      </c>
    </row>
    <row r="17" spans="1:7" x14ac:dyDescent="0.3">
      <c r="A17">
        <v>2033</v>
      </c>
      <c r="B17" s="3">
        <v>21.363636363636367</v>
      </c>
      <c r="C17">
        <v>0.67600000000000005</v>
      </c>
      <c r="D17" s="9">
        <v>1526087822.9262683</v>
      </c>
      <c r="E17">
        <v>12057330.734646853</v>
      </c>
      <c r="F17" s="5">
        <f t="shared" si="0"/>
        <v>15241918.89533088</v>
      </c>
      <c r="G17" s="7">
        <f t="shared" si="1"/>
        <v>3184588.1606840268</v>
      </c>
    </row>
    <row r="18" spans="1:7" x14ac:dyDescent="0.3">
      <c r="A18">
        <v>2034</v>
      </c>
      <c r="B18" s="3">
        <v>21.363636363636367</v>
      </c>
      <c r="C18">
        <v>0.67600000000000005</v>
      </c>
      <c r="D18" s="9">
        <v>1536404176.6092498</v>
      </c>
      <c r="E18">
        <v>12298477.349339791</v>
      </c>
      <c r="F18" s="5">
        <f t="shared" si="0"/>
        <v>15546757.273237498</v>
      </c>
      <c r="G18" s="7">
        <f t="shared" si="1"/>
        <v>3248279.9238977078</v>
      </c>
    </row>
    <row r="19" spans="1:7" x14ac:dyDescent="0.3">
      <c r="A19">
        <v>2035</v>
      </c>
      <c r="B19" s="3">
        <v>21.363636363636367</v>
      </c>
      <c r="C19">
        <v>0.67600000000000005</v>
      </c>
      <c r="D19" s="9">
        <v>1546790268.8431284</v>
      </c>
      <c r="E19">
        <v>12544446.896326587</v>
      </c>
      <c r="F19" s="5">
        <f t="shared" si="0"/>
        <v>15857692.418702248</v>
      </c>
      <c r="G19" s="7">
        <f t="shared" si="1"/>
        <v>3313245.5223756619</v>
      </c>
    </row>
    <row r="20" spans="1:7" x14ac:dyDescent="0.3">
      <c r="A20">
        <v>2036</v>
      </c>
      <c r="B20" s="3">
        <v>21.363636363636367</v>
      </c>
      <c r="C20">
        <v>0.67600000000000005</v>
      </c>
      <c r="D20" s="9">
        <v>1557246571.060508</v>
      </c>
      <c r="E20">
        <v>12795335.834253119</v>
      </c>
      <c r="F20" s="5">
        <f t="shared" si="0"/>
        <v>16174846.267076295</v>
      </c>
      <c r="G20" s="7">
        <f t="shared" si="1"/>
        <v>3379510.4328231756</v>
      </c>
    </row>
    <row r="21" spans="1:7" x14ac:dyDescent="0.3">
      <c r="A21">
        <v>2037</v>
      </c>
      <c r="B21" s="3">
        <v>21.363636363636367</v>
      </c>
      <c r="C21">
        <v>0.67600000000000005</v>
      </c>
      <c r="D21" s="9">
        <v>1567773557.880877</v>
      </c>
      <c r="E21">
        <v>13051242.550938182</v>
      </c>
      <c r="F21" s="5">
        <f t="shared" si="0"/>
        <v>16498343.192417821</v>
      </c>
      <c r="G21" s="7">
        <f t="shared" si="1"/>
        <v>3447100.6414796393</v>
      </c>
    </row>
    <row r="22" spans="1:7" x14ac:dyDescent="0.3">
      <c r="A22">
        <v>2038</v>
      </c>
      <c r="B22" s="3">
        <v>21.363636363636367</v>
      </c>
      <c r="C22">
        <v>0.67600000000000005</v>
      </c>
      <c r="D22" s="9">
        <v>1578371707.1321518</v>
      </c>
      <c r="E22">
        <v>13312267.401956946</v>
      </c>
      <c r="F22" s="5">
        <f t="shared" si="0"/>
        <v>16828310.056266177</v>
      </c>
      <c r="G22" s="7">
        <f t="shared" si="1"/>
        <v>3516042.6543092318</v>
      </c>
    </row>
    <row r="23" spans="1:7" x14ac:dyDescent="0.3">
      <c r="A23">
        <v>2039</v>
      </c>
      <c r="B23" s="3">
        <v>21.363636363636367</v>
      </c>
      <c r="C23">
        <v>0.67600000000000005</v>
      </c>
      <c r="D23" s="9">
        <v>1589041499.8723652</v>
      </c>
      <c r="E23">
        <v>13578512.749996085</v>
      </c>
      <c r="F23" s="5">
        <f t="shared" si="0"/>
        <v>17164876.257391501</v>
      </c>
      <c r="G23" s="7">
        <f t="shared" si="1"/>
        <v>3586363.5073954165</v>
      </c>
    </row>
    <row r="24" spans="1:7" x14ac:dyDescent="0.3">
      <c r="A24">
        <v>2040</v>
      </c>
      <c r="B24" s="3">
        <v>21.363636363636367</v>
      </c>
      <c r="C24">
        <v>0.67600000000000005</v>
      </c>
      <c r="D24" s="9">
        <v>1599783420.4115024</v>
      </c>
      <c r="E24">
        <v>13850083.004996007</v>
      </c>
      <c r="F24" s="5">
        <f t="shared" si="0"/>
        <v>17508173.782539334</v>
      </c>
      <c r="G24" s="7">
        <f t="shared" si="1"/>
        <v>3658090.7775433268</v>
      </c>
    </row>
    <row r="25" spans="1:7" x14ac:dyDescent="0.3">
      <c r="D25" s="9"/>
    </row>
    <row r="26" spans="1:7" x14ac:dyDescent="0.3">
      <c r="D26" s="9"/>
    </row>
    <row r="27" spans="1:7" x14ac:dyDescent="0.3">
      <c r="D27" s="9"/>
    </row>
    <row r="28" spans="1:7" x14ac:dyDescent="0.3">
      <c r="D28" s="9"/>
    </row>
    <row r="29" spans="1:7" x14ac:dyDescent="0.3">
      <c r="D29" s="9"/>
    </row>
    <row r="30" spans="1:7" x14ac:dyDescent="0.3">
      <c r="D30" s="9"/>
    </row>
    <row r="31" spans="1:7" x14ac:dyDescent="0.3">
      <c r="D31" s="9"/>
    </row>
    <row r="32" spans="1:7" x14ac:dyDescent="0.3">
      <c r="D32" s="9"/>
    </row>
    <row r="33" spans="4:4" x14ac:dyDescent="0.3">
      <c r="D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2024-09-21T17:34:49Z</dcterms:modified>
</cp:coreProperties>
</file>