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297413c6f6bb84f7/Stratecsa/"/>
    </mc:Choice>
  </mc:AlternateContent>
  <xr:revisionPtr revIDLastSave="93" documentId="11_FF245DB63F000945CBA1503E9D869E6E1533DF92" xr6:coauthVersionLast="45" xr6:coauthVersionMax="45" xr10:uidLastSave="{3B41C830-A5D5-4616-AA04-6D61B7150D77}"/>
  <workbookProtection workbookAlgorithmName="SHA-512" workbookHashValue="FdcmqMZKAZwaX2a/HmEKZ6zCDhDo0LrlPlda0q5AhXiuGNYVR0qqI0CFw23+iqCnfLA1qaOYsQ6SUOcnlR2R4w==" workbookSaltValue="BbHHphE9/9UhnrweAQ0/cg==" workbookSpinCount="100000" lockStructure="1"/>
  <bookViews>
    <workbookView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Titles" localSheetId="0">Hoja1!$2:$7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16" i="1"/>
  <c r="K19" i="1"/>
  <c r="K30" i="1"/>
  <c r="K39" i="1"/>
  <c r="K42" i="1"/>
  <c r="K48" i="1"/>
  <c r="K52" i="1"/>
  <c r="K58" i="1"/>
  <c r="K60" i="1"/>
  <c r="K64" i="1"/>
  <c r="K68" i="1"/>
</calcChain>
</file>

<file path=xl/sharedStrings.xml><?xml version="1.0" encoding="utf-8"?>
<sst xmlns="http://schemas.openxmlformats.org/spreadsheetml/2006/main" count="176" uniqueCount="117">
  <si>
    <t>ESTÁNDARES MÍNIMOS SG-SST</t>
  </si>
  <si>
    <t>TABLA DE VALORES Y CALIFICACIÓN</t>
  </si>
  <si>
    <t>CICLO</t>
  </si>
  <si>
    <t>ESTÁNDAR</t>
  </si>
  <si>
    <t>ÌTEM DEL ESTÁNDAR</t>
  </si>
  <si>
    <t>VALOR</t>
  </si>
  <si>
    <t>PESO PORCENTUAL</t>
  </si>
  <si>
    <t>CALIFICACIÓN DE LA EMPRESA O CONTRATANTE</t>
  </si>
  <si>
    <t>Cumple totalmente</t>
  </si>
  <si>
    <t>No cumple</t>
  </si>
  <si>
    <t>No aplica</t>
  </si>
  <si>
    <t>I. PLANEAR</t>
  </si>
  <si>
    <t>RECURSOS (10%)</t>
  </si>
  <si>
    <t>Recursos financieros, técnicos,  humanos y de otra índole requeridos para coordinar y desarrollar el Sistema de Gestión de la Seguridad y la Salud en el Trabajo (SG-SST) (4%)</t>
  </si>
  <si>
    <t>1.1.1. Responsable del Sistema de Gestión de Seguridad y Salud en el Trabajo SG-SST</t>
  </si>
  <si>
    <t>1.1.2 Responsabilidades en el Sistema de Gestión de Seguridad y Salud en el Trabajo – SG-SST</t>
  </si>
  <si>
    <t>1.1.3 Asignación de recursos para el Sistema de Gestión en Seguridad y Salud en el Trabajo – SG-SST</t>
  </si>
  <si>
    <t>1.1.4 Afiliación al Sistema General de Riesgos Laborales</t>
  </si>
  <si>
    <t>1.1.5 Pago de pensión trabajadores alto riesgo</t>
  </si>
  <si>
    <t>1.1.6 Conformación COPASST</t>
  </si>
  <si>
    <t>1.1.7 Capacitación COPASST</t>
  </si>
  <si>
    <t>1.1.8 Conformación Comité de Convivencia</t>
  </si>
  <si>
    <t>Capacitación en el Sistema de Gestión de la Seguridad y la Salud en el Trabajo (6%)</t>
  </si>
  <si>
    <t>1.2.1 Programa Capacitación promoción y prevención PYP</t>
  </si>
  <si>
    <t>1.2.2 Capacitación, Inducción y Reinducción en Sistema de Gestión de Seguridad y Salud en el Trabajo SG-SST, actividades de Promoción y Prevención PyP</t>
  </si>
  <si>
    <r>
      <t>1.2.3 Responsables del Sistema de Gestión de Seguridad y Salud en el Trabajo SG-SST con curso virtua</t>
    </r>
    <r>
      <rPr>
        <u/>
        <sz val="11"/>
        <color theme="1"/>
        <rFont val="Calibri"/>
        <family val="2"/>
        <scheme val="minor"/>
      </rPr>
      <t>l de 50 horas</t>
    </r>
  </si>
  <si>
    <t>Política de Seguridad y Salud en el Trabajo (1%)</t>
  </si>
  <si>
    <t>2.1.1 Política del Sistema de Gestión de Seguridad y Salud en el Trabajo SG-SST firmada, fechada y comunicada al COPASST</t>
  </si>
  <si>
    <t>Objetivos del Sistema de Gestión de la Seguridad y la Salud en el Trabajo SG-SST (1%)</t>
  </si>
  <si>
    <t>2.2.1 Objetivos definidos, claros, medibles, cuantificables, con metas, documentados, revisados del SG-SST</t>
  </si>
  <si>
    <t>Evaluación inicial del SG-SST (1%)</t>
  </si>
  <si>
    <t>2.3.1 Evaluación e identificación de prioridades</t>
  </si>
  <si>
    <t>Plan Anual de Trabajo (2%)</t>
  </si>
  <si>
    <t>2.4.1 Plan que identifica objetivos, metas, responsabilidad, recursos con cronograma y firmado</t>
  </si>
  <si>
    <t>Conservación de la documentación (2%)</t>
  </si>
  <si>
    <t>2.5.1 Archivo o retención documental del Sistema de Gestión en Seguridad y Salud en el Trabajo SG-SST</t>
  </si>
  <si>
    <t>Rendición de cuentas (1%)</t>
  </si>
  <si>
    <t>2.6.1 Rendición sobre el desempeño</t>
  </si>
  <si>
    <t>Normatividad nacional vigente y aplicable en materia de seguridad y salud en el trabajo (2%)</t>
  </si>
  <si>
    <t>2.7.1 Matriz legal</t>
  </si>
  <si>
    <t>Comunicación (1%)</t>
  </si>
  <si>
    <t>2.8.1 Mecanismos de comunicación, auto reporte en Sistema de Gestión de Seguridad y Salud en el Trabajo SG-SST</t>
  </si>
  <si>
    <t>Adquisiciones (1%)</t>
  </si>
  <si>
    <t>2.9.1 Identificación, evaluación, para adquisición de productos y servicios en Sistema de Gestión de Seguridad y Salud en el Trabajo SG-SST</t>
  </si>
  <si>
    <t>Contratación (2%)</t>
  </si>
  <si>
    <t>2.10.1 Evaluación y selección de proveedores y contratistas</t>
  </si>
  <si>
    <t>Gestión del cambio (1%)</t>
  </si>
  <si>
    <t>2.11.1 Evaluación del impacto de cambios internos y externos en el Sistema de Gestión de Seguridad y Salud en el Trabajo SG-SST</t>
  </si>
  <si>
    <t>II. HACER</t>
  </si>
  <si>
    <t>GESTIÓN DE LA SALUD (20%)</t>
  </si>
  <si>
    <t>Condiciones de salud en el trabajo (9%)</t>
  </si>
  <si>
    <t>3.1.1 Descripción sociodemográfica y diagnóstico de condiciones de salud</t>
  </si>
  <si>
    <t>3.1.2 Actividades de Promoción y Prevención en Salud</t>
  </si>
  <si>
    <t>3.1.3 Información al médico de los perfiles de cargo</t>
  </si>
  <si>
    <t>3.1.4 Realización de los exámenes médicos ocupacionales: preingreso, periódicos</t>
  </si>
  <si>
    <t>3.1.5 Custodia de Historias Clínicas</t>
  </si>
  <si>
    <t>3.1.6 Restricciones y recomendaciones médico laborales</t>
  </si>
  <si>
    <t>3.1.7 Estilos de vida y entornos saludables (controles tabaquismo, alcoholismo, farmacodependencia y otros)</t>
  </si>
  <si>
    <t>3.1.8 Agua potable, servicios sanitarios y disposición de basuras</t>
  </si>
  <si>
    <t>3.1.9 Eliminación adecuada de residuos sólidos, líquidos o gaseosos</t>
  </si>
  <si>
    <t>Registro, reporte e investigación de las enfermedades laborales, los incidentes y accidentes del trabajo (5%)</t>
  </si>
  <si>
    <t>3.2.1 Reporte de los accidentes de trabajo y enfermedad laboral a la ARL, EPS y Dirección Territorial del Ministerio de Trabajo</t>
  </si>
  <si>
    <t>3.2.2 Investigación de Accidentes, Incidentes y Enfermedad Laboral</t>
  </si>
  <si>
    <t>3.2.3 Registro y análisis estadístico de Incidentes, Accidentes de Trabajo y Enfermedad Laboral</t>
  </si>
  <si>
    <t>Mecanismos de vigilancia de las condiciones de salud de los trabajadores (6%)</t>
  </si>
  <si>
    <t>3.3.1 Medición de la frecuencia de la accidentalidad</t>
  </si>
  <si>
    <t>3.3.2 Medición de la severidad de la accidentalidad</t>
  </si>
  <si>
    <t>3.3.3 Medición de la mortalidad por Accidente de Trabajo</t>
  </si>
  <si>
    <t>3.3.4 Medición de la prevalencia de Enfermedad Laboral</t>
  </si>
  <si>
    <t>3.3.5 Medición de la incidencia de Enfermedad Laboral</t>
  </si>
  <si>
    <t>3.3.6 Medición del ausentismo por causa médica</t>
  </si>
  <si>
    <t>GESTIÓN DE PELIGROS Y RIESGOS (30%)</t>
  </si>
  <si>
    <t>Identificación de peligros, evaluación y valoración de riesgos (15%)</t>
  </si>
  <si>
    <t>4.1.1 Metodología para la identificación de peligros, evaluación y valoración de los riesgos</t>
  </si>
  <si>
    <t>4.1.2 Identificación de peligros con participación de todos los niveles de la empresa</t>
  </si>
  <si>
    <t>4.1.3 Identificación de sustancias catalogadas como carcinógenas o con toxicidad aguda</t>
  </si>
  <si>
    <t>4.1.4 Realización mediciones ambientales, químicos, físicos y biológicos</t>
  </si>
  <si>
    <t>Medidas de prevención y control para intervenir los peligros/riesgos (15%)</t>
  </si>
  <si>
    <t>4.2.1 Implementación de medidas de prevención y control de peligros/riesgos identificados</t>
  </si>
  <si>
    <t>4.2.2 Verificación de aplicación de medidas de prevención y control por parte de los trabajadores</t>
  </si>
  <si>
    <t>4.2.3 Elaboración de procedimientos, instructivos, fichas, protocolos</t>
  </si>
  <si>
    <t>4.2.4 Realización de inspecciones sistemáticas a las instalaciones, maquinaria o equipos con la participación del COPASST</t>
  </si>
  <si>
    <t>4.2.5 Mantenimiento periódico de instalaciones, equipos, máquinas, herramientas</t>
  </si>
  <si>
    <t>4.2.6 Entrega de Elementos de Protección Personal EPP, se verifica con contratistas y subcontratistas</t>
  </si>
  <si>
    <t>GESTIÓN DE AMENAZAS (10%)</t>
  </si>
  <si>
    <t>Plan de prevención, preparación y respuesta ante emergencias (10%)</t>
  </si>
  <si>
    <t>5.1.1 Se cuenta con el Plan de Prevención y Preparación ante emergencias</t>
  </si>
  <si>
    <t>5.1.2 Brigada de prevención conformada, capacitada y dotada</t>
  </si>
  <si>
    <t>III. VERIFICAR</t>
  </si>
  <si>
    <t>Gestión y resultados del SG-SST (5%)</t>
  </si>
  <si>
    <t>6.1.1 Definición de indicadores del SG-SST de acuerdo con las condiciones de la empresa</t>
  </si>
  <si>
    <t>6.1.2 Las empresa adelanta auditoría por lo menos una vez al año</t>
  </si>
  <si>
    <t>6.1.3 Revisión anual por la alta dirección, resultados y alcance de la auditoría</t>
  </si>
  <si>
    <t>6.1.4 Planificar auditoría con el COPASST</t>
  </si>
  <si>
    <t>IV. ACTUAR</t>
  </si>
  <si>
    <t>MEJORAMIENTO (10%)</t>
  </si>
  <si>
    <t>Acciones preventivas y correctivas con base en los resultados del SG-SST (10%)</t>
  </si>
  <si>
    <t>7.1.1 Definir acciones preventivas y correctivas con base en los resultados del SG-SST</t>
  </si>
  <si>
    <t>7.1.2 Acciones de mejora conforme a revisión de la alta dirección</t>
  </si>
  <si>
    <t>7.1.3 Acciones de mejora con base en investigaciones de accidentes de trabajo y enfermedades laborales</t>
  </si>
  <si>
    <t>7.1.4 Elaboración Plan de Mejoramiento e implementación de medidas y acciones correctivas solicitadas por autoridades y ARL</t>
  </si>
  <si>
    <t>TOTALES</t>
  </si>
  <si>
    <t>– Cuando se cumple con el ítem del estándar la calificación será la máxima del respectivo ítem, de lo contrario su calificación será igual a cero (0).</t>
  </si>
  <si>
    <t>– En los ítems de la Tabla de Valores que no aplican para las empresas de menos de cincuenta (50) trabajadores clasificadas con riesgo I, II ó III, de conformidad con los Estándares Mínimos de SST vigentes, se deberá otorgar el porcentaje máximo de calificación en la columna “No Aplica” frente al ítem correspondiente.</t>
  </si>
  <si>
    <t>El presente formulario es documento público. La información aquí consignada debe ser veraz. La inclusión de manifestaciones falsas estará sujeta  a las sanciones contempladas en la Ley 599 de 2000, Código Penal Colombiano (artículos 287, 288, 291, 294).</t>
  </si>
  <si>
    <t>GESTIÓN INTEGRAL DEL SISTEMA DE GESTIÓN DE LA SEGURIDAD Y LA SALUD EN EL TRABAJO (15%)</t>
  </si>
  <si>
    <t>VERIFICACIÓN DEL SG-SST (5%)</t>
  </si>
  <si>
    <t>PUNTAJE POSIBLE
Marque con una "X" una Opción</t>
  </si>
  <si>
    <t>Responsable Ejecución:</t>
  </si>
  <si>
    <t>Nombre Empresa</t>
  </si>
  <si>
    <t>Fecha Ejecucion</t>
  </si>
  <si>
    <t>FIRMA DEL REPRESENTANTE LEGAL DE LA EMPRESA</t>
  </si>
  <si>
    <t>FIRMA DEL RESPONSABLE DE LA EJECUCIÓN DE LA EVALUACIÓN DEL SG-SST</t>
  </si>
  <si>
    <t>ALEJANDRO RODRIGUEZ</t>
  </si>
  <si>
    <t>STRATECSA</t>
  </si>
  <si>
    <t>Diciembre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</si>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</sst>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579783</xdr:colOff>
      <xdr:row>71</xdr:row>
      <xdr:rowOff>0</xdr:rowOff>
    </xdr:from>
    <xdr:to>
      <xdr:col>2</xdr:col>
      <xdr:colOff>1095016</xdr:colOff>
      <xdr:row>75</xdr:row>
      <xdr:rowOff>291465</xdr:rowOff>
    </xdr:to>
    <xdr:pic>
      <xdr:nvPicPr>
        <xdr:cNvPr id="2" name="Imagen 1" descr="firma">
          <a:extLst>
            <a:ext uri="{FF2B5EF4-FFF2-40B4-BE49-F238E27FC236}">
              <a16:creationId xmlns:a16="http://schemas.microsoft.com/office/drawing/2014/main" id="{FEC9BBAE-2A51-424D-9A3E-836A743F90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48" y="25079739"/>
          <a:ext cx="1393190" cy="10534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704022</xdr:colOff>
      <xdr:row>70</xdr:row>
      <xdr:rowOff>323022</xdr:rowOff>
    </xdr:from>
    <xdr:to>
      <xdr:col>7</xdr:col>
      <xdr:colOff>218247</xdr:colOff>
      <xdr:row>75</xdr:row>
      <xdr:rowOff>218882</xdr:rowOff>
    </xdr:to>
    <xdr:pic>
      <xdr:nvPicPr>
        <xdr:cNvPr id="3" name="Imagen 2" descr="firma JARS">
          <a:extLst>
            <a:ext uri="{FF2B5EF4-FFF2-40B4-BE49-F238E27FC236}">
              <a16:creationId xmlns:a16="http://schemas.microsoft.com/office/drawing/2014/main" id="{8043FFD7-248F-498A-AC9F-E5BE037CAD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7848" y="25021761"/>
          <a:ext cx="1419225" cy="1038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7"/>
  <sheetViews>
    <sheetView showGridLines="0" showRowColHeaders="0" tabSelected="1" view="pageBreakPreview" topLeftCell="B1" zoomScale="60" zoomScaleNormal="115" workbookViewId="0">
      <selection activeCell="H68" sqref="H68"/>
    </sheetView>
  </sheetViews>
  <sheetFormatPr baseColWidth="10" defaultColWidth="0" defaultRowHeight="15" zeroHeight="1" x14ac:dyDescent="0.25"/>
  <cols>
    <col min="1" max="1" width="3.140625" customWidth="1"/>
    <col min="2" max="2" width="13.140625" customWidth="1"/>
    <col min="3" max="3" width="17.28515625" customWidth="1"/>
    <col min="4" max="4" width="30.140625" customWidth="1"/>
    <col min="5" max="5" width="57.5703125" customWidth="1"/>
    <col min="6" max="6" width="11.42578125" customWidth="1"/>
    <col min="7" max="7" width="17.140625" customWidth="1"/>
    <col min="8" max="10" width="11.42578125" customWidth="1"/>
    <col min="11" max="11" width="23.7109375" customWidth="1"/>
    <col min="12" max="12" width="2.5703125" customWidth="1"/>
    <col min="13" max="16384" width="11.42578125" hidden="1"/>
  </cols>
  <sheetData>
    <row r="1" spans="2:11" x14ac:dyDescent="0.25"/>
    <row r="2" spans="2:11" ht="15" customHeight="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3" spans="2:11" ht="15" customHeight="1" x14ac:dyDescent="0.25"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1"/>
    </row>
    <row r="4" spans="2:11" ht="15" customHeight="1" x14ac:dyDescent="0.25">
      <c r="B4" s="25" t="s">
        <v>108</v>
      </c>
      <c r="C4" s="26"/>
      <c r="D4" s="29" t="s">
        <v>113</v>
      </c>
      <c r="E4" s="30"/>
      <c r="F4" s="19" t="s">
        <v>109</v>
      </c>
      <c r="G4" s="20"/>
      <c r="H4" s="21"/>
      <c r="I4" s="22" t="s">
        <v>114</v>
      </c>
      <c r="J4" s="23"/>
      <c r="K4" s="24"/>
    </row>
    <row r="5" spans="2:11" ht="15" customHeight="1" x14ac:dyDescent="0.25">
      <c r="B5" s="27"/>
      <c r="C5" s="28"/>
      <c r="D5" s="31"/>
      <c r="E5" s="32"/>
      <c r="F5" s="19" t="s">
        <v>110</v>
      </c>
      <c r="G5" s="20"/>
      <c r="H5" s="4">
        <v>20</v>
      </c>
      <c r="I5" s="4" t="s">
        <v>115</v>
      </c>
      <c r="J5" s="4">
        <v>2019</v>
      </c>
      <c r="K5" s="5"/>
    </row>
    <row r="6" spans="2:11" ht="29.25" customHeight="1" x14ac:dyDescent="0.25">
      <c r="B6" s="18" t="s">
        <v>2</v>
      </c>
      <c r="C6" s="18" t="s">
        <v>3</v>
      </c>
      <c r="D6" s="18"/>
      <c r="E6" s="18" t="s">
        <v>4</v>
      </c>
      <c r="F6" s="18" t="s">
        <v>5</v>
      </c>
      <c r="G6" s="18" t="s">
        <v>6</v>
      </c>
      <c r="H6" s="18" t="s">
        <v>107</v>
      </c>
      <c r="I6" s="18"/>
      <c r="J6" s="18"/>
      <c r="K6" s="18" t="s">
        <v>7</v>
      </c>
    </row>
    <row r="7" spans="2:11" ht="30" x14ac:dyDescent="0.25">
      <c r="B7" s="18"/>
      <c r="C7" s="18"/>
      <c r="D7" s="18"/>
      <c r="E7" s="18"/>
      <c r="F7" s="18"/>
      <c r="G7" s="18"/>
      <c r="H7" s="6" t="s">
        <v>8</v>
      </c>
      <c r="I7" s="6" t="s">
        <v>9</v>
      </c>
      <c r="J7" s="6" t="s">
        <v>10</v>
      </c>
      <c r="K7" s="18"/>
    </row>
    <row r="8" spans="2:11" ht="30" x14ac:dyDescent="0.25">
      <c r="B8" s="11" t="s">
        <v>11</v>
      </c>
      <c r="C8" s="17" t="s">
        <v>12</v>
      </c>
      <c r="D8" s="9" t="s">
        <v>13</v>
      </c>
      <c r="E8" s="2" t="s">
        <v>14</v>
      </c>
      <c r="F8" s="3">
        <v>0.5</v>
      </c>
      <c r="G8" s="12">
        <v>4</v>
      </c>
      <c r="H8" s="4" t="s">
        <v>116</v>
      </c>
      <c r="I8" s="4"/>
      <c r="J8" s="4"/>
      <c r="K8" s="13">
        <f>(IF(H8="x",(F8),0))+(IF(J8="x",(F8),0))+(IF(H9="x",(F9),0))+(IF(J9="x",(F9),0))+(IF(H10="x",(F10),0))+(IF(J10="x",(F10),0))+(IF(H11="x",(F11),0))+(IF(J11="x",(F11),0))+(IF(H12="x",(F12),0))+(IF(J12="x",(F12),0))+(IF(H13="x",(F13),0))+(IF(J13="x",(F13),0))+(IF(H14="x",(F14),0))+(IF(J14="x",(F14),0))+(IF(H15="x",(F15),0))+(IF(J15="x",(F15),0))</f>
        <v>4</v>
      </c>
    </row>
    <row r="9" spans="2:11" ht="30" x14ac:dyDescent="0.25">
      <c r="B9" s="11"/>
      <c r="C9" s="17"/>
      <c r="D9" s="9"/>
      <c r="E9" s="2" t="s">
        <v>15</v>
      </c>
      <c r="F9" s="3">
        <v>0.5</v>
      </c>
      <c r="G9" s="12"/>
      <c r="H9" s="4" t="s">
        <v>116</v>
      </c>
      <c r="I9" s="4"/>
      <c r="J9" s="4"/>
      <c r="K9" s="13"/>
    </row>
    <row r="10" spans="2:11" ht="30" x14ac:dyDescent="0.25">
      <c r="B10" s="11"/>
      <c r="C10" s="17"/>
      <c r="D10" s="9"/>
      <c r="E10" s="2" t="s">
        <v>16</v>
      </c>
      <c r="F10" s="3">
        <v>0.5</v>
      </c>
      <c r="G10" s="12"/>
      <c r="H10" s="4" t="s">
        <v>116</v>
      </c>
      <c r="I10" s="4"/>
      <c r="J10" s="4"/>
      <c r="K10" s="13"/>
    </row>
    <row r="11" spans="2:11" x14ac:dyDescent="0.25">
      <c r="B11" s="11"/>
      <c r="C11" s="17"/>
      <c r="D11" s="9"/>
      <c r="E11" s="2" t="s">
        <v>17</v>
      </c>
      <c r="F11" s="3">
        <v>0.5</v>
      </c>
      <c r="G11" s="12"/>
      <c r="H11" s="4" t="s">
        <v>116</v>
      </c>
      <c r="I11" s="4"/>
      <c r="J11" s="4"/>
      <c r="K11" s="13"/>
    </row>
    <row r="12" spans="2:11" x14ac:dyDescent="0.25">
      <c r="B12" s="11"/>
      <c r="C12" s="17"/>
      <c r="D12" s="9"/>
      <c r="E12" s="2" t="s">
        <v>18</v>
      </c>
      <c r="F12" s="3">
        <v>0.5</v>
      </c>
      <c r="G12" s="12"/>
      <c r="H12" s="4" t="s">
        <v>116</v>
      </c>
      <c r="I12" s="4"/>
      <c r="J12" s="4"/>
      <c r="K12" s="13"/>
    </row>
    <row r="13" spans="2:11" x14ac:dyDescent="0.25">
      <c r="B13" s="11"/>
      <c r="C13" s="17"/>
      <c r="D13" s="9"/>
      <c r="E13" s="2" t="s">
        <v>19</v>
      </c>
      <c r="F13" s="3">
        <v>0.5</v>
      </c>
      <c r="G13" s="12"/>
      <c r="H13" s="4" t="s">
        <v>116</v>
      </c>
      <c r="I13" s="4"/>
      <c r="J13" s="4"/>
      <c r="K13" s="13"/>
    </row>
    <row r="14" spans="2:11" x14ac:dyDescent="0.25">
      <c r="B14" s="11"/>
      <c r="C14" s="17"/>
      <c r="D14" s="9"/>
      <c r="E14" s="2" t="s">
        <v>20</v>
      </c>
      <c r="F14" s="3">
        <v>0.5</v>
      </c>
      <c r="G14" s="12"/>
      <c r="H14" s="4" t="s">
        <v>116</v>
      </c>
      <c r="I14" s="4"/>
      <c r="J14" s="4"/>
      <c r="K14" s="13"/>
    </row>
    <row r="15" spans="2:11" x14ac:dyDescent="0.25">
      <c r="B15" s="11"/>
      <c r="C15" s="17"/>
      <c r="D15" s="9"/>
      <c r="E15" s="2" t="s">
        <v>21</v>
      </c>
      <c r="F15" s="3">
        <v>0.5</v>
      </c>
      <c r="G15" s="12"/>
      <c r="H15" s="4" t="s">
        <v>116</v>
      </c>
      <c r="I15" s="4"/>
      <c r="J15" s="4"/>
      <c r="K15" s="13"/>
    </row>
    <row r="16" spans="2:11" x14ac:dyDescent="0.25">
      <c r="B16" s="11"/>
      <c r="C16" s="17"/>
      <c r="D16" s="9" t="s">
        <v>22</v>
      </c>
      <c r="E16" s="2" t="s">
        <v>23</v>
      </c>
      <c r="F16" s="3">
        <v>2</v>
      </c>
      <c r="G16" s="12">
        <v>6</v>
      </c>
      <c r="H16" s="4" t="s">
        <v>116</v>
      </c>
      <c r="I16" s="4"/>
      <c r="J16" s="4"/>
      <c r="K16" s="13">
        <f>(IF(H16="x",(F16),0))+(IF(J16="x",(F16),0))+(IF(H17="x",(F17),0))+(IF(J17="x",(F17),0))+(IF(H18="x",(F18),0))+(IF(J18="x",(F18),0))</f>
        <v>6</v>
      </c>
    </row>
    <row r="17" spans="2:11" ht="45" x14ac:dyDescent="0.25">
      <c r="B17" s="11"/>
      <c r="C17" s="17"/>
      <c r="D17" s="9"/>
      <c r="E17" s="2" t="s">
        <v>24</v>
      </c>
      <c r="F17" s="3">
        <v>2</v>
      </c>
      <c r="G17" s="12"/>
      <c r="H17" s="4" t="s">
        <v>116</v>
      </c>
      <c r="I17" s="4"/>
      <c r="J17" s="4"/>
      <c r="K17" s="13"/>
    </row>
    <row r="18" spans="2:11" ht="30" x14ac:dyDescent="0.25">
      <c r="B18" s="11"/>
      <c r="C18" s="17"/>
      <c r="D18" s="9"/>
      <c r="E18" s="2" t="s">
        <v>25</v>
      </c>
      <c r="F18" s="3">
        <v>2</v>
      </c>
      <c r="G18" s="12"/>
      <c r="H18" s="4" t="s">
        <v>116</v>
      </c>
      <c r="I18" s="4"/>
      <c r="J18" s="4"/>
      <c r="K18" s="13"/>
    </row>
    <row r="19" spans="2:11" ht="105" customHeight="1" x14ac:dyDescent="0.25">
      <c r="B19" s="11"/>
      <c r="C19" s="17" t="s">
        <v>105</v>
      </c>
      <c r="D19" s="1" t="s">
        <v>26</v>
      </c>
      <c r="E19" s="2" t="s">
        <v>27</v>
      </c>
      <c r="F19" s="3">
        <v>1</v>
      </c>
      <c r="G19" s="12">
        <v>15</v>
      </c>
      <c r="H19" s="4" t="s">
        <v>116</v>
      </c>
      <c r="I19" s="4"/>
      <c r="J19" s="4"/>
      <c r="K19" s="13">
        <f>(IF(H19="x",(F19),0))+(IF(J19="x",(F19),0))+(IF(H20="x",(F20),0))+(IF(J20="x",(F20),0))+(IF(H21="x",(F21),0))+(IF(J21="x",(F21),0))+(IF(H22="x",(F22),0))+(IF(J22="x",(F22),0))+(IF(H23="x",(F23),0))+(IF(J23="x",(F23),0))+(IF(H24="x",(F24),0))+(IF(J24="x",(F24),0))+(IF(H25="x",(F25),0))+(IF(J25="x",(F25),0))+(IF(H26="x",(F26),0))+(IF(J26="x",(F26),0))+(IF(H27="x",(F27),0))+(IF(J27="x",(F27),0))+(IF(H28="x",(F28),0))+(IF(J28="x",(F28),0))+(IF(H29="x",(F29),0))+(IF(J29="x",(F29),0))</f>
        <v>15</v>
      </c>
    </row>
    <row r="20" spans="2:11" ht="45" x14ac:dyDescent="0.25">
      <c r="B20" s="11"/>
      <c r="C20" s="17"/>
      <c r="D20" s="1" t="s">
        <v>28</v>
      </c>
      <c r="E20" s="2" t="s">
        <v>29</v>
      </c>
      <c r="F20" s="3">
        <v>1</v>
      </c>
      <c r="G20" s="12"/>
      <c r="H20" s="4" t="s">
        <v>116</v>
      </c>
      <c r="I20" s="4"/>
      <c r="J20" s="4"/>
      <c r="K20" s="13"/>
    </row>
    <row r="21" spans="2:11" ht="30" x14ac:dyDescent="0.25">
      <c r="B21" s="11"/>
      <c r="C21" s="17"/>
      <c r="D21" s="1" t="s">
        <v>30</v>
      </c>
      <c r="E21" s="2" t="s">
        <v>31</v>
      </c>
      <c r="F21" s="3">
        <v>1</v>
      </c>
      <c r="G21" s="12"/>
      <c r="H21" s="4" t="s">
        <v>116</v>
      </c>
      <c r="I21" s="4"/>
      <c r="J21" s="4"/>
      <c r="K21" s="13"/>
    </row>
    <row r="22" spans="2:11" ht="30" x14ac:dyDescent="0.25">
      <c r="B22" s="11"/>
      <c r="C22" s="17"/>
      <c r="D22" s="1" t="s">
        <v>32</v>
      </c>
      <c r="E22" s="2" t="s">
        <v>33</v>
      </c>
      <c r="F22" s="3">
        <v>2</v>
      </c>
      <c r="G22" s="12"/>
      <c r="H22" s="4" t="s">
        <v>116</v>
      </c>
      <c r="I22" s="4"/>
      <c r="J22" s="4"/>
      <c r="K22" s="13"/>
    </row>
    <row r="23" spans="2:11" ht="30" x14ac:dyDescent="0.25">
      <c r="B23" s="11"/>
      <c r="C23" s="17"/>
      <c r="D23" s="1" t="s">
        <v>34</v>
      </c>
      <c r="E23" s="2" t="s">
        <v>35</v>
      </c>
      <c r="F23" s="3">
        <v>2</v>
      </c>
      <c r="G23" s="12"/>
      <c r="H23" s="4" t="s">
        <v>116</v>
      </c>
      <c r="I23" s="4"/>
      <c r="J23" s="4"/>
      <c r="K23" s="13"/>
    </row>
    <row r="24" spans="2:11" x14ac:dyDescent="0.25">
      <c r="B24" s="11"/>
      <c r="C24" s="17"/>
      <c r="D24" s="1" t="s">
        <v>36</v>
      </c>
      <c r="E24" s="2" t="s">
        <v>37</v>
      </c>
      <c r="F24" s="3">
        <v>1</v>
      </c>
      <c r="G24" s="12"/>
      <c r="H24" s="4"/>
      <c r="I24" s="4"/>
      <c r="J24" s="4" t="s">
        <v>116</v>
      </c>
      <c r="K24" s="13"/>
    </row>
    <row r="25" spans="2:11" ht="60" x14ac:dyDescent="0.25">
      <c r="B25" s="11"/>
      <c r="C25" s="17"/>
      <c r="D25" s="1" t="s">
        <v>38</v>
      </c>
      <c r="E25" s="2" t="s">
        <v>39</v>
      </c>
      <c r="F25" s="3">
        <v>2</v>
      </c>
      <c r="G25" s="12"/>
      <c r="H25" s="4"/>
      <c r="I25" s="4"/>
      <c r="J25" s="4" t="s">
        <v>116</v>
      </c>
      <c r="K25" s="13"/>
    </row>
    <row r="26" spans="2:11" ht="30" x14ac:dyDescent="0.25">
      <c r="B26" s="11"/>
      <c r="C26" s="17"/>
      <c r="D26" s="1" t="s">
        <v>40</v>
      </c>
      <c r="E26" s="2" t="s">
        <v>41</v>
      </c>
      <c r="F26" s="3">
        <v>1</v>
      </c>
      <c r="G26" s="12"/>
      <c r="H26" s="4"/>
      <c r="I26" s="4"/>
      <c r="J26" s="4" t="s">
        <v>116</v>
      </c>
      <c r="K26" s="13"/>
    </row>
    <row r="27" spans="2:11" ht="45" x14ac:dyDescent="0.25">
      <c r="B27" s="11"/>
      <c r="C27" s="17"/>
      <c r="D27" s="1" t="s">
        <v>42</v>
      </c>
      <c r="E27" s="2" t="s">
        <v>43</v>
      </c>
      <c r="F27" s="3">
        <v>1</v>
      </c>
      <c r="G27" s="12"/>
      <c r="H27" s="4"/>
      <c r="I27" s="4"/>
      <c r="J27" s="4" t="s">
        <v>116</v>
      </c>
      <c r="K27" s="13"/>
    </row>
    <row r="28" spans="2:11" x14ac:dyDescent="0.25">
      <c r="B28" s="11"/>
      <c r="C28" s="17"/>
      <c r="D28" s="1" t="s">
        <v>44</v>
      </c>
      <c r="E28" s="2" t="s">
        <v>45</v>
      </c>
      <c r="F28" s="3">
        <v>2</v>
      </c>
      <c r="G28" s="12"/>
      <c r="H28" s="4"/>
      <c r="I28" s="4"/>
      <c r="J28" s="4" t="s">
        <v>116</v>
      </c>
      <c r="K28" s="13"/>
    </row>
    <row r="29" spans="2:11" ht="45" x14ac:dyDescent="0.25">
      <c r="B29" s="11"/>
      <c r="C29" s="17"/>
      <c r="D29" s="1" t="s">
        <v>46</v>
      </c>
      <c r="E29" s="2" t="s">
        <v>47</v>
      </c>
      <c r="F29" s="3">
        <v>1</v>
      </c>
      <c r="G29" s="12"/>
      <c r="H29" s="4"/>
      <c r="I29" s="4"/>
      <c r="J29" s="4" t="s">
        <v>116</v>
      </c>
      <c r="K29" s="13"/>
    </row>
    <row r="30" spans="2:11" ht="30" x14ac:dyDescent="0.25">
      <c r="B30" s="11" t="s">
        <v>48</v>
      </c>
      <c r="C30" s="17" t="s">
        <v>49</v>
      </c>
      <c r="D30" s="9" t="s">
        <v>50</v>
      </c>
      <c r="E30" s="2" t="s">
        <v>51</v>
      </c>
      <c r="F30" s="3">
        <v>1</v>
      </c>
      <c r="G30" s="12">
        <v>9</v>
      </c>
      <c r="H30" s="4"/>
      <c r="I30" s="4"/>
      <c r="J30" s="4" t="s">
        <v>116</v>
      </c>
      <c r="K30" s="13">
        <f>(IF(H30="x",(F30),0))+(IF(J30="x",(F30),0))+(IF(H31="x",(F31),0))+(IF(J31="x",(F31),0))+(IF(H32="x",(F32),0))+(IF(J32="x",(F32),0))+(IF(H33="x",(F33),0))+(IF(J33="x",(F33),0))+(IF(H34="x",(F34),0))+(IF(J34="x",(F34),0))+(IF(H35="x",(F35),0))+(IF(J35="x",(F35),0))+(IF(H36="x",(F36),0))+(IF(J36="x",(F36),0))+(IF(H37="x",(F37),0))+(IF(J37="x",(F37),0))+(IF(H38="x",(F38),0))+(IF(J38="x",(F38),0))</f>
        <v>9</v>
      </c>
    </row>
    <row r="31" spans="2:11" x14ac:dyDescent="0.25">
      <c r="B31" s="11"/>
      <c r="C31" s="17"/>
      <c r="D31" s="9"/>
      <c r="E31" s="2" t="s">
        <v>52</v>
      </c>
      <c r="F31" s="3">
        <v>1</v>
      </c>
      <c r="G31" s="12"/>
      <c r="H31" s="4"/>
      <c r="I31" s="4"/>
      <c r="J31" s="4" t="s">
        <v>116</v>
      </c>
      <c r="K31" s="13"/>
    </row>
    <row r="32" spans="2:11" x14ac:dyDescent="0.25">
      <c r="B32" s="11"/>
      <c r="C32" s="17"/>
      <c r="D32" s="9"/>
      <c r="E32" s="2" t="s">
        <v>53</v>
      </c>
      <c r="F32" s="3">
        <v>1</v>
      </c>
      <c r="G32" s="12"/>
      <c r="H32" s="4"/>
      <c r="I32" s="4"/>
      <c r="J32" s="4" t="s">
        <v>116</v>
      </c>
      <c r="K32" s="13"/>
    </row>
    <row r="33" spans="2:11" ht="30" x14ac:dyDescent="0.25">
      <c r="B33" s="11"/>
      <c r="C33" s="17"/>
      <c r="D33" s="9"/>
      <c r="E33" s="2" t="s">
        <v>54</v>
      </c>
      <c r="F33" s="3">
        <v>1</v>
      </c>
      <c r="G33" s="12"/>
      <c r="H33" s="4" t="s">
        <v>116</v>
      </c>
      <c r="I33" s="4"/>
      <c r="J33" s="4"/>
      <c r="K33" s="13"/>
    </row>
    <row r="34" spans="2:11" x14ac:dyDescent="0.25">
      <c r="B34" s="11"/>
      <c r="C34" s="17"/>
      <c r="D34" s="9"/>
      <c r="E34" s="2" t="s">
        <v>55</v>
      </c>
      <c r="F34" s="3">
        <v>1</v>
      </c>
      <c r="G34" s="12"/>
      <c r="H34" s="4"/>
      <c r="I34" s="4"/>
      <c r="J34" s="4" t="s">
        <v>116</v>
      </c>
      <c r="K34" s="13"/>
    </row>
    <row r="35" spans="2:11" x14ac:dyDescent="0.25">
      <c r="B35" s="11"/>
      <c r="C35" s="17"/>
      <c r="D35" s="9"/>
      <c r="E35" s="2" t="s">
        <v>56</v>
      </c>
      <c r="F35" s="3">
        <v>1</v>
      </c>
      <c r="G35" s="12"/>
      <c r="H35" s="4"/>
      <c r="I35" s="4"/>
      <c r="J35" s="4" t="s">
        <v>116</v>
      </c>
      <c r="K35" s="13"/>
    </row>
    <row r="36" spans="2:11" ht="30" x14ac:dyDescent="0.25">
      <c r="B36" s="11"/>
      <c r="C36" s="17"/>
      <c r="D36" s="9"/>
      <c r="E36" s="2" t="s">
        <v>57</v>
      </c>
      <c r="F36" s="3">
        <v>1</v>
      </c>
      <c r="G36" s="12"/>
      <c r="H36" s="4"/>
      <c r="I36" s="4"/>
      <c r="J36" s="4" t="s">
        <v>116</v>
      </c>
      <c r="K36" s="13"/>
    </row>
    <row r="37" spans="2:11" ht="30" x14ac:dyDescent="0.25">
      <c r="B37" s="11"/>
      <c r="C37" s="17"/>
      <c r="D37" s="9"/>
      <c r="E37" s="2" t="s">
        <v>58</v>
      </c>
      <c r="F37" s="3">
        <v>1</v>
      </c>
      <c r="G37" s="12"/>
      <c r="H37" s="4"/>
      <c r="I37" s="4"/>
      <c r="J37" s="4" t="s">
        <v>116</v>
      </c>
      <c r="K37" s="13"/>
    </row>
    <row r="38" spans="2:11" ht="30" x14ac:dyDescent="0.25">
      <c r="B38" s="11"/>
      <c r="C38" s="17"/>
      <c r="D38" s="9"/>
      <c r="E38" s="2" t="s">
        <v>59</v>
      </c>
      <c r="F38" s="3">
        <v>1</v>
      </c>
      <c r="G38" s="12"/>
      <c r="H38" s="4"/>
      <c r="I38" s="4"/>
      <c r="J38" s="4" t="s">
        <v>116</v>
      </c>
      <c r="K38" s="13"/>
    </row>
    <row r="39" spans="2:11" ht="45" x14ac:dyDescent="0.25">
      <c r="B39" s="11"/>
      <c r="C39" s="17"/>
      <c r="D39" s="9" t="s">
        <v>60</v>
      </c>
      <c r="E39" s="2" t="s">
        <v>61</v>
      </c>
      <c r="F39" s="3">
        <v>2</v>
      </c>
      <c r="G39" s="12">
        <v>5</v>
      </c>
      <c r="H39" s="4" t="s">
        <v>116</v>
      </c>
      <c r="I39" s="4"/>
      <c r="J39" s="4"/>
      <c r="K39" s="13">
        <f>(IF(H39="x",(F39),0))+(IF(J39="x",(F39),0))+(IF(H40="x",(F40),0))+(IF(J40="x",(F40),0))+(IF(H41="x",(F41),0))+(IF(J41="x",(F41),0))</f>
        <v>5</v>
      </c>
    </row>
    <row r="40" spans="2:11" ht="30" x14ac:dyDescent="0.25">
      <c r="B40" s="11"/>
      <c r="C40" s="17"/>
      <c r="D40" s="9"/>
      <c r="E40" s="2" t="s">
        <v>62</v>
      </c>
      <c r="F40" s="3">
        <v>2</v>
      </c>
      <c r="G40" s="12"/>
      <c r="H40" s="4" t="s">
        <v>116</v>
      </c>
      <c r="I40" s="4"/>
      <c r="J40" s="4"/>
      <c r="K40" s="13"/>
    </row>
    <row r="41" spans="2:11" ht="30" x14ac:dyDescent="0.25">
      <c r="B41" s="11"/>
      <c r="C41" s="17"/>
      <c r="D41" s="9"/>
      <c r="E41" s="2" t="s">
        <v>63</v>
      </c>
      <c r="F41" s="3">
        <v>1</v>
      </c>
      <c r="G41" s="12"/>
      <c r="H41" s="4" t="s">
        <v>116</v>
      </c>
      <c r="I41" s="4"/>
      <c r="J41" s="4"/>
      <c r="K41" s="13"/>
    </row>
    <row r="42" spans="2:11" x14ac:dyDescent="0.25">
      <c r="B42" s="11"/>
      <c r="C42" s="17"/>
      <c r="D42" s="9" t="s">
        <v>64</v>
      </c>
      <c r="E42" s="2" t="s">
        <v>65</v>
      </c>
      <c r="F42" s="3">
        <v>1</v>
      </c>
      <c r="G42" s="12">
        <v>6</v>
      </c>
      <c r="H42" s="4"/>
      <c r="I42" s="4"/>
      <c r="J42" s="4" t="s">
        <v>116</v>
      </c>
      <c r="K42" s="13">
        <f>(IF(H42="x",(F42),0))+(IF(J42="x",(F42),0))+(IF(H43="x",(F43),0))+(IF(J43="x",(F43),0))+(IF(H44="x",(F44),0))+(IF(J44="x",(F44),0))+(IF(H45="x",(F45),0))+(IF(J45="x",(F45),0))+(IF(H46="x",(F46),0))+(IF(J46="x",(F46),0))+(IF(H47="x",(F47),0))+(IF(J47="x",(F47),0))</f>
        <v>6</v>
      </c>
    </row>
    <row r="43" spans="2:11" x14ac:dyDescent="0.25">
      <c r="B43" s="11"/>
      <c r="C43" s="17"/>
      <c r="D43" s="9"/>
      <c r="E43" s="2" t="s">
        <v>66</v>
      </c>
      <c r="F43" s="3">
        <v>1</v>
      </c>
      <c r="G43" s="12"/>
      <c r="H43" s="4"/>
      <c r="I43" s="4"/>
      <c r="J43" s="4" t="s">
        <v>116</v>
      </c>
      <c r="K43" s="13"/>
    </row>
    <row r="44" spans="2:11" x14ac:dyDescent="0.25">
      <c r="B44" s="11"/>
      <c r="C44" s="17"/>
      <c r="D44" s="9"/>
      <c r="E44" s="2" t="s">
        <v>67</v>
      </c>
      <c r="F44" s="3">
        <v>1</v>
      </c>
      <c r="G44" s="12"/>
      <c r="H44" s="4"/>
      <c r="I44" s="4"/>
      <c r="J44" s="4" t="s">
        <v>116</v>
      </c>
      <c r="K44" s="13"/>
    </row>
    <row r="45" spans="2:11" x14ac:dyDescent="0.25">
      <c r="B45" s="11"/>
      <c r="C45" s="17"/>
      <c r="D45" s="9"/>
      <c r="E45" s="2" t="s">
        <v>68</v>
      </c>
      <c r="F45" s="3">
        <v>1</v>
      </c>
      <c r="G45" s="12"/>
      <c r="H45" s="4"/>
      <c r="I45" s="4"/>
      <c r="J45" s="4" t="s">
        <v>116</v>
      </c>
      <c r="K45" s="13"/>
    </row>
    <row r="46" spans="2:11" x14ac:dyDescent="0.25">
      <c r="B46" s="11"/>
      <c r="C46" s="17"/>
      <c r="D46" s="9"/>
      <c r="E46" s="2" t="s">
        <v>69</v>
      </c>
      <c r="F46" s="3">
        <v>1</v>
      </c>
      <c r="G46" s="12"/>
      <c r="H46" s="4"/>
      <c r="I46" s="4"/>
      <c r="J46" s="4" t="s">
        <v>116</v>
      </c>
      <c r="K46" s="13"/>
    </row>
    <row r="47" spans="2:11" x14ac:dyDescent="0.25">
      <c r="B47" s="11"/>
      <c r="C47" s="17"/>
      <c r="D47" s="9"/>
      <c r="E47" s="2" t="s">
        <v>70</v>
      </c>
      <c r="F47" s="3">
        <v>1</v>
      </c>
      <c r="G47" s="12"/>
      <c r="H47" s="4"/>
      <c r="I47" s="4"/>
      <c r="J47" s="4" t="s">
        <v>116</v>
      </c>
      <c r="K47" s="13"/>
    </row>
    <row r="48" spans="2:11" ht="30" x14ac:dyDescent="0.25">
      <c r="B48" s="11"/>
      <c r="C48" s="17" t="s">
        <v>71</v>
      </c>
      <c r="D48" s="9" t="s">
        <v>72</v>
      </c>
      <c r="E48" s="2" t="s">
        <v>73</v>
      </c>
      <c r="F48" s="3">
        <v>4</v>
      </c>
      <c r="G48" s="12">
        <v>15</v>
      </c>
      <c r="H48" s="4" t="s">
        <v>116</v>
      </c>
      <c r="I48" s="4"/>
      <c r="J48" s="4"/>
      <c r="K48" s="13">
        <f>(IF(H48="x",(F48),0))+(IF(J48="x",(F48),0))+(IF(H49="x",(F49),0))+(IF(J49="x",(F49),0))+(IF(H50="x",(F50),0))+(IF(J50="x",(F50),0))+(IF(H51="x",(F51),0))+(IF(J51="x",(F51),0))</f>
        <v>15</v>
      </c>
    </row>
    <row r="49" spans="2:11" ht="30" x14ac:dyDescent="0.25">
      <c r="B49" s="11"/>
      <c r="C49" s="17"/>
      <c r="D49" s="9"/>
      <c r="E49" s="2" t="s">
        <v>74</v>
      </c>
      <c r="F49" s="3">
        <v>4</v>
      </c>
      <c r="G49" s="12"/>
      <c r="H49" s="4" t="s">
        <v>116</v>
      </c>
      <c r="I49" s="4"/>
      <c r="J49" s="4"/>
      <c r="K49" s="13"/>
    </row>
    <row r="50" spans="2:11" ht="30" x14ac:dyDescent="0.25">
      <c r="B50" s="11"/>
      <c r="C50" s="17"/>
      <c r="D50" s="9"/>
      <c r="E50" s="2" t="s">
        <v>75</v>
      </c>
      <c r="F50" s="3">
        <v>3</v>
      </c>
      <c r="G50" s="12"/>
      <c r="H50" s="4"/>
      <c r="I50" s="4"/>
      <c r="J50" s="4" t="s">
        <v>116</v>
      </c>
      <c r="K50" s="13"/>
    </row>
    <row r="51" spans="2:11" ht="30" x14ac:dyDescent="0.25">
      <c r="B51" s="11"/>
      <c r="C51" s="17"/>
      <c r="D51" s="9"/>
      <c r="E51" s="2" t="s">
        <v>76</v>
      </c>
      <c r="F51" s="3">
        <v>4</v>
      </c>
      <c r="G51" s="12"/>
      <c r="H51" s="4"/>
      <c r="I51" s="4"/>
      <c r="J51" s="4" t="s">
        <v>116</v>
      </c>
      <c r="K51" s="13"/>
    </row>
    <row r="52" spans="2:11" ht="30" x14ac:dyDescent="0.25">
      <c r="B52" s="11"/>
      <c r="C52" s="17"/>
      <c r="D52" s="9" t="s">
        <v>77</v>
      </c>
      <c r="E52" s="2" t="s">
        <v>78</v>
      </c>
      <c r="F52" s="3">
        <v>2.5</v>
      </c>
      <c r="G52" s="12">
        <v>15</v>
      </c>
      <c r="H52" s="4" t="s">
        <v>116</v>
      </c>
      <c r="I52" s="4"/>
      <c r="J52" s="4"/>
      <c r="K52" s="13">
        <f>(IF(H52="x",(F52),0))+(IF(J52="x",(F52),0))+(IF(H53="x",(F53),0))+(IF(J53="x",(F53),0))+(IF(H54="x",(F54),0))+(IF(J54="x",(F54),0))+(IF(H55="x",(F55),0))+(IF(J55="x",(F55),0))+(IF(H56="x",(F56),0))+(IF(J56="x",(F56),0))+(IF(H57="x",(F57),0))+(IF(J57="x",(F57),0))</f>
        <v>15</v>
      </c>
    </row>
    <row r="53" spans="2:11" ht="30" x14ac:dyDescent="0.25">
      <c r="B53" s="11"/>
      <c r="C53" s="17"/>
      <c r="D53" s="9"/>
      <c r="E53" s="2" t="s">
        <v>79</v>
      </c>
      <c r="F53" s="3">
        <v>2.5</v>
      </c>
      <c r="G53" s="12"/>
      <c r="H53" s="4" t="s">
        <v>116</v>
      </c>
      <c r="I53" s="4"/>
      <c r="J53" s="4"/>
      <c r="K53" s="13"/>
    </row>
    <row r="54" spans="2:11" ht="30" x14ac:dyDescent="0.25">
      <c r="B54" s="11"/>
      <c r="C54" s="17"/>
      <c r="D54" s="9"/>
      <c r="E54" s="2" t="s">
        <v>80</v>
      </c>
      <c r="F54" s="3">
        <v>2.5</v>
      </c>
      <c r="G54" s="12"/>
      <c r="H54" s="4"/>
      <c r="I54" s="4"/>
      <c r="J54" s="4" t="s">
        <v>116</v>
      </c>
      <c r="K54" s="13"/>
    </row>
    <row r="55" spans="2:11" ht="45" x14ac:dyDescent="0.25">
      <c r="B55" s="11"/>
      <c r="C55" s="17"/>
      <c r="D55" s="9"/>
      <c r="E55" s="2" t="s">
        <v>81</v>
      </c>
      <c r="F55" s="3">
        <v>2.5</v>
      </c>
      <c r="G55" s="12"/>
      <c r="H55" s="4"/>
      <c r="I55" s="4"/>
      <c r="J55" s="4" t="s">
        <v>116</v>
      </c>
      <c r="K55" s="13"/>
    </row>
    <row r="56" spans="2:11" ht="30" x14ac:dyDescent="0.25">
      <c r="B56" s="11"/>
      <c r="C56" s="17"/>
      <c r="D56" s="9"/>
      <c r="E56" s="2" t="s">
        <v>82</v>
      </c>
      <c r="F56" s="3">
        <v>2.5</v>
      </c>
      <c r="G56" s="12"/>
      <c r="H56" s="4"/>
      <c r="I56" s="4"/>
      <c r="J56" s="4" t="s">
        <v>116</v>
      </c>
      <c r="K56" s="13"/>
    </row>
    <row r="57" spans="2:11" ht="30" x14ac:dyDescent="0.25">
      <c r="B57" s="11"/>
      <c r="C57" s="17"/>
      <c r="D57" s="9"/>
      <c r="E57" s="2" t="s">
        <v>83</v>
      </c>
      <c r="F57" s="3">
        <v>2.5</v>
      </c>
      <c r="G57" s="12"/>
      <c r="H57" s="4"/>
      <c r="I57" s="4"/>
      <c r="J57" s="4" t="s">
        <v>116</v>
      </c>
      <c r="K57" s="13"/>
    </row>
    <row r="58" spans="2:11" ht="30" x14ac:dyDescent="0.25">
      <c r="B58" s="11"/>
      <c r="C58" s="9" t="s">
        <v>84</v>
      </c>
      <c r="D58" s="9" t="s">
        <v>85</v>
      </c>
      <c r="E58" s="2" t="s">
        <v>86</v>
      </c>
      <c r="F58" s="3">
        <v>5</v>
      </c>
      <c r="G58" s="12">
        <v>10</v>
      </c>
      <c r="H58" s="4" t="s">
        <v>116</v>
      </c>
      <c r="I58" s="4"/>
      <c r="J58" s="4"/>
      <c r="K58" s="13">
        <f>(IF(H58="x",(F58),0))+(IF(J58="x",(F58),0))+(IF(H59="x",(F59),0))+(IF(J59="x",(F59),0))</f>
        <v>10</v>
      </c>
    </row>
    <row r="59" spans="2:11" x14ac:dyDescent="0.25">
      <c r="B59" s="11"/>
      <c r="C59" s="9"/>
      <c r="D59" s="9"/>
      <c r="E59" s="2" t="s">
        <v>87</v>
      </c>
      <c r="F59" s="3">
        <v>5</v>
      </c>
      <c r="G59" s="12"/>
      <c r="H59" s="4"/>
      <c r="I59" s="4"/>
      <c r="J59" s="4" t="s">
        <v>116</v>
      </c>
      <c r="K59" s="13"/>
    </row>
    <row r="60" spans="2:11" ht="30" x14ac:dyDescent="0.25">
      <c r="B60" s="11" t="s">
        <v>88</v>
      </c>
      <c r="C60" s="17" t="s">
        <v>106</v>
      </c>
      <c r="D60" s="9" t="s">
        <v>89</v>
      </c>
      <c r="E60" s="2" t="s">
        <v>90</v>
      </c>
      <c r="F60" s="3">
        <v>1.25</v>
      </c>
      <c r="G60" s="12">
        <v>5</v>
      </c>
      <c r="H60" s="4" t="s">
        <v>116</v>
      </c>
      <c r="I60" s="4"/>
      <c r="J60" s="4"/>
      <c r="K60" s="13">
        <f>(IF(H60="x",(F60),0))+(IF(J60="x",(F60),0))+(IF(H61="x",(F61),0))+(IF(J61="x",(F61),0))+(IF(H62="x",(F62),0))+(IF(J62="x",(F62),0))+(IF(H63="x",(F63),0))+(IF(J63="x",(F63),0))</f>
        <v>5</v>
      </c>
    </row>
    <row r="61" spans="2:11" ht="30" x14ac:dyDescent="0.25">
      <c r="B61" s="11"/>
      <c r="C61" s="17"/>
      <c r="D61" s="9"/>
      <c r="E61" s="2" t="s">
        <v>91</v>
      </c>
      <c r="F61" s="3">
        <v>1.25</v>
      </c>
      <c r="G61" s="12"/>
      <c r="H61" s="4"/>
      <c r="I61" s="4"/>
      <c r="J61" s="4" t="s">
        <v>116</v>
      </c>
      <c r="K61" s="13"/>
    </row>
    <row r="62" spans="2:11" ht="30" x14ac:dyDescent="0.25">
      <c r="B62" s="11"/>
      <c r="C62" s="17"/>
      <c r="D62" s="9"/>
      <c r="E62" s="2" t="s">
        <v>92</v>
      </c>
      <c r="F62" s="3">
        <v>1.25</v>
      </c>
      <c r="G62" s="12"/>
      <c r="H62" s="4"/>
      <c r="I62" s="4"/>
      <c r="J62" s="4" t="s">
        <v>116</v>
      </c>
      <c r="K62" s="13"/>
    </row>
    <row r="63" spans="2:11" x14ac:dyDescent="0.25">
      <c r="B63" s="11"/>
      <c r="C63" s="17"/>
      <c r="D63" s="9"/>
      <c r="E63" s="2" t="s">
        <v>93</v>
      </c>
      <c r="F63" s="3">
        <v>1.25</v>
      </c>
      <c r="G63" s="12"/>
      <c r="H63" s="4"/>
      <c r="I63" s="4"/>
      <c r="J63" s="4" t="s">
        <v>116</v>
      </c>
      <c r="K63" s="13"/>
    </row>
    <row r="64" spans="2:11" ht="30" x14ac:dyDescent="0.25">
      <c r="B64" s="11" t="s">
        <v>94</v>
      </c>
      <c r="C64" s="9" t="s">
        <v>95</v>
      </c>
      <c r="D64" s="9" t="s">
        <v>96</v>
      </c>
      <c r="E64" s="2" t="s">
        <v>97</v>
      </c>
      <c r="F64" s="3">
        <v>2.5</v>
      </c>
      <c r="G64" s="12">
        <v>10</v>
      </c>
      <c r="H64" s="4" t="s">
        <v>116</v>
      </c>
      <c r="I64" s="4"/>
      <c r="J64" s="4"/>
      <c r="K64" s="13">
        <f>(IF(H64="x",(F64),0))+(IF(J64="x",(F64),0))+(IF(H65="x",(F65),0))+(IF(J65="x",(F65),0))+(IF(H66="x",(F66),0))+(IF(J66="x",(F66),0))+(IF(H67="x",(F67),0))+(IF(J67="x",(F67),0))</f>
        <v>10</v>
      </c>
    </row>
    <row r="65" spans="2:11" ht="30" x14ac:dyDescent="0.25">
      <c r="B65" s="11"/>
      <c r="C65" s="9"/>
      <c r="D65" s="9"/>
      <c r="E65" s="2" t="s">
        <v>98</v>
      </c>
      <c r="F65" s="3">
        <v>2.5</v>
      </c>
      <c r="G65" s="12"/>
      <c r="H65" s="4" t="s">
        <v>116</v>
      </c>
      <c r="I65" s="4"/>
      <c r="J65" s="4"/>
      <c r="K65" s="13"/>
    </row>
    <row r="66" spans="2:11" ht="30" x14ac:dyDescent="0.25">
      <c r="B66" s="11"/>
      <c r="C66" s="9"/>
      <c r="D66" s="9"/>
      <c r="E66" s="2" t="s">
        <v>99</v>
      </c>
      <c r="F66" s="3">
        <v>2.5</v>
      </c>
      <c r="G66" s="12"/>
      <c r="H66" s="4" t="s">
        <v>116</v>
      </c>
      <c r="I66" s="4"/>
      <c r="J66" s="4"/>
      <c r="K66" s="13"/>
    </row>
    <row r="67" spans="2:11" ht="45" x14ac:dyDescent="0.25">
      <c r="B67" s="11"/>
      <c r="C67" s="9"/>
      <c r="D67" s="9"/>
      <c r="E67" s="2" t="s">
        <v>100</v>
      </c>
      <c r="F67" s="3">
        <v>2.5</v>
      </c>
      <c r="G67" s="12"/>
      <c r="H67" s="4" t="s">
        <v>116</v>
      </c>
      <c r="I67" s="4"/>
      <c r="J67" s="4"/>
      <c r="K67" s="13"/>
    </row>
    <row r="68" spans="2:11" ht="25.5" customHeight="1" x14ac:dyDescent="0.25">
      <c r="B68" s="14" t="s">
        <v>101</v>
      </c>
      <c r="C68" s="14"/>
      <c r="D68" s="14"/>
      <c r="E68" s="14"/>
      <c r="F68" s="14"/>
      <c r="G68" s="7">
        <v>100</v>
      </c>
      <c r="H68" s="2"/>
      <c r="I68" s="2"/>
      <c r="J68" s="2"/>
      <c r="K68" s="8">
        <f>SUM(K8+K16+K19+K30+K39+K42+K48+K52+K58+K60+K64)</f>
        <v>100</v>
      </c>
    </row>
    <row r="69" spans="2:11" ht="30" customHeight="1" x14ac:dyDescent="0.25">
      <c r="B69" s="9" t="s">
        <v>102</v>
      </c>
      <c r="C69" s="9"/>
      <c r="D69" s="9"/>
      <c r="E69" s="9"/>
      <c r="F69" s="9"/>
      <c r="G69" s="9"/>
      <c r="H69" s="9"/>
      <c r="I69" s="9"/>
      <c r="J69" s="9"/>
      <c r="K69" s="9"/>
    </row>
    <row r="70" spans="2:11" ht="45" customHeight="1" x14ac:dyDescent="0.25">
      <c r="B70" s="9" t="s">
        <v>103</v>
      </c>
      <c r="C70" s="9"/>
      <c r="D70" s="9"/>
      <c r="E70" s="9"/>
      <c r="F70" s="9"/>
      <c r="G70" s="9"/>
      <c r="H70" s="9"/>
      <c r="I70" s="9"/>
      <c r="J70" s="9"/>
      <c r="K70" s="9"/>
    </row>
    <row r="71" spans="2:11" ht="30" customHeight="1" x14ac:dyDescent="0.25">
      <c r="B71" s="10" t="s">
        <v>104</v>
      </c>
      <c r="C71" s="10"/>
      <c r="D71" s="10"/>
      <c r="E71" s="10"/>
      <c r="F71" s="10"/>
      <c r="G71" s="10"/>
      <c r="H71" s="10"/>
      <c r="I71" s="10"/>
      <c r="J71" s="10"/>
      <c r="K71" s="10"/>
    </row>
    <row r="72" spans="2:11" x14ac:dyDescent="0.25">
      <c r="B72" s="16"/>
      <c r="C72" s="16"/>
      <c r="D72" s="16"/>
      <c r="E72" s="10"/>
      <c r="F72" s="15"/>
      <c r="G72" s="15"/>
      <c r="H72" s="15"/>
      <c r="I72" s="15"/>
      <c r="J72" s="15"/>
      <c r="K72" s="15"/>
    </row>
    <row r="73" spans="2:11" x14ac:dyDescent="0.25">
      <c r="B73" s="16"/>
      <c r="C73" s="16"/>
      <c r="D73" s="16"/>
      <c r="E73" s="10"/>
      <c r="F73" s="15"/>
      <c r="G73" s="15"/>
      <c r="H73" s="15"/>
      <c r="I73" s="15"/>
      <c r="J73" s="15"/>
      <c r="K73" s="15"/>
    </row>
    <row r="74" spans="2:11" x14ac:dyDescent="0.25">
      <c r="B74" s="16"/>
      <c r="C74" s="16"/>
      <c r="D74" s="16"/>
      <c r="E74" s="10"/>
      <c r="F74" s="15"/>
      <c r="G74" s="15"/>
      <c r="H74" s="15"/>
      <c r="I74" s="15"/>
      <c r="J74" s="15"/>
      <c r="K74" s="15"/>
    </row>
    <row r="75" spans="2:11" x14ac:dyDescent="0.25">
      <c r="B75" s="16"/>
      <c r="C75" s="16"/>
      <c r="D75" s="16"/>
      <c r="E75" s="10"/>
      <c r="F75" s="15"/>
      <c r="G75" s="15"/>
      <c r="H75" s="15"/>
      <c r="I75" s="15"/>
      <c r="J75" s="15"/>
      <c r="K75" s="15"/>
    </row>
    <row r="76" spans="2:11" ht="30" customHeight="1" x14ac:dyDescent="0.25">
      <c r="B76" s="9" t="s">
        <v>111</v>
      </c>
      <c r="C76" s="9"/>
      <c r="D76" s="9"/>
      <c r="E76" s="10"/>
      <c r="F76" s="9" t="s">
        <v>112</v>
      </c>
      <c r="G76" s="9"/>
      <c r="H76" s="9"/>
      <c r="I76" s="9"/>
      <c r="J76" s="9"/>
      <c r="K76" s="9"/>
    </row>
    <row r="77" spans="2:11" x14ac:dyDescent="0.25"/>
  </sheetData>
  <sheetProtection selectLockedCells="1"/>
  <mergeCells count="66">
    <mergeCell ref="B2:K2"/>
    <mergeCell ref="B3:K3"/>
    <mergeCell ref="B6:B7"/>
    <mergeCell ref="C6:D7"/>
    <mergeCell ref="E6:E7"/>
    <mergeCell ref="F6:F7"/>
    <mergeCell ref="G6:G7"/>
    <mergeCell ref="H6:J6"/>
    <mergeCell ref="K6:K7"/>
    <mergeCell ref="F4:H4"/>
    <mergeCell ref="I4:K4"/>
    <mergeCell ref="F5:G5"/>
    <mergeCell ref="B4:C5"/>
    <mergeCell ref="D4:E5"/>
    <mergeCell ref="B8:B29"/>
    <mergeCell ref="C8:C18"/>
    <mergeCell ref="D8:D15"/>
    <mergeCell ref="G8:G15"/>
    <mergeCell ref="K8:K15"/>
    <mergeCell ref="D16:D18"/>
    <mergeCell ref="G16:G18"/>
    <mergeCell ref="K16:K18"/>
    <mergeCell ref="G19:G29"/>
    <mergeCell ref="K19:K29"/>
    <mergeCell ref="C19:C29"/>
    <mergeCell ref="D52:D57"/>
    <mergeCell ref="G52:G57"/>
    <mergeCell ref="K52:K57"/>
    <mergeCell ref="C30:C47"/>
    <mergeCell ref="D30:D38"/>
    <mergeCell ref="G30:G38"/>
    <mergeCell ref="K30:K38"/>
    <mergeCell ref="D39:D41"/>
    <mergeCell ref="G39:G41"/>
    <mergeCell ref="K39:K41"/>
    <mergeCell ref="D42:D47"/>
    <mergeCell ref="C58:C59"/>
    <mergeCell ref="D58:D59"/>
    <mergeCell ref="G58:G59"/>
    <mergeCell ref="K58:K59"/>
    <mergeCell ref="B60:B63"/>
    <mergeCell ref="D60:D63"/>
    <mergeCell ref="G60:G63"/>
    <mergeCell ref="K60:K63"/>
    <mergeCell ref="B30:B59"/>
    <mergeCell ref="G42:G47"/>
    <mergeCell ref="C60:C63"/>
    <mergeCell ref="K42:K47"/>
    <mergeCell ref="C48:C57"/>
    <mergeCell ref="D48:D51"/>
    <mergeCell ref="G48:G51"/>
    <mergeCell ref="K48:K51"/>
    <mergeCell ref="F72:K75"/>
    <mergeCell ref="B72:D75"/>
    <mergeCell ref="B76:D76"/>
    <mergeCell ref="E72:E76"/>
    <mergeCell ref="F76:K76"/>
    <mergeCell ref="B69:K69"/>
    <mergeCell ref="B70:K70"/>
    <mergeCell ref="B71:K71"/>
    <mergeCell ref="B64:B67"/>
    <mergeCell ref="C64:C67"/>
    <mergeCell ref="D64:D67"/>
    <mergeCell ref="G64:G67"/>
    <mergeCell ref="K64:K67"/>
    <mergeCell ref="B68:F68"/>
  </mergeCells>
  <dataValidations count="4">
    <dataValidation type="list" operator="equal" allowBlank="1" showInputMessage="1" showErrorMessage="1" sqref="H8:J67" xr:uid="{00000000-0002-0000-0000-000000000000}">
      <formula1>"X"</formula1>
    </dataValidation>
    <dataValidation type="list" allowBlank="1" showInputMessage="1" showErrorMessage="1" sqref="H5" xr:uid="{00000000-0002-0000-0000-000001000000}">
      <formula1>"1, 2, 3, 4, 5, 6, 7, 8, 9, 10, 11, 12, 13, 14, 15, 16, 17, 18, 19, 20, 21, 22, 23, 24, 25, 26, 27, 28, 29, 30, 31"</formula1>
    </dataValidation>
    <dataValidation type="list" allowBlank="1" showInputMessage="1" showErrorMessage="1" sqref="I5" xr:uid="{00000000-0002-0000-0000-000002000000}">
      <formula1>"Enero, Febrero, Marzo, Abril, Mayo, Junio, Julio, Agosto, Septiembre, Octubre, Noviembre, Diciembre"</formula1>
    </dataValidation>
    <dataValidation type="list" allowBlank="1" showInputMessage="1" showErrorMessage="1" sqref="J5" xr:uid="{00000000-0002-0000-0000-000003000000}">
      <formula1>"2019, 2020, 2021, 2022, 2023, 2024"</formula1>
    </dataValidation>
  </dataValidations>
  <pageMargins left="0.25" right="0.25" top="0.24" bottom="0.2" header="0.26" footer="0.2"/>
  <pageSetup paperSize="9" scale="68" fitToHeight="0" orientation="landscape" r:id="rId1"/>
  <rowBreaks count="1" manualBreakCount="1">
    <brk id="2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Rodriguez</dc:creator>
  <cp:lastModifiedBy>Jorge Rodriguez</cp:lastModifiedBy>
  <cp:lastPrinted>2020-03-26T00:09:17Z</cp:lastPrinted>
  <dcterms:created xsi:type="dcterms:W3CDTF">2019-03-28T04:09:29Z</dcterms:created>
  <dcterms:modified xsi:type="dcterms:W3CDTF">2020-03-26T00:09:19Z</dcterms:modified>
</cp:coreProperties>
</file>