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harts/chart3.xml" ContentType="application/vnd.openxmlformats-officedocument.drawingml.chart+xml"/>
  <Override PartName="/xl/theme/themeOverride3.xml" ContentType="application/vnd.openxmlformats-officedocument.themeOverride+xml"/>
  <Override PartName="/xl/charts/chart4.xml" ContentType="application/vnd.openxmlformats-officedocument.drawingml.chart+xml"/>
  <Override PartName="/xl/theme/themeOverride4.xml" ContentType="application/vnd.openxmlformats-officedocument.themeOverride+xml"/>
  <Override PartName="/xl/charts/chart5.xml" ContentType="application/vnd.openxmlformats-officedocument.drawingml.chart+xml"/>
  <Override PartName="/xl/theme/themeOverride5.xml" ContentType="application/vnd.openxmlformats-officedocument.themeOverride+xml"/>
  <Override PartName="/xl/charts/chart6.xml" ContentType="application/vnd.openxmlformats-officedocument.drawingml.chart+xml"/>
  <Override PartName="/xl/theme/themeOverride6.xml" ContentType="application/vnd.openxmlformats-officedocument.themeOverride+xml"/>
  <Override PartName="/xl/charts/chart7.xml" ContentType="application/vnd.openxmlformats-officedocument.drawingml.chart+xml"/>
  <Override PartName="/xl/theme/themeOverride7.xml" ContentType="application/vnd.openxmlformats-officedocument.themeOverride+xml"/>
  <Override PartName="/xl/charts/chart8.xml" ContentType="application/vnd.openxmlformats-officedocument.drawingml.chart+xml"/>
  <Override PartName="/xl/theme/themeOverride8.xml" ContentType="application/vnd.openxmlformats-officedocument.themeOverride+xml"/>
  <Override PartName="/xl/charts/chart9.xml" ContentType="application/vnd.openxmlformats-officedocument.drawingml.chart+xml"/>
  <Override PartName="/xl/theme/themeOverride9.xml" ContentType="application/vnd.openxmlformats-officedocument.themeOverride+xml"/>
  <Override PartName="/xl/charts/chart10.xml" ContentType="application/vnd.openxmlformats-officedocument.drawingml.chart+xml"/>
  <Override PartName="/xl/theme/themeOverride10.xml" ContentType="application/vnd.openxmlformats-officedocument.themeOverride+xml"/>
  <Override PartName="/xl/charts/chart11.xml" ContentType="application/vnd.openxmlformats-officedocument.drawingml.chart+xml"/>
  <Override PartName="/xl/theme/themeOverride11.xml" ContentType="application/vnd.openxmlformats-officedocument.themeOverrid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D:\MarcosPAI\DataSciense\Cursos\Preditiva\Nível - Estudo de Casos\Fintech1\"/>
    </mc:Choice>
  </mc:AlternateContent>
  <xr:revisionPtr revIDLastSave="0" documentId="13_ncr:1_{4D0CC7EB-4435-4E9F-82EF-4589C1313439}" xr6:coauthVersionLast="47" xr6:coauthVersionMax="47" xr10:uidLastSave="{00000000-0000-0000-0000-000000000000}"/>
  <bookViews>
    <workbookView xWindow="-120" yWindow="-120" windowWidth="20730" windowHeight="11760" activeTab="1" xr2:uid="{00000000-000D-0000-FFFF-FFFF00000000}"/>
  </bookViews>
  <sheets>
    <sheet name="Metadados" sheetId="1" r:id="rId1"/>
    <sheet name="Base" sheetId="2" r:id="rId2"/>
    <sheet name="Análise Uni" sheetId="4" r:id="rId3"/>
    <sheet name="Análise Bi" sheetId="5" r:id="rId4"/>
    <sheet name="Analise_Bi2" sheetId="7" r:id="rId5"/>
    <sheet name="Plano de Ação" sheetId="11" r:id="rId6"/>
  </sheets>
  <definedNames>
    <definedName name="_xlchart.v1.0" hidden="1">Base!$G$2:$G$1001</definedName>
    <definedName name="_xlchart.v1.1" hidden="1">Base!$H$1</definedName>
    <definedName name="_xlchart.v1.2" hidden="1">Base!$H$2:$H$1001</definedName>
    <definedName name="_xlchart.v1.3" hidden="1">Base!$F$2:$F$1001</definedName>
    <definedName name="_xlchart.v1.4" hidden="1">Base!$H$2:$H$1001</definedName>
    <definedName name="Slicer_Idade1">#N/A</definedName>
    <definedName name="Slicer_Inadimplência">#N/A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3" i="7" l="1"/>
  <c r="U9" i="7"/>
  <c r="U10" i="7"/>
  <c r="U11" i="7"/>
  <c r="U12" i="7"/>
  <c r="U13" i="7"/>
  <c r="U14" i="7"/>
  <c r="U15" i="7"/>
  <c r="U16" i="7"/>
  <c r="U17" i="7"/>
  <c r="U18" i="7"/>
  <c r="U19" i="7"/>
  <c r="U20" i="7"/>
  <c r="U21" i="7"/>
  <c r="U22" i="7"/>
  <c r="U8" i="7"/>
  <c r="T9" i="7"/>
  <c r="T10" i="7"/>
  <c r="T11" i="7"/>
  <c r="T12" i="7"/>
  <c r="T13" i="7"/>
  <c r="T14" i="7"/>
  <c r="T15" i="7"/>
  <c r="T16" i="7"/>
  <c r="T17" i="7"/>
  <c r="T18" i="7"/>
  <c r="T19" i="7"/>
  <c r="T20" i="7"/>
  <c r="T21" i="7"/>
  <c r="T22" i="7"/>
  <c r="T23" i="7"/>
  <c r="T8" i="7"/>
  <c r="S9" i="7"/>
  <c r="V9" i="7" s="1"/>
  <c r="S10" i="7"/>
  <c r="V10" i="7" s="1"/>
  <c r="S11" i="7"/>
  <c r="S12" i="7"/>
  <c r="S13" i="7"/>
  <c r="S14" i="7"/>
  <c r="V14" i="7" s="1"/>
  <c r="S15" i="7"/>
  <c r="S16" i="7"/>
  <c r="S17" i="7"/>
  <c r="S18" i="7"/>
  <c r="V18" i="7" s="1"/>
  <c r="S19" i="7"/>
  <c r="S20" i="7"/>
  <c r="S21" i="7"/>
  <c r="S22" i="7"/>
  <c r="V22" i="7" s="1"/>
  <c r="S23" i="7"/>
  <c r="S8" i="7"/>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L5" i="7" a="1"/>
  <c r="L5" i="7" s="1"/>
  <c r="L6" i="7" a="1"/>
  <c r="L6" i="7" s="1"/>
  <c r="L7" i="7" a="1"/>
  <c r="L7" i="7" s="1"/>
  <c r="L8" i="7" a="1"/>
  <c r="L8" i="7" s="1"/>
  <c r="L9" i="7" a="1"/>
  <c r="L9" i="7" s="1"/>
  <c r="L10" i="7" a="1"/>
  <c r="L10" i="7" s="1"/>
  <c r="L12" i="7" a="1"/>
  <c r="L12" i="7" s="1"/>
  <c r="L11" i="7" a="1"/>
  <c r="L11" i="7" s="1"/>
  <c r="M2" i="5" a="1"/>
  <c r="M2" i="5"/>
  <c r="M3" i="5" a="1"/>
  <c r="M3" i="5"/>
  <c r="M4" i="5" a="1"/>
  <c r="M4" i="5"/>
  <c r="M5" i="5" a="1"/>
  <c r="M5" i="5"/>
  <c r="M6" i="5" a="1"/>
  <c r="M6" i="5"/>
  <c r="M7" i="5" a="1"/>
  <c r="M7" i="5"/>
  <c r="M8" i="5" a="1"/>
  <c r="M8" i="5"/>
  <c r="M9" i="5" a="1"/>
  <c r="M9" i="5"/>
  <c r="H67" i="5"/>
  <c r="G67" i="5"/>
  <c r="F67" i="5"/>
  <c r="H66" i="5"/>
  <c r="G66" i="5"/>
  <c r="F66" i="5"/>
  <c r="I66" i="5" s="1"/>
  <c r="H65" i="5"/>
  <c r="G65" i="5"/>
  <c r="F65" i="5"/>
  <c r="I65" i="5" s="1"/>
  <c r="H64" i="5"/>
  <c r="G64" i="5"/>
  <c r="F64" i="5"/>
  <c r="H63" i="5"/>
  <c r="G63" i="5"/>
  <c r="I63" i="5" s="1"/>
  <c r="F63" i="5"/>
  <c r="F54" i="5"/>
  <c r="G54" i="5"/>
  <c r="I54" i="5" s="1"/>
  <c r="F55" i="5"/>
  <c r="G55" i="5"/>
  <c r="H58" i="5"/>
  <c r="G58" i="5"/>
  <c r="F58" i="5"/>
  <c r="H57" i="5"/>
  <c r="G57" i="5"/>
  <c r="F57" i="5"/>
  <c r="I57" i="5" s="1"/>
  <c r="H56" i="5"/>
  <c r="G56" i="5"/>
  <c r="F56" i="5"/>
  <c r="H55" i="5"/>
  <c r="H54" i="5"/>
  <c r="H49" i="5"/>
  <c r="G49" i="5"/>
  <c r="F49" i="5"/>
  <c r="H48" i="5"/>
  <c r="G48" i="5"/>
  <c r="F48" i="5"/>
  <c r="H47" i="5"/>
  <c r="G47" i="5"/>
  <c r="I47" i="5" s="1"/>
  <c r="F47" i="5"/>
  <c r="H46" i="5"/>
  <c r="G46" i="5"/>
  <c r="F46" i="5"/>
  <c r="I46" i="5" s="1"/>
  <c r="H45" i="5"/>
  <c r="G45" i="5"/>
  <c r="F45" i="5"/>
  <c r="H40" i="5"/>
  <c r="G37" i="5"/>
  <c r="G38" i="5"/>
  <c r="G39" i="5"/>
  <c r="G40" i="5"/>
  <c r="F37" i="5"/>
  <c r="I37" i="5"/>
  <c r="F38" i="5"/>
  <c r="F39" i="5"/>
  <c r="I39" i="5" s="1"/>
  <c r="F40" i="5"/>
  <c r="H39" i="5"/>
  <c r="H38" i="5"/>
  <c r="H37" i="5"/>
  <c r="H36" i="5"/>
  <c r="G36" i="5"/>
  <c r="F36" i="5"/>
  <c r="I36" i="5" s="1"/>
  <c r="H31" i="5"/>
  <c r="G31" i="5"/>
  <c r="F31" i="5"/>
  <c r="H30" i="5"/>
  <c r="G30" i="5"/>
  <c r="I30" i="5" s="1"/>
  <c r="F30" i="5"/>
  <c r="H29" i="5"/>
  <c r="G29" i="5"/>
  <c r="F29" i="5"/>
  <c r="H28" i="5"/>
  <c r="G28" i="5"/>
  <c r="F28" i="5"/>
  <c r="I28" i="5" s="1"/>
  <c r="H23" i="5"/>
  <c r="G23" i="5"/>
  <c r="F23" i="5"/>
  <c r="H22" i="5"/>
  <c r="G22" i="5"/>
  <c r="F22" i="5"/>
  <c r="H21" i="5"/>
  <c r="G21" i="5"/>
  <c r="F21" i="5"/>
  <c r="H20" i="5"/>
  <c r="G20" i="5"/>
  <c r="F20" i="5"/>
  <c r="H15" i="5"/>
  <c r="G15" i="5"/>
  <c r="F15" i="5"/>
  <c r="H14" i="5"/>
  <c r="G14" i="5"/>
  <c r="I14" i="5" s="1"/>
  <c r="F14" i="5"/>
  <c r="H13" i="5"/>
  <c r="G13" i="5"/>
  <c r="F13" i="5"/>
  <c r="I13" i="5" s="1"/>
  <c r="I15" i="5" s="1"/>
  <c r="H8" i="5"/>
  <c r="G8" i="5"/>
  <c r="F8" i="5"/>
  <c r="H7" i="5"/>
  <c r="G7" i="5"/>
  <c r="F7" i="5"/>
  <c r="I7" i="5" s="1"/>
  <c r="H6" i="5"/>
  <c r="G6" i="5"/>
  <c r="F6" i="5"/>
  <c r="H5" i="5"/>
  <c r="G5" i="5"/>
  <c r="F5" i="5"/>
  <c r="H4" i="5"/>
  <c r="G4" i="5"/>
  <c r="F4" i="5"/>
  <c r="I4" i="5" s="1"/>
  <c r="I45" i="5"/>
  <c r="I64" i="5"/>
  <c r="I55" i="5"/>
  <c r="I56" i="5"/>
  <c r="I48" i="5"/>
  <c r="I38" i="5"/>
  <c r="I20" i="5"/>
  <c r="V11" i="7" l="1"/>
  <c r="V8" i="7"/>
  <c r="V20" i="7"/>
  <c r="V16" i="7"/>
  <c r="V12" i="7"/>
  <c r="V21" i="7"/>
  <c r="V17" i="7"/>
  <c r="V13" i="7"/>
  <c r="V19" i="7"/>
  <c r="I49" i="5"/>
  <c r="I67" i="5"/>
  <c r="I5" i="5"/>
  <c r="I21" i="5"/>
  <c r="I29" i="5"/>
  <c r="I31" i="5" s="1"/>
  <c r="V15" i="7"/>
  <c r="I8" i="5"/>
  <c r="I6" i="5"/>
  <c r="I22" i="5"/>
  <c r="I58" i="5"/>
  <c r="I40" i="5"/>
  <c r="V23" i="7" l="1"/>
  <c r="I23" i="5"/>
</calcChain>
</file>

<file path=xl/sharedStrings.xml><?xml version="1.0" encoding="utf-8"?>
<sst xmlns="http://schemas.openxmlformats.org/spreadsheetml/2006/main" count="5454" uniqueCount="162">
  <si>
    <t>Variável</t>
  </si>
  <si>
    <t>Descrição</t>
  </si>
  <si>
    <t>Idade</t>
  </si>
  <si>
    <t>Sexo</t>
  </si>
  <si>
    <t>Escolaridade</t>
  </si>
  <si>
    <t xml:space="preserve"> Medio, Graduação e Pós Graduação;</t>
  </si>
  <si>
    <t>Tipo_Moradia</t>
  </si>
  <si>
    <t xml:space="preserve"> Se mora de favor, paga aluguel ou tem casa própria;</t>
  </si>
  <si>
    <t>Saldo_Investimento</t>
  </si>
  <si>
    <t>Saldo_Conta_Corrente</t>
  </si>
  <si>
    <t>Valor_Emprestimo</t>
  </si>
  <si>
    <t xml:space="preserve"> valor do empréstimo pessoal solicitado;</t>
  </si>
  <si>
    <t>Duracao_Emprestimo</t>
  </si>
  <si>
    <t xml:space="preserve"> H: Homem e M: Mulher</t>
  </si>
  <si>
    <t>Idade do cliente</t>
  </si>
  <si>
    <t>Inadimplencia</t>
  </si>
  <si>
    <t>1 se cliente ficou inadimplente em algum momento após o empréstimo ou 0 caso contrário</t>
  </si>
  <si>
    <t>Graduacao</t>
  </si>
  <si>
    <t>Propria</t>
  </si>
  <si>
    <t>Sem investimento</t>
  </si>
  <si>
    <t>Pouco</t>
  </si>
  <si>
    <t>Moderado</t>
  </si>
  <si>
    <t>Pos Graduacao</t>
  </si>
  <si>
    <t>Sem conta</t>
  </si>
  <si>
    <t>De favor</t>
  </si>
  <si>
    <t>Alto</t>
  </si>
  <si>
    <t>Ensino Medio</t>
  </si>
  <si>
    <t>Alugada</t>
  </si>
  <si>
    <r>
      <t xml:space="preserve"> Duração em </t>
    </r>
    <r>
      <rPr>
        <b/>
        <sz val="12"/>
        <color indexed="8"/>
        <rFont val="Calibri"/>
        <family val="2"/>
      </rPr>
      <t>meses</t>
    </r>
    <r>
      <rPr>
        <sz val="12"/>
        <color theme="1"/>
        <rFont val="Calibri"/>
        <family val="2"/>
        <scheme val="minor"/>
      </rPr>
      <t xml:space="preserve"> do empréstimo pessoal solicitado;</t>
    </r>
  </si>
  <si>
    <r>
      <t xml:space="preserve"> Se tomador possui alguma </t>
    </r>
    <r>
      <rPr>
        <b/>
        <sz val="12"/>
        <color indexed="8"/>
        <rFont val="Calibri"/>
        <family val="2"/>
      </rPr>
      <t>conta investimento</t>
    </r>
    <r>
      <rPr>
        <sz val="12"/>
        <color theme="1"/>
        <rFont val="Calibri"/>
        <family val="2"/>
        <scheme val="minor"/>
      </rPr>
      <t xml:space="preserve"> </t>
    </r>
    <r>
      <rPr>
        <b/>
        <sz val="12"/>
        <color indexed="8"/>
        <rFont val="Calibri"/>
        <family val="2"/>
      </rPr>
      <t>em outro banco</t>
    </r>
    <r>
      <rPr>
        <sz val="12"/>
        <color theme="1"/>
        <rFont val="Calibri"/>
        <family val="2"/>
        <scheme val="minor"/>
      </rPr>
      <t xml:space="preserve"> e qual sua faixa de saldo;</t>
    </r>
  </si>
  <si>
    <r>
      <t xml:space="preserve"> Se tomador possui alguma </t>
    </r>
    <r>
      <rPr>
        <b/>
        <sz val="12"/>
        <color indexed="8"/>
        <rFont val="Calibri"/>
        <family val="2"/>
      </rPr>
      <t>conta corrente em outro banco</t>
    </r>
    <r>
      <rPr>
        <sz val="12"/>
        <color theme="1"/>
        <rFont val="Calibri"/>
        <family val="2"/>
        <scheme val="minor"/>
      </rPr>
      <t xml:space="preserve"> e qual sua faixa de saldo;</t>
    </r>
  </si>
  <si>
    <t>Tipo</t>
  </si>
  <si>
    <t>Booleana</t>
  </si>
  <si>
    <t>Discreta</t>
  </si>
  <si>
    <t>Nominal</t>
  </si>
  <si>
    <t>Ordinal</t>
  </si>
  <si>
    <t>Contínua</t>
  </si>
  <si>
    <t>Quantitativa</t>
  </si>
  <si>
    <t>Qualitativa</t>
  </si>
  <si>
    <t>Grand Total</t>
  </si>
  <si>
    <t>Gênero</t>
  </si>
  <si>
    <t>Saldo_CC</t>
  </si>
  <si>
    <t>Inadimplência</t>
  </si>
  <si>
    <t>Feminino</t>
  </si>
  <si>
    <t>Masculino</t>
  </si>
  <si>
    <t>Qtd. Clientes</t>
  </si>
  <si>
    <t>% Clientes</t>
  </si>
  <si>
    <t>%Clientes Acum.</t>
  </si>
  <si>
    <t>Inadimplente</t>
  </si>
  <si>
    <t>Tipo de Variável: Qualitativa Nominal</t>
  </si>
  <si>
    <t>2. Qual a referência para comparação desse resultado?</t>
  </si>
  <si>
    <t>Tipo de Variável: Quantitativa Discreta</t>
  </si>
  <si>
    <t>4. Qual o nível de inadimplência dessas duas faixas, a maior e a menor?</t>
  </si>
  <si>
    <t>19-33</t>
  </si>
  <si>
    <t>34-48</t>
  </si>
  <si>
    <t>49-63</t>
  </si>
  <si>
    <t>64-78</t>
  </si>
  <si>
    <t>2. Até a faixa etária de 33 anos, temos 52% dos clientes;</t>
  </si>
  <si>
    <t>3. A faixa acima dos 49 anos é compreendida por 14% dos clientes;</t>
  </si>
  <si>
    <t>1. Porquê essa descrepância entre feminino e masculino?</t>
  </si>
  <si>
    <t>2. Qual a proporção dos inadimplentes entre esses dois grupos?</t>
  </si>
  <si>
    <t>1. Clientes com graduação, perfazem 63% do total;</t>
  </si>
  <si>
    <t>2. 80% dos clientes possuem até a graduação como nível de escolaridade;</t>
  </si>
  <si>
    <t>Tipo de Variável: Qualitativa Ordinal</t>
  </si>
  <si>
    <t>Tipo de Moradia</t>
  </si>
  <si>
    <t>1. A grande maioria dos clientes possuem casa própria (71%);</t>
  </si>
  <si>
    <t>2. Qual a faixa etária dos que possuem casa própria?</t>
  </si>
  <si>
    <t>Saldo em Investimento</t>
  </si>
  <si>
    <t>1. 79% dos Clientes não possuem ou possuem pouco investimento;</t>
  </si>
  <si>
    <t>2. 21% possuem investimento moderado ou alto;</t>
  </si>
  <si>
    <t>3. Qual o % de inadimplentes dos itens 1 e 2?</t>
  </si>
  <si>
    <t>250-1800</t>
  </si>
  <si>
    <t>1801-3351</t>
  </si>
  <si>
    <t>&gt;4903</t>
  </si>
  <si>
    <t>3352-4903</t>
  </si>
  <si>
    <t>Valor_Empréstimo</t>
  </si>
  <si>
    <t>2. 75% dos clientes possuem empréstimo até o valor de R$ 3.972,00</t>
  </si>
  <si>
    <t>Soma x Faixa</t>
  </si>
  <si>
    <t>% Soma x Faixa</t>
  </si>
  <si>
    <t>% Soma x Faixa Acum.</t>
  </si>
  <si>
    <t>Tipo de Variável: Quantitativa Contínua</t>
  </si>
  <si>
    <t>Duração_Empréstimo</t>
  </si>
  <si>
    <t>4-15</t>
  </si>
  <si>
    <t>16-27</t>
  </si>
  <si>
    <t>28-40</t>
  </si>
  <si>
    <t>&gt;40</t>
  </si>
  <si>
    <t>Duração Empréstimo</t>
  </si>
  <si>
    <t>1. Observa-sea concentração de clientes na faizxa de empréstimo de 4 a 15 meses;</t>
  </si>
  <si>
    <t>2. quase (=% dos clientes estão concentrados na faixa de 4 a 27 meses de empréstimo.</t>
  </si>
  <si>
    <t>.</t>
  </si>
  <si>
    <t>Total</t>
  </si>
  <si>
    <t>% Sim</t>
  </si>
  <si>
    <t>% Não</t>
  </si>
  <si>
    <t>Probab. Inad.</t>
  </si>
  <si>
    <t>Moradia</t>
  </si>
  <si>
    <t>Inadimp.</t>
  </si>
  <si>
    <t>Saldo_Invet</t>
  </si>
  <si>
    <t>Vlr Empréstimo</t>
  </si>
  <si>
    <t>IV</t>
  </si>
  <si>
    <t>Duração Emp.</t>
  </si>
  <si>
    <t>Vlr Emp.</t>
  </si>
  <si>
    <t>1. 77% dos clientes com Pouco Saldo ou Saldo Moderado em outras instituições financeiras, correm o risco de ficar inadimplentes.</t>
  </si>
  <si>
    <t>1. 39% dos clientes não posuem conta em outra instituição financeira;</t>
  </si>
  <si>
    <t>2. Quase 90% dos clientes não possuem sem conta, possuem conta com com pouco saldo ou saldo moderado em outra instituição financeira,</t>
  </si>
  <si>
    <t>3. Apenas 11% dos clientes possuem saldos altos em outras instituições financeiras.</t>
  </si>
  <si>
    <t>1. 30% dos Clientes já ficaram inadimplentes em algum momento;</t>
  </si>
  <si>
    <t>Saldo_Invest + Saldo_CC</t>
  </si>
  <si>
    <t>Alto-Alto</t>
  </si>
  <si>
    <t>Alto-Moderado</t>
  </si>
  <si>
    <t>Alto-Pouco</t>
  </si>
  <si>
    <t>Alto-Sem conta</t>
  </si>
  <si>
    <t>Moderado-Alto</t>
  </si>
  <si>
    <t>Moderado-Moderado</t>
  </si>
  <si>
    <t>Moderado-Pouco</t>
  </si>
  <si>
    <t>Moderado-Sem conta</t>
  </si>
  <si>
    <t>Pouco-Alto</t>
  </si>
  <si>
    <t>Pouco-Moderado</t>
  </si>
  <si>
    <t>Pouco-Pouco</t>
  </si>
  <si>
    <t>Pouco-Sem conta</t>
  </si>
  <si>
    <t>Sem investimento-Alto</t>
  </si>
  <si>
    <t>Sem investimento-Pouco</t>
  </si>
  <si>
    <t>Sem investimento-Sem conta</t>
  </si>
  <si>
    <t>Count of Saldo_Invest + Saldo_CC</t>
  </si>
  <si>
    <t>Count of Saldo_Invest + Saldo_CC2</t>
  </si>
  <si>
    <t>Prob. Inad.</t>
  </si>
  <si>
    <t>Saldo_Inv + Saldo_CC</t>
  </si>
  <si>
    <t>Values</t>
  </si>
  <si>
    <t>Prioridade</t>
  </si>
  <si>
    <t>O que fazer?</t>
  </si>
  <si>
    <t>Quem?</t>
  </si>
  <si>
    <t>Como fazer?</t>
  </si>
  <si>
    <t>Qual o Custo?</t>
  </si>
  <si>
    <t>Porque fazer?</t>
  </si>
  <si>
    <t>Custo de contratação e treinamento da equipe, custo de ferramentas e tecnologias de gestão de risco</t>
  </si>
  <si>
    <t>Custo de contratação e treinamento da equipe, custo de sistemas de atendimento ao cliente</t>
  </si>
  <si>
    <t xml:space="preserve">1.A maior quantidades de clientes com empréstimo está na faixa de até R$1.800,00; </t>
  </si>
  <si>
    <t>3. Quase 50% dos valores de empréstimo estão concentrados nos 18% de clientes.</t>
  </si>
  <si>
    <t>3. Qual a característica dos clientes inadimplentes ?  (Formação, idade, Tipo de Moradia...)</t>
  </si>
  <si>
    <t>&gt;49</t>
  </si>
  <si>
    <t>1. 86% dos clientes possuem até 48 anos de idade;</t>
  </si>
  <si>
    <t>Equipe de Gerenciamento de Riscos e Equipe de Relacionamento com Clientes.</t>
  </si>
  <si>
    <t>Reduzir a inadimplência entre clientes com pouco ou moderado saldo em conta corrente (Saldo_CC) de outra instituição financeira</t>
  </si>
  <si>
    <t>Implementar medidas de mitigação de risco para clientes com pouco ou moderado saldo em conta corrente.</t>
  </si>
  <si>
    <t>Desenvolver e implementar uma política de gerenciamento de risco específica para clientes com pouco ou moderado saldo alto em conta corrente. Isso pode incluir uma análise mais rigorosa de crédito, estabelecimento de limites de crédito adequados e monitoramento regular das contas desses clientes.</t>
  </si>
  <si>
    <t>Os custos podem variar dependendo das medidas adotadas, como contratação de pessoal adicional para análise de crédito e desenvolvimento de sistemas de monitoramento. Uma análise detalhada dos custos deve ser realizada pela equipe financeira.</t>
  </si>
  <si>
    <t>Reduzir a inadimplência entre clientes com duração do empréstimo prolongada (Duração Empréstimo)</t>
  </si>
  <si>
    <t xml:space="preserve"> Implementar medidas de mitigação de risco para clientes com duração do empréstimo prolongada.</t>
  </si>
  <si>
    <t>Desenvolver e implementar uma política de gerenciamento de risco específica para clientes com duração do empréstimo prolongada. Isso pode incluir uma análise mais rigorosa de crédito, estabelecimento de limites de crédito adequados para esse grupo e monitoramento regular das contas desses clientes</t>
  </si>
  <si>
    <t>Personalizar a oferta de produtos financeiros com base no saldo de investimento do cliente.</t>
  </si>
  <si>
    <t>Equipe de Desenvolvimento de Produtos e Equipe de Relacionamento com Clientes.</t>
  </si>
  <si>
    <t>Analisar o perfil de investimento de cada cliente e oferecer produtos financeiros que estejam alinhados com seu nível de risco e metas financeiras. Isso pode envolver o desenvolvimento de produtos específicos para clientes com saldos de investimento alto, médio e baixo.</t>
  </si>
  <si>
    <t>Equipe de Análise de Crédito.</t>
  </si>
  <si>
    <t>Realizar análise de risco mais rigorosa para clientes com moradia alugada e de favor (Moradia)</t>
  </si>
  <si>
    <t>Aperfeiçoar a análise de risco para clientes que possuem moradia alugada e de favor.</t>
  </si>
  <si>
    <t>Rever os critérios de aprovação para clientes com moradia alugada e de favor, considerando aspectos como histórico de pagamento de aluguel, estabilidade financeira e outras fontes de renda. Também pode ser útil solicitar referências do locatário atual ou verificar o histórico de pagamentos de aluguel.</t>
  </si>
  <si>
    <t>Custo de contratação de serviço para análise de crédito de clientes que residem em imóvel alugado ou de favor.</t>
  </si>
  <si>
    <r>
      <t xml:space="preserve"> A variável </t>
    </r>
    <r>
      <rPr>
        <b/>
        <sz val="10.5"/>
        <color theme="1"/>
        <rFont val="Segoe UI"/>
        <family val="2"/>
      </rPr>
      <t>Saldo_CC</t>
    </r>
    <r>
      <rPr>
        <sz val="10.5"/>
        <color theme="1"/>
        <rFont val="Segoe UI"/>
        <family val="2"/>
      </rPr>
      <t xml:space="preserve"> apresenta uma alta IV (0,729) e uma relação direta com a inadimplência. Portanto, é crucial reduzir a inadimplência entre esses clientes para aumentar o número de contratos sem aumentar os riscos.</t>
    </r>
  </si>
  <si>
    <r>
      <t xml:space="preserve">A variável </t>
    </r>
    <r>
      <rPr>
        <b/>
        <sz val="10.5"/>
        <color theme="1"/>
        <rFont val="Segoe UI"/>
        <family val="2"/>
      </rPr>
      <t>Duração Empréstimo</t>
    </r>
    <r>
      <rPr>
        <sz val="10.5"/>
        <color theme="1"/>
        <rFont val="Segoe UI"/>
        <family val="2"/>
      </rPr>
      <t xml:space="preserve"> apresenta uma alta IV (0,215) e uma relação direta com a inadimplência. Portanto, é crucial reduzir a inadimplência entre os clientes com empréstimos de longa duração para aumentar o número de contratos sem aumentar os riscos.</t>
    </r>
  </si>
  <si>
    <r>
      <t xml:space="preserve">A variável </t>
    </r>
    <r>
      <rPr>
        <b/>
        <sz val="10.5"/>
        <color theme="1"/>
        <rFont val="Segoe UI"/>
        <family val="2"/>
      </rPr>
      <t>Saldo_Investimento</t>
    </r>
    <r>
      <rPr>
        <sz val="10.5"/>
        <color theme="1"/>
        <rFont val="Segoe UI"/>
        <family val="2"/>
      </rPr>
      <t xml:space="preserve"> apresenta uma alta IV (0,192) e está relacionada à inadimplência. Oferecer produtos financeiros mais adequados, levando em consideração o saldo de investimento, pode aumentar a probabilidade de pagamento em dia.</t>
    </r>
  </si>
  <si>
    <r>
      <t xml:space="preserve">A variável </t>
    </r>
    <r>
      <rPr>
        <b/>
        <sz val="10.5"/>
        <color theme="1"/>
        <rFont val="Segoe UI"/>
        <family val="2"/>
      </rPr>
      <t>Moradia</t>
    </r>
    <r>
      <rPr>
        <sz val="10.5"/>
        <color theme="1"/>
        <rFont val="Segoe UI"/>
        <family val="2"/>
      </rPr>
      <t xml:space="preserve"> tem uma relação direta com a inadimplência, sendo que clientes com moradia alugada (39%) e de favor (41%), apresentam maior risco. Portanto, é essencial realizar uma análise de crédito mais rigorosa para esses clientes.</t>
    </r>
  </si>
  <si>
    <r>
      <t xml:space="preserve">OBS: Aprofundando-se a anáilse de IV, realizou-se uma feature engeneering, onde criou-se a coluna Saldo_Investimento + Saldo_CC, para avaliarmos melhor os dois parâmetros Pouco ou Moderado em ambas as variáveis, e constatou-se uma </t>
    </r>
    <r>
      <rPr>
        <b/>
        <sz val="12"/>
        <color theme="1"/>
        <rFont val="Calibri"/>
        <family val="2"/>
        <scheme val="minor"/>
      </rPr>
      <t>IV = 0,8048.</t>
    </r>
  </si>
  <si>
    <t>Oferecer produtos financeiros mais adequados com base no saldo de investimento (Saldo_Investimento) de outra instituição financeira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</si>
</sst>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R$&quot;\ * #,##0.00_-;\-&quot;R$&quot;\ * #,##0.00_-;_-&quot;R$&quot;\ * &quot;-&quot;??_-;_-@_-"/>
    <numFmt numFmtId="164" formatCode="_-[$R$-416]\ * #,##0.00_-;\-[$R$-416]\ * #,##0.00_-;_-[$R$-416]\ * &quot;-&quot;??_-;_-@_-"/>
    <numFmt numFmtId="165" formatCode="0.000"/>
    <numFmt numFmtId="166" formatCode="0.0000"/>
  </numFmts>
  <fonts count="14" x14ac:knownFonts="1">
    <font>
      <sz val="12"/>
      <color theme="1"/>
      <name val="Calibri"/>
      <family val="2"/>
      <scheme val="minor"/>
    </font>
    <font>
      <b/>
      <sz val="12"/>
      <color indexed="8"/>
      <name val="Calibri"/>
      <family val="2"/>
    </font>
    <font>
      <sz val="12"/>
      <color theme="1"/>
      <name val="Calibri"/>
      <family val="2"/>
      <scheme val="minor"/>
    </font>
    <font>
      <b/>
      <sz val="12"/>
      <color theme="1"/>
      <name val="Calibri"/>
      <family val="2"/>
      <scheme val="minor"/>
    </font>
    <font>
      <sz val="16"/>
      <color theme="1"/>
      <name val="Calibri"/>
      <family val="2"/>
      <scheme val="minor"/>
    </font>
    <font>
      <b/>
      <sz val="16"/>
      <color theme="1"/>
      <name val="Calibri"/>
      <family val="2"/>
      <scheme val="minor"/>
    </font>
    <font>
      <b/>
      <sz val="12"/>
      <name val="Calibri"/>
      <family val="2"/>
      <scheme val="minor"/>
    </font>
    <font>
      <sz val="14"/>
      <color theme="1"/>
      <name val="Times New Roman"/>
      <family val="1"/>
    </font>
    <font>
      <sz val="14"/>
      <color theme="1"/>
      <name val="Calibri"/>
      <family val="2"/>
      <scheme val="minor"/>
    </font>
    <font>
      <b/>
      <sz val="12"/>
      <color theme="1"/>
      <name val="Calibri"/>
      <family val="2"/>
    </font>
    <font>
      <sz val="12"/>
      <color theme="4" tint="0.79998168889431442"/>
      <name val="Calibri"/>
      <family val="2"/>
    </font>
    <font>
      <sz val="10.5"/>
      <color theme="1"/>
      <name val="Segoe UI"/>
      <family val="2"/>
    </font>
    <font>
      <sz val="10.5"/>
      <color theme="1"/>
      <name val="Segoe UI"/>
      <family val="2"/>
    </font>
    <font>
      <b/>
      <sz val="10.5"/>
      <color theme="1"/>
      <name val="Segoe UI"/>
      <family val="2"/>
    </font>
  </fonts>
  <fills count="18">
    <fill>
      <patternFill patternType="none"/>
    </fill>
    <fill>
      <patternFill patternType="gray125"/>
    </fill>
    <fill>
      <patternFill patternType="solid">
        <fgColor theme="9" tint="0.59999389629810485"/>
        <bgColor indexed="64"/>
      </patternFill>
    </fill>
    <fill>
      <patternFill patternType="solid">
        <fgColor theme="8" tint="0.79998168889431442"/>
        <bgColor theme="8" tint="0.79998168889431442"/>
      </patternFill>
    </fill>
    <fill>
      <patternFill patternType="solid">
        <fgColor theme="4" tint="0.79998168889431442"/>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7" tint="0.79998168889431442"/>
        <bgColor theme="8" tint="0.79998168889431442"/>
      </patternFill>
    </fill>
    <fill>
      <patternFill patternType="solid">
        <fgColor rgb="FFFFFF0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rgb="FFF9636E"/>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rgb="FFFFFF00"/>
        <bgColor theme="4" tint="0.79998168889431442"/>
      </patternFill>
    </fill>
  </fills>
  <borders count="91">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theme="8"/>
      </left>
      <right/>
      <top style="medium">
        <color theme="8"/>
      </top>
      <bottom/>
      <diagonal/>
    </border>
    <border>
      <left style="thin">
        <color theme="8"/>
      </left>
      <right/>
      <top style="thin">
        <color theme="8"/>
      </top>
      <bottom/>
      <diagonal/>
    </border>
    <border>
      <left/>
      <right/>
      <top style="medium">
        <color theme="8"/>
      </top>
      <bottom/>
      <diagonal/>
    </border>
    <border>
      <left/>
      <right/>
      <top style="thin">
        <color theme="8"/>
      </top>
      <bottom/>
      <diagonal/>
    </border>
    <border>
      <left style="thin">
        <color theme="8"/>
      </left>
      <right/>
      <top/>
      <bottom/>
      <diagonal/>
    </border>
    <border>
      <left/>
      <right/>
      <top style="thick">
        <color rgb="FFFF0000"/>
      </top>
      <bottom/>
      <diagonal/>
    </border>
    <border>
      <left/>
      <right style="thick">
        <color rgb="FFFF0000"/>
      </right>
      <top style="medium">
        <color indexed="64"/>
      </top>
      <bottom/>
      <diagonal/>
    </border>
    <border>
      <left/>
      <right style="thick">
        <color rgb="FFFF0000"/>
      </right>
      <top/>
      <bottom/>
      <diagonal/>
    </border>
    <border>
      <left/>
      <right style="thick">
        <color rgb="FFFF0000"/>
      </right>
      <top/>
      <bottom style="medium">
        <color indexed="64"/>
      </bottom>
      <diagonal/>
    </border>
    <border>
      <left/>
      <right/>
      <top/>
      <bottom style="thick">
        <color rgb="FFFF0000"/>
      </bottom>
      <diagonal/>
    </border>
    <border>
      <left style="medium">
        <color indexed="64"/>
      </left>
      <right/>
      <top/>
      <bottom style="thick">
        <color rgb="FFFF0000"/>
      </bottom>
      <diagonal/>
    </border>
    <border>
      <left/>
      <right/>
      <top style="thick">
        <color theme="5" tint="-0.24994659260841701"/>
      </top>
      <bottom/>
      <diagonal/>
    </border>
    <border>
      <left/>
      <right style="thick">
        <color theme="5" tint="-0.24994659260841701"/>
      </right>
      <top style="medium">
        <color indexed="64"/>
      </top>
      <bottom/>
      <diagonal/>
    </border>
    <border>
      <left/>
      <right style="thick">
        <color theme="5" tint="-0.24994659260841701"/>
      </right>
      <top/>
      <bottom/>
      <diagonal/>
    </border>
    <border>
      <left/>
      <right style="thick">
        <color theme="5" tint="-0.24994659260841701"/>
      </right>
      <top/>
      <bottom style="medium">
        <color indexed="64"/>
      </bottom>
      <diagonal/>
    </border>
    <border>
      <left/>
      <right/>
      <top/>
      <bottom style="thick">
        <color theme="5" tint="-0.24994659260841701"/>
      </bottom>
      <diagonal/>
    </border>
    <border>
      <left style="medium">
        <color indexed="64"/>
      </left>
      <right/>
      <top/>
      <bottom style="thick">
        <color theme="5" tint="-0.24994659260841701"/>
      </bottom>
      <diagonal/>
    </border>
    <border>
      <left/>
      <right/>
      <top style="thick">
        <color theme="4" tint="-0.499984740745262"/>
      </top>
      <bottom/>
      <diagonal/>
    </border>
    <border>
      <left/>
      <right style="thick">
        <color theme="4" tint="-0.499984740745262"/>
      </right>
      <top/>
      <bottom/>
      <diagonal/>
    </border>
    <border>
      <left/>
      <right/>
      <top/>
      <bottom style="thick">
        <color theme="4" tint="-0.499984740745262"/>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thick">
        <color theme="4" tint="-0.499984740745262"/>
      </right>
      <top style="medium">
        <color indexed="64"/>
      </top>
      <bottom/>
      <diagonal/>
    </border>
    <border>
      <left/>
      <right style="thick">
        <color theme="4" tint="-0.499984740745262"/>
      </right>
      <top/>
      <bottom style="medium">
        <color indexed="64"/>
      </bottom>
      <diagonal/>
    </border>
    <border>
      <left style="thick">
        <color theme="4" tint="-0.499984740745262"/>
      </left>
      <right/>
      <top/>
      <bottom/>
      <diagonal/>
    </border>
    <border>
      <left style="thick">
        <color theme="4" tint="-0.499984740745262"/>
      </left>
      <right/>
      <top/>
      <bottom style="thick">
        <color theme="4" tint="-0.499984740745262"/>
      </bottom>
      <diagonal/>
    </border>
    <border>
      <left style="thick">
        <color theme="5" tint="-0.24994659260841701"/>
      </left>
      <right/>
      <top/>
      <bottom/>
      <diagonal/>
    </border>
    <border>
      <left style="thick">
        <color theme="5" tint="-0.24994659260841701"/>
      </left>
      <right/>
      <top/>
      <bottom style="thick">
        <color theme="5" tint="-0.24994659260841701"/>
      </bottom>
      <diagonal/>
    </border>
    <border>
      <left style="thick">
        <color rgb="FFFF0000"/>
      </left>
      <right/>
      <top/>
      <bottom/>
      <diagonal/>
    </border>
    <border>
      <left style="thick">
        <color rgb="FFFF0000"/>
      </left>
      <right/>
      <top/>
      <bottom style="thick">
        <color rgb="FFFF0000"/>
      </bottom>
      <diagonal/>
    </border>
    <border>
      <left style="thick">
        <color theme="4" tint="-0.499984740745262"/>
      </left>
      <right/>
      <top style="thick">
        <color theme="4" tint="-0.499984740745262"/>
      </top>
      <bottom/>
      <diagonal/>
    </border>
    <border>
      <left style="thick">
        <color theme="5" tint="-0.24994659260841701"/>
      </left>
      <right/>
      <top style="thick">
        <color theme="5" tint="-0.24994659260841701"/>
      </top>
      <bottom/>
      <diagonal/>
    </border>
    <border>
      <left style="thick">
        <color rgb="FFFF0000"/>
      </left>
      <right/>
      <top style="thick">
        <color rgb="FFFF0000"/>
      </top>
      <bottom/>
      <diagonal/>
    </border>
    <border>
      <left style="medium">
        <color indexed="64"/>
      </left>
      <right/>
      <top style="thick">
        <color theme="4" tint="-0.499984740745262"/>
      </top>
      <bottom/>
      <diagonal/>
    </border>
    <border>
      <left/>
      <right style="thick">
        <color theme="4" tint="-0.499984740745262"/>
      </right>
      <top style="thick">
        <color theme="4" tint="-0.499984740745262"/>
      </top>
      <bottom/>
      <diagonal/>
    </border>
    <border>
      <left style="medium">
        <color indexed="64"/>
      </left>
      <right/>
      <top style="thick">
        <color theme="5" tint="-0.24994659260841701"/>
      </top>
      <bottom/>
      <diagonal/>
    </border>
    <border>
      <left/>
      <right style="thick">
        <color theme="5" tint="-0.24994659260841701"/>
      </right>
      <top style="thick">
        <color theme="5" tint="-0.24994659260841701"/>
      </top>
      <bottom/>
      <diagonal/>
    </border>
    <border>
      <left style="medium">
        <color indexed="64"/>
      </left>
      <right/>
      <top style="thick">
        <color rgb="FFFF0000"/>
      </top>
      <bottom/>
      <diagonal/>
    </border>
    <border>
      <left/>
      <right style="thick">
        <color rgb="FFFF0000"/>
      </right>
      <top style="thick">
        <color rgb="FFFF0000"/>
      </top>
      <bottom/>
      <diagonal/>
    </border>
    <border>
      <left style="thick">
        <color rgb="FFF61E2D"/>
      </left>
      <right style="thin">
        <color indexed="64"/>
      </right>
      <top style="thick">
        <color rgb="FFF61E2D"/>
      </top>
      <bottom/>
      <diagonal/>
    </border>
    <border>
      <left style="thin">
        <color indexed="64"/>
      </left>
      <right style="thick">
        <color rgb="FFF61E2D"/>
      </right>
      <top style="thick">
        <color rgb="FFF61E2D"/>
      </top>
      <bottom/>
      <diagonal/>
    </border>
    <border>
      <left style="thick">
        <color rgb="FFFF0000"/>
      </left>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
      <left/>
      <right style="medium">
        <color indexed="64"/>
      </right>
      <top style="thick">
        <color theme="4" tint="-0.499984740745262"/>
      </top>
      <bottom/>
      <diagonal/>
    </border>
    <border>
      <left style="thin">
        <color theme="8"/>
      </left>
      <right style="thin">
        <color theme="8"/>
      </right>
      <top/>
      <bottom/>
      <diagonal/>
    </border>
    <border>
      <left/>
      <right style="thin">
        <color theme="8"/>
      </right>
      <top/>
      <bottom/>
      <diagonal/>
    </border>
    <border>
      <left/>
      <right/>
      <top style="thin">
        <color theme="4" tint="0.39997558519241921"/>
      </top>
      <bottom/>
      <diagonal/>
    </border>
    <border>
      <left style="thick">
        <color theme="4" tint="-0.499984740745262"/>
      </left>
      <right style="thick">
        <color theme="4" tint="-0.499984740745262"/>
      </right>
      <top style="thick">
        <color theme="4" tint="-0.499984740745262"/>
      </top>
      <bottom style="thick">
        <color theme="4" tint="-0.499984740745262"/>
      </bottom>
      <diagonal/>
    </border>
    <border>
      <left style="thick">
        <color theme="5" tint="-0.24994659260841701"/>
      </left>
      <right style="thick">
        <color theme="5" tint="-0.24994659260841701"/>
      </right>
      <top style="thick">
        <color theme="5" tint="-0.24994659260841701"/>
      </top>
      <bottom style="thick">
        <color theme="5" tint="-0.24994659260841701"/>
      </bottom>
      <diagonal/>
    </border>
    <border>
      <left style="thick">
        <color rgb="FFFF0000"/>
      </left>
      <right style="thick">
        <color rgb="FFFF0000"/>
      </right>
      <top style="thick">
        <color rgb="FFFF0000"/>
      </top>
      <bottom style="thick">
        <color rgb="FFFF0000"/>
      </bottom>
      <diagonal/>
    </border>
    <border>
      <left/>
      <right style="thick">
        <color rgb="FFFF0000"/>
      </right>
      <top/>
      <bottom style="thick">
        <color rgb="FFFF0000"/>
      </bottom>
      <diagonal/>
    </border>
    <border>
      <left/>
      <right style="thick">
        <color rgb="FFFF0000"/>
      </right>
      <top style="thick">
        <color rgb="FFFF0000"/>
      </top>
      <bottom style="thick">
        <color rgb="FFFF0000"/>
      </bottom>
      <diagonal/>
    </border>
    <border>
      <left style="thick">
        <color rgb="FFFF0000"/>
      </left>
      <right style="thick">
        <color rgb="FFFF0000"/>
      </right>
      <top style="thick">
        <color rgb="FFFF0000"/>
      </top>
      <bottom/>
      <diagonal/>
    </border>
    <border>
      <left style="thick">
        <color rgb="FFFF0000"/>
      </left>
      <right style="thick">
        <color rgb="FFFF0000"/>
      </right>
      <top/>
      <bottom/>
      <diagonal/>
    </border>
    <border>
      <left style="thick">
        <color rgb="FFFF0000"/>
      </left>
      <right style="thick">
        <color rgb="FFFF0000"/>
      </right>
      <top/>
      <bottom style="thick">
        <color rgb="FFFF0000"/>
      </bottom>
      <diagonal/>
    </border>
    <border>
      <left/>
      <right style="thick">
        <color theme="4" tint="-0.499984740745262"/>
      </right>
      <top/>
      <bottom style="thick">
        <color theme="4" tint="-0.499984740745262"/>
      </bottom>
      <diagonal/>
    </border>
    <border>
      <left style="thick">
        <color theme="4" tint="-0.499984740745262"/>
      </left>
      <right/>
      <top style="thick">
        <color theme="4" tint="-0.499984740745262"/>
      </top>
      <bottom style="thick">
        <color theme="4" tint="-0.499984740745262"/>
      </bottom>
      <diagonal/>
    </border>
    <border>
      <left/>
      <right style="thick">
        <color theme="4" tint="-0.499984740745262"/>
      </right>
      <top style="thick">
        <color theme="4" tint="-0.499984740745262"/>
      </top>
      <bottom style="thick">
        <color theme="4" tint="-0.499984740745262"/>
      </bottom>
      <diagonal/>
    </border>
    <border>
      <left style="thick">
        <color theme="4" tint="-0.499984740745262"/>
      </left>
      <right style="thick">
        <color theme="4" tint="-0.499984740745262"/>
      </right>
      <top style="thick">
        <color theme="4" tint="-0.499984740745262"/>
      </top>
      <bottom/>
      <diagonal/>
    </border>
    <border>
      <left style="thick">
        <color theme="4" tint="-0.499984740745262"/>
      </left>
      <right style="thick">
        <color theme="4" tint="-0.499984740745262"/>
      </right>
      <top/>
      <bottom style="thick">
        <color theme="4" tint="-0.499984740745262"/>
      </bottom>
      <diagonal/>
    </border>
    <border>
      <left style="thick">
        <color theme="4" tint="-0.499984740745262"/>
      </left>
      <right style="thick">
        <color theme="4" tint="-0.499984740745262"/>
      </right>
      <top/>
      <bottom/>
      <diagonal/>
    </border>
    <border>
      <left/>
      <right style="thick">
        <color theme="5" tint="-0.24994659260841701"/>
      </right>
      <top/>
      <bottom style="thick">
        <color theme="5" tint="-0.24994659260841701"/>
      </bottom>
      <diagonal/>
    </border>
    <border>
      <left style="thick">
        <color theme="5" tint="-0.24994659260841701"/>
      </left>
      <right/>
      <top style="thick">
        <color theme="5" tint="-0.24994659260841701"/>
      </top>
      <bottom style="thick">
        <color theme="5" tint="-0.24994659260841701"/>
      </bottom>
      <diagonal/>
    </border>
    <border>
      <left/>
      <right style="thick">
        <color theme="5" tint="-0.24994659260841701"/>
      </right>
      <top style="thick">
        <color theme="5" tint="-0.24994659260841701"/>
      </top>
      <bottom style="thick">
        <color theme="5" tint="-0.24994659260841701"/>
      </bottom>
      <diagonal/>
    </border>
    <border>
      <left style="thick">
        <color theme="5" tint="-0.24994659260841701"/>
      </left>
      <right style="thick">
        <color theme="5" tint="-0.24994659260841701"/>
      </right>
      <top style="thick">
        <color theme="5" tint="-0.24994659260841701"/>
      </top>
      <bottom/>
      <diagonal/>
    </border>
    <border>
      <left style="thick">
        <color theme="5" tint="-0.24994659260841701"/>
      </left>
      <right style="thick">
        <color theme="5" tint="-0.24994659260841701"/>
      </right>
      <top/>
      <bottom/>
      <diagonal/>
    </border>
    <border>
      <left style="thick">
        <color theme="5" tint="-0.24994659260841701"/>
      </left>
      <right style="thick">
        <color theme="5" tint="-0.24994659260841701"/>
      </right>
      <top/>
      <bottom style="thick">
        <color theme="5" tint="-0.24994659260841701"/>
      </bottom>
      <diagonal/>
    </border>
    <border>
      <left/>
      <right/>
      <top style="medium">
        <color indexed="64"/>
      </top>
      <bottom style="medium">
        <color indexed="64"/>
      </bottom>
      <diagonal/>
    </border>
    <border>
      <left/>
      <right style="thin">
        <color theme="8"/>
      </right>
      <top style="thin">
        <color theme="8"/>
      </top>
      <bottom/>
      <diagonal/>
    </border>
    <border>
      <left style="thin">
        <color rgb="FF355EA9"/>
      </left>
      <right style="thin">
        <color rgb="FF355EA9"/>
      </right>
      <top style="thin">
        <color rgb="FF355EA9"/>
      </top>
      <bottom style="thin">
        <color rgb="FF355EA9"/>
      </bottom>
      <diagonal/>
    </border>
  </borders>
  <cellStyleXfs count="2">
    <xf numFmtId="0" fontId="0" fillId="0" borderId="0"/>
    <xf numFmtId="9" fontId="2" fillId="0" borderId="0" applyFont="0" applyFill="0" applyBorder="0" applyAlignment="0" applyProtection="0"/>
  </cellStyleXfs>
  <cellXfs count="243">
    <xf numFmtId="0" fontId="0" fillId="0" borderId="0" xfId="0"/>
    <xf numFmtId="0" fontId="3" fillId="2" borderId="1" xfId="0" applyFont="1" applyFill="1" applyBorder="1"/>
    <xf numFmtId="0" fontId="0" fillId="0" borderId="1" xfId="0" applyBorder="1"/>
    <xf numFmtId="0" fontId="0" fillId="0" borderId="1" xfId="0" applyBorder="1" applyAlignment="1">
      <alignment horizontal="center"/>
    </xf>
    <xf numFmtId="0" fontId="0" fillId="3" borderId="21" xfId="0" applyFill="1" applyBorder="1"/>
    <xf numFmtId="0" fontId="0" fillId="0" borderId="22" xfId="0" applyBorder="1"/>
    <xf numFmtId="0" fontId="0" fillId="3" borderId="22" xfId="0" applyFill="1" applyBorder="1"/>
    <xf numFmtId="0" fontId="0" fillId="3" borderId="23" xfId="0" applyFill="1" applyBorder="1"/>
    <xf numFmtId="0" fontId="0" fillId="0" borderId="24" xfId="0" applyBorder="1"/>
    <xf numFmtId="0" fontId="0" fillId="3" borderId="24" xfId="0" applyFill="1" applyBorder="1"/>
    <xf numFmtId="0" fontId="3" fillId="4" borderId="0" xfId="0" applyFont="1" applyFill="1"/>
    <xf numFmtId="0" fontId="3" fillId="4" borderId="25" xfId="0" applyFont="1" applyFill="1" applyBorder="1"/>
    <xf numFmtId="0" fontId="0" fillId="0" borderId="0" xfId="0" pivotButton="1"/>
    <xf numFmtId="0" fontId="0" fillId="0" borderId="0" xfId="0" applyAlignment="1">
      <alignment horizontal="left"/>
    </xf>
    <xf numFmtId="10" fontId="0" fillId="0" borderId="0" xfId="0" applyNumberFormat="1"/>
    <xf numFmtId="0" fontId="0" fillId="5" borderId="0" xfId="0" applyFill="1"/>
    <xf numFmtId="0" fontId="0" fillId="0" borderId="0" xfId="0" applyAlignment="1">
      <alignment horizontal="center"/>
    </xf>
    <xf numFmtId="164" fontId="3" fillId="4" borderId="25" xfId="0" applyNumberFormat="1" applyFont="1" applyFill="1" applyBorder="1"/>
    <xf numFmtId="164" fontId="0" fillId="3" borderId="21" xfId="0" applyNumberFormat="1" applyFill="1" applyBorder="1"/>
    <xf numFmtId="164" fontId="0" fillId="0" borderId="22" xfId="0" applyNumberFormat="1" applyBorder="1"/>
    <xf numFmtId="164" fontId="0" fillId="3" borderId="22" xfId="0" applyNumberFormat="1" applyFill="1" applyBorder="1"/>
    <xf numFmtId="44" fontId="0" fillId="0" borderId="0" xfId="0" applyNumberFormat="1"/>
    <xf numFmtId="0" fontId="3" fillId="6" borderId="25" xfId="0" applyFont="1" applyFill="1" applyBorder="1"/>
    <xf numFmtId="0" fontId="0" fillId="7" borderId="21" xfId="0" applyFill="1" applyBorder="1"/>
    <xf numFmtId="0" fontId="0" fillId="6" borderId="22" xfId="0" applyFill="1" applyBorder="1"/>
    <xf numFmtId="0" fontId="0" fillId="7" borderId="22" xfId="0" applyFill="1" applyBorder="1"/>
    <xf numFmtId="9" fontId="2" fillId="0" borderId="0" xfId="1" applyFont="1" applyAlignment="1">
      <alignment horizontal="center"/>
    </xf>
    <xf numFmtId="9" fontId="3" fillId="0" borderId="0" xfId="1" applyFont="1" applyAlignment="1">
      <alignment horizontal="center"/>
    </xf>
    <xf numFmtId="165" fontId="0" fillId="0" borderId="0" xfId="0" applyNumberFormat="1"/>
    <xf numFmtId="9" fontId="2" fillId="0" borderId="2" xfId="1" applyFont="1" applyBorder="1" applyAlignment="1">
      <alignment horizontal="center"/>
    </xf>
    <xf numFmtId="9" fontId="2" fillId="0" borderId="0" xfId="1" applyFont="1" applyBorder="1" applyAlignment="1">
      <alignment horizontal="center"/>
    </xf>
    <xf numFmtId="9" fontId="2" fillId="0" borderId="3" xfId="1" applyFont="1" applyBorder="1" applyAlignment="1">
      <alignment horizontal="center"/>
    </xf>
    <xf numFmtId="9" fontId="2" fillId="0" borderId="4" xfId="1" applyFont="1" applyBorder="1" applyAlignment="1">
      <alignment horizontal="center"/>
    </xf>
    <xf numFmtId="9" fontId="2" fillId="0" borderId="5" xfId="1" applyFont="1" applyBorder="1" applyAlignment="1">
      <alignment horizontal="center"/>
    </xf>
    <xf numFmtId="9" fontId="2" fillId="0" borderId="6" xfId="1" applyFont="1" applyBorder="1" applyAlignment="1">
      <alignment horizontal="center"/>
    </xf>
    <xf numFmtId="2" fontId="3" fillId="9" borderId="7" xfId="0" applyNumberFormat="1" applyFont="1" applyFill="1" applyBorder="1" applyAlignment="1">
      <alignment horizontal="center"/>
    </xf>
    <xf numFmtId="2" fontId="3" fillId="10" borderId="7" xfId="0" applyNumberFormat="1" applyFont="1" applyFill="1" applyBorder="1" applyAlignment="1">
      <alignment horizontal="center"/>
    </xf>
    <xf numFmtId="0" fontId="3" fillId="9" borderId="2" xfId="0" applyFont="1" applyFill="1" applyBorder="1" applyAlignment="1">
      <alignment horizontal="center"/>
    </xf>
    <xf numFmtId="0" fontId="3" fillId="9" borderId="8" xfId="0" applyFont="1" applyFill="1" applyBorder="1" applyAlignment="1">
      <alignment horizontal="center"/>
    </xf>
    <xf numFmtId="0" fontId="3" fillId="9" borderId="3" xfId="0" applyFont="1" applyFill="1" applyBorder="1" applyAlignment="1">
      <alignment horizontal="center"/>
    </xf>
    <xf numFmtId="2" fontId="3" fillId="9" borderId="9" xfId="0" applyNumberFormat="1" applyFont="1" applyFill="1" applyBorder="1" applyAlignment="1">
      <alignment horizontal="center"/>
    </xf>
    <xf numFmtId="0" fontId="3" fillId="9" borderId="10" xfId="0" applyFont="1" applyFill="1" applyBorder="1" applyAlignment="1">
      <alignment horizontal="center"/>
    </xf>
    <xf numFmtId="0" fontId="3" fillId="10" borderId="11" xfId="0" applyFont="1" applyFill="1" applyBorder="1" applyAlignment="1">
      <alignment horizontal="center"/>
    </xf>
    <xf numFmtId="2" fontId="3" fillId="10" borderId="12" xfId="0" applyNumberFormat="1" applyFont="1" applyFill="1" applyBorder="1" applyAlignment="1">
      <alignment horizontal="center"/>
    </xf>
    <xf numFmtId="0" fontId="3" fillId="10" borderId="13" xfId="0" applyFont="1" applyFill="1" applyBorder="1" applyAlignment="1">
      <alignment horizontal="center"/>
    </xf>
    <xf numFmtId="0" fontId="3" fillId="10" borderId="5" xfId="0" applyFont="1" applyFill="1" applyBorder="1" applyAlignment="1">
      <alignment horizontal="center"/>
    </xf>
    <xf numFmtId="2" fontId="3" fillId="10" borderId="14" xfId="0" applyNumberFormat="1" applyFont="1" applyFill="1" applyBorder="1" applyAlignment="1">
      <alignment horizontal="center"/>
    </xf>
    <xf numFmtId="0" fontId="3" fillId="10" borderId="15" xfId="0" applyFont="1" applyFill="1" applyBorder="1" applyAlignment="1">
      <alignment horizontal="center"/>
    </xf>
    <xf numFmtId="0" fontId="3" fillId="10" borderId="2" xfId="0" applyFont="1" applyFill="1" applyBorder="1" applyAlignment="1">
      <alignment horizontal="center"/>
    </xf>
    <xf numFmtId="0" fontId="3" fillId="10" borderId="8" xfId="0" applyFont="1" applyFill="1" applyBorder="1" applyAlignment="1">
      <alignment horizontal="center"/>
    </xf>
    <xf numFmtId="0" fontId="3" fillId="10" borderId="3" xfId="0" applyFont="1" applyFill="1" applyBorder="1" applyAlignment="1">
      <alignment horizontal="center"/>
    </xf>
    <xf numFmtId="2" fontId="3" fillId="10" borderId="9" xfId="0" applyNumberFormat="1" applyFont="1" applyFill="1" applyBorder="1" applyAlignment="1">
      <alignment horizontal="center"/>
    </xf>
    <xf numFmtId="0" fontId="3" fillId="10" borderId="10" xfId="0" applyFont="1" applyFill="1" applyBorder="1" applyAlignment="1">
      <alignment horizontal="center"/>
    </xf>
    <xf numFmtId="0" fontId="6" fillId="11" borderId="11" xfId="0" applyFont="1" applyFill="1" applyBorder="1" applyAlignment="1">
      <alignment horizontal="center"/>
    </xf>
    <xf numFmtId="2" fontId="6" fillId="11" borderId="12" xfId="0" applyNumberFormat="1" applyFont="1" applyFill="1" applyBorder="1" applyAlignment="1">
      <alignment horizontal="center"/>
    </xf>
    <xf numFmtId="0" fontId="6" fillId="11" borderId="13" xfId="0" applyFont="1" applyFill="1" applyBorder="1" applyAlignment="1">
      <alignment horizontal="center"/>
    </xf>
    <xf numFmtId="165" fontId="2" fillId="0" borderId="27" xfId="1" applyNumberFormat="1" applyFont="1" applyBorder="1" applyAlignment="1">
      <alignment horizontal="center"/>
    </xf>
    <xf numFmtId="165" fontId="2" fillId="0" borderId="28" xfId="1" applyNumberFormat="1" applyFont="1" applyBorder="1" applyAlignment="1">
      <alignment horizontal="center"/>
    </xf>
    <xf numFmtId="165" fontId="2" fillId="0" borderId="29" xfId="1" applyNumberFormat="1" applyFont="1" applyBorder="1" applyAlignment="1">
      <alignment horizontal="center"/>
    </xf>
    <xf numFmtId="0" fontId="0" fillId="0" borderId="30" xfId="0" applyBorder="1" applyAlignment="1">
      <alignment horizontal="center"/>
    </xf>
    <xf numFmtId="9" fontId="2" fillId="0" borderId="31" xfId="1" applyFont="1" applyBorder="1" applyAlignment="1">
      <alignment horizontal="center"/>
    </xf>
    <xf numFmtId="9" fontId="2" fillId="0" borderId="30" xfId="1" applyFont="1" applyBorder="1" applyAlignment="1">
      <alignment horizontal="center"/>
    </xf>
    <xf numFmtId="165" fontId="2" fillId="0" borderId="33" xfId="1" applyNumberFormat="1" applyFont="1" applyBorder="1" applyAlignment="1">
      <alignment horizontal="center"/>
    </xf>
    <xf numFmtId="165" fontId="2" fillId="0" borderId="34" xfId="1" applyNumberFormat="1" applyFont="1" applyBorder="1" applyAlignment="1">
      <alignment horizontal="center"/>
    </xf>
    <xf numFmtId="165" fontId="2" fillId="0" borderId="35" xfId="1" applyNumberFormat="1" applyFont="1" applyBorder="1" applyAlignment="1">
      <alignment horizontal="center"/>
    </xf>
    <xf numFmtId="0" fontId="0" fillId="0" borderId="36" xfId="0" applyBorder="1" applyAlignment="1">
      <alignment horizontal="center"/>
    </xf>
    <xf numFmtId="9" fontId="2" fillId="0" borderId="37" xfId="1" applyFont="1" applyBorder="1" applyAlignment="1">
      <alignment horizontal="center"/>
    </xf>
    <xf numFmtId="9" fontId="2" fillId="0" borderId="36" xfId="1" applyFont="1" applyBorder="1" applyAlignment="1">
      <alignment horizontal="center"/>
    </xf>
    <xf numFmtId="9" fontId="2" fillId="12" borderId="2" xfId="1" applyFont="1" applyFill="1" applyBorder="1" applyAlignment="1">
      <alignment horizontal="center"/>
    </xf>
    <xf numFmtId="9" fontId="2" fillId="12" borderId="0" xfId="1" applyFont="1" applyFill="1" applyBorder="1" applyAlignment="1">
      <alignment horizontal="center"/>
    </xf>
    <xf numFmtId="9" fontId="2" fillId="13" borderId="2" xfId="1" applyFont="1" applyFill="1" applyBorder="1" applyAlignment="1">
      <alignment horizontal="center"/>
    </xf>
    <xf numFmtId="9" fontId="2" fillId="13" borderId="0" xfId="1" applyFont="1" applyFill="1" applyBorder="1" applyAlignment="1">
      <alignment horizontal="center"/>
    </xf>
    <xf numFmtId="0" fontId="0" fillId="12" borderId="0" xfId="0" applyFill="1" applyAlignment="1">
      <alignment horizontal="center"/>
    </xf>
    <xf numFmtId="0" fontId="0" fillId="9" borderId="0" xfId="0" applyFill="1" applyAlignment="1">
      <alignment horizontal="center"/>
    </xf>
    <xf numFmtId="9" fontId="2" fillId="9" borderId="2" xfId="1" applyFont="1" applyFill="1" applyBorder="1" applyAlignment="1">
      <alignment horizontal="center"/>
    </xf>
    <xf numFmtId="9" fontId="2" fillId="9" borderId="0" xfId="1" applyFont="1" applyFill="1" applyBorder="1" applyAlignment="1">
      <alignment horizontal="center"/>
    </xf>
    <xf numFmtId="9" fontId="2" fillId="9" borderId="3" xfId="1" applyFont="1" applyFill="1" applyBorder="1" applyAlignment="1">
      <alignment horizontal="center"/>
    </xf>
    <xf numFmtId="9" fontId="2" fillId="9" borderId="4" xfId="1" applyFont="1" applyFill="1" applyBorder="1" applyAlignment="1">
      <alignment horizontal="center"/>
    </xf>
    <xf numFmtId="0" fontId="0" fillId="13" borderId="0" xfId="0" applyFill="1" applyAlignment="1">
      <alignment horizontal="center"/>
    </xf>
    <xf numFmtId="165" fontId="2" fillId="0" borderId="39" xfId="1" applyNumberFormat="1" applyFont="1" applyBorder="1" applyAlignment="1">
      <alignment horizontal="center"/>
    </xf>
    <xf numFmtId="0" fontId="0" fillId="0" borderId="40" xfId="0" applyBorder="1" applyAlignment="1">
      <alignment horizontal="center"/>
    </xf>
    <xf numFmtId="9" fontId="2" fillId="0" borderId="41" xfId="1" applyFont="1" applyBorder="1" applyAlignment="1">
      <alignment horizontal="center"/>
    </xf>
    <xf numFmtId="9" fontId="2" fillId="0" borderId="42" xfId="1" applyFont="1" applyBorder="1" applyAlignment="1">
      <alignment horizontal="center"/>
    </xf>
    <xf numFmtId="0" fontId="0" fillId="12" borderId="0" xfId="0" applyFill="1"/>
    <xf numFmtId="165" fontId="2" fillId="0" borderId="43" xfId="1" applyNumberFormat="1" applyFont="1" applyBorder="1" applyAlignment="1">
      <alignment horizontal="center"/>
    </xf>
    <xf numFmtId="165" fontId="2" fillId="0" borderId="44" xfId="1" applyNumberFormat="1" applyFont="1" applyBorder="1" applyAlignment="1">
      <alignment horizontal="center"/>
    </xf>
    <xf numFmtId="0" fontId="0" fillId="8" borderId="16" xfId="0" applyFill="1" applyBorder="1" applyAlignment="1">
      <alignment horizontal="center"/>
    </xf>
    <xf numFmtId="165" fontId="3" fillId="8" borderId="16" xfId="0" applyNumberFormat="1" applyFont="1" applyFill="1" applyBorder="1" applyAlignment="1">
      <alignment horizontal="center"/>
    </xf>
    <xf numFmtId="165" fontId="3" fillId="8" borderId="16" xfId="1" applyNumberFormat="1" applyFont="1" applyFill="1" applyBorder="1" applyAlignment="1">
      <alignment horizontal="center"/>
    </xf>
    <xf numFmtId="0" fontId="3" fillId="8" borderId="16" xfId="0" applyFont="1" applyFill="1" applyBorder="1" applyAlignment="1">
      <alignment horizontal="center"/>
    </xf>
    <xf numFmtId="0" fontId="0" fillId="12" borderId="45" xfId="0" applyFill="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13" borderId="45" xfId="0" applyFill="1" applyBorder="1" applyAlignment="1">
      <alignment horizontal="center"/>
    </xf>
    <xf numFmtId="0" fontId="0" fillId="0" borderId="47" xfId="0" applyBorder="1" applyAlignment="1">
      <alignment horizontal="center"/>
    </xf>
    <xf numFmtId="0" fontId="0" fillId="12" borderId="47" xfId="0" applyFill="1"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0" fillId="9" borderId="49" xfId="0" applyFill="1" applyBorder="1" applyAlignment="1">
      <alignment horizontal="center"/>
    </xf>
    <xf numFmtId="0" fontId="0" fillId="0" borderId="50" xfId="0" applyBorder="1" applyAlignment="1">
      <alignment horizontal="center"/>
    </xf>
    <xf numFmtId="164" fontId="0" fillId="0" borderId="45" xfId="0" applyNumberFormat="1" applyBorder="1" applyAlignment="1">
      <alignment horizontal="center"/>
    </xf>
    <xf numFmtId="164" fontId="0" fillId="12" borderId="45" xfId="0" applyNumberFormat="1" applyFill="1" applyBorder="1" applyAlignment="1">
      <alignment horizontal="center"/>
    </xf>
    <xf numFmtId="164" fontId="0" fillId="9" borderId="45" xfId="0" applyNumberFormat="1" applyFill="1" applyBorder="1" applyAlignment="1">
      <alignment horizontal="center"/>
    </xf>
    <xf numFmtId="164" fontId="0" fillId="0" borderId="46" xfId="0" applyNumberFormat="1" applyBorder="1" applyAlignment="1">
      <alignment horizontal="center"/>
    </xf>
    <xf numFmtId="0" fontId="0" fillId="13" borderId="47" xfId="0" applyFill="1" applyBorder="1" applyAlignment="1">
      <alignment horizontal="center"/>
    </xf>
    <xf numFmtId="0" fontId="0" fillId="9" borderId="47" xfId="0" applyFill="1" applyBorder="1" applyAlignment="1">
      <alignment horizontal="center"/>
    </xf>
    <xf numFmtId="0" fontId="0" fillId="0" borderId="17" xfId="0" applyBorder="1" applyAlignment="1">
      <alignment horizontal="center"/>
    </xf>
    <xf numFmtId="0" fontId="0" fillId="0" borderId="18" xfId="0" applyBorder="1"/>
    <xf numFmtId="0" fontId="0" fillId="0" borderId="19" xfId="0" applyBorder="1"/>
    <xf numFmtId="9" fontId="2" fillId="0" borderId="0" xfId="1" applyFont="1"/>
    <xf numFmtId="0" fontId="7" fillId="0" borderId="0" xfId="0" applyFont="1" applyAlignment="1">
      <alignment horizontal="left" vertical="center" indent="1"/>
    </xf>
    <xf numFmtId="0" fontId="8" fillId="0" borderId="0" xfId="0" applyFont="1"/>
    <xf numFmtId="0" fontId="0" fillId="0" borderId="60" xfId="0" applyBorder="1"/>
    <xf numFmtId="0" fontId="0" fillId="0" borderId="61" xfId="0" applyBorder="1"/>
    <xf numFmtId="0" fontId="0" fillId="0" borderId="62" xfId="0" applyBorder="1"/>
    <xf numFmtId="0" fontId="0" fillId="0" borderId="63" xfId="0" applyBorder="1"/>
    <xf numFmtId="0" fontId="6" fillId="14" borderId="11" xfId="0" applyFont="1" applyFill="1" applyBorder="1" applyAlignment="1">
      <alignment horizontal="center"/>
    </xf>
    <xf numFmtId="0" fontId="3" fillId="14" borderId="2" xfId="0" applyFont="1" applyFill="1" applyBorder="1" applyAlignment="1">
      <alignment horizontal="center"/>
    </xf>
    <xf numFmtId="0" fontId="3" fillId="14" borderId="3" xfId="0" applyFont="1" applyFill="1" applyBorder="1" applyAlignment="1">
      <alignment horizontal="center"/>
    </xf>
    <xf numFmtId="0" fontId="3" fillId="14" borderId="5" xfId="0" applyFont="1" applyFill="1" applyBorder="1" applyAlignment="1">
      <alignment horizontal="center"/>
    </xf>
    <xf numFmtId="0" fontId="3" fillId="14" borderId="11" xfId="0" applyFont="1" applyFill="1" applyBorder="1" applyAlignment="1">
      <alignment horizontal="center"/>
    </xf>
    <xf numFmtId="2" fontId="6" fillId="15" borderId="12" xfId="0" applyNumberFormat="1" applyFont="1" applyFill="1" applyBorder="1" applyAlignment="1">
      <alignment horizontal="center"/>
    </xf>
    <xf numFmtId="0" fontId="6" fillId="15" borderId="13" xfId="0" applyFont="1" applyFill="1" applyBorder="1" applyAlignment="1">
      <alignment horizontal="center"/>
    </xf>
    <xf numFmtId="2" fontId="3" fillId="15" borderId="7" xfId="0" applyNumberFormat="1" applyFont="1" applyFill="1" applyBorder="1" applyAlignment="1">
      <alignment horizontal="center"/>
    </xf>
    <xf numFmtId="0" fontId="3" fillId="15" borderId="8" xfId="0" applyFont="1" applyFill="1" applyBorder="1" applyAlignment="1">
      <alignment horizontal="center"/>
    </xf>
    <xf numFmtId="2" fontId="3" fillId="15" borderId="9" xfId="0" applyNumberFormat="1" applyFont="1" applyFill="1" applyBorder="1" applyAlignment="1">
      <alignment horizontal="center"/>
    </xf>
    <xf numFmtId="0" fontId="3" fillId="15" borderId="10" xfId="0" applyFont="1" applyFill="1" applyBorder="1" applyAlignment="1">
      <alignment horizontal="center"/>
    </xf>
    <xf numFmtId="2" fontId="3" fillId="15" borderId="14" xfId="0" applyNumberFormat="1" applyFont="1" applyFill="1" applyBorder="1" applyAlignment="1">
      <alignment horizontal="center"/>
    </xf>
    <xf numFmtId="0" fontId="3" fillId="15" borderId="15" xfId="0" applyFont="1" applyFill="1" applyBorder="1" applyAlignment="1">
      <alignment horizontal="center"/>
    </xf>
    <xf numFmtId="2" fontId="3" fillId="15" borderId="12" xfId="0" applyNumberFormat="1" applyFont="1" applyFill="1" applyBorder="1" applyAlignment="1">
      <alignment horizontal="center"/>
    </xf>
    <xf numFmtId="0" fontId="3" fillId="15" borderId="13" xfId="0" applyFont="1" applyFill="1" applyBorder="1" applyAlignment="1">
      <alignment horizontal="center"/>
    </xf>
    <xf numFmtId="0" fontId="3" fillId="4" borderId="65" xfId="0" applyFont="1" applyFill="1" applyBorder="1" applyAlignment="1">
      <alignment horizontal="center"/>
    </xf>
    <xf numFmtId="0" fontId="0" fillId="6" borderId="66" xfId="0" applyFill="1" applyBorder="1" applyAlignment="1">
      <alignment horizontal="center"/>
    </xf>
    <xf numFmtId="166" fontId="2" fillId="0" borderId="0" xfId="1" applyNumberFormat="1" applyFont="1"/>
    <xf numFmtId="10" fontId="3" fillId="16" borderId="67" xfId="0" applyNumberFormat="1" applyFont="1" applyFill="1" applyBorder="1"/>
    <xf numFmtId="166" fontId="3" fillId="17" borderId="67" xfId="0" applyNumberFormat="1" applyFont="1" applyFill="1" applyBorder="1"/>
    <xf numFmtId="10" fontId="3" fillId="16" borderId="67" xfId="0" applyNumberFormat="1" applyFont="1" applyFill="1" applyBorder="1" applyAlignment="1">
      <alignment horizontal="center"/>
    </xf>
    <xf numFmtId="0" fontId="0" fillId="0" borderId="28" xfId="0" applyBorder="1" applyAlignment="1">
      <alignment horizontal="center"/>
    </xf>
    <xf numFmtId="0" fontId="0" fillId="0" borderId="71" xfId="0" applyBorder="1" applyAlignment="1">
      <alignment horizontal="center"/>
    </xf>
    <xf numFmtId="0" fontId="0" fillId="0" borderId="53" xfId="0" applyBorder="1" applyAlignment="1">
      <alignment horizontal="center"/>
    </xf>
    <xf numFmtId="0" fontId="0" fillId="0" borderId="26" xfId="0" applyBorder="1" applyAlignment="1">
      <alignment horizontal="center"/>
    </xf>
    <xf numFmtId="0" fontId="0" fillId="0" borderId="59" xfId="0" applyBorder="1" applyAlignment="1">
      <alignment horizontal="center"/>
    </xf>
    <xf numFmtId="0" fontId="0" fillId="0" borderId="70" xfId="0" pivotButton="1" applyBorder="1" applyAlignment="1">
      <alignment horizontal="center"/>
    </xf>
    <xf numFmtId="0" fontId="0" fillId="0" borderId="72" xfId="0" applyBorder="1"/>
    <xf numFmtId="0" fontId="0" fillId="0" borderId="62" xfId="0" applyBorder="1" applyAlignment="1">
      <alignment horizontal="center"/>
    </xf>
    <xf numFmtId="0" fontId="0" fillId="0" borderId="72" xfId="0" applyBorder="1" applyAlignment="1">
      <alignment horizontal="center"/>
    </xf>
    <xf numFmtId="0" fontId="0" fillId="0" borderId="70" xfId="0" applyBorder="1" applyAlignment="1">
      <alignment horizontal="center"/>
    </xf>
    <xf numFmtId="0" fontId="0" fillId="9" borderId="28" xfId="0" applyFill="1" applyBorder="1" applyAlignment="1">
      <alignment horizontal="center"/>
    </xf>
    <xf numFmtId="0" fontId="9" fillId="8" borderId="16" xfId="0" applyFont="1" applyFill="1" applyBorder="1" applyAlignment="1">
      <alignment horizontal="center"/>
    </xf>
    <xf numFmtId="0" fontId="0" fillId="0" borderId="73" xfId="0" applyBorder="1" applyAlignment="1">
      <alignment horizontal="center"/>
    </xf>
    <xf numFmtId="0" fontId="0" fillId="9" borderId="74" xfId="0" applyFill="1" applyBorder="1" applyAlignment="1">
      <alignment horizontal="center"/>
    </xf>
    <xf numFmtId="0" fontId="0" fillId="0" borderId="75" xfId="0" applyBorder="1" applyAlignment="1">
      <alignment horizontal="center"/>
    </xf>
    <xf numFmtId="0" fontId="10" fillId="0" borderId="70" xfId="0" pivotButton="1" applyFont="1" applyBorder="1" applyAlignment="1">
      <alignment horizontal="center"/>
    </xf>
    <xf numFmtId="0" fontId="0" fillId="12" borderId="39" xfId="0" applyFill="1" applyBorder="1"/>
    <xf numFmtId="0" fontId="0" fillId="0" borderId="76" xfId="0" applyBorder="1" applyAlignment="1">
      <alignment horizontal="center"/>
    </xf>
    <xf numFmtId="0" fontId="0" fillId="0" borderId="51" xfId="0" applyBorder="1" applyAlignment="1">
      <alignment horizontal="center"/>
    </xf>
    <xf numFmtId="0" fontId="0" fillId="0" borderId="38" xfId="0" applyBorder="1" applyAlignment="1">
      <alignment horizontal="center"/>
    </xf>
    <xf numFmtId="0" fontId="0" fillId="0" borderId="55" xfId="0" applyBorder="1"/>
    <xf numFmtId="0" fontId="0" fillId="0" borderId="68" xfId="0" pivotButton="1" applyBorder="1" applyAlignment="1">
      <alignment horizontal="center"/>
    </xf>
    <xf numFmtId="0" fontId="0" fillId="0" borderId="77" xfId="0" applyBorder="1"/>
    <xf numFmtId="0" fontId="0" fillId="0" borderId="78" xfId="0" applyBorder="1"/>
    <xf numFmtId="0" fontId="0" fillId="0" borderId="77" xfId="0" applyBorder="1" applyAlignment="1">
      <alignment horizontal="center"/>
    </xf>
    <xf numFmtId="0" fontId="0" fillId="0" borderId="78" xfId="0" applyBorder="1" applyAlignment="1">
      <alignment horizontal="center"/>
    </xf>
    <xf numFmtId="0" fontId="0" fillId="0" borderId="68" xfId="0" applyBorder="1" applyAlignment="1">
      <alignment horizontal="center"/>
    </xf>
    <xf numFmtId="0" fontId="0" fillId="0" borderId="79" xfId="0" applyBorder="1" applyAlignment="1">
      <alignment horizontal="center"/>
    </xf>
    <xf numFmtId="0" fontId="0" fillId="12" borderId="80" xfId="0" applyFill="1" applyBorder="1" applyAlignment="1">
      <alignment horizontal="center"/>
    </xf>
    <xf numFmtId="0" fontId="10" fillId="0" borderId="68" xfId="0" pivotButton="1" applyFont="1" applyBorder="1" applyAlignment="1">
      <alignment horizontal="center"/>
    </xf>
    <xf numFmtId="0" fontId="0" fillId="12" borderId="39" xfId="0" applyFill="1" applyBorder="1" applyAlignment="1">
      <alignment horizontal="center"/>
    </xf>
    <xf numFmtId="0" fontId="0" fillId="0" borderId="39" xfId="0" applyBorder="1" applyAlignment="1">
      <alignment horizontal="center"/>
    </xf>
    <xf numFmtId="0" fontId="0" fillId="12" borderId="51" xfId="0" applyFill="1" applyBorder="1" applyAlignment="1">
      <alignment horizontal="center"/>
    </xf>
    <xf numFmtId="0" fontId="0" fillId="12" borderId="38" xfId="0" applyFill="1" applyBorder="1" applyAlignment="1">
      <alignment horizontal="center"/>
    </xf>
    <xf numFmtId="0" fontId="0" fillId="12" borderId="55" xfId="0" applyFill="1" applyBorder="1" applyAlignment="1">
      <alignment horizontal="center"/>
    </xf>
    <xf numFmtId="0" fontId="0" fillId="12" borderId="79" xfId="0" applyFill="1" applyBorder="1" applyAlignment="1">
      <alignment horizontal="center"/>
    </xf>
    <xf numFmtId="0" fontId="0" fillId="12" borderId="81" xfId="0" applyFill="1" applyBorder="1" applyAlignment="1">
      <alignment horizontal="center"/>
    </xf>
    <xf numFmtId="0" fontId="0" fillId="0" borderId="80" xfId="0" applyBorder="1" applyAlignment="1">
      <alignment horizontal="center"/>
    </xf>
    <xf numFmtId="0" fontId="0" fillId="9" borderId="39" xfId="0" applyFill="1" applyBorder="1" applyAlignment="1">
      <alignment horizontal="center"/>
    </xf>
    <xf numFmtId="0" fontId="0" fillId="0" borderId="55" xfId="0" applyBorder="1" applyAlignment="1">
      <alignment horizontal="center"/>
    </xf>
    <xf numFmtId="0" fontId="0" fillId="9" borderId="45" xfId="0" applyFill="1" applyBorder="1" applyAlignment="1">
      <alignment horizontal="center"/>
    </xf>
    <xf numFmtId="164" fontId="0" fillId="0" borderId="79" xfId="0" applyNumberFormat="1" applyBorder="1" applyAlignment="1">
      <alignment horizontal="center"/>
    </xf>
    <xf numFmtId="164" fontId="0" fillId="0" borderId="81" xfId="0" applyNumberFormat="1" applyBorder="1" applyAlignment="1">
      <alignment horizontal="center"/>
    </xf>
    <xf numFmtId="164" fontId="0" fillId="12" borderId="81" xfId="0" applyNumberFormat="1" applyFill="1" applyBorder="1" applyAlignment="1">
      <alignment horizontal="center"/>
    </xf>
    <xf numFmtId="164" fontId="0" fillId="9" borderId="80" xfId="0" applyNumberFormat="1" applyFill="1" applyBorder="1" applyAlignment="1">
      <alignment horizontal="center"/>
    </xf>
    <xf numFmtId="164" fontId="0" fillId="0" borderId="68" xfId="0" applyNumberFormat="1" applyBorder="1" applyAlignment="1">
      <alignment horizontal="center"/>
    </xf>
    <xf numFmtId="0" fontId="0" fillId="0" borderId="34" xfId="0" applyBorder="1" applyAlignment="1">
      <alignment horizontal="center"/>
    </xf>
    <xf numFmtId="0" fontId="0" fillId="0" borderId="82" xfId="0" applyBorder="1" applyAlignment="1">
      <alignment horizontal="center"/>
    </xf>
    <xf numFmtId="0" fontId="0" fillId="0" borderId="52" xfId="0" applyBorder="1" applyAlignment="1">
      <alignment horizontal="center"/>
    </xf>
    <xf numFmtId="0" fontId="0" fillId="0" borderId="32" xfId="0" applyBorder="1" applyAlignment="1">
      <alignment horizontal="center"/>
    </xf>
    <xf numFmtId="0" fontId="0" fillId="0" borderId="57" xfId="0" applyBorder="1" applyAlignment="1">
      <alignment horizontal="center"/>
    </xf>
    <xf numFmtId="0" fontId="0" fillId="0" borderId="69" xfId="0" pivotButton="1" applyBorder="1" applyAlignment="1">
      <alignment horizontal="center"/>
    </xf>
    <xf numFmtId="0" fontId="0" fillId="0" borderId="83" xfId="0" applyBorder="1"/>
    <xf numFmtId="0" fontId="0" fillId="0" borderId="84" xfId="0" applyBorder="1"/>
    <xf numFmtId="0" fontId="0" fillId="0" borderId="83" xfId="0" applyBorder="1" applyAlignment="1">
      <alignment horizontal="center"/>
    </xf>
    <xf numFmtId="0" fontId="0" fillId="0" borderId="84" xfId="0" applyBorder="1" applyAlignment="1">
      <alignment horizontal="center"/>
    </xf>
    <xf numFmtId="0" fontId="0" fillId="0" borderId="69" xfId="0" applyBorder="1" applyAlignment="1">
      <alignment horizontal="center"/>
    </xf>
    <xf numFmtId="0" fontId="0" fillId="12" borderId="34" xfId="0" applyFill="1" applyBorder="1" applyAlignment="1">
      <alignment horizontal="center"/>
    </xf>
    <xf numFmtId="0" fontId="0" fillId="0" borderId="85" xfId="0" applyBorder="1" applyAlignment="1">
      <alignment horizontal="center"/>
    </xf>
    <xf numFmtId="0" fontId="0" fillId="12" borderId="86" xfId="0" applyFill="1" applyBorder="1" applyAlignment="1">
      <alignment horizontal="center"/>
    </xf>
    <xf numFmtId="0" fontId="0" fillId="0" borderId="87" xfId="0" applyBorder="1" applyAlignment="1">
      <alignment horizontal="center"/>
    </xf>
    <xf numFmtId="0" fontId="10" fillId="0" borderId="69" xfId="0" pivotButton="1" applyFont="1" applyBorder="1" applyAlignment="1">
      <alignment horizontal="center"/>
    </xf>
    <xf numFmtId="0" fontId="0" fillId="9" borderId="34" xfId="0" applyFill="1" applyBorder="1" applyAlignment="1">
      <alignment horizontal="center"/>
    </xf>
    <xf numFmtId="0" fontId="0" fillId="13" borderId="34" xfId="0" applyFill="1" applyBorder="1" applyAlignment="1">
      <alignment horizontal="center"/>
    </xf>
    <xf numFmtId="0" fontId="0" fillId="13" borderId="86" xfId="0" applyFill="1" applyBorder="1" applyAlignment="1">
      <alignment horizontal="center"/>
    </xf>
    <xf numFmtId="0" fontId="0" fillId="9" borderId="87" xfId="0" applyFill="1" applyBorder="1" applyAlignment="1">
      <alignment horizontal="center"/>
    </xf>
    <xf numFmtId="0" fontId="0" fillId="13" borderId="39" xfId="0" applyFill="1" applyBorder="1" applyAlignment="1">
      <alignment horizontal="center"/>
    </xf>
    <xf numFmtId="0" fontId="0" fillId="13" borderId="81" xfId="0" applyFill="1" applyBorder="1" applyAlignment="1">
      <alignment horizontal="center"/>
    </xf>
    <xf numFmtId="0" fontId="0" fillId="0" borderId="81" xfId="0" applyBorder="1" applyAlignment="1">
      <alignment horizontal="center"/>
    </xf>
    <xf numFmtId="0" fontId="0" fillId="14" borderId="0" xfId="0" applyFill="1"/>
    <xf numFmtId="0" fontId="0" fillId="14" borderId="11" xfId="0" applyFill="1" applyBorder="1"/>
    <xf numFmtId="0" fontId="0" fillId="14" borderId="88" xfId="0" applyFill="1" applyBorder="1"/>
    <xf numFmtId="0" fontId="5" fillId="14" borderId="88" xfId="0" applyFont="1" applyFill="1" applyBorder="1"/>
    <xf numFmtId="0" fontId="4" fillId="14" borderId="88" xfId="0" applyFont="1" applyFill="1" applyBorder="1"/>
    <xf numFmtId="0" fontId="0" fillId="14" borderId="13" xfId="0" applyFill="1" applyBorder="1"/>
    <xf numFmtId="0" fontId="3" fillId="2" borderId="20" xfId="0" applyFont="1" applyFill="1" applyBorder="1" applyAlignment="1">
      <alignment horizontal="center"/>
    </xf>
    <xf numFmtId="0" fontId="3" fillId="2" borderId="17" xfId="0" applyFont="1" applyFill="1" applyBorder="1" applyAlignment="1">
      <alignment horizontal="center"/>
    </xf>
    <xf numFmtId="0" fontId="5" fillId="14" borderId="11" xfId="0" applyFont="1" applyFill="1" applyBorder="1" applyAlignment="1">
      <alignment horizontal="center"/>
    </xf>
    <xf numFmtId="0" fontId="5" fillId="14" borderId="88" xfId="0" applyFont="1" applyFill="1" applyBorder="1" applyAlignment="1">
      <alignment horizontal="center"/>
    </xf>
    <xf numFmtId="0" fontId="5" fillId="14" borderId="13" xfId="0" applyFont="1" applyFill="1" applyBorder="1" applyAlignment="1">
      <alignment horizontal="center"/>
    </xf>
    <xf numFmtId="0" fontId="0" fillId="0" borderId="0" xfId="0" applyAlignment="1">
      <alignment horizontal="left" vertical="top" wrapText="1"/>
    </xf>
    <xf numFmtId="0" fontId="3" fillId="0" borderId="54" xfId="0" applyFont="1" applyBorder="1" applyAlignment="1">
      <alignment horizontal="center" vertical="center"/>
    </xf>
    <xf numFmtId="0" fontId="3" fillId="0" borderId="3" xfId="0" applyFont="1" applyBorder="1" applyAlignment="1">
      <alignment horizontal="center" vertical="center"/>
    </xf>
    <xf numFmtId="0" fontId="3" fillId="0" borderId="38" xfId="0" applyFont="1" applyBorder="1" applyAlignment="1">
      <alignment horizontal="center" vertical="center"/>
    </xf>
    <xf numFmtId="0" fontId="3" fillId="0" borderId="4" xfId="0" applyFont="1" applyBorder="1" applyAlignment="1">
      <alignment horizontal="center" vertical="center"/>
    </xf>
    <xf numFmtId="0" fontId="3" fillId="0" borderId="55" xfId="0" applyFont="1" applyBorder="1" applyAlignment="1">
      <alignment horizontal="center" vertical="center"/>
    </xf>
    <xf numFmtId="0" fontId="3" fillId="0" borderId="44" xfId="0" applyFont="1" applyBorder="1" applyAlignment="1">
      <alignment horizontal="center" vertical="center"/>
    </xf>
    <xf numFmtId="0" fontId="3" fillId="0" borderId="56" xfId="0" applyFont="1" applyBorder="1" applyAlignment="1">
      <alignment horizontal="center" vertical="center"/>
    </xf>
    <xf numFmtId="0" fontId="3" fillId="0" borderId="32" xfId="0" applyFont="1" applyBorder="1" applyAlignment="1">
      <alignment horizontal="center" vertical="center"/>
    </xf>
    <xf numFmtId="0" fontId="3" fillId="0" borderId="57" xfId="0" applyFont="1" applyBorder="1" applyAlignment="1">
      <alignment horizontal="center" vertical="center"/>
    </xf>
    <xf numFmtId="0" fontId="3" fillId="0" borderId="35" xfId="0" applyFont="1" applyBorder="1" applyAlignment="1">
      <alignment horizontal="center" vertical="center"/>
    </xf>
    <xf numFmtId="0" fontId="3" fillId="0" borderId="58" xfId="0" applyFont="1" applyBorder="1" applyAlignment="1">
      <alignment horizontal="center" vertical="center"/>
    </xf>
    <xf numFmtId="0" fontId="3" fillId="0" borderId="26" xfId="0" applyFont="1" applyBorder="1" applyAlignment="1">
      <alignment horizontal="center" vertical="center"/>
    </xf>
    <xf numFmtId="0" fontId="3" fillId="0" borderId="59" xfId="0" applyFont="1" applyBorder="1" applyAlignment="1">
      <alignment horizontal="center" vertical="center"/>
    </xf>
    <xf numFmtId="0" fontId="3" fillId="0" borderId="29" xfId="0" applyFont="1" applyBorder="1" applyAlignment="1">
      <alignment horizontal="center" vertical="center"/>
    </xf>
    <xf numFmtId="0" fontId="0" fillId="0" borderId="0" xfId="0" applyAlignment="1">
      <alignment horizontal="left" vertical="top"/>
    </xf>
    <xf numFmtId="0" fontId="6" fillId="0" borderId="51" xfId="0" applyFont="1" applyBorder="1" applyAlignment="1">
      <alignment horizontal="center"/>
    </xf>
    <xf numFmtId="0" fontId="6" fillId="0" borderId="38" xfId="0" applyFont="1" applyBorder="1" applyAlignment="1">
      <alignment horizontal="center"/>
    </xf>
    <xf numFmtId="0" fontId="6" fillId="0" borderId="64" xfId="0" applyFont="1" applyBorder="1" applyAlignment="1">
      <alignment horizontal="center"/>
    </xf>
    <xf numFmtId="0" fontId="3" fillId="16" borderId="0" xfId="0" applyFont="1" applyFill="1" applyAlignment="1">
      <alignment horizontal="center" vertical="center"/>
    </xf>
    <xf numFmtId="0" fontId="0" fillId="0" borderId="89" xfId="0" applyBorder="1"/>
    <xf numFmtId="0" fontId="13" fillId="0" borderId="1" xfId="0" applyFont="1" applyBorder="1" applyAlignment="1">
      <alignment horizont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0" xfId="0" applyAlignment="1">
      <alignment horizontal="center" vertical="center" wrapText="1"/>
    </xf>
    <xf numFmtId="0" fontId="0" fillId="0" borderId="90" xfId="0" applyBorder="1"/>
  </cellXfs>
  <cellStyles count="2">
    <cellStyle name="Normal" xfId="0" builtinId="0"/>
    <cellStyle name="Percent" xfId="1" builtinId="5"/>
  </cellStyles>
  <dxfs count="253">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fill>
        <patternFill>
          <bgColor theme="5" tint="0.39997558519241921"/>
        </patternFill>
      </fill>
    </dxf>
    <dxf>
      <fill>
        <patternFill>
          <bgColor theme="5" tint="0.39997558519241921"/>
        </patternFill>
      </fill>
    </dxf>
    <dxf>
      <fill>
        <patternFill patternType="solid">
          <bgColor theme="5" tint="0.59999389629810485"/>
        </patternFill>
      </fill>
    </dxf>
    <dxf>
      <fill>
        <patternFill patternType="solid">
          <bgColor theme="5" tint="0.59999389629810485"/>
        </patternFill>
      </fill>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border>
        <left style="thick">
          <color rgb="FFFF0000"/>
        </left>
        <right style="thick">
          <color rgb="FFFF0000"/>
        </right>
        <top style="thick">
          <color rgb="FFFF0000"/>
        </top>
        <bottom style="thick">
          <color rgb="FFFF0000"/>
        </bottom>
      </border>
    </dxf>
    <dxf>
      <alignment horizontal="center"/>
    </dxf>
    <dxf>
      <font>
        <b/>
      </font>
    </dxf>
    <dxf>
      <fill>
        <patternFill patternType="solid">
          <bgColor rgb="FFFFFF00"/>
        </patternFill>
      </fill>
    </dxf>
    <dxf>
      <alignment horizontal="center"/>
    </dxf>
    <dxf>
      <alignment horizontal="center"/>
    </dxf>
    <dxf>
      <alignment horizontal="center"/>
    </dxf>
    <dxf>
      <fill>
        <patternFill patternType="solid">
          <bgColor rgb="FFFFFF00"/>
        </patternFill>
      </fill>
    </dxf>
    <dxf>
      <alignment horizontal="center"/>
    </dxf>
    <dxf>
      <alignment horizontal="center"/>
    </dxf>
    <dxf>
      <fill>
        <patternFill patternType="solid">
          <bgColor rgb="FFFFFF00"/>
        </patternFill>
      </fill>
    </dxf>
    <dxf>
      <alignment horizontal="center"/>
    </dxf>
    <dxf>
      <fill>
        <patternFill patternType="solid">
          <bgColor rgb="FFFFFF00"/>
        </patternFill>
      </fill>
    </dxf>
    <dxf>
      <alignment horizontal="center"/>
    </dxf>
    <dxf>
      <alignment horizontal="left"/>
    </dxf>
    <dxf>
      <alignment horizontal="center"/>
    </dxf>
    <dxf>
      <alignment horizontal="center"/>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fill>
        <patternFill patternType="solid">
          <bgColor theme="5" tint="0.59999389629810485"/>
        </patternFill>
      </fill>
    </dxf>
    <dxf>
      <fill>
        <patternFill patternType="solid">
          <bgColor theme="5" tint="0.59999389629810485"/>
        </patternFill>
      </fill>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alignment horizontal="center"/>
    </dxf>
    <dxf>
      <alignment horizontal="center"/>
    </dxf>
    <dxf>
      <fill>
        <patternFill patternType="solid">
          <bgColor rgb="FFFFFF00"/>
        </patternFill>
      </fill>
    </dxf>
    <dxf>
      <alignment horizontal="center"/>
    </dxf>
    <dxf>
      <alignment horizontal="left"/>
    </dxf>
    <dxf>
      <alignment horizontal="center"/>
    </dxf>
    <dxf>
      <alignment horizontal="center"/>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fill>
        <patternFill patternType="solid">
          <bgColor theme="5" tint="0.59999389629810485"/>
        </patternFill>
      </fill>
    </dxf>
    <dxf>
      <fill>
        <patternFill patternType="solid">
          <bgColor theme="5" tint="0.59999389629810485"/>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left"/>
    </dxf>
    <dxf>
      <alignment horizontal="center"/>
    </dxf>
    <dxf>
      <alignment horizontal="center"/>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rgb="FFFFFF00"/>
        </patternFill>
      </fill>
    </dxf>
    <dxf>
      <alignment horizontal="center"/>
    </dxf>
    <dxf>
      <alignment horizontal="center"/>
    </dxf>
    <dxf>
      <alignment horizontal="center"/>
    </dxf>
    <dxf>
      <fill>
        <patternFill patternType="solid">
          <bgColor rgb="FFFFFF00"/>
        </patternFill>
      </fill>
    </dxf>
    <dxf>
      <alignment horizontal="center"/>
    </dxf>
    <dxf>
      <alignment horizontal="center"/>
    </dxf>
    <dxf>
      <alignment horizontal="center"/>
    </dxf>
    <dxf>
      <alignment horizontal="left"/>
    </dxf>
    <dxf>
      <alignment horizontal="center"/>
    </dxf>
    <dxf>
      <alignment horizontal="center"/>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39997558519241921"/>
        </patternFill>
      </fill>
    </dxf>
    <dxf>
      <fill>
        <patternFill patternType="solid">
          <bgColor theme="5" tint="0.39997558519241921"/>
        </patternFill>
      </fill>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border>
        <left style="thick">
          <color theme="5" tint="-0.24994659260841701"/>
        </left>
        <right style="thick">
          <color theme="5" tint="-0.24994659260841701"/>
        </right>
        <top style="thick">
          <color theme="5" tint="-0.24994659260841701"/>
        </top>
        <bottom style="thick">
          <color theme="5" tint="-0.24994659260841701"/>
        </bottom>
      </border>
    </dxf>
    <dxf>
      <fill>
        <patternFill patternType="solid">
          <bgColor rgb="FFFFFF00"/>
        </patternFill>
      </fill>
    </dxf>
    <dxf>
      <alignment horizontal="center"/>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left"/>
    </dxf>
    <dxf>
      <alignment horizontal="center"/>
    </dxf>
    <dxf>
      <alignment horizontal="center"/>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fill>
        <patternFill patternType="solid">
          <bgColor theme="5" tint="0.59999389629810485"/>
        </patternFill>
      </fill>
    </dxf>
    <dxf>
      <fill>
        <patternFill patternType="solid">
          <bgColor theme="5" tint="0.59999389629810485"/>
        </patternFill>
      </fill>
    </dxf>
    <dxf>
      <alignment horizontal="center"/>
    </dxf>
    <dxf>
      <fill>
        <patternFill patternType="solid">
          <bgColor rgb="FFFFFF00"/>
        </patternFill>
      </fill>
    </dxf>
    <dxf>
      <alignment horizontal="center"/>
    </dxf>
    <dxf>
      <alignment horizontal="center"/>
    </dxf>
    <dxf>
      <alignment horizontal="center"/>
    </dxf>
    <dxf>
      <alignment horizontal="center"/>
    </dxf>
    <dxf>
      <fill>
        <patternFill patternType="solid">
          <bgColor rgb="FFFFFF00"/>
        </patternFill>
      </fill>
    </dxf>
    <dxf>
      <alignment horizontal="center"/>
    </dxf>
    <dxf>
      <alignment horizontal="left"/>
    </dxf>
    <dxf>
      <alignment horizontal="center"/>
    </dxf>
    <dxf>
      <alignment horizontal="center"/>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fill>
        <patternFill patternType="solid">
          <bgColor theme="5" tint="0.59999389629810485"/>
        </patternFill>
      </fill>
    </dxf>
    <dxf>
      <fill>
        <patternFill patternType="solid">
          <bgColor theme="5" tint="0.59999389629810485"/>
        </patternFill>
      </fill>
    </dxf>
    <dxf>
      <alignment horizontal="center"/>
    </dxf>
    <dxf>
      <alignment horizontal="center"/>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left"/>
    </dxf>
    <dxf>
      <alignment horizontal="center"/>
    </dxf>
    <dxf>
      <alignment horizontal="center"/>
    </dxf>
    <dxf>
      <font>
        <color theme="4" tint="0.79998168889431442"/>
      </font>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border>
        <left style="thick">
          <color theme="4" tint="-0.499984740745262"/>
        </left>
        <right style="thick">
          <color theme="4" tint="-0.499984740745262"/>
        </right>
        <top style="thick">
          <color theme="4" tint="-0.499984740745262"/>
        </top>
        <bottom style="thick">
          <color theme="4" tint="-0.499984740745262"/>
        </bottom>
      </border>
    </dxf>
    <dxf>
      <fill>
        <patternFill patternType="solid">
          <bgColor theme="5" tint="0.59999389629810485"/>
        </patternFill>
      </fill>
    </dxf>
    <dxf>
      <fill>
        <patternFill patternType="solid">
          <bgColor theme="5" tint="0.59999389629810485"/>
        </patternFill>
      </fill>
    </dxf>
    <dxf>
      <fill>
        <patternFill patternType="solid">
          <bgColor theme="5" tint="0.39997558519241921"/>
        </patternFill>
      </fill>
    </dxf>
    <dxf>
      <fill>
        <patternFill patternType="solid">
          <bgColor theme="5" tint="0.39997558519241921"/>
        </patternFill>
      </fill>
    </dxf>
    <dxf>
      <fill>
        <patternFill patternType="solid">
          <bgColor rgb="FFFFFF00"/>
        </patternFill>
      </fill>
    </dxf>
    <dxf>
      <alignment horizontal="center"/>
    </dxf>
    <dxf>
      <fill>
        <patternFill patternType="solid">
          <bgColor rgb="FFFFFF00"/>
        </patternFill>
      </fill>
    </dxf>
    <dxf>
      <alignment horizontal="center"/>
    </dxf>
    <dxf>
      <alignment horizontal="center"/>
    </dxf>
    <dxf>
      <alignment horizontal="center"/>
    </dxf>
    <dxf>
      <alignment horizontal="left"/>
    </dxf>
    <dxf>
      <alignment horizontal="center"/>
    </dxf>
    <dxf>
      <alignment horizontal="center"/>
    </dxf>
    <dxf>
      <font>
        <b val="0"/>
        <i val="0"/>
        <strike val="0"/>
        <condense val="0"/>
        <extend val="0"/>
        <outline val="0"/>
        <shadow val="0"/>
        <u val="none"/>
        <vertAlign val="baseline"/>
        <sz val="12"/>
        <color theme="1"/>
        <name val="Calibri"/>
        <family val="2"/>
        <scheme val="minor"/>
      </font>
      <numFmt numFmtId="0" formatCode="General"/>
      <fill>
        <patternFill>
          <bgColor theme="7" tint="0.79998168889431442"/>
        </patternFill>
      </fill>
      <alignment horizontal="center" vertical="bottom" textRotation="0" wrapText="0" indent="0" justifyLastLine="0" shrinkToFit="0" readingOrder="0"/>
      <border diagonalUp="0" diagonalDown="0" outline="0">
        <left/>
        <right style="thin">
          <color theme="8"/>
        </right>
        <top style="thin">
          <color theme="8"/>
        </top>
        <bottom/>
      </border>
    </dxf>
    <dxf>
      <font>
        <b val="0"/>
        <i val="0"/>
        <strike val="0"/>
        <condense val="0"/>
        <extend val="0"/>
        <outline val="0"/>
        <shadow val="0"/>
        <u val="none"/>
        <vertAlign val="baseline"/>
        <sz val="12"/>
        <color theme="1"/>
        <name val="Calibri"/>
        <family val="2"/>
        <scheme val="minor"/>
      </font>
      <border diagonalUp="0" diagonalDown="0" outline="0">
        <left/>
        <right/>
        <top style="thin">
          <color theme="8"/>
        </top>
        <bottom/>
      </border>
    </dxf>
    <dxf>
      <font>
        <b val="0"/>
        <i val="0"/>
        <strike val="0"/>
        <condense val="0"/>
        <extend val="0"/>
        <outline val="0"/>
        <shadow val="0"/>
        <u val="none"/>
        <vertAlign val="baseline"/>
        <sz val="12"/>
        <color theme="1"/>
        <name val="Calibri"/>
        <family val="2"/>
        <scheme val="minor"/>
      </font>
      <numFmt numFmtId="164" formatCode="_-[$R$-416]\ * #,##0.00_-;\-[$R$-416]\ * #,##0.00_-;_-[$R$-416]\ * &quot;-&quot;??_-;_-@_-"/>
      <border diagonalUp="0" diagonalDown="0" outline="0">
        <left/>
        <right/>
        <top style="thin">
          <color theme="8"/>
        </top>
        <bottom/>
      </border>
    </dxf>
    <dxf>
      <font>
        <b val="0"/>
        <i val="0"/>
        <strike val="0"/>
        <condense val="0"/>
        <extend val="0"/>
        <outline val="0"/>
        <shadow val="0"/>
        <u val="none"/>
        <vertAlign val="baseline"/>
        <sz val="12"/>
        <color theme="1"/>
        <name val="Calibri"/>
        <family val="2"/>
        <scheme val="minor"/>
      </font>
      <fill>
        <patternFill>
          <bgColor theme="7" tint="0.79998168889431442"/>
        </patternFill>
      </fill>
      <border diagonalUp="0" diagonalDown="0" outline="0">
        <left/>
        <right style="thin">
          <color theme="8"/>
        </right>
        <top style="thin">
          <color theme="8"/>
        </top>
        <bottom/>
      </border>
    </dxf>
    <dxf>
      <font>
        <b val="0"/>
        <i val="0"/>
        <strike val="0"/>
        <condense val="0"/>
        <extend val="0"/>
        <outline val="0"/>
        <shadow val="0"/>
        <u val="none"/>
        <vertAlign val="baseline"/>
        <sz val="12"/>
        <color theme="1"/>
        <name val="Calibri"/>
        <family val="2"/>
        <scheme val="minor"/>
      </font>
      <fill>
        <patternFill>
          <bgColor theme="7" tint="0.79998168889431442"/>
        </patternFill>
      </fill>
      <border diagonalUp="0" diagonalDown="0" outline="0">
        <left/>
        <right style="thin">
          <color theme="8"/>
        </right>
        <top style="thin">
          <color theme="8"/>
        </top>
        <bottom/>
      </border>
    </dxf>
    <dxf>
      <font>
        <b val="0"/>
        <i val="0"/>
        <strike val="0"/>
        <condense val="0"/>
        <extend val="0"/>
        <outline val="0"/>
        <shadow val="0"/>
        <u val="none"/>
        <vertAlign val="baseline"/>
        <sz val="12"/>
        <color theme="1"/>
        <name val="Calibri"/>
        <family val="2"/>
        <scheme val="minor"/>
      </font>
      <fill>
        <patternFill>
          <bgColor theme="7" tint="0.79998168889431442"/>
        </patternFill>
      </fill>
      <border diagonalUp="0" diagonalDown="0" outline="0">
        <left/>
        <right style="thin">
          <color theme="8"/>
        </right>
        <top style="thin">
          <color theme="8"/>
        </top>
        <bottom/>
      </border>
    </dxf>
    <dxf>
      <font>
        <b val="0"/>
        <i val="0"/>
        <strike val="0"/>
        <condense val="0"/>
        <extend val="0"/>
        <outline val="0"/>
        <shadow val="0"/>
        <u val="none"/>
        <vertAlign val="baseline"/>
        <sz val="12"/>
        <color theme="1"/>
        <name val="Calibri"/>
        <family val="2"/>
        <scheme val="minor"/>
      </font>
      <fill>
        <patternFill>
          <bgColor theme="7" tint="0.79998168889431442"/>
        </patternFill>
      </fill>
      <border diagonalUp="0" diagonalDown="0" outline="0">
        <left/>
        <right style="thin">
          <color theme="8"/>
        </right>
        <top style="thin">
          <color theme="8"/>
        </top>
        <bottom/>
      </border>
    </dxf>
    <dxf>
      <font>
        <b val="0"/>
        <i val="0"/>
        <strike val="0"/>
        <condense val="0"/>
        <extend val="0"/>
        <outline val="0"/>
        <shadow val="0"/>
        <u val="none"/>
        <vertAlign val="baseline"/>
        <sz val="12"/>
        <color theme="1"/>
        <name val="Calibri"/>
        <family val="2"/>
        <scheme val="minor"/>
      </font>
      <fill>
        <patternFill>
          <bgColor theme="7" tint="0.79998168889431442"/>
        </patternFill>
      </fill>
      <border diagonalUp="0" diagonalDown="0" outline="0">
        <left style="thin">
          <color theme="8"/>
        </left>
        <right style="thin">
          <color theme="8"/>
        </right>
        <top style="thin">
          <color theme="8"/>
        </top>
        <bottom/>
      </border>
    </dxf>
    <dxf>
      <font>
        <b val="0"/>
        <i val="0"/>
        <strike val="0"/>
        <condense val="0"/>
        <extend val="0"/>
        <outline val="0"/>
        <shadow val="0"/>
        <u val="none"/>
        <vertAlign val="baseline"/>
        <sz val="12"/>
        <color theme="1"/>
        <name val="Calibri"/>
        <family val="2"/>
        <scheme val="minor"/>
      </font>
      <border diagonalUp="0" diagonalDown="0" outline="0">
        <left/>
        <right style="thin">
          <color theme="8"/>
        </right>
        <top style="thin">
          <color theme="8"/>
        </top>
        <bottom/>
      </border>
    </dxf>
    <dxf>
      <border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fill>
        <patternFill patternType="solid">
          <fgColor indexed="64"/>
          <bgColor theme="4" tint="0.79998168889431442"/>
        </patternFill>
      </fill>
      <border diagonalUp="0" diagonalDown="0" outline="0">
        <left style="thin">
          <color theme="8"/>
        </left>
        <right style="thin">
          <color theme="8"/>
        </right>
        <top/>
        <bottom/>
      </border>
    </dxf>
  </dxfs>
  <tableStyles count="1" defaultTableStyle="TableStyleMedium2" defaultPivotStyle="PivotStyleLight16">
    <tableStyle name="Invisible" pivot="0" table="0" count="0" xr9:uid="{00000000-0011-0000-FFFF-FFFF00000000}"/>
  </tableStyles>
  <colors>
    <mruColors>
      <color rgb="FF355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11.xml.rels><?xml version="1.0" encoding="UTF-8" standalone="yes"?>
<Relationships xmlns="http://schemas.openxmlformats.org/package/2006/relationships"><Relationship Id="rId1" Type="http://schemas.openxmlformats.org/officeDocument/2006/relationships/themeOverride" Target="../theme/themeOverrid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Qtd. Clientes</a:t>
            </a:r>
          </a:p>
        </c:rich>
      </c:tx>
      <c:overlay val="0"/>
      <c:spPr>
        <a:noFill/>
        <a:ln>
          <a:noFill/>
        </a:ln>
        <a:effectLst/>
      </c:spPr>
    </c:title>
    <c:autoTitleDeleted val="0"/>
    <c:pivotFmts>
      <c:pivotFmt>
        <c:idx val="0"/>
        <c:spPr>
          <a:solidFill>
            <a:srgbClr val="0070C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61E2D"/>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4472C4"/>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solidFill>
            <a:srgbClr val="0070C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a:outerShdw blurRad="57150" dist="19050" dir="5400000" algn="ctr" rotWithShape="0">
              <a:srgbClr val="000000">
                <a:alpha val="63000"/>
              </a:srgbClr>
            </a:outerShdw>
          </a:effectLst>
        </c:spPr>
      </c:pivotFmt>
      <c:pivotFmt>
        <c:idx val="8"/>
        <c:spPr>
          <a:solidFill>
            <a:srgbClr val="0070C0"/>
          </a:soli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'Análise Uni'!$C$9:$C$10</c:f>
              <c:strCache>
                <c:ptCount val="1"/>
                <c:pt idx="0">
                  <c:v>Qtd. Clientes</c:v>
                </c:pt>
              </c:strCache>
            </c:strRef>
          </c:tx>
          <c:spPr>
            <a:solidFill>
              <a:srgbClr val="0070C0"/>
            </a:solidFill>
          </c:spPr>
          <c:dPt>
            <c:idx val="0"/>
            <c:bubble3D val="0"/>
            <c:spPr>
              <a:solidFill>
                <a:srgbClr val="F61E2D"/>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861E-4E7B-9A33-D1BD00C08DCA}"/>
              </c:ext>
            </c:extLst>
          </c:dPt>
          <c:dPt>
            <c:idx val="1"/>
            <c:bubble3D val="0"/>
            <c:extLst>
              <c:ext xmlns:c16="http://schemas.microsoft.com/office/drawing/2014/chart" uri="{C3380CC4-5D6E-409C-BE32-E72D297353CC}">
                <c16:uniqueId val="{00000001-861E-4E7B-9A33-D1BD00C08DCA}"/>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61E-4E7B-9A33-D1BD00C08DC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'Análise Uni'!$B$11:$B$12</c:f>
              <c:strCache>
                <c:ptCount val="1"/>
                <c:pt idx="0">
                  <c:v>Inadimplente</c:v>
                </c:pt>
              </c:strCache>
            </c:strRef>
          </c:cat>
          <c:val>
            <c:numRef>
              <c:f>'Análise Uni'!$C$11:$C$12</c:f>
              <c:numCache>
                <c:formatCode>General</c:formatCode>
                <c:ptCount val="1"/>
                <c:pt idx="0">
                  <c:v>300</c:v>
                </c:pt>
              </c:numCache>
            </c:numRef>
          </c:val>
          <c:extLst>
            <c:ext xmlns:c16="http://schemas.microsoft.com/office/drawing/2014/chart" uri="{C3380CC4-5D6E-409C-BE32-E72D297353CC}">
              <c16:uniqueId val="{00000003-861E-4E7B-9A33-D1BD00C08DCA}"/>
            </c:ext>
          </c:extLst>
        </c:ser>
        <c:ser>
          <c:idx val="1"/>
          <c:order val="1"/>
          <c:tx>
            <c:strRef>
              <c:f>'Análise Uni'!$D$9:$D$10</c:f>
              <c:strCache>
                <c:ptCount val="1"/>
                <c:pt idx="0">
                  <c:v>% Clientes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861E-4E7B-9A33-D1BD00C08DCA}"/>
              </c:ext>
            </c:extLst>
          </c:dPt>
          <c:dPt>
            <c:idx val="1"/>
            <c:bubble3D val="0"/>
            <c:extLst>
              <c:ext xmlns:c16="http://schemas.microsoft.com/office/drawing/2014/chart" uri="{C3380CC4-5D6E-409C-BE32-E72D297353CC}">
                <c16:uniqueId val="{00000005-861E-4E7B-9A33-D1BD00C08D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'Análise Uni'!$B$11:$B$12</c:f>
              <c:strCache>
                <c:ptCount val="1"/>
                <c:pt idx="0">
                  <c:v>Inadimplente</c:v>
                </c:pt>
              </c:strCache>
            </c:strRef>
          </c:cat>
          <c:val>
            <c:numRef>
              <c:f>'Análise Uni'!$D$11:$D$12</c:f>
              <c:numCache>
                <c:formatCode>0.00%</c:formatCode>
                <c:ptCount val="1"/>
                <c:pt idx="0">
                  <c:v>1</c:v>
                </c:pt>
              </c:numCache>
            </c:numRef>
          </c:val>
          <c:extLst>
            <c:ext xmlns:c16="http://schemas.microsoft.com/office/drawing/2014/chart" uri="{C3380CC4-5D6E-409C-BE32-E72D297353CC}">
              <c16:uniqueId val="{00000007-861E-4E7B-9A33-D1BD00C08DCA}"/>
            </c:ext>
          </c:extLst>
        </c:ser>
        <c:ser>
          <c:idx val="2"/>
          <c:order val="2"/>
          <c:tx>
            <c:strRef>
              <c:f>'Análise Uni'!$E$9:$E$10</c:f>
              <c:strCache>
                <c:ptCount val="1"/>
                <c:pt idx="0">
                  <c:v>%Clientes Acum.</c:v>
                </c:pt>
              </c:strCache>
            </c:strRef>
          </c:tx>
          <c:spPr>
            <a:solidFill>
              <a:srgbClr val="0070C0"/>
            </a:solidFill>
          </c:spPr>
          <c:dPt>
            <c:idx val="0"/>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861E-4E7B-9A33-D1BD00C08DCA}"/>
              </c:ext>
            </c:extLst>
          </c:dPt>
          <c:dPt>
            <c:idx val="1"/>
            <c:bubble3D val="0"/>
            <c:extLst>
              <c:ext xmlns:c16="http://schemas.microsoft.com/office/drawing/2014/chart" uri="{C3380CC4-5D6E-409C-BE32-E72D297353CC}">
                <c16:uniqueId val="{00000009-861E-4E7B-9A33-D1BD00C08D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'Análise Uni'!$B$11:$B$12</c:f>
              <c:strCache>
                <c:ptCount val="1"/>
                <c:pt idx="0">
                  <c:v>Inadimplente</c:v>
                </c:pt>
              </c:strCache>
            </c:strRef>
          </c:cat>
          <c:val>
            <c:numRef>
              <c:f>'Análise Uni'!$E$11:$E$12</c:f>
              <c:numCache>
                <c:formatCode>0.00%</c:formatCode>
                <c:ptCount val="1"/>
                <c:pt idx="0">
                  <c:v>1</c:v>
                </c:pt>
              </c:numCache>
            </c:numRef>
          </c:val>
          <c:extLst>
            <c:ext xmlns:c16="http://schemas.microsoft.com/office/drawing/2014/chart" uri="{C3380CC4-5D6E-409C-BE32-E72D297353CC}">
              <c16:uniqueId val="{0000000B-861E-4E7B-9A33-D1BD00C08DCA}"/>
            </c:ext>
          </c:extLst>
        </c:ser>
        <c:dLbls>
          <c:showLegendKey val="0"/>
          <c:showVal val="0"/>
          <c:showCatName val="0"/>
          <c:showSerName val="0"/>
          <c:showPercent val="0"/>
          <c:showBubbleSize val="0"/>
          <c:showLeaderLines val="1"/>
        </c:dLbls>
        <c:firstSliceAng val="0"/>
      </c:pieChart>
      <c:spPr>
        <a:noFill/>
        <a:ln w="25400">
          <a:noFill/>
        </a:ln>
      </c:spPr>
    </c:plotArea>
    <c:legend>
      <c:legendPos val="b"/>
      <c:legendEntry>
        <c:idx val="0"/>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pt-BR"/>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Uni!PivotTable5</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Pareto - Clientes X Faixa Etária </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 Uni'!$K$9:$K$10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Uni'!$J$11:$J$14</c:f>
              <c:strCache>
                <c:ptCount val="3"/>
                <c:pt idx="0">
                  <c:v>19-33</c:v>
                </c:pt>
                <c:pt idx="1">
                  <c:v>34-48</c:v>
                </c:pt>
                <c:pt idx="2">
                  <c:v>&gt;49</c:v>
                </c:pt>
              </c:strCache>
            </c:strRef>
          </c:cat>
          <c:val>
            <c:numRef>
              <c:f>'Análise Uni'!$K$11:$K$14</c:f>
              <c:numCache>
                <c:formatCode>General</c:formatCode>
                <c:ptCount val="3"/>
                <c:pt idx="0">
                  <c:v>181</c:v>
                </c:pt>
                <c:pt idx="1">
                  <c:v>84</c:v>
                </c:pt>
                <c:pt idx="2">
                  <c:v>35</c:v>
                </c:pt>
              </c:numCache>
            </c:numRef>
          </c:val>
          <c:extLst>
            <c:ext xmlns:c16="http://schemas.microsoft.com/office/drawing/2014/chart" uri="{C3380CC4-5D6E-409C-BE32-E72D297353CC}">
              <c16:uniqueId val="{00000000-5E91-4FB9-A140-E5D80E6B792A}"/>
            </c:ext>
          </c:extLst>
        </c:ser>
        <c:ser>
          <c:idx val="1"/>
          <c:order val="1"/>
          <c:tx>
            <c:strRef>
              <c:f>'Análise Uni'!$L$9:$L$10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Uni'!$J$11:$J$14</c:f>
              <c:strCache>
                <c:ptCount val="3"/>
                <c:pt idx="0">
                  <c:v>19-33</c:v>
                </c:pt>
                <c:pt idx="1">
                  <c:v>34-48</c:v>
                </c:pt>
                <c:pt idx="2">
                  <c:v>&gt;49</c:v>
                </c:pt>
              </c:strCache>
            </c:strRef>
          </c:cat>
          <c:val>
            <c:numRef>
              <c:f>'Análise Uni'!$L$11:$L$14</c:f>
              <c:numCache>
                <c:formatCode>0.00%</c:formatCode>
                <c:ptCount val="3"/>
                <c:pt idx="0">
                  <c:v>0.60333333333333339</c:v>
                </c:pt>
                <c:pt idx="1">
                  <c:v>0.28000000000000003</c:v>
                </c:pt>
                <c:pt idx="2">
                  <c:v>0.11666666666666667</c:v>
                </c:pt>
              </c:numCache>
            </c:numRef>
          </c:val>
          <c:extLst>
            <c:ext xmlns:c16="http://schemas.microsoft.com/office/drawing/2014/chart" uri="{C3380CC4-5D6E-409C-BE32-E72D297353CC}">
              <c16:uniqueId val="{00000001-5E91-4FB9-A140-E5D80E6B792A}"/>
            </c:ext>
          </c:extLst>
        </c:ser>
        <c:dLbls>
          <c:showLegendKey val="0"/>
          <c:showVal val="0"/>
          <c:showCatName val="0"/>
          <c:showSerName val="0"/>
          <c:showPercent val="0"/>
          <c:showBubbleSize val="0"/>
        </c:dLbls>
        <c:gapWidth val="219"/>
        <c:overlap val="100"/>
        <c:axId val="1456334752"/>
        <c:axId val="1"/>
      </c:barChart>
      <c:lineChart>
        <c:grouping val="standard"/>
        <c:varyColors val="0"/>
        <c:ser>
          <c:idx val="2"/>
          <c:order val="2"/>
          <c:tx>
            <c:strRef>
              <c:f>'Análise Uni'!$M$9:$M$10</c:f>
              <c:strCache>
                <c:ptCount val="1"/>
                <c:pt idx="0">
                  <c:v>%Clientes Acum.</c:v>
                </c:pt>
              </c:strCache>
            </c:strRef>
          </c:tx>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'Análise Uni'!$J$11:$J$14</c:f>
              <c:strCache>
                <c:ptCount val="3"/>
                <c:pt idx="0">
                  <c:v>19-33</c:v>
                </c:pt>
                <c:pt idx="1">
                  <c:v>34-48</c:v>
                </c:pt>
                <c:pt idx="2">
                  <c:v>&gt;49</c:v>
                </c:pt>
              </c:strCache>
            </c:strRef>
          </c:cat>
          <c:val>
            <c:numRef>
              <c:f>'Análise Uni'!$M$11:$M$14</c:f>
              <c:numCache>
                <c:formatCode>0.00%</c:formatCode>
                <c:ptCount val="3"/>
                <c:pt idx="0">
                  <c:v>0.60333333333333339</c:v>
                </c:pt>
                <c:pt idx="1">
                  <c:v>0.8833333333333333</c:v>
                </c:pt>
                <c:pt idx="2">
                  <c:v>1</c:v>
                </c:pt>
              </c:numCache>
            </c:numRef>
          </c:val>
          <c:smooth val="0"/>
          <c:extLst>
            <c:ext xmlns:c16="http://schemas.microsoft.com/office/drawing/2014/chart" uri="{C3380CC4-5D6E-409C-BE32-E72D297353CC}">
              <c16:uniqueId val="{00000002-5E91-4FB9-A140-E5D80E6B792A}"/>
            </c:ext>
          </c:extLst>
        </c:ser>
        <c:dLbls>
          <c:showLegendKey val="0"/>
          <c:showVal val="0"/>
          <c:showCatName val="0"/>
          <c:showSerName val="0"/>
          <c:showPercent val="0"/>
          <c:showBubbleSize val="0"/>
        </c:dLbls>
        <c:marker val="1"/>
        <c:smooth val="0"/>
        <c:axId val="3"/>
        <c:axId val="4"/>
      </c:lineChart>
      <c:catAx>
        <c:axId val="1456334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
        <c:crosses val="autoZero"/>
        <c:auto val="0"/>
        <c:lblAlgn val="ctr"/>
        <c:lblOffset val="100"/>
        <c:noMultiLvlLbl val="0"/>
      </c:catAx>
      <c:valAx>
        <c:axId val="1"/>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456334752"/>
        <c:crosses val="autoZero"/>
        <c:crossBetween val="between"/>
      </c:valAx>
      <c:catAx>
        <c:axId val="3"/>
        <c:scaling>
          <c:orientation val="minMax"/>
        </c:scaling>
        <c:delete val="1"/>
        <c:axPos val="b"/>
        <c:numFmt formatCode="General" sourceLinked="1"/>
        <c:majorTickMark val="out"/>
        <c:minorTickMark val="none"/>
        <c:tickLblPos val="nextTo"/>
        <c:crossAx val="4"/>
        <c:crosses val="autoZero"/>
        <c:auto val="0"/>
        <c:lblAlgn val="ctr"/>
        <c:lblOffset val="100"/>
        <c:noMultiLvlLbl val="0"/>
      </c:catAx>
      <c:valAx>
        <c:axId val="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3"/>
        <c:crosses val="max"/>
        <c:crossBetween val="between"/>
      </c:valAx>
      <c:spPr>
        <a:noFill/>
        <a:ln w="25400">
          <a:noFill/>
        </a:ln>
      </c:spPr>
    </c:plotArea>
    <c:plotVisOnly val="1"/>
    <c:dispBlanksAs val="gap"/>
    <c:showDLblsOverMax val="0"/>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Qtd. Clientes</a:t>
            </a:r>
          </a:p>
        </c:rich>
      </c:tx>
      <c:overlay val="0"/>
      <c:spPr>
        <a:noFill/>
        <a:ln>
          <a:noFill/>
        </a:ln>
        <a:effectLst/>
      </c:spPr>
    </c:title>
    <c:autoTitleDeleted val="0"/>
    <c:pivotFmts>
      <c:pivotFmt>
        <c:idx val="0"/>
        <c:spPr>
          <a:solidFill>
            <a:srgbClr val="0070C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70C0"/>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F963B9"/>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pt-BR"/>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solidFill>
            <a:srgbClr val="0070C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a:outerShdw blurRad="57150" dist="19050" dir="5400000" algn="ctr" rotWithShape="0">
              <a:srgbClr val="000000">
                <a:alpha val="63000"/>
              </a:srgbClr>
            </a:outerShdw>
          </a:effectLst>
        </c:spPr>
      </c:pivotFmt>
      <c:pivotFmt>
        <c:idx val="8"/>
        <c:spPr>
          <a:solidFill>
            <a:srgbClr val="0070C0"/>
          </a:soli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'Análise Uni'!$S$9:$S$10</c:f>
              <c:strCache>
                <c:ptCount val="1"/>
                <c:pt idx="0">
                  <c:v>Qtd. Clientes</c:v>
                </c:pt>
              </c:strCache>
            </c:strRef>
          </c:tx>
          <c:spPr>
            <a:solidFill>
              <a:srgbClr val="0070C0"/>
            </a:solidFill>
          </c:spPr>
          <c:dPt>
            <c:idx val="0"/>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5964-4B69-91FE-65A4A485E576}"/>
              </c:ext>
            </c:extLst>
          </c:dPt>
          <c:dPt>
            <c:idx val="1"/>
            <c:bubble3D val="0"/>
            <c:spPr>
              <a:solidFill>
                <a:srgbClr val="F963B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964-4B69-91FE-65A4A485E576}"/>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5964-4B69-91FE-65A4A485E576}"/>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pt-BR"/>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964-4B69-91FE-65A4A485E57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'Análise Uni'!$R$11:$R$13</c:f>
              <c:strCache>
                <c:ptCount val="2"/>
                <c:pt idx="0">
                  <c:v>Masculino</c:v>
                </c:pt>
                <c:pt idx="1">
                  <c:v>Feminino</c:v>
                </c:pt>
              </c:strCache>
            </c:strRef>
          </c:cat>
          <c:val>
            <c:numRef>
              <c:f>'Análise Uni'!$S$11:$S$13</c:f>
              <c:numCache>
                <c:formatCode>General</c:formatCode>
                <c:ptCount val="2"/>
                <c:pt idx="0">
                  <c:v>109</c:v>
                </c:pt>
                <c:pt idx="1">
                  <c:v>191</c:v>
                </c:pt>
              </c:numCache>
            </c:numRef>
          </c:val>
          <c:extLst>
            <c:ext xmlns:c16="http://schemas.microsoft.com/office/drawing/2014/chart" uri="{C3380CC4-5D6E-409C-BE32-E72D297353CC}">
              <c16:uniqueId val="{00000003-5964-4B69-91FE-65A4A485E576}"/>
            </c:ext>
          </c:extLst>
        </c:ser>
        <c:ser>
          <c:idx val="1"/>
          <c:order val="1"/>
          <c:tx>
            <c:strRef>
              <c:f>'Análise Uni'!$T$9:$T$10</c:f>
              <c:strCache>
                <c:ptCount val="1"/>
                <c:pt idx="0">
                  <c:v>% Clientes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5964-4B69-91FE-65A4A485E57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964-4B69-91FE-65A4A485E5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'Análise Uni'!$R$11:$R$13</c:f>
              <c:strCache>
                <c:ptCount val="2"/>
                <c:pt idx="0">
                  <c:v>Masculino</c:v>
                </c:pt>
                <c:pt idx="1">
                  <c:v>Feminino</c:v>
                </c:pt>
              </c:strCache>
            </c:strRef>
          </c:cat>
          <c:val>
            <c:numRef>
              <c:f>'Análise Uni'!$T$11:$T$13</c:f>
              <c:numCache>
                <c:formatCode>0.00%</c:formatCode>
                <c:ptCount val="2"/>
                <c:pt idx="0">
                  <c:v>0.36333333333333334</c:v>
                </c:pt>
                <c:pt idx="1">
                  <c:v>0.63666666666666671</c:v>
                </c:pt>
              </c:numCache>
            </c:numRef>
          </c:val>
          <c:extLst>
            <c:ext xmlns:c16="http://schemas.microsoft.com/office/drawing/2014/chart" uri="{C3380CC4-5D6E-409C-BE32-E72D297353CC}">
              <c16:uniqueId val="{00000007-5964-4B69-91FE-65A4A485E576}"/>
            </c:ext>
          </c:extLst>
        </c:ser>
        <c:ser>
          <c:idx val="2"/>
          <c:order val="2"/>
          <c:tx>
            <c:strRef>
              <c:f>'Análise Uni'!$U$9:$U$10</c:f>
              <c:strCache>
                <c:ptCount val="1"/>
                <c:pt idx="0">
                  <c:v>%Clientes Acum.</c:v>
                </c:pt>
              </c:strCache>
            </c:strRef>
          </c:tx>
          <c:spPr>
            <a:solidFill>
              <a:srgbClr val="0070C0"/>
            </a:solidFill>
          </c:spPr>
          <c:dPt>
            <c:idx val="0"/>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5964-4B69-91FE-65A4A485E576}"/>
              </c:ext>
            </c:extLst>
          </c:dPt>
          <c:dPt>
            <c:idx val="1"/>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964-4B69-91FE-65A4A485E5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'Análise Uni'!$R$11:$R$13</c:f>
              <c:strCache>
                <c:ptCount val="2"/>
                <c:pt idx="0">
                  <c:v>Masculino</c:v>
                </c:pt>
                <c:pt idx="1">
                  <c:v>Feminino</c:v>
                </c:pt>
              </c:strCache>
            </c:strRef>
          </c:cat>
          <c:val>
            <c:numRef>
              <c:f>'Análise Uni'!$U$11:$U$13</c:f>
              <c:numCache>
                <c:formatCode>0.00%</c:formatCode>
                <c:ptCount val="2"/>
                <c:pt idx="0">
                  <c:v>0.36333333333333334</c:v>
                </c:pt>
                <c:pt idx="1">
                  <c:v>1</c:v>
                </c:pt>
              </c:numCache>
            </c:numRef>
          </c:val>
          <c:extLst>
            <c:ext xmlns:c16="http://schemas.microsoft.com/office/drawing/2014/chart" uri="{C3380CC4-5D6E-409C-BE32-E72D297353CC}">
              <c16:uniqueId val="{0000000B-5964-4B69-91FE-65A4A485E576}"/>
            </c:ext>
          </c:extLst>
        </c:ser>
        <c:dLbls>
          <c:showLegendKey val="0"/>
          <c:showVal val="0"/>
          <c:showCatName val="0"/>
          <c:showSerName val="0"/>
          <c:showPercent val="0"/>
          <c:showBubbleSize val="0"/>
          <c:showLeaderLines val="1"/>
        </c:dLbls>
        <c:firstSliceAng val="0"/>
      </c:pieChart>
      <c:spPr>
        <a:noFill/>
        <a:ln w="25400">
          <a:noFill/>
        </a:ln>
      </c:spPr>
    </c:plotArea>
    <c:legend>
      <c:legendPos val="b"/>
      <c:legendEntry>
        <c:idx val="0"/>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pt-BR"/>
          </a:p>
        </c:txPr>
      </c:legendEntry>
      <c:legendEntry>
        <c:idx val="1"/>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pt-BR"/>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Uni!PivotTable7</c:name>
    <c:fmtId val="1"/>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Pareto - Escolaridade</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9"/>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5"/>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 Uni'!$AA$9:$AA$10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Uni'!$Z$11:$Z$14</c:f>
              <c:strCache>
                <c:ptCount val="3"/>
                <c:pt idx="0">
                  <c:v>Ensino Medio</c:v>
                </c:pt>
                <c:pt idx="1">
                  <c:v>Graduacao</c:v>
                </c:pt>
                <c:pt idx="2">
                  <c:v>Pos Graduacao</c:v>
                </c:pt>
              </c:strCache>
            </c:strRef>
          </c:cat>
          <c:val>
            <c:numRef>
              <c:f>'Análise Uni'!$AA$11:$AA$14</c:f>
              <c:numCache>
                <c:formatCode>General</c:formatCode>
                <c:ptCount val="3"/>
                <c:pt idx="0">
                  <c:v>58</c:v>
                </c:pt>
                <c:pt idx="1">
                  <c:v>186</c:v>
                </c:pt>
                <c:pt idx="2">
                  <c:v>56</c:v>
                </c:pt>
              </c:numCache>
            </c:numRef>
          </c:val>
          <c:extLst>
            <c:ext xmlns:c16="http://schemas.microsoft.com/office/drawing/2014/chart" uri="{C3380CC4-5D6E-409C-BE32-E72D297353CC}">
              <c16:uniqueId val="{00000000-13EC-4659-8D20-7A5F8EF53C1A}"/>
            </c:ext>
          </c:extLst>
        </c:ser>
        <c:ser>
          <c:idx val="1"/>
          <c:order val="1"/>
          <c:tx>
            <c:strRef>
              <c:f>'Análise Uni'!$AB$9:$AB$10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Uni'!$Z$11:$Z$14</c:f>
              <c:strCache>
                <c:ptCount val="3"/>
                <c:pt idx="0">
                  <c:v>Ensino Medio</c:v>
                </c:pt>
                <c:pt idx="1">
                  <c:v>Graduacao</c:v>
                </c:pt>
                <c:pt idx="2">
                  <c:v>Pos Graduacao</c:v>
                </c:pt>
              </c:strCache>
            </c:strRef>
          </c:cat>
          <c:val>
            <c:numRef>
              <c:f>'Análise Uni'!$AB$11:$AB$14</c:f>
              <c:numCache>
                <c:formatCode>0.00%</c:formatCode>
                <c:ptCount val="3"/>
                <c:pt idx="0">
                  <c:v>0.19333333333333333</c:v>
                </c:pt>
                <c:pt idx="1">
                  <c:v>0.62</c:v>
                </c:pt>
                <c:pt idx="2">
                  <c:v>0.18666666666666668</c:v>
                </c:pt>
              </c:numCache>
            </c:numRef>
          </c:val>
          <c:extLst>
            <c:ext xmlns:c16="http://schemas.microsoft.com/office/drawing/2014/chart" uri="{C3380CC4-5D6E-409C-BE32-E72D297353CC}">
              <c16:uniqueId val="{00000001-13EC-4659-8D20-7A5F8EF53C1A}"/>
            </c:ext>
          </c:extLst>
        </c:ser>
        <c:dLbls>
          <c:showLegendKey val="0"/>
          <c:showVal val="0"/>
          <c:showCatName val="0"/>
          <c:showSerName val="0"/>
          <c:showPercent val="0"/>
          <c:showBubbleSize val="0"/>
        </c:dLbls>
        <c:gapWidth val="219"/>
        <c:overlap val="100"/>
        <c:axId val="1528653791"/>
        <c:axId val="1528654271"/>
      </c:barChart>
      <c:lineChart>
        <c:grouping val="standard"/>
        <c:varyColors val="0"/>
        <c:ser>
          <c:idx val="2"/>
          <c:order val="2"/>
          <c:tx>
            <c:strRef>
              <c:f>'Análise Uni'!$AC$9:$AC$10</c:f>
              <c:strCache>
                <c:ptCount val="1"/>
                <c:pt idx="0">
                  <c:v>%Clientes Acum.</c:v>
                </c:pt>
              </c:strCache>
            </c:strRef>
          </c:tx>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'Análise Uni'!$Z$11:$Z$14</c:f>
              <c:strCache>
                <c:ptCount val="3"/>
                <c:pt idx="0">
                  <c:v>Ensino Medio</c:v>
                </c:pt>
                <c:pt idx="1">
                  <c:v>Graduacao</c:v>
                </c:pt>
                <c:pt idx="2">
                  <c:v>Pos Graduacao</c:v>
                </c:pt>
              </c:strCache>
            </c:strRef>
          </c:cat>
          <c:val>
            <c:numRef>
              <c:f>'Análise Uni'!$AC$11:$AC$14</c:f>
              <c:numCache>
                <c:formatCode>0.00%</c:formatCode>
                <c:ptCount val="3"/>
                <c:pt idx="0">
                  <c:v>0.19333333333333333</c:v>
                </c:pt>
                <c:pt idx="1">
                  <c:v>0.81333333333333335</c:v>
                </c:pt>
                <c:pt idx="2">
                  <c:v>1</c:v>
                </c:pt>
              </c:numCache>
            </c:numRef>
          </c:val>
          <c:smooth val="0"/>
          <c:extLst>
            <c:ext xmlns:c16="http://schemas.microsoft.com/office/drawing/2014/chart" uri="{C3380CC4-5D6E-409C-BE32-E72D297353CC}">
              <c16:uniqueId val="{00000002-13EC-4659-8D20-7A5F8EF53C1A}"/>
            </c:ext>
          </c:extLst>
        </c:ser>
        <c:dLbls>
          <c:showLegendKey val="0"/>
          <c:showVal val="0"/>
          <c:showCatName val="0"/>
          <c:showSerName val="0"/>
          <c:showPercent val="0"/>
          <c:showBubbleSize val="0"/>
        </c:dLbls>
        <c:marker val="1"/>
        <c:smooth val="0"/>
        <c:axId val="1825570927"/>
        <c:axId val="1825573327"/>
      </c:lineChart>
      <c:catAx>
        <c:axId val="1528653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528654271"/>
        <c:crosses val="autoZero"/>
        <c:auto val="1"/>
        <c:lblAlgn val="ctr"/>
        <c:lblOffset val="100"/>
        <c:noMultiLvlLbl val="0"/>
      </c:catAx>
      <c:valAx>
        <c:axId val="15286542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528653791"/>
        <c:crosses val="autoZero"/>
        <c:crossBetween val="between"/>
      </c:valAx>
      <c:valAx>
        <c:axId val="182557332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825570927"/>
        <c:crosses val="max"/>
        <c:crossBetween val="between"/>
      </c:valAx>
      <c:catAx>
        <c:axId val="1825570927"/>
        <c:scaling>
          <c:orientation val="minMax"/>
        </c:scaling>
        <c:delete val="1"/>
        <c:axPos val="b"/>
        <c:numFmt formatCode="General" sourceLinked="1"/>
        <c:majorTickMark val="out"/>
        <c:minorTickMark val="none"/>
        <c:tickLblPos val="nextTo"/>
        <c:crossAx val="1825573327"/>
        <c:crosses val="autoZero"/>
        <c:auto val="1"/>
        <c:lblAlgn val="ctr"/>
        <c:lblOffset val="100"/>
        <c:noMultiLvlLbl val="0"/>
      </c:catAx>
      <c:spPr>
        <a:noFill/>
        <a:ln>
          <a:noFill/>
        </a:ln>
        <a:effectLst/>
      </c:spPr>
    </c:plotArea>
    <c:plotVisOnly val="1"/>
    <c:dispBlanksAs val="gap"/>
    <c:showDLblsOverMax val="0"/>
    <c:extLst/>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Uni!PivotTable8</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Tipo  de Moradia</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9"/>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5"/>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 Uni'!$AI$9:$AI$10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Uni'!$AH$11:$AH$14</c:f>
              <c:strCache>
                <c:ptCount val="3"/>
                <c:pt idx="0">
                  <c:v>Propria</c:v>
                </c:pt>
                <c:pt idx="1">
                  <c:v>De favor</c:v>
                </c:pt>
                <c:pt idx="2">
                  <c:v>Alugada</c:v>
                </c:pt>
              </c:strCache>
            </c:strRef>
          </c:cat>
          <c:val>
            <c:numRef>
              <c:f>'Análise Uni'!$AI$11:$AI$14</c:f>
              <c:numCache>
                <c:formatCode>General</c:formatCode>
                <c:ptCount val="3"/>
                <c:pt idx="0">
                  <c:v>186</c:v>
                </c:pt>
                <c:pt idx="1">
                  <c:v>44</c:v>
                </c:pt>
                <c:pt idx="2">
                  <c:v>70</c:v>
                </c:pt>
              </c:numCache>
            </c:numRef>
          </c:val>
          <c:extLst>
            <c:ext xmlns:c16="http://schemas.microsoft.com/office/drawing/2014/chart" uri="{C3380CC4-5D6E-409C-BE32-E72D297353CC}">
              <c16:uniqueId val="{00000000-13EC-4659-8D20-7A5F8EF53C1A}"/>
            </c:ext>
          </c:extLst>
        </c:ser>
        <c:ser>
          <c:idx val="1"/>
          <c:order val="1"/>
          <c:tx>
            <c:strRef>
              <c:f>'Análise Uni'!$AJ$9:$AJ$10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Uni'!$AH$11:$AH$14</c:f>
              <c:strCache>
                <c:ptCount val="3"/>
                <c:pt idx="0">
                  <c:v>Propria</c:v>
                </c:pt>
                <c:pt idx="1">
                  <c:v>De favor</c:v>
                </c:pt>
                <c:pt idx="2">
                  <c:v>Alugada</c:v>
                </c:pt>
              </c:strCache>
            </c:strRef>
          </c:cat>
          <c:val>
            <c:numRef>
              <c:f>'Análise Uni'!$AJ$11:$AJ$14</c:f>
              <c:numCache>
                <c:formatCode>0.00%</c:formatCode>
                <c:ptCount val="3"/>
                <c:pt idx="0">
                  <c:v>0.62</c:v>
                </c:pt>
                <c:pt idx="1">
                  <c:v>0.14666666666666667</c:v>
                </c:pt>
                <c:pt idx="2">
                  <c:v>0.23333333333333334</c:v>
                </c:pt>
              </c:numCache>
            </c:numRef>
          </c:val>
          <c:extLst>
            <c:ext xmlns:c16="http://schemas.microsoft.com/office/drawing/2014/chart" uri="{C3380CC4-5D6E-409C-BE32-E72D297353CC}">
              <c16:uniqueId val="{00000001-13EC-4659-8D20-7A5F8EF53C1A}"/>
            </c:ext>
          </c:extLst>
        </c:ser>
        <c:dLbls>
          <c:showLegendKey val="0"/>
          <c:showVal val="0"/>
          <c:showCatName val="0"/>
          <c:showSerName val="0"/>
          <c:showPercent val="0"/>
          <c:showBubbleSize val="0"/>
        </c:dLbls>
        <c:gapWidth val="219"/>
        <c:overlap val="100"/>
        <c:axId val="1528653791"/>
        <c:axId val="1528654271"/>
      </c:barChart>
      <c:lineChart>
        <c:grouping val="standard"/>
        <c:varyColors val="0"/>
        <c:ser>
          <c:idx val="2"/>
          <c:order val="2"/>
          <c:tx>
            <c:strRef>
              <c:f>'Análise Uni'!$AK$9:$AK$10</c:f>
              <c:strCache>
                <c:ptCount val="1"/>
                <c:pt idx="0">
                  <c:v>%Clientes Acum.</c:v>
                </c:pt>
              </c:strCache>
            </c:strRef>
          </c:tx>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'Análise Uni'!$AH$11:$AH$14</c:f>
              <c:strCache>
                <c:ptCount val="3"/>
                <c:pt idx="0">
                  <c:v>Propria</c:v>
                </c:pt>
                <c:pt idx="1">
                  <c:v>De favor</c:v>
                </c:pt>
                <c:pt idx="2">
                  <c:v>Alugada</c:v>
                </c:pt>
              </c:strCache>
            </c:strRef>
          </c:cat>
          <c:val>
            <c:numRef>
              <c:f>'Análise Uni'!$AK$11:$AK$14</c:f>
              <c:numCache>
                <c:formatCode>0.00%</c:formatCode>
                <c:ptCount val="3"/>
                <c:pt idx="0">
                  <c:v>0.62</c:v>
                </c:pt>
                <c:pt idx="1">
                  <c:v>0.76666666666666672</c:v>
                </c:pt>
                <c:pt idx="2">
                  <c:v>1</c:v>
                </c:pt>
              </c:numCache>
            </c:numRef>
          </c:val>
          <c:smooth val="0"/>
          <c:extLst>
            <c:ext xmlns:c16="http://schemas.microsoft.com/office/drawing/2014/chart" uri="{C3380CC4-5D6E-409C-BE32-E72D297353CC}">
              <c16:uniqueId val="{00000002-13EC-4659-8D20-7A5F8EF53C1A}"/>
            </c:ext>
          </c:extLst>
        </c:ser>
        <c:dLbls>
          <c:showLegendKey val="0"/>
          <c:showVal val="0"/>
          <c:showCatName val="0"/>
          <c:showSerName val="0"/>
          <c:showPercent val="0"/>
          <c:showBubbleSize val="0"/>
        </c:dLbls>
        <c:marker val="1"/>
        <c:smooth val="0"/>
        <c:axId val="1825570927"/>
        <c:axId val="1825573327"/>
      </c:lineChart>
      <c:catAx>
        <c:axId val="1528653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528654271"/>
        <c:crosses val="autoZero"/>
        <c:auto val="1"/>
        <c:lblAlgn val="ctr"/>
        <c:lblOffset val="100"/>
        <c:noMultiLvlLbl val="0"/>
      </c:catAx>
      <c:valAx>
        <c:axId val="15286542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528653791"/>
        <c:crosses val="autoZero"/>
        <c:crossBetween val="between"/>
      </c:valAx>
      <c:valAx>
        <c:axId val="182557332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825570927"/>
        <c:crosses val="max"/>
        <c:crossBetween val="between"/>
      </c:valAx>
      <c:catAx>
        <c:axId val="1825570927"/>
        <c:scaling>
          <c:orientation val="minMax"/>
        </c:scaling>
        <c:delete val="1"/>
        <c:axPos val="b"/>
        <c:numFmt formatCode="General" sourceLinked="1"/>
        <c:majorTickMark val="out"/>
        <c:minorTickMark val="none"/>
        <c:tickLblPos val="nextTo"/>
        <c:crossAx val="1825573327"/>
        <c:crosses val="autoZero"/>
        <c:auto val="1"/>
        <c:lblAlgn val="ctr"/>
        <c:lblOffset val="100"/>
        <c:noMultiLvlLbl val="0"/>
      </c:catAx>
      <c:spPr>
        <a:noFill/>
        <a:ln>
          <a:noFill/>
        </a:ln>
        <a:effectLst/>
      </c:spPr>
    </c:plotArea>
    <c:plotVisOnly val="1"/>
    <c:dispBlanksAs val="gap"/>
    <c:showDLblsOverMax val="0"/>
    <c:extLst/>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Uni!PivotTable9</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Pareto - Saldo em Investimento </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9"/>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5"/>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 Uni'!$AQ$9:$AQ$10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Uni'!$AP$11:$AP$15</c:f>
              <c:strCache>
                <c:ptCount val="4"/>
                <c:pt idx="0">
                  <c:v>Sem investimento</c:v>
                </c:pt>
                <c:pt idx="1">
                  <c:v>Pouco</c:v>
                </c:pt>
                <c:pt idx="2">
                  <c:v>Moderado</c:v>
                </c:pt>
                <c:pt idx="3">
                  <c:v>Alto</c:v>
                </c:pt>
              </c:strCache>
            </c:strRef>
          </c:cat>
          <c:val>
            <c:numRef>
              <c:f>'Análise Uni'!$AQ$11:$AQ$15</c:f>
              <c:numCache>
                <c:formatCode>General</c:formatCode>
                <c:ptCount val="4"/>
                <c:pt idx="0">
                  <c:v>32</c:v>
                </c:pt>
                <c:pt idx="1">
                  <c:v>217</c:v>
                </c:pt>
                <c:pt idx="2">
                  <c:v>34</c:v>
                </c:pt>
                <c:pt idx="3">
                  <c:v>17</c:v>
                </c:pt>
              </c:numCache>
            </c:numRef>
          </c:val>
          <c:extLst>
            <c:ext xmlns:c16="http://schemas.microsoft.com/office/drawing/2014/chart" uri="{C3380CC4-5D6E-409C-BE32-E72D297353CC}">
              <c16:uniqueId val="{00000000-13EC-4659-8D20-7A5F8EF53C1A}"/>
            </c:ext>
          </c:extLst>
        </c:ser>
        <c:ser>
          <c:idx val="1"/>
          <c:order val="1"/>
          <c:tx>
            <c:strRef>
              <c:f>'Análise Uni'!$AR$9:$AR$10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Uni'!$AP$11:$AP$15</c:f>
              <c:strCache>
                <c:ptCount val="4"/>
                <c:pt idx="0">
                  <c:v>Sem investimento</c:v>
                </c:pt>
                <c:pt idx="1">
                  <c:v>Pouco</c:v>
                </c:pt>
                <c:pt idx="2">
                  <c:v>Moderado</c:v>
                </c:pt>
                <c:pt idx="3">
                  <c:v>Alto</c:v>
                </c:pt>
              </c:strCache>
            </c:strRef>
          </c:cat>
          <c:val>
            <c:numRef>
              <c:f>'Análise Uni'!$AR$11:$AR$15</c:f>
              <c:numCache>
                <c:formatCode>0.00%</c:formatCode>
                <c:ptCount val="4"/>
                <c:pt idx="0">
                  <c:v>0.10666666666666667</c:v>
                </c:pt>
                <c:pt idx="1">
                  <c:v>0.72333333333333338</c:v>
                </c:pt>
                <c:pt idx="2">
                  <c:v>0.11333333333333333</c:v>
                </c:pt>
                <c:pt idx="3">
                  <c:v>5.6666666666666664E-2</c:v>
                </c:pt>
              </c:numCache>
            </c:numRef>
          </c:val>
          <c:extLst>
            <c:ext xmlns:c16="http://schemas.microsoft.com/office/drawing/2014/chart" uri="{C3380CC4-5D6E-409C-BE32-E72D297353CC}">
              <c16:uniqueId val="{00000001-13EC-4659-8D20-7A5F8EF53C1A}"/>
            </c:ext>
          </c:extLst>
        </c:ser>
        <c:dLbls>
          <c:showLegendKey val="0"/>
          <c:showVal val="0"/>
          <c:showCatName val="0"/>
          <c:showSerName val="0"/>
          <c:showPercent val="0"/>
          <c:showBubbleSize val="0"/>
        </c:dLbls>
        <c:gapWidth val="219"/>
        <c:overlap val="100"/>
        <c:axId val="1528653791"/>
        <c:axId val="1528654271"/>
      </c:barChart>
      <c:lineChart>
        <c:grouping val="standard"/>
        <c:varyColors val="0"/>
        <c:ser>
          <c:idx val="2"/>
          <c:order val="2"/>
          <c:tx>
            <c:strRef>
              <c:f>'Análise Uni'!$AS$9:$AS$10</c:f>
              <c:strCache>
                <c:ptCount val="1"/>
                <c:pt idx="0">
                  <c:v>%Clientes Acum.</c:v>
                </c:pt>
              </c:strCache>
            </c:strRef>
          </c:tx>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'Análise Uni'!$AP$11:$AP$15</c:f>
              <c:strCache>
                <c:ptCount val="4"/>
                <c:pt idx="0">
                  <c:v>Sem investimento</c:v>
                </c:pt>
                <c:pt idx="1">
                  <c:v>Pouco</c:v>
                </c:pt>
                <c:pt idx="2">
                  <c:v>Moderado</c:v>
                </c:pt>
                <c:pt idx="3">
                  <c:v>Alto</c:v>
                </c:pt>
              </c:strCache>
            </c:strRef>
          </c:cat>
          <c:val>
            <c:numRef>
              <c:f>'Análise Uni'!$AS$11:$AS$15</c:f>
              <c:numCache>
                <c:formatCode>0.00%</c:formatCode>
                <c:ptCount val="4"/>
                <c:pt idx="0">
                  <c:v>0.10666666666666667</c:v>
                </c:pt>
                <c:pt idx="1">
                  <c:v>0.83</c:v>
                </c:pt>
                <c:pt idx="2">
                  <c:v>0.94333333333333336</c:v>
                </c:pt>
                <c:pt idx="3">
                  <c:v>1</c:v>
                </c:pt>
              </c:numCache>
            </c:numRef>
          </c:val>
          <c:smooth val="0"/>
          <c:extLst>
            <c:ext xmlns:c16="http://schemas.microsoft.com/office/drawing/2014/chart" uri="{C3380CC4-5D6E-409C-BE32-E72D297353CC}">
              <c16:uniqueId val="{00000002-13EC-4659-8D20-7A5F8EF53C1A}"/>
            </c:ext>
          </c:extLst>
        </c:ser>
        <c:dLbls>
          <c:showLegendKey val="0"/>
          <c:showVal val="0"/>
          <c:showCatName val="0"/>
          <c:showSerName val="0"/>
          <c:showPercent val="0"/>
          <c:showBubbleSize val="0"/>
        </c:dLbls>
        <c:marker val="1"/>
        <c:smooth val="0"/>
        <c:axId val="1825570927"/>
        <c:axId val="1825573327"/>
      </c:lineChart>
      <c:catAx>
        <c:axId val="1528653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528654271"/>
        <c:crosses val="autoZero"/>
        <c:auto val="1"/>
        <c:lblAlgn val="ctr"/>
        <c:lblOffset val="100"/>
        <c:noMultiLvlLbl val="0"/>
      </c:catAx>
      <c:valAx>
        <c:axId val="15286542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528653791"/>
        <c:crosses val="autoZero"/>
        <c:crossBetween val="between"/>
      </c:valAx>
      <c:valAx>
        <c:axId val="182557332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825570927"/>
        <c:crosses val="max"/>
        <c:crossBetween val="between"/>
      </c:valAx>
      <c:catAx>
        <c:axId val="1825570927"/>
        <c:scaling>
          <c:orientation val="minMax"/>
        </c:scaling>
        <c:delete val="1"/>
        <c:axPos val="b"/>
        <c:numFmt formatCode="General" sourceLinked="1"/>
        <c:majorTickMark val="out"/>
        <c:minorTickMark val="none"/>
        <c:tickLblPos val="nextTo"/>
        <c:crossAx val="1825573327"/>
        <c:crosses val="autoZero"/>
        <c:auto val="1"/>
        <c:lblAlgn val="ctr"/>
        <c:lblOffset val="100"/>
        <c:noMultiLvlLbl val="0"/>
      </c:catAx>
      <c:spPr>
        <a:noFill/>
        <a:ln>
          <a:noFill/>
        </a:ln>
        <a:effectLst/>
      </c:spPr>
    </c:plotArea>
    <c:plotVisOnly val="1"/>
    <c:dispBlanksAs val="gap"/>
    <c:showDLblsOverMax val="0"/>
    <c:extLst/>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Uni!PivotTable10</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Saldo em CC</a:t>
            </a:r>
          </a:p>
        </c:rich>
      </c:tx>
      <c:layout>
        <c:manualLayout>
          <c:xMode val="edge"/>
          <c:yMode val="edge"/>
          <c:x val="0.70868953420134539"/>
          <c:y val="3.2407407407407406E-2"/>
        </c:manualLayout>
      </c:layout>
      <c:overlay val="1"/>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88900" dist="2540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'Análise Uni'!$AX$9:$AX$10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88900" dist="2540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'Análise Uni'!$AW$11:$AW$15</c:f>
              <c:strCache>
                <c:ptCount val="4"/>
                <c:pt idx="0">
                  <c:v>Sem conta</c:v>
                </c:pt>
                <c:pt idx="1">
                  <c:v>Pouco</c:v>
                </c:pt>
                <c:pt idx="2">
                  <c:v>Moderado</c:v>
                </c:pt>
                <c:pt idx="3">
                  <c:v>Alto</c:v>
                </c:pt>
              </c:strCache>
            </c:strRef>
          </c:cat>
          <c:val>
            <c:numRef>
              <c:f>'Análise Uni'!$AX$11:$AX$15</c:f>
              <c:numCache>
                <c:formatCode>General</c:formatCode>
                <c:ptCount val="4"/>
                <c:pt idx="0">
                  <c:v>46</c:v>
                </c:pt>
                <c:pt idx="1">
                  <c:v>135</c:v>
                </c:pt>
                <c:pt idx="2">
                  <c:v>98</c:v>
                </c:pt>
                <c:pt idx="3">
                  <c:v>21</c:v>
                </c:pt>
              </c:numCache>
            </c:numRef>
          </c:val>
          <c:extLst>
            <c:ext xmlns:c16="http://schemas.microsoft.com/office/drawing/2014/chart" uri="{C3380CC4-5D6E-409C-BE32-E72D297353CC}">
              <c16:uniqueId val="{00000000-E7AA-41B7-803A-7C1E9A197BBE}"/>
            </c:ext>
          </c:extLst>
        </c:ser>
        <c:ser>
          <c:idx val="1"/>
          <c:order val="1"/>
          <c:tx>
            <c:strRef>
              <c:f>'Análise Uni'!$AY$9:$AY$10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Uni'!$AW$11:$AW$15</c:f>
              <c:strCache>
                <c:ptCount val="4"/>
                <c:pt idx="0">
                  <c:v>Sem conta</c:v>
                </c:pt>
                <c:pt idx="1">
                  <c:v>Pouco</c:v>
                </c:pt>
                <c:pt idx="2">
                  <c:v>Moderado</c:v>
                </c:pt>
                <c:pt idx="3">
                  <c:v>Alto</c:v>
                </c:pt>
              </c:strCache>
            </c:strRef>
          </c:cat>
          <c:val>
            <c:numRef>
              <c:f>'Análise Uni'!$AY$11:$AY$15</c:f>
              <c:numCache>
                <c:formatCode>0.00%</c:formatCode>
                <c:ptCount val="4"/>
                <c:pt idx="0">
                  <c:v>0.15333333333333332</c:v>
                </c:pt>
                <c:pt idx="1">
                  <c:v>0.45</c:v>
                </c:pt>
                <c:pt idx="2">
                  <c:v>0.32666666666666666</c:v>
                </c:pt>
                <c:pt idx="3">
                  <c:v>7.0000000000000007E-2</c:v>
                </c:pt>
              </c:numCache>
            </c:numRef>
          </c:val>
          <c:extLst>
            <c:ext xmlns:c16="http://schemas.microsoft.com/office/drawing/2014/chart" uri="{C3380CC4-5D6E-409C-BE32-E72D297353CC}">
              <c16:uniqueId val="{00000001-E7AA-41B7-803A-7C1E9A197BBE}"/>
            </c:ext>
          </c:extLst>
        </c:ser>
        <c:ser>
          <c:idx val="2"/>
          <c:order val="2"/>
          <c:tx>
            <c:strRef>
              <c:f>'Análise Uni'!$AZ$9:$AZ$10</c:f>
              <c:strCache>
                <c:ptCount val="1"/>
                <c:pt idx="0">
                  <c:v>%Clientes Acum.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Uni'!$AW$11:$AW$15</c:f>
              <c:strCache>
                <c:ptCount val="4"/>
                <c:pt idx="0">
                  <c:v>Sem conta</c:v>
                </c:pt>
                <c:pt idx="1">
                  <c:v>Pouco</c:v>
                </c:pt>
                <c:pt idx="2">
                  <c:v>Moderado</c:v>
                </c:pt>
                <c:pt idx="3">
                  <c:v>Alto</c:v>
                </c:pt>
              </c:strCache>
            </c:strRef>
          </c:cat>
          <c:val>
            <c:numRef>
              <c:f>'Análise Uni'!$AZ$11:$AZ$15</c:f>
              <c:numCache>
                <c:formatCode>0.00%</c:formatCode>
                <c:ptCount val="4"/>
                <c:pt idx="0">
                  <c:v>0.15333333333333332</c:v>
                </c:pt>
                <c:pt idx="1">
                  <c:v>0.60333333333333339</c:v>
                </c:pt>
                <c:pt idx="2">
                  <c:v>0.93</c:v>
                </c:pt>
                <c:pt idx="3">
                  <c:v>1</c:v>
                </c:pt>
              </c:numCache>
            </c:numRef>
          </c:val>
          <c:extLst>
            <c:ext xmlns:c16="http://schemas.microsoft.com/office/drawing/2014/chart" uri="{C3380CC4-5D6E-409C-BE32-E72D297353CC}">
              <c16:uniqueId val="{00000002-E7AA-41B7-803A-7C1E9A197BBE}"/>
            </c:ext>
          </c:extLst>
        </c:ser>
        <c:dLbls>
          <c:showLegendKey val="0"/>
          <c:showVal val="0"/>
          <c:showCatName val="0"/>
          <c:showSerName val="0"/>
          <c:showPercent val="0"/>
          <c:showBubbleSize val="0"/>
        </c:dLbls>
        <c:gapWidth val="130"/>
        <c:overlap val="100"/>
        <c:axId val="1456806704"/>
        <c:axId val="1"/>
      </c:barChart>
      <c:catAx>
        <c:axId val="1456806704"/>
        <c:scaling>
          <c:orientation val="minMax"/>
        </c:scaling>
        <c:delete val="0"/>
        <c:axPos val="b"/>
        <c:numFmt formatCode="General"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
        <c:crosses val="autoZero"/>
        <c:auto val="0"/>
        <c:lblAlgn val="ctr"/>
        <c:lblOffset val="100"/>
        <c:noMultiLvlLbl val="0"/>
      </c:catAx>
      <c:val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456806704"/>
        <c:crosses val="autoZero"/>
        <c:crossBetween val="between"/>
      </c:valAx>
      <c:spPr>
        <a:noFill/>
        <a:ln w="25400">
          <a:noFill/>
        </a:ln>
      </c:spPr>
    </c:plotArea>
    <c:plotVisOnly val="1"/>
    <c:dispBlanksAs val="gap"/>
    <c:showDLblsOverMax val="0"/>
  </c:chart>
  <c:spPr>
    <a:solidFill>
      <a:sysClr val="windowText" lastClr="000000"/>
    </a:solidFill>
    <a:ln>
      <a:noFill/>
    </a:ln>
    <a:effectLst>
      <a:glow>
        <a:srgbClr val="4472C4">
          <a:alpha val="40000"/>
        </a:srgbClr>
      </a:glow>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Uni!PivotTable10</c:name>
    <c:fmtId val="1"/>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Pareto - Saldo em CC</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 Uni'!$AX$9:$AX$10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Uni'!$AW$11:$AW$15</c:f>
              <c:strCache>
                <c:ptCount val="4"/>
                <c:pt idx="0">
                  <c:v>Sem conta</c:v>
                </c:pt>
                <c:pt idx="1">
                  <c:v>Pouco</c:v>
                </c:pt>
                <c:pt idx="2">
                  <c:v>Moderado</c:v>
                </c:pt>
                <c:pt idx="3">
                  <c:v>Alto</c:v>
                </c:pt>
              </c:strCache>
            </c:strRef>
          </c:cat>
          <c:val>
            <c:numRef>
              <c:f>'Análise Uni'!$AX$11:$AX$15</c:f>
              <c:numCache>
                <c:formatCode>General</c:formatCode>
                <c:ptCount val="4"/>
                <c:pt idx="0">
                  <c:v>46</c:v>
                </c:pt>
                <c:pt idx="1">
                  <c:v>135</c:v>
                </c:pt>
                <c:pt idx="2">
                  <c:v>98</c:v>
                </c:pt>
                <c:pt idx="3">
                  <c:v>21</c:v>
                </c:pt>
              </c:numCache>
            </c:numRef>
          </c:val>
          <c:extLst>
            <c:ext xmlns:c16="http://schemas.microsoft.com/office/drawing/2014/chart" uri="{C3380CC4-5D6E-409C-BE32-E72D297353CC}">
              <c16:uniqueId val="{00000000-4CFB-46FA-97ED-459EB190201B}"/>
            </c:ext>
          </c:extLst>
        </c:ser>
        <c:ser>
          <c:idx val="1"/>
          <c:order val="1"/>
          <c:tx>
            <c:strRef>
              <c:f>'Análise Uni'!$AY$9:$AY$10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Uni'!$AW$11:$AW$15</c:f>
              <c:strCache>
                <c:ptCount val="4"/>
                <c:pt idx="0">
                  <c:v>Sem conta</c:v>
                </c:pt>
                <c:pt idx="1">
                  <c:v>Pouco</c:v>
                </c:pt>
                <c:pt idx="2">
                  <c:v>Moderado</c:v>
                </c:pt>
                <c:pt idx="3">
                  <c:v>Alto</c:v>
                </c:pt>
              </c:strCache>
            </c:strRef>
          </c:cat>
          <c:val>
            <c:numRef>
              <c:f>'Análise Uni'!$AY$11:$AY$15</c:f>
              <c:numCache>
                <c:formatCode>0.00%</c:formatCode>
                <c:ptCount val="4"/>
                <c:pt idx="0">
                  <c:v>0.15333333333333332</c:v>
                </c:pt>
                <c:pt idx="1">
                  <c:v>0.45</c:v>
                </c:pt>
                <c:pt idx="2">
                  <c:v>0.32666666666666666</c:v>
                </c:pt>
                <c:pt idx="3">
                  <c:v>7.0000000000000007E-2</c:v>
                </c:pt>
              </c:numCache>
            </c:numRef>
          </c:val>
          <c:extLst>
            <c:ext xmlns:c16="http://schemas.microsoft.com/office/drawing/2014/chart" uri="{C3380CC4-5D6E-409C-BE32-E72D297353CC}">
              <c16:uniqueId val="{00000001-4CFB-46FA-97ED-459EB190201B}"/>
            </c:ext>
          </c:extLst>
        </c:ser>
        <c:dLbls>
          <c:showLegendKey val="0"/>
          <c:showVal val="0"/>
          <c:showCatName val="0"/>
          <c:showSerName val="0"/>
          <c:showPercent val="0"/>
          <c:showBubbleSize val="0"/>
        </c:dLbls>
        <c:gapWidth val="219"/>
        <c:overlap val="100"/>
        <c:axId val="1456800464"/>
        <c:axId val="1"/>
      </c:barChart>
      <c:lineChart>
        <c:grouping val="standard"/>
        <c:varyColors val="0"/>
        <c:ser>
          <c:idx val="2"/>
          <c:order val="2"/>
          <c:tx>
            <c:strRef>
              <c:f>'Análise Uni'!$AZ$9:$AZ$10</c:f>
              <c:strCache>
                <c:ptCount val="1"/>
                <c:pt idx="0">
                  <c:v>%Clientes Acum.</c:v>
                </c:pt>
              </c:strCache>
            </c:strRef>
          </c:tx>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'Análise Uni'!$AW$11:$AW$15</c:f>
              <c:strCache>
                <c:ptCount val="4"/>
                <c:pt idx="0">
                  <c:v>Sem conta</c:v>
                </c:pt>
                <c:pt idx="1">
                  <c:v>Pouco</c:v>
                </c:pt>
                <c:pt idx="2">
                  <c:v>Moderado</c:v>
                </c:pt>
                <c:pt idx="3">
                  <c:v>Alto</c:v>
                </c:pt>
              </c:strCache>
            </c:strRef>
          </c:cat>
          <c:val>
            <c:numRef>
              <c:f>'Análise Uni'!$AZ$11:$AZ$15</c:f>
              <c:numCache>
                <c:formatCode>0.00%</c:formatCode>
                <c:ptCount val="4"/>
                <c:pt idx="0">
                  <c:v>0.15333333333333332</c:v>
                </c:pt>
                <c:pt idx="1">
                  <c:v>0.60333333333333339</c:v>
                </c:pt>
                <c:pt idx="2">
                  <c:v>0.93</c:v>
                </c:pt>
                <c:pt idx="3">
                  <c:v>1</c:v>
                </c:pt>
              </c:numCache>
            </c:numRef>
          </c:val>
          <c:smooth val="0"/>
          <c:extLst>
            <c:ext xmlns:c16="http://schemas.microsoft.com/office/drawing/2014/chart" uri="{C3380CC4-5D6E-409C-BE32-E72D297353CC}">
              <c16:uniqueId val="{00000002-4CFB-46FA-97ED-459EB190201B}"/>
            </c:ext>
          </c:extLst>
        </c:ser>
        <c:dLbls>
          <c:showLegendKey val="0"/>
          <c:showVal val="0"/>
          <c:showCatName val="0"/>
          <c:showSerName val="0"/>
          <c:showPercent val="0"/>
          <c:showBubbleSize val="0"/>
        </c:dLbls>
        <c:marker val="1"/>
        <c:smooth val="0"/>
        <c:axId val="3"/>
        <c:axId val="4"/>
      </c:lineChart>
      <c:catAx>
        <c:axId val="1456800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456800464"/>
        <c:crosses val="autoZero"/>
        <c:crossBetween val="between"/>
      </c:valAx>
      <c:catAx>
        <c:axId val="3"/>
        <c:scaling>
          <c:orientation val="minMax"/>
        </c:scaling>
        <c:delete val="1"/>
        <c:axPos val="b"/>
        <c:numFmt formatCode="General" sourceLinked="1"/>
        <c:majorTickMark val="out"/>
        <c:minorTickMark val="none"/>
        <c:tickLblPos val="nextTo"/>
        <c:crossAx val="4"/>
        <c:crosses val="autoZero"/>
        <c:auto val="0"/>
        <c:lblAlgn val="ctr"/>
        <c:lblOffset val="100"/>
        <c:noMultiLvlLbl val="0"/>
      </c:catAx>
      <c:valAx>
        <c:axId val="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3"/>
        <c:crosses val="max"/>
        <c:crossBetween val="between"/>
      </c:valAx>
      <c:spPr>
        <a:noFill/>
        <a:ln w="25400">
          <a:noFill/>
        </a:ln>
      </c:spPr>
    </c:plotArea>
    <c:plotVisOnly val="1"/>
    <c:dispBlanksAs val="gap"/>
    <c:showDLblsOverMax val="0"/>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Uni!PivotTable11</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Pareto - Valor_Empréstimo</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 Uni'!$BF$9:$BF$10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Uni'!$BE$11:$BE$15</c:f>
              <c:strCache>
                <c:ptCount val="4"/>
                <c:pt idx="0">
                  <c:v>250-1800</c:v>
                </c:pt>
                <c:pt idx="1">
                  <c:v>1801-3351</c:v>
                </c:pt>
                <c:pt idx="2">
                  <c:v>3352-4903</c:v>
                </c:pt>
                <c:pt idx="3">
                  <c:v>&gt;4903</c:v>
                </c:pt>
              </c:strCache>
            </c:strRef>
          </c:cat>
          <c:val>
            <c:numRef>
              <c:f>'Análise Uni'!$BF$11:$BF$15</c:f>
              <c:numCache>
                <c:formatCode>General</c:formatCode>
                <c:ptCount val="4"/>
                <c:pt idx="0">
                  <c:v>100</c:v>
                </c:pt>
                <c:pt idx="1">
                  <c:v>79</c:v>
                </c:pt>
                <c:pt idx="2">
                  <c:v>42</c:v>
                </c:pt>
                <c:pt idx="3">
                  <c:v>79</c:v>
                </c:pt>
              </c:numCache>
            </c:numRef>
          </c:val>
          <c:extLst>
            <c:ext xmlns:c16="http://schemas.microsoft.com/office/drawing/2014/chart" uri="{C3380CC4-5D6E-409C-BE32-E72D297353CC}">
              <c16:uniqueId val="{00000000-6AA9-4FA0-AEE1-79DA32E85ACB}"/>
            </c:ext>
          </c:extLst>
        </c:ser>
        <c:ser>
          <c:idx val="1"/>
          <c:order val="1"/>
          <c:tx>
            <c:strRef>
              <c:f>'Análise Uni'!$BG$9:$BG$10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Uni'!$BE$11:$BE$15</c:f>
              <c:strCache>
                <c:ptCount val="4"/>
                <c:pt idx="0">
                  <c:v>250-1800</c:v>
                </c:pt>
                <c:pt idx="1">
                  <c:v>1801-3351</c:v>
                </c:pt>
                <c:pt idx="2">
                  <c:v>3352-4903</c:v>
                </c:pt>
                <c:pt idx="3">
                  <c:v>&gt;4903</c:v>
                </c:pt>
              </c:strCache>
            </c:strRef>
          </c:cat>
          <c:val>
            <c:numRef>
              <c:f>'Análise Uni'!$BG$11:$BG$15</c:f>
              <c:numCache>
                <c:formatCode>0.00%</c:formatCode>
                <c:ptCount val="4"/>
                <c:pt idx="0">
                  <c:v>0.33333333333333331</c:v>
                </c:pt>
                <c:pt idx="1">
                  <c:v>0.26333333333333331</c:v>
                </c:pt>
                <c:pt idx="2">
                  <c:v>0.14000000000000001</c:v>
                </c:pt>
                <c:pt idx="3">
                  <c:v>0.26333333333333331</c:v>
                </c:pt>
              </c:numCache>
            </c:numRef>
          </c:val>
          <c:extLst>
            <c:ext xmlns:c16="http://schemas.microsoft.com/office/drawing/2014/chart" uri="{C3380CC4-5D6E-409C-BE32-E72D297353CC}">
              <c16:uniqueId val="{00000001-6AA9-4FA0-AEE1-79DA32E85ACB}"/>
            </c:ext>
          </c:extLst>
        </c:ser>
        <c:dLbls>
          <c:showLegendKey val="0"/>
          <c:showVal val="0"/>
          <c:showCatName val="0"/>
          <c:showSerName val="0"/>
          <c:showPercent val="0"/>
          <c:showBubbleSize val="0"/>
        </c:dLbls>
        <c:gapWidth val="219"/>
        <c:overlap val="100"/>
        <c:axId val="2077575232"/>
        <c:axId val="1"/>
      </c:barChart>
      <c:lineChart>
        <c:grouping val="stacked"/>
        <c:varyColors val="0"/>
        <c:ser>
          <c:idx val="2"/>
          <c:order val="2"/>
          <c:tx>
            <c:strRef>
              <c:f>'Análise Uni'!$BH$9:$BH$10</c:f>
              <c:strCache>
                <c:ptCount val="1"/>
                <c:pt idx="0">
                  <c:v>%Clientes Acum.</c:v>
                </c:pt>
              </c:strCache>
            </c:strRef>
          </c:tx>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'Análise Uni'!$BE$11:$BE$15</c:f>
              <c:strCache>
                <c:ptCount val="4"/>
                <c:pt idx="0">
                  <c:v>250-1800</c:v>
                </c:pt>
                <c:pt idx="1">
                  <c:v>1801-3351</c:v>
                </c:pt>
                <c:pt idx="2">
                  <c:v>3352-4903</c:v>
                </c:pt>
                <c:pt idx="3">
                  <c:v>&gt;4903</c:v>
                </c:pt>
              </c:strCache>
            </c:strRef>
          </c:cat>
          <c:val>
            <c:numRef>
              <c:f>'Análise Uni'!$BH$11:$BH$15</c:f>
              <c:numCache>
                <c:formatCode>0.00%</c:formatCode>
                <c:ptCount val="4"/>
                <c:pt idx="0">
                  <c:v>0.33333333333333331</c:v>
                </c:pt>
                <c:pt idx="1">
                  <c:v>0.59666666666666668</c:v>
                </c:pt>
                <c:pt idx="2">
                  <c:v>0.73666666666666669</c:v>
                </c:pt>
                <c:pt idx="3">
                  <c:v>1</c:v>
                </c:pt>
              </c:numCache>
            </c:numRef>
          </c:val>
          <c:smooth val="0"/>
          <c:extLst>
            <c:ext xmlns:c16="http://schemas.microsoft.com/office/drawing/2014/chart" uri="{C3380CC4-5D6E-409C-BE32-E72D297353CC}">
              <c16:uniqueId val="{00000002-6AA9-4FA0-AEE1-79DA32E85ACB}"/>
            </c:ext>
          </c:extLst>
        </c:ser>
        <c:dLbls>
          <c:showLegendKey val="0"/>
          <c:showVal val="0"/>
          <c:showCatName val="0"/>
          <c:showSerName val="0"/>
          <c:showPercent val="0"/>
          <c:showBubbleSize val="0"/>
        </c:dLbls>
        <c:marker val="1"/>
        <c:smooth val="0"/>
        <c:axId val="3"/>
        <c:axId val="4"/>
      </c:lineChart>
      <c:catAx>
        <c:axId val="20775752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
        <c:crosses val="autoZero"/>
        <c:auto val="0"/>
        <c:lblAlgn val="ctr"/>
        <c:lblOffset val="100"/>
        <c:noMultiLvlLbl val="0"/>
      </c:catAx>
      <c:val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77575232"/>
        <c:crosses val="autoZero"/>
        <c:crossBetween val="between"/>
      </c:valAx>
      <c:catAx>
        <c:axId val="3"/>
        <c:scaling>
          <c:orientation val="minMax"/>
        </c:scaling>
        <c:delete val="1"/>
        <c:axPos val="b"/>
        <c:numFmt formatCode="General" sourceLinked="1"/>
        <c:majorTickMark val="out"/>
        <c:minorTickMark val="none"/>
        <c:tickLblPos val="nextTo"/>
        <c:crossAx val="4"/>
        <c:crosses val="autoZero"/>
        <c:auto val="0"/>
        <c:lblAlgn val="ctr"/>
        <c:lblOffset val="100"/>
        <c:noMultiLvlLbl val="0"/>
      </c:catAx>
      <c:valAx>
        <c:axId val="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3"/>
        <c:crosses val="max"/>
        <c:crossBetween val="between"/>
      </c:valAx>
      <c:spPr>
        <a:noFill/>
        <a:ln w="25400">
          <a:noFill/>
        </a:ln>
      </c:spPr>
    </c:plotArea>
    <c:plotVisOnly val="1"/>
    <c:dispBlanksAs val="gap"/>
    <c:showDLblsOverMax val="0"/>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Uni!PivotTable13</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Soma de Valor_Empréstimo por Faixa</a:t>
            </a:r>
          </a:p>
        </c:rich>
      </c:tx>
      <c:overlay val="1"/>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88900" dist="25400" dir="5400000" algn="ctr" rotWithShape="0">
              <a:srgbClr val="000000">
                <a:alpha val="63000"/>
              </a:srgbClr>
            </a:outerShdw>
          </a:effectLst>
        </c:spPr>
        <c:marker>
          <c:symbol val="none"/>
        </c:marker>
        <c:dLbl>
          <c:idx val="0"/>
          <c:numFmt formatCode="_(\R\$* #,##0.00_);_(\R\$* \(#,##0.00\);_(\R\$*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'Análise Uni'!$BF$31:$BF$32</c:f>
              <c:strCache>
                <c:ptCount val="1"/>
                <c:pt idx="0">
                  <c:v>Soma x Faixa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88900" dist="25400" dir="5400000" algn="ctr" rotWithShape="0">
                <a:srgbClr val="000000">
                  <a:alpha val="63000"/>
                </a:srgbClr>
              </a:outerShdw>
            </a:effectLst>
          </c:spPr>
          <c:invertIfNegative val="0"/>
          <c:dLbls>
            <c:numFmt formatCode="_(\R\$* #,##0.00_);_(\R\$* \(#,##0.00\);_(\R\$* &quot;-&quot;??_);_(@_)"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'Análise Uni'!$BE$33:$BE$37</c:f>
              <c:strCache>
                <c:ptCount val="4"/>
                <c:pt idx="0">
                  <c:v>250-1800</c:v>
                </c:pt>
                <c:pt idx="1">
                  <c:v>1801-3351</c:v>
                </c:pt>
                <c:pt idx="2">
                  <c:v>3352-4903</c:v>
                </c:pt>
                <c:pt idx="3">
                  <c:v>&gt;4903</c:v>
                </c:pt>
              </c:strCache>
            </c:strRef>
          </c:cat>
          <c:val>
            <c:numRef>
              <c:f>'Análise Uni'!$BF$33:$BF$37</c:f>
              <c:numCache>
                <c:formatCode>_("R$"* #,##0.00_);_("R$"* \(#,##0.00\);_("R$"* "-"??_);_(@_)</c:formatCode>
                <c:ptCount val="4"/>
                <c:pt idx="0">
                  <c:v>112172</c:v>
                </c:pt>
                <c:pt idx="1">
                  <c:v>191155</c:v>
                </c:pt>
                <c:pt idx="2">
                  <c:v>174085</c:v>
                </c:pt>
                <c:pt idx="3">
                  <c:v>704026</c:v>
                </c:pt>
              </c:numCache>
            </c:numRef>
          </c:val>
          <c:extLst>
            <c:ext xmlns:c16="http://schemas.microsoft.com/office/drawing/2014/chart" uri="{C3380CC4-5D6E-409C-BE32-E72D297353CC}">
              <c16:uniqueId val="{00000000-F6B0-46B5-82CA-1D736F6A6AD2}"/>
            </c:ext>
          </c:extLst>
        </c:ser>
        <c:ser>
          <c:idx val="1"/>
          <c:order val="1"/>
          <c:tx>
            <c:strRef>
              <c:f>'Análise Uni'!$BG$31:$BG$32</c:f>
              <c:strCache>
                <c:ptCount val="1"/>
                <c:pt idx="0">
                  <c:v>% Soma x Faixa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Uni'!$BE$33:$BE$37</c:f>
              <c:strCache>
                <c:ptCount val="4"/>
                <c:pt idx="0">
                  <c:v>250-1800</c:v>
                </c:pt>
                <c:pt idx="1">
                  <c:v>1801-3351</c:v>
                </c:pt>
                <c:pt idx="2">
                  <c:v>3352-4903</c:v>
                </c:pt>
                <c:pt idx="3">
                  <c:v>&gt;4903</c:v>
                </c:pt>
              </c:strCache>
            </c:strRef>
          </c:cat>
          <c:val>
            <c:numRef>
              <c:f>'Análise Uni'!$BG$33:$BG$37</c:f>
              <c:numCache>
                <c:formatCode>0.00%</c:formatCode>
                <c:ptCount val="4"/>
                <c:pt idx="0">
                  <c:v>9.4945312407422142E-2</c:v>
                </c:pt>
                <c:pt idx="1">
                  <c:v>0.16179858782263648</c:v>
                </c:pt>
                <c:pt idx="2">
                  <c:v>0.14735009369937313</c:v>
                </c:pt>
                <c:pt idx="3">
                  <c:v>0.59590600607056821</c:v>
                </c:pt>
              </c:numCache>
            </c:numRef>
          </c:val>
          <c:extLst>
            <c:ext xmlns:c16="http://schemas.microsoft.com/office/drawing/2014/chart" uri="{C3380CC4-5D6E-409C-BE32-E72D297353CC}">
              <c16:uniqueId val="{00000001-F6B0-46B5-82CA-1D736F6A6AD2}"/>
            </c:ext>
          </c:extLst>
        </c:ser>
        <c:ser>
          <c:idx val="2"/>
          <c:order val="2"/>
          <c:tx>
            <c:strRef>
              <c:f>'Análise Uni'!$BH$31:$BH$32</c:f>
              <c:strCache>
                <c:ptCount val="1"/>
                <c:pt idx="0">
                  <c:v>% Soma x Faixa Acum.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Uni'!$BE$33:$BE$37</c:f>
              <c:strCache>
                <c:ptCount val="4"/>
                <c:pt idx="0">
                  <c:v>250-1800</c:v>
                </c:pt>
                <c:pt idx="1">
                  <c:v>1801-3351</c:v>
                </c:pt>
                <c:pt idx="2">
                  <c:v>3352-4903</c:v>
                </c:pt>
                <c:pt idx="3">
                  <c:v>&gt;4903</c:v>
                </c:pt>
              </c:strCache>
            </c:strRef>
          </c:cat>
          <c:val>
            <c:numRef>
              <c:f>'Análise Uni'!$BH$33:$BH$37</c:f>
              <c:numCache>
                <c:formatCode>0.00%</c:formatCode>
                <c:ptCount val="4"/>
                <c:pt idx="0">
                  <c:v>9.4945312407422142E-2</c:v>
                </c:pt>
                <c:pt idx="1">
                  <c:v>0.25674390023005861</c:v>
                </c:pt>
                <c:pt idx="2">
                  <c:v>0.40409399392943174</c:v>
                </c:pt>
                <c:pt idx="3">
                  <c:v>1</c:v>
                </c:pt>
              </c:numCache>
            </c:numRef>
          </c:val>
          <c:extLst>
            <c:ext xmlns:c16="http://schemas.microsoft.com/office/drawing/2014/chart" uri="{C3380CC4-5D6E-409C-BE32-E72D297353CC}">
              <c16:uniqueId val="{00000002-F6B0-46B5-82CA-1D736F6A6AD2}"/>
            </c:ext>
          </c:extLst>
        </c:ser>
        <c:dLbls>
          <c:showLegendKey val="0"/>
          <c:showVal val="0"/>
          <c:showCatName val="0"/>
          <c:showSerName val="0"/>
          <c:showPercent val="0"/>
          <c:showBubbleSize val="0"/>
        </c:dLbls>
        <c:gapWidth val="147"/>
        <c:overlap val="100"/>
        <c:axId val="2077571392"/>
        <c:axId val="1"/>
      </c:barChart>
      <c:catAx>
        <c:axId val="2077571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1"/>
        <c:crosses val="autoZero"/>
        <c:auto val="0"/>
        <c:lblAlgn val="ctr"/>
        <c:lblOffset val="100"/>
        <c:noMultiLvlLbl val="0"/>
      </c:catAx>
      <c:valAx>
        <c:axId val="1"/>
        <c:scaling>
          <c:orientation val="minMax"/>
          <c:max val="1700000.0000000002"/>
          <c:min val="0"/>
        </c:scaling>
        <c:delete val="0"/>
        <c:axPos val="l"/>
        <c:majorGridlines>
          <c:spPr>
            <a:ln w="9525" cap="flat" cmpd="sng" algn="ctr">
              <a:solidFill>
                <a:schemeClr val="lt1">
                  <a:lumMod val="95000"/>
                  <a:alpha val="10000"/>
                </a:schemeClr>
              </a:solidFill>
              <a:round/>
            </a:ln>
            <a:effectLst/>
          </c:spPr>
        </c:majorGridlines>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77571392"/>
        <c:crosses val="autoZero"/>
        <c:crossBetween val="between"/>
      </c:valAx>
      <c:spPr>
        <a:noFill/>
        <a:ln w="25400">
          <a:noFill/>
        </a:ln>
      </c:spPr>
    </c:plotArea>
    <c:plotVisOnly val="1"/>
    <c:dispBlanksAs val="gap"/>
    <c:showDLblsOverMax val="0"/>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[Base_Inadimplencia V5.xlsx]Análise Uni!PivotTable14</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Pareto - Duração Empréstimo</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'Análise Uni'!$BM$9:$BM$10</c:f>
              <c:strCache>
                <c:ptCount val="1"/>
                <c:pt idx="0">
                  <c:v>Qtd. Clientes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Uni'!$BL$11:$BL$15</c:f>
              <c:strCache>
                <c:ptCount val="4"/>
                <c:pt idx="0">
                  <c:v>4-15</c:v>
                </c:pt>
                <c:pt idx="1">
                  <c:v>16-27</c:v>
                </c:pt>
                <c:pt idx="2">
                  <c:v>28-40</c:v>
                </c:pt>
                <c:pt idx="3">
                  <c:v>&gt;40</c:v>
                </c:pt>
              </c:strCache>
            </c:strRef>
          </c:cat>
          <c:val>
            <c:numRef>
              <c:f>'Análise Uni'!$BM$11:$BM$15</c:f>
              <c:numCache>
                <c:formatCode>General</c:formatCode>
                <c:ptCount val="4"/>
                <c:pt idx="0">
                  <c:v>89</c:v>
                </c:pt>
                <c:pt idx="1">
                  <c:v>114</c:v>
                </c:pt>
                <c:pt idx="2">
                  <c:v>54</c:v>
                </c:pt>
                <c:pt idx="3">
                  <c:v>43</c:v>
                </c:pt>
              </c:numCache>
            </c:numRef>
          </c:val>
          <c:extLst>
            <c:ext xmlns:c16="http://schemas.microsoft.com/office/drawing/2014/chart" uri="{C3380CC4-5D6E-409C-BE32-E72D297353CC}">
              <c16:uniqueId val="{00000000-B9C0-4F2A-85EE-C03A0511148B}"/>
            </c:ext>
          </c:extLst>
        </c:ser>
        <c:ser>
          <c:idx val="1"/>
          <c:order val="1"/>
          <c:tx>
            <c:strRef>
              <c:f>'Análise Uni'!$BN$9:$BN$10</c:f>
              <c:strCache>
                <c:ptCount val="1"/>
                <c:pt idx="0">
                  <c:v>% Clientes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'Análise Uni'!$BL$11:$BL$15</c:f>
              <c:strCache>
                <c:ptCount val="4"/>
                <c:pt idx="0">
                  <c:v>4-15</c:v>
                </c:pt>
                <c:pt idx="1">
                  <c:v>16-27</c:v>
                </c:pt>
                <c:pt idx="2">
                  <c:v>28-40</c:v>
                </c:pt>
                <c:pt idx="3">
                  <c:v>&gt;40</c:v>
                </c:pt>
              </c:strCache>
            </c:strRef>
          </c:cat>
          <c:val>
            <c:numRef>
              <c:f>'Análise Uni'!$BN$11:$BN$15</c:f>
              <c:numCache>
                <c:formatCode>0.00%</c:formatCode>
                <c:ptCount val="4"/>
                <c:pt idx="0">
                  <c:v>0.29666666666666669</c:v>
                </c:pt>
                <c:pt idx="1">
                  <c:v>0.38</c:v>
                </c:pt>
                <c:pt idx="2">
                  <c:v>0.18</c:v>
                </c:pt>
                <c:pt idx="3">
                  <c:v>0.14333333333333334</c:v>
                </c:pt>
              </c:numCache>
            </c:numRef>
          </c:val>
          <c:extLst>
            <c:ext xmlns:c16="http://schemas.microsoft.com/office/drawing/2014/chart" uri="{C3380CC4-5D6E-409C-BE32-E72D297353CC}">
              <c16:uniqueId val="{00000001-B9C0-4F2A-85EE-C03A0511148B}"/>
            </c:ext>
          </c:extLst>
        </c:ser>
        <c:dLbls>
          <c:showLegendKey val="0"/>
          <c:showVal val="0"/>
          <c:showCatName val="0"/>
          <c:showSerName val="0"/>
          <c:showPercent val="0"/>
          <c:showBubbleSize val="0"/>
        </c:dLbls>
        <c:gapWidth val="175"/>
        <c:overlap val="100"/>
        <c:axId val="2077573312"/>
        <c:axId val="1"/>
      </c:barChart>
      <c:lineChart>
        <c:grouping val="standard"/>
        <c:varyColors val="0"/>
        <c:ser>
          <c:idx val="2"/>
          <c:order val="2"/>
          <c:tx>
            <c:strRef>
              <c:f>'Análise Uni'!$BO$9:$BO$10</c:f>
              <c:strCache>
                <c:ptCount val="1"/>
                <c:pt idx="0">
                  <c:v>%Clientes Acum.</c:v>
                </c:pt>
              </c:strCache>
            </c:strRef>
          </c:tx>
          <c:spPr>
            <a:ln w="19050" cap="rnd">
              <a:solidFill>
                <a:schemeClr val="accent4">
                  <a:lumMod val="60000"/>
                  <a:lumOff val="40000"/>
                </a:schemeClr>
              </a:solidFill>
              <a:round/>
            </a:ln>
            <a:effectLst>
              <a:outerShdw blurRad="57150" dist="19050" dir="5400000" algn="ctr" rotWithShape="0">
                <a:srgbClr val="000000">
                  <a:alpha val="63000"/>
                </a:srgbClr>
              </a:outerShdw>
            </a:effectLst>
          </c:spPr>
          <c:marker>
            <c:symbol val="diamond"/>
            <c:size val="7"/>
            <c:spPr>
              <a:solidFill>
                <a:srgbClr val="FFFF00"/>
              </a:soli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'Análise Uni'!$BL$11:$BL$15</c:f>
              <c:strCache>
                <c:ptCount val="4"/>
                <c:pt idx="0">
                  <c:v>4-15</c:v>
                </c:pt>
                <c:pt idx="1">
                  <c:v>16-27</c:v>
                </c:pt>
                <c:pt idx="2">
                  <c:v>28-40</c:v>
                </c:pt>
                <c:pt idx="3">
                  <c:v>&gt;40</c:v>
                </c:pt>
              </c:strCache>
            </c:strRef>
          </c:cat>
          <c:val>
            <c:numRef>
              <c:f>'Análise Uni'!$BO$11:$BO$15</c:f>
              <c:numCache>
                <c:formatCode>0.00%</c:formatCode>
                <c:ptCount val="4"/>
                <c:pt idx="0">
                  <c:v>0.29666666666666669</c:v>
                </c:pt>
                <c:pt idx="1">
                  <c:v>0.67666666666666664</c:v>
                </c:pt>
                <c:pt idx="2">
                  <c:v>0.85666666666666669</c:v>
                </c:pt>
                <c:pt idx="3">
                  <c:v>1</c:v>
                </c:pt>
              </c:numCache>
            </c:numRef>
          </c:val>
          <c:smooth val="0"/>
          <c:extLst>
            <c:ext xmlns:c16="http://schemas.microsoft.com/office/drawing/2014/chart" uri="{C3380CC4-5D6E-409C-BE32-E72D297353CC}">
              <c16:uniqueId val="{00000002-B9C0-4F2A-85EE-C03A0511148B}"/>
            </c:ext>
          </c:extLst>
        </c:ser>
        <c:dLbls>
          <c:showLegendKey val="0"/>
          <c:showVal val="0"/>
          <c:showCatName val="0"/>
          <c:showSerName val="0"/>
          <c:showPercent val="0"/>
          <c:showBubbleSize val="0"/>
        </c:dLbls>
        <c:marker val="1"/>
        <c:smooth val="0"/>
        <c:axId val="3"/>
        <c:axId val="4"/>
      </c:lineChart>
      <c:catAx>
        <c:axId val="20775733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
        <c:crosses val="autoZero"/>
        <c:auto val="0"/>
        <c:lblAlgn val="ctr"/>
        <c:lblOffset val="100"/>
        <c:noMultiLvlLbl val="0"/>
      </c:catAx>
      <c:val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2077573312"/>
        <c:crosses val="autoZero"/>
        <c:crossBetween val="between"/>
      </c:valAx>
      <c:catAx>
        <c:axId val="3"/>
        <c:scaling>
          <c:orientation val="minMax"/>
        </c:scaling>
        <c:delete val="1"/>
        <c:axPos val="b"/>
        <c:numFmt formatCode="General" sourceLinked="1"/>
        <c:majorTickMark val="out"/>
        <c:minorTickMark val="none"/>
        <c:tickLblPos val="nextTo"/>
        <c:crossAx val="4"/>
        <c:crosses val="autoZero"/>
        <c:auto val="0"/>
        <c:lblAlgn val="ctr"/>
        <c:lblOffset val="100"/>
        <c:noMultiLvlLbl val="0"/>
      </c:catAx>
      <c:valAx>
        <c:axId val="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3"/>
        <c:crosses val="max"/>
        <c:crossBetween val="between"/>
      </c:valAx>
      <c:spPr>
        <a:noFill/>
        <a:ln w="25400">
          <a:noFill/>
        </a:ln>
      </c:spPr>
    </c:plotArea>
    <c:plotVisOnly val="1"/>
    <c:dispBlanksAs val="gap"/>
    <c:showDLblsOverMax val="0"/>
  </c:chart>
  <c:spPr>
    <a:solidFill>
      <a:sysClr val="windowText" lastClr="000000"/>
    </a:solidFill>
    <a:ln>
      <a:noFill/>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Box Plot - Saldo_CC</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Calibri" panose="020F0502020204030204"/>
            </a:rPr>
            <a:t>Box Plot - Saldo_CC</a:t>
          </a:r>
        </a:p>
      </cx:txPr>
    </cx:title>
    <cx:plotArea>
      <cx:plotAreaRegion>
        <cx:plotSurface>
          <cx:spPr>
            <a:ln>
              <a:solidFill>
                <a:schemeClr val="bg1"/>
              </a:solidFill>
            </a:ln>
          </cx:spPr>
        </cx:plotSurface>
        <cx:series layoutId="boxWhisker" uniqueId="{6B1DF740-4693-491B-A57A-31624DBBBB4F}">
          <cx:tx>
            <cx:txData>
              <cx:f>_xlchart.v1.1</cx:f>
              <cx:v> Valor_Emprestimo </cx:v>
            </cx:txData>
          </cx:tx>
          <cx:spPr>
            <a:solidFill>
              <a:srgbClr val="355EA9"/>
            </a:solidFill>
            <a:ln>
              <a:solidFill>
                <a:srgbClr val="FFFF00"/>
              </a:solidFill>
            </a:ln>
          </cx:spPr>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axis>
    </cx:plotArea>
  </cx:chart>
  <cx:spPr>
    <a:solidFill>
      <a:schemeClr val="tx1"/>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title pos="t" align="ctr" overlay="0">
      <cx:tx>
        <cx:txData>
          <cx:v>BoxPlot - Saldo_Investimento</cx:v>
        </cx:txData>
      </cx:tx>
      <cx:txPr>
        <a:bodyPr spcFirstLastPara="1" vertOverflow="ellipsis" horzOverflow="overflow" wrap="square" lIns="0" tIns="0" rIns="0" bIns="0" anchor="ctr" anchorCtr="1"/>
        <a:lstStyle/>
        <a:p>
          <a:pPr algn="ctr" rtl="0">
            <a:defRPr b="1">
              <a:solidFill>
                <a:schemeClr val="bg1"/>
              </a:solidFill>
            </a:defRPr>
          </a:pPr>
          <a:r>
            <a:rPr lang="en-US" sz="1400" b="1" i="0" u="none" strike="noStrike" baseline="0">
              <a:solidFill>
                <a:schemeClr val="bg1"/>
              </a:solidFill>
              <a:latin typeface="Calibri" panose="020F0502020204030204"/>
            </a:rPr>
            <a:t>BoxPlot - Saldo_Investimento</a:t>
          </a:r>
        </a:p>
      </cx:txPr>
    </cx:title>
    <cx:plotArea>
      <cx:plotAreaRegion>
        <cx:series layoutId="boxWhisker" uniqueId="{7766B939-33A3-4258-944A-9AE749D8EF10}">
          <cx:tx>
            <cx:txData>
              <cx:f>_xlchart.v1.4</cx:f>
              <cx:v> R$ 1.169,00   R$ 5.951,00   R$ 2.096,00   R$ 7.882,00   R$ 4.870,00   R$ 9.055,00   R$ 2.835,00   R$ 6.948,00   R$ 3.059,00   R$ 5.234,00   R$ 1.295,00   R$ 4.308,00   R$ 1.567,00   R$ 1.199,00   R$ 1.403,00   R$ 1.282,00   R$ 2.424,00   R$ 8.072,00   R$ 12.579,00   R$ 3.430,00   R$ 2.134,00   R$ 2.647,00   R$ 2.241,00   R$ 1.804,00   R$ 2.069,00   R$ 1.374,00   R$ 426,00   R$ 409,00   R$ 2.415,00   R$ 6.836,00   R$ 1.913,00   R$ 4.020,00   R$ 5.866,00   R$ 1.264,00   R$ 1.474,00   R$ 4.746,00   R$ 6.110,00   R$ 2.100,00   R$ 1.225,00   R$ 458,00   R$ 2.333,00   R$ 1.158,00   R$ 6.204,00   R$ 6.187,00   R$ 6.143,00   R$ 1.393,00   R$ 2.299,00   R$ 1.352,00   R$ 7.228,00   R$ 2.073,00   R$ 2.333,00   R$ 5.965,00   R$ 1.262,00   R$ 3.378,00   R$ 2.225,00   R$ 783,00   R$ 6.468,00   R$ 9.566,00   R$ 1.961,00   R$ 6.229,00   R$ 1.391,00   R$ 1.537,00   R$ 1.953,00   R$ 14.421,00   R$ 3.181,00   R$ 5.190,00   R$ 2.171,00   R$ 1.007,00   R$ 1.819,00   R$ 2.394,00   R$ 8.133,00   R$ 730,00   R$ 1.164,00   R$ 5.954,00   R$ 1.977,00   R$ 1.526,00   R$ 3.965,00   R$ 4.771,00   R$ 9.436,00   R$ 3.832,00   R$ 5.943,00   R$ 1.213,00   R$ 1.568,00   R$ 1.755,00   R$ 2.315,00   R$ 1.412,00   R$ 1.295,00   R$ 12.612,00   R$ 2.249,00   R$ 1.108,00   R$ 618,00   R$ 1.409,00   R$ 797,00   R$ 3.617,00   R$ 1.318,00   R$ 15.945,00   R$ 2.012,00   R$ 2.622,00   R$ 2.337,00   R$ 7.057,00   R$ 1.469,00   R$ 2.323,00   R$ 932,00   R$ 1.919,00   R$ 2.445,00   R$ 11.938,00   R$ 6.458,00   R$ 6.078,00   R$ 7.721,00   R$ 1.410,00   R$ 1.449,00   R$ 392,00   R$ 6.260,00   R$ 7.855,00   R$ 1.680,00   R$ 3.578,00   R$ 7.174,00   R$ 2.132,00   R$ 4.281,00   R$ 2.366,00   R$ 1.835,00   R$ 3.868,00   R$ 1.768,00   R$ 781,00   R$ 1.924,00   R$ 2.121,00   R$ 701,00   R$ 639,00   R$ 1.860,00   R$ 3.499,00   R$ 8.487,00   R$ 6.887,00   R$ 2.708,00   R$ 1.984,00   R$ 10.144,00   R$ 1.240,00   R$ 8.613,00   R$ 766,00   R$ 2.728,00   R$ 1.881,00   R$ 709,00   R$ 4.795,00   R$ 3.416,00   R$ 2.462,00   R$ 2.288,00   R$ 3.566,00   R$ 860,00   R$ 682,00   R$ 5.371,00   R$ 1.582,00   R$ 1.346,00   R$ 1.924,00   R$ 5.848,00   R$ 7.758,00   R$ 6.967,00   R$ 1.282,00   R$ 1.288,00   R$ 339,00   R$ 3.512,00   R$ 1.898,00   R$ 2.872,00   R$ 1.055,00   R$ 1.262,00   R$ 7.308,00   R$ 909,00   R$ 2.978,00   R$ 1.131,00   R$ 1.577,00   R$ 3.972,00   R$ 1.935,00   R$ 950,00   R$ 763,00   R$ 2.064,00   R$ 1.414,00   R$ 3.414,00   R$ 7.485,00   R$ 2.577,00   R$ 338,00   R$ 1.963,00   R$ 571,00   R$ 9.572,00   R$ 4.455,00   R$ 1.647,00   R$ 3.777,00   R$ 884,00   R$ 1.360,00   R$ 5.129,00   R$ 1.175,00   R$ 674,00   R$ 3.244,00   R$ 4.591,00   R$ 3.844,00   R$ 3.915,00   R$ 2.108,00   R$ 3.031,00   R$ 1.501,00   R$ 1.382,00   R$ 951,00   R$ 2.760,00   R$ 4.297,00   R$ 936,00   R$ 1.168,00   R$ 5.117,00   R$ 902,00   R$ 1.495,00   R$ 10.623,00   R$ 1.935,00   R$ 1.424,00   R$ 6.568,00   R$ 1.413,00   R$ 3.074,00   R$ 3.835,00   R$ 5.293,00   R$ 1.908,00   R$ 3.342,00   R$ 932,00   R$ 3.104,00   R$ 3.913,00   R$ 3.021,00   R$ 1.364,00   R$ 625,00   R$ 1.200,00   R$ 707,00   R$ 2.978,00   R$ 4.657,00   R$ 2.613,00   R$ 10.961,00   R$ 7.865,00   R$ 1.478,00   R$ 3.149,00   R$ 4.210,00   R$ 2.507,00   R$ 2.141,00   R$ 866,00   R$ 1.544,00   R$ 1.823,00   R$ 14.555,00   R$ 2.767,00   R$ 1.291,00   R$ 2.522,00   R$ 915,00   R$ 1.595,00   R$ 4.605,00   R$ 1.185,00   R$ 3.447,00   R$ 1.258,00   R$ 717,00   R$ 1.204,00   R$ 1.925,00   R$ 433,00   R$ 666,00   R$ 2.251,00   R$ 2.150,00   R$ 4.151,00   R$ 2.030,00   R$ 7.418,00   R$ 2.684,00   R$ 2.149,00   R$ 3.812,00   R$ 1.154,00   R$ 1.657,00   R$ 1.603,00   R$ 5.302,00   R$ 2.748,00   R$ 1.231,00   R$ 802,00   R$ 6.304,00   R$ 1.533,00   R$ 8.978,00   R$ 999,00   R$ 2.662,00   R$ 1.402,00   R$ 12.169,00   R$ 3.060,00   R$ 11.998,00   R$ 2.697,00   R$ 2.404,00   R$ 1.262,00   R$ 4.611,00   R$ 1.901,00   R$ 3.368,00   R$ 1.574,00   R$ 1.445,00   R$ 1.520,00   R$ 3.878,00   R$ 10.722,00   R$ 4.788,00   R$ 7.582,00   R$ 1.092,00   R$ 1.024,00   R$ 1.076,00   R$ 9.398,00   R$ 6.419,00   R$ 4.796,00   R$ 7.629,00   R$ 9.960,00   R$ 4.675,00   R$ 1.287,00   R$ 2.515,00   R$ 2.745,00   R$ 672,00   R$ 3.804,00   R$ 1.344,00   R$ 1.038,00   R$ 10.127,00   R$ 1.543,00   R$ 4.811,00   R$ 727,00   R$ 1.237,00   R$ 276,00   R$ 5.381,00   R$ 5.511,00   R$ 3.749,00   R$ 685,00   R$ 1.494,00   R$ 2.746,00   R$ 708,00   R$ 4.351,00   R$ 701,00   R$ 3.643,00   R$ 4.249,00   R$ 1.938,00   R$ 2.910,00   R$ 2.659,00   R$ 1.028,00   R$ 3.398,00   R$ 5.801,00   R$ 1.525,00   R$ 4.473,00   R$ 1.068,00   R$ 6.615,00   R$ 1.864,00   R$ 7.408,00   R$ 11.590,00   R$ 4.110,00   R$ 3.384,00   R$ 2.101,00   R$ 1.275,00   R$ 4.169,00   R$ 1.521,00   R$ 5.743,00   R$ 3.599,00   R$ 3.213,00   R$ 4.439,00   R$ 3.949,00   R$ 1.459,00   R$ 882,00   R$ 3.758,00   R$ 1.743,00   R$ 1.136,00   R$ 1.236,00   R$ 959,00   R$ 3.229,00   R$ 6.199,00   R$ 727,00   R$ 1.246,00   R$ 2.331,00   R$ 4.463,00   R$ 776,00   R$ 2.406,00   R$ 1.239,00   R$ 3.399,00   R$ 2.247,00   R$ 1.766,00   R$ 2.473,00   R$ 1.542,00   R$ 3.850,00   R$ 3.650,00   R$ 3.446,00   R$ 3.001,00   R$ 3.079,00   R$ 6.070,00   R$ 2.146,00   R$ 13.756,00   R$ 14.782,00   R$ 7.685,00   R$ 2.320,00   R$ 846,00   R$ 14.318,00   R$ 362,00   R$ 2.212,00   R$ 12.976,00   R$ 1.283,00   R$ 1.330,00   R$ 4.272,00   R$ 2.238,00   R$ 1.126,00   R$ 7.374,00   R$ 2.326,00   R$ 1.449,00   R$ 1.820,00   R$ 983,00   R$ 3.249,00   R$ 1.957,00   R$ 2.406,00   R$ 11.760,00   R$ 2.578,00   R$ 2.348,00   R$ 1.223,00   R$ 1.516,00   R$ 1.473,00   R$ 1.887,00   R$ 8.648,00   R$ 802,00   R$ 2.899,00   R$ 2.039,00   R$ 2.197,00   R$ 1.053,00   R$ 3.235,00   R$ 939,00   R$ 1.967,00   R$ 7.253,00   R$ 2.292,00   R$ 1.597,00   R$ 1.381,00   R$ 5.842,00   R$ 2.579,00   R$ 8.471,00   R$ 2.782,00   R$ 1.042,00   R$ 3.186,00   R$ 2.028,00   R$ 958,00   R$ 1.591,00   R$ 2.762,00   R$ 2.779,00   R$ 2.743,00   R$ 1.149,00   R$ 1.313,00   R$ 1.190,00   R$ 3.448,00   R$ 11.328,00   R$ 1.872,00   R$ 2.058,00   R$ 2.136,00   R$ 1.484,00   R$ 660,00   R$ 1.287,00   R$ 3.394,00   R$ 609,00   R$ 1.884,00   R$ 1.620,00   R$ 2.629,00   R$ 719,00   R$ 5.096,00   R$ 1.244,00   R$ 1.842,00   R$ 2.576,00   R$ 1.424,00   R$ 1.512,00   R$ 11.054,00   R$ 518,00   R$ 2.759,00   R$ 2.670,00   R$ 4.817,00   R$ 2.679,00   R$ 3.905,00   R$ 3.386,00   R$ 343,00   R$ 4.594,00   R$ 3.620,00   R$ 1.721,00   R$ 3.017,00   R$ 754,00   R$ 1.950,00   R$ 2.924,00   R$ 1.659,00   R$ 7.238,00   R$ 2.764,00   R$ 4.679,00   R$ 3.092,00   R$ 448,00   R$ 654,00   R$ 1.238,00   R$ 1.245,00   R$ 3.114,00   R$ 2.569,00   R$ 5.152,00   R$ 1.037,00   R$ 1.478,00   R$ 3.573,00   R$ 1.201,00   R$ 3.622,00   R$ 960,00   R$ 1.163,00   R$ 1.209,00   R$ 3.077,00   R$ 3.757,00   R$ 1.418,00   R$ 3.518,00   R$ 1.934,00   R$ 8.318,00   R$ 1.237,00   R$ 368,00   R$ 2.122,00   R$ 2.996,00   R$ 9.034,00   R$ 1.585,00   R$ 1.301,00   R$ 1.323,00   R$ 3.123,00   R$ 5.493,00   R$ 1.126,00   R$ 1.216,00   R$ 1.207,00   R$ 1.309,00   R$ 2.360,00   R$ 6.850,00   R$ 1.413,00   R$ 8.588,00   R$ 759,00   R$ 4.686,00   R$ 2.687,00   R$ 585,00   R$ 2.255,00   R$ 609,00   R$ 1.361,00   R$ 7.127,00   R$ 1.203,00   R$ 700,00   R$ 5.507,00   R$ 3.190,00   R$ 7.119,00   R$ 3.488,00   R$ 1.113,00   R$ 7.966,00   R$ 1.532,00   R$ 1.503,00   R$ 2.302,00   R$ 662,00   R$ 2.273,00   R$ 2.631,00   R$ 1.503,00   R$ 1.311,00   R$ 3.105,00   R$ 2.319,00   R$ 1.374,00   R$ 3.612,00   R$ 7.763,00   R$ 3.049,00   R$ 1.534,00   R$ 2.032,00   R$ 6.350,00   R$ 2.864,00   R$ 1.255,00   R$ 1.333,00   R$ 2.022,00   R$ 1.552,00   R$ 626,00   R$ 8.858,00   R$ 996,00   R$ 1.750,00   R$ 6.999,00   R$ 1.995,00   R$ 1.199,00   R$ 1.331,00   R$ 2.278,00   R$ 5.003,00   R$ 3.552,00   R$ 1.928,00   R$ 2.964,00   R$ 1.546,00   R$ 683,00   R$ 12.389,00   R$ 4.712,00   R$ 1.553,00   R$ 1.372,00   R$ 2.578,00   R$ 3.979,00   R$ 6.758,00   R$ 3.234,00   R$ 5.954,00   R$ 5.433,00   R$ 806,00   R$ 1.082,00   R$ 2.788,00   R$ 2.930,00   R$ 1.927,00   R$ 2.820,00   R$ 937,00   R$ 1.056,00   R$ 3.124,00   R$ 1.388,00   R$ 2.384,00   R$ 2.133,00   R$ 2.039,00   R$ 2.799,00   R$ 1.289,00   R$ 1.217,00   R$ 2.246,00   R$ 385,00   R$ 1.965,00   R$ 1.572,00   R$ 2.718,00   R$ 1.358,00   R$ 931,00   R$ 1.442,00   R$ 4.241,00   R$ 2.775,00   R$ 3.863,00   R$ 2.329,00   R$ 918,00   R$ 1.837,00   R$ 3.349,00   R$ 1.275,00   R$ 2.828,00   R$ 4.526,00   R$ 2.671,00   R$ 2.051,00   R$ 1.300,00   R$ 741,00   R$ 1.240,00   R$ 3.357,00   R$ 3.632,00   R$ 1.808,00   R$ 12.204,00   R$ 9.157,00   R$ 3.676,00   R$ 3.441,00   R$ 640,00   R$ 3.652,00   R$ 1.530,00   R$ 3.914,00   R$ 1.858,00   R$ 2.600,00   R$ 1.979,00   R$ 2.116,00   R$ 1.437,00   R$ 4.042,00   R$ 3.832,00   R$ 3.660,00   R$ 1.553,00   R$ 1.444,00   R$ 1.980,00   R$ 1.355,00   R$ 1.393,00   R$ 1.376,00   R$ 15.653,00   R$ 1.493,00   R$ 4.370,00   R$ 750,00   R$ 1.308,00   R$ 4.623,00   R$ 1.851,00   R$ 1.880,00   R$ 7.980,00   R$ 4.583,00   R$ 1.386,00   R$ 947,00   R$ 684,00   R$ 7.476,00   R$ 1.922,00   R$ 2.303,00   R$ 8.086,00   R$ 2.346,00   R$ 3.973,00   R$ 888,00   R$ 10.222,00   R$ 4.221,00   R$ 6.361,00   R$ 1.297,00   R$ 900,00   R$ 2.241,00   R$ 1.050,00   R$ 1.047,00   R$ 6.314,00   R$ 3.496,00   R$ 3.609,00   R$ 4.843,00   R$ 3.017,00   R$ 4.139,00   R$ 5.742,00   R$ 10.366,00   R$ 2.080,00   R$ 2.580,00   R$ 4.530,00   R$ 5.150,00   R$ 5.595,00   R$ 2.384,00   R$ 1.453,00   R$ 1.538,00   R$ 2.279,00   R$ 1.478,00   R$ 5.103,00   R$ 9.857,00   R$ 6.527,00   R$ 1.347,00   R$ 2.862,00   R$ 2.753,00   R$ 3.651,00   R$ 975,00   R$ 2.631,00   R$ 2.896,00   R$ 4.716,00   R$ 2.284,00   R$ 1.236,00   R$ 1.103,00   R$ 926,00   R$ 1.800,00   R$ 1.905,00   R$ 1.123,00   R$ 6.331,00   R$ 1.377,00   R$ 2.503,00   R$ 2.528,00   R$ 5.324,00   R$ 6.560,00   R$ 2.969,00   R$ 1.206,00   R$ 2.118,00   R$ 629,00   R$ 1.198,00   R$ 2.476,00   R$ 1.138,00   R$ 14.027,00   R$ 7.596,00   R$ 3.077,00   R$ 1.505,00   R$ 3.148,00   R$ 6.148,00   R$ 1.337,00   R$ 433,00   R$ 1.228,00   R$ 790,00   R$ 2.570,00   R$ 250,00   R$ 1.316,00   R$ 1.882,00   R$ 6.416,00   R$ 1.275,00   R$ 6.403,00   R$ 1.987,00   R$ 760,00   R$ 2.603,00   R$ 3.380,00   R$ 3.990,00   R$ 11.560,00   R$ 4.380,00   R$ 6.761,00   R$ 4.280,00   R$ 2.325,00   R$ 1.048,00   R$ 3.160,00   R$ 2.483,00   R$ 14.179,00   R$ 1.797,00   R$ 2.511,00   R$ 1.274,00   R$ 5.248,00   R$ 3.029,00   R$ 428,00   R$ 976,00   R$ 841,00   R$ 5.771,00   R$ 1.555,00   R$ 1.285,00   R$ 1.299,00   R$ 1.271,00   R$ 1.393,00   R$ 691,00   R$ 5.045,00   R$ 2.124,00   R$ 2.214,00   R$ 12.680,00   R$ 2.463,00   R$ 1.155,00   R$ 3.108,00   R$ 2.901,00   R$ 3.617,00   R$ 1.655,00   R$ 2.812,00   R$ 8.065,00   R$ 3.275,00   R$ 2.223,00   R$ 1.480,00   R$ 1.371,00   R$ 3.535,00   R$ 3.509,00   R$ 5.711,00   R$ 3.872,00   R$ 4.933,00   R$ 1.940,00   R$ 1.410,00   R$ 836,00   R$ 6.468,00   R$ 1.941,00   R$ 2.675,00   R$ 2.751,00   R$ 6.224,00   R$ 5.998,00   R$ 1.188,00   R$ 6.313,00   R$ 1.221,00   R$ 2.892,00   R$ 3.062,00   R$ 2.301,00   R$ 7.511,00   R$ 1.258,00   R$ 717,00   R$ 1.549,00   R$ 1.597,00   R$ 1.795,00   R$ 4.272,00   R$ 976,00   R$ 7.472,00   R$ 9.271,00   R$ 590,00   R$ 930,00   R$ 9.283,00   R$ 1.778,00   R$ 907,00   R$ 484,00   R$ 9.629,00   R$ 3.051,00   R$ 3.931,00   R$ 7.432,00   R$ 1.338,00   R$ 1.554,00   R$ 15.857,00   R$ 1.345,00   R$ 1.101,00   R$ 3.016,00   R$ 2.712,00   R$ 731,00   R$ 3.780,00   R$ 1.602,00   R$ 3.966,00   R$ 4.165,00   R$ 8.335,00   R$ 6.681,00   R$ 2.375,00   R$ 1.216,00   R$ 11.816,00   R$ 5.084,00   R$ 2.327,00   R$ 1.082,00   R$ 886,00   R$ 601,00   R$ 2.957,00   R$ 2.611,00   R$ 5.179,00   R$ 2.993,00   R$ 1.943,00   R$ 1.559,00   R$ 3.422,00   R$ 3.976,00   R$ 6.761,00   R$ 1.249,00   R$ 1.364,00   R$ 709,00   R$ 2.235,00   R$ 4.042,00   R$ 1.471,00   R$ 1.442,00   R$ 10.875,00   R$ 1.474,00   R$ 894,00   R$ 3.343,00   R$ 3.959,00   R$ 3.577,00   R$ 5.804,00   R$ 2.169,00   R$ 2.439,00   R$ 4.526,00   R$ 2.210,00   R$ 2.221,00   R$ 2.389,00   R$ 3.331,00   R$ 7.409,00   R$ 652,00   R$ 7.678,00   R$ 1.343,00   R$ 1.382,00   R$ 874,00   R$ 3.590,00   R$ 1.322,00   R$ 1.940,00   R$ 3.595,00   R$ 1.422,00   R$ 6.742,00   R$ 7.814,00   R$ 9.277,00   R$ 2.181,00   R$ 1.098,00   R$ 4.057,00   R$ 795,00   R$ 2.825,00   R$ 15.672,00   R$ 6.614,00   R$ 7.824,00   R$ 2.442,00   R$ 1.829,00   R$ 2.171,00   R$ 5.800,00   R$ 1.169,00   R$ 8.947,00   R$ 2.606,00   R$ 1.592,00   R$ 2.186,00   R$ 4.153,00   R$ 2.625,00   R$ 3.485,00   R$ 10.477,00   R$ 1.386,00   R$ 1.278,00   R$ 1.107,00   R$ 3.763,00   R$ 3.711,00   R$ 3.594,00   R$ 3.195,00   R$ 4.454,00   R$ 4.736,00   R$ 2.991,00   R$ 2.142,00   R$ 3.161,00   R$ 18.424,00   R$ 2.848,00   R$ 14.896,00   R$ 2.359,00   R$ 3.345,00   R$ 1.817,00   R$ 12.749,00   R$ 1.366,00   R$ 2.002,00   R$ 6.872,00   R$ 697,00   R$ 1.049,00   R$ 10.297,00   R$ 1.867,00   R$ 1.344,00   R$ 1.747,00   R$ 1.670,00   R$ 1.224,00   R$ 522,00   R$ 1.498,00   R$ 1.919,00   R$ 745,00   R$ 2.063,00   R$ 6.288,00   R$ 6.842,00   R$ 3.527,00   R$ 1.546,00   R$ 929,00   R$ 1.455,00   R$ 1.845,00   R$ 8.358,00   R$ 3.349,00   R$ 2.859,00   R$ 1.533,00   R$ 3.621,00   R$ 3.590,00   R$ 2.145,00   R$ 4.113,00   R$ 10.974,00   R$ 1.893,00   R$ 1.231,00   R$ 3.656,00   R$ 1.154,00   R$ 4.006,00   R$ 3.069,00   R$ 1.740,00   R$ 2.353,00   R$ 3.556,00   R$ 2.397,00   R$ 454,00   R$ 1.715,00   R$ 2.520,00   R$ 3.568,00   R$ 7.166,00   R$ 3.939,00   R$ 1.514,00   R$ 7.393,00   R$ 1.193,00   R$ 7.297,00   R$ 2.831,00   R$ 1.258,00   R$ 753,00   R$ 2.427,00   R$ 2.538,00   R$ 1.264,00   R$ 8.386,00   R$ 4.844,00   R$ 2.923,00   R$ 8.229,00   R$ 2.028,00   R$ 1.433,00   R$ 6.289,00   R$ 1.409,00   R$ 6.579,00   R$ 1.743,00   R$ 3.565,00   R$ 1.569,00   R$ 1.936,00   R$ 3.959,00   R$ 2.390,00   R$ 1.736,00   R$ 3.857,00   R$ 804,00   R$ 1.845,00   R$ 4.576,00 </cx:v>
            </cx:txData>
          </cx:tx>
          <cx:spPr>
            <a:ln>
              <a:solidFill>
                <a:srgbClr val="FFFF00"/>
              </a:solidFill>
            </a:ln>
          </cx:spPr>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axis>
    </cx:plotArea>
  </cx:chart>
  <cx:spPr>
    <a:solidFill>
      <a:schemeClr val="tx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81642</xdr:colOff>
      <xdr:row>16</xdr:row>
      <xdr:rowOff>9525</xdr:rowOff>
    </xdr:from>
    <xdr:to>
      <xdr:col>5</xdr:col>
      <xdr:colOff>748392</xdr:colOff>
      <xdr:row>29</xdr:row>
      <xdr:rowOff>152400</xdr:rowOff>
    </xdr:to>
    <xdr:graphicFrame macro="">
      <xdr:nvGraphicFramePr>
        <xdr:cNvPr id="2049" name="Chart 2">
          <a:extLst>
            <a:ext uri="{FF2B5EF4-FFF2-40B4-BE49-F238E27FC236}">
              <a16:creationId xmlns:a16="http://schemas.microsoft.com/office/drawing/2014/main" id="{5F2083E1-67EC-70BA-76A4-E716821CD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73478</xdr:colOff>
      <xdr:row>15</xdr:row>
      <xdr:rowOff>190500</xdr:rowOff>
    </xdr:from>
    <xdr:to>
      <xdr:col>15</xdr:col>
      <xdr:colOff>464003</xdr:colOff>
      <xdr:row>29</xdr:row>
      <xdr:rowOff>133350</xdr:rowOff>
    </xdr:to>
    <xdr:graphicFrame macro="">
      <xdr:nvGraphicFramePr>
        <xdr:cNvPr id="2050" name="Chart 6">
          <a:extLst>
            <a:ext uri="{FF2B5EF4-FFF2-40B4-BE49-F238E27FC236}">
              <a16:creationId xmlns:a16="http://schemas.microsoft.com/office/drawing/2014/main" id="{63EAF8BC-9A86-099B-A57E-6439A35DC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63953</xdr:colOff>
      <xdr:row>15</xdr:row>
      <xdr:rowOff>157843</xdr:rowOff>
    </xdr:from>
    <xdr:to>
      <xdr:col>21</xdr:col>
      <xdr:colOff>1035503</xdr:colOff>
      <xdr:row>29</xdr:row>
      <xdr:rowOff>100693</xdr:rowOff>
    </xdr:to>
    <xdr:graphicFrame macro="">
      <xdr:nvGraphicFramePr>
        <xdr:cNvPr id="2051" name="Chart 7">
          <a:extLst>
            <a:ext uri="{FF2B5EF4-FFF2-40B4-BE49-F238E27FC236}">
              <a16:creationId xmlns:a16="http://schemas.microsoft.com/office/drawing/2014/main" id="{8995D857-D77C-505D-C144-6A4DDA47E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104775</xdr:colOff>
      <xdr:row>14</xdr:row>
      <xdr:rowOff>172810</xdr:rowOff>
    </xdr:from>
    <xdr:to>
      <xdr:col>30</xdr:col>
      <xdr:colOff>285750</xdr:colOff>
      <xdr:row>29</xdr:row>
      <xdr:rowOff>40820</xdr:rowOff>
    </xdr:to>
    <xdr:graphicFrame macro="">
      <xdr:nvGraphicFramePr>
        <xdr:cNvPr id="2053" name="Chart 11">
          <a:extLst>
            <a:ext uri="{FF2B5EF4-FFF2-40B4-BE49-F238E27FC236}">
              <a16:creationId xmlns:a16="http://schemas.microsoft.com/office/drawing/2014/main" id="{1E17F8DB-2370-87C2-698D-75A4A73B6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9525</xdr:colOff>
      <xdr:row>14</xdr:row>
      <xdr:rowOff>152400</xdr:rowOff>
    </xdr:from>
    <xdr:to>
      <xdr:col>38</xdr:col>
      <xdr:colOff>367393</xdr:colOff>
      <xdr:row>28</xdr:row>
      <xdr:rowOff>200025</xdr:rowOff>
    </xdr:to>
    <xdr:graphicFrame macro="">
      <xdr:nvGraphicFramePr>
        <xdr:cNvPr id="2054" name="Chart 12">
          <a:extLst>
            <a:ext uri="{FF2B5EF4-FFF2-40B4-BE49-F238E27FC236}">
              <a16:creationId xmlns:a16="http://schemas.microsoft.com/office/drawing/2014/main" id="{B58BB341-E596-68A3-5F76-5604DE0DE6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23131</xdr:colOff>
      <xdr:row>15</xdr:row>
      <xdr:rowOff>149678</xdr:rowOff>
    </xdr:from>
    <xdr:to>
      <xdr:col>46</xdr:col>
      <xdr:colOff>367393</xdr:colOff>
      <xdr:row>30</xdr:row>
      <xdr:rowOff>27214</xdr:rowOff>
    </xdr:to>
    <xdr:graphicFrame macro="">
      <xdr:nvGraphicFramePr>
        <xdr:cNvPr id="2055" name="Chart 18">
          <a:extLst>
            <a:ext uri="{FF2B5EF4-FFF2-40B4-BE49-F238E27FC236}">
              <a16:creationId xmlns:a16="http://schemas.microsoft.com/office/drawing/2014/main" id="{ED182D1C-1A8B-E0C4-3CAE-9F39D0ACE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48</xdr:col>
      <xdr:colOff>50345</xdr:colOff>
      <xdr:row>15</xdr:row>
      <xdr:rowOff>47625</xdr:rowOff>
    </xdr:from>
    <xdr:to>
      <xdr:col>54</xdr:col>
      <xdr:colOff>476249</xdr:colOff>
      <xdr:row>28</xdr:row>
      <xdr:rowOff>190500</xdr:rowOff>
    </xdr:to>
    <xdr:graphicFrame macro="">
      <xdr:nvGraphicFramePr>
        <xdr:cNvPr id="2056" name="Chart 19">
          <a:extLst>
            <a:ext uri="{FF2B5EF4-FFF2-40B4-BE49-F238E27FC236}">
              <a16:creationId xmlns:a16="http://schemas.microsoft.com/office/drawing/2014/main" id="{937BA52C-9FE4-EB13-F02D-E8EF88BABB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48</xdr:col>
      <xdr:colOff>57150</xdr:colOff>
      <xdr:row>29</xdr:row>
      <xdr:rowOff>28575</xdr:rowOff>
    </xdr:from>
    <xdr:to>
      <xdr:col>54</xdr:col>
      <xdr:colOff>489857</xdr:colOff>
      <xdr:row>42</xdr:row>
      <xdr:rowOff>171450</xdr:rowOff>
    </xdr:to>
    <xdr:graphicFrame macro="">
      <xdr:nvGraphicFramePr>
        <xdr:cNvPr id="2057" name="Chart 20">
          <a:extLst>
            <a:ext uri="{FF2B5EF4-FFF2-40B4-BE49-F238E27FC236}">
              <a16:creationId xmlns:a16="http://schemas.microsoft.com/office/drawing/2014/main" id="{87160FB2-18A4-BC25-B0D2-417A3A9D2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56</xdr:col>
      <xdr:colOff>50346</xdr:colOff>
      <xdr:row>15</xdr:row>
      <xdr:rowOff>104775</xdr:rowOff>
    </xdr:from>
    <xdr:to>
      <xdr:col>61</xdr:col>
      <xdr:colOff>69396</xdr:colOff>
      <xdr:row>29</xdr:row>
      <xdr:rowOff>47625</xdr:rowOff>
    </xdr:to>
    <xdr:graphicFrame macro="">
      <xdr:nvGraphicFramePr>
        <xdr:cNvPr id="2058" name="Chart 21">
          <a:extLst>
            <a:ext uri="{FF2B5EF4-FFF2-40B4-BE49-F238E27FC236}">
              <a16:creationId xmlns:a16="http://schemas.microsoft.com/office/drawing/2014/main" id="{8AA43415-C67A-956C-AA52-16A1C0943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56</xdr:col>
      <xdr:colOff>23133</xdr:colOff>
      <xdr:row>37</xdr:row>
      <xdr:rowOff>59872</xdr:rowOff>
    </xdr:from>
    <xdr:to>
      <xdr:col>61</xdr:col>
      <xdr:colOff>54429</xdr:colOff>
      <xdr:row>54</xdr:row>
      <xdr:rowOff>122464</xdr:rowOff>
    </xdr:to>
    <xdr:graphicFrame macro="">
      <xdr:nvGraphicFramePr>
        <xdr:cNvPr id="2059" name="Chart 24">
          <a:extLst>
            <a:ext uri="{FF2B5EF4-FFF2-40B4-BE49-F238E27FC236}">
              <a16:creationId xmlns:a16="http://schemas.microsoft.com/office/drawing/2014/main" id="{73B1ED76-1E6E-CED5-3A25-16EC23F19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63</xdr:col>
      <xdr:colOff>73478</xdr:colOff>
      <xdr:row>15</xdr:row>
      <xdr:rowOff>114300</xdr:rowOff>
    </xdr:from>
    <xdr:to>
      <xdr:col>66</xdr:col>
      <xdr:colOff>1605643</xdr:colOff>
      <xdr:row>29</xdr:row>
      <xdr:rowOff>57150</xdr:rowOff>
    </xdr:to>
    <xdr:graphicFrame macro="">
      <xdr:nvGraphicFramePr>
        <xdr:cNvPr id="2060" name="Chart 4">
          <a:extLst>
            <a:ext uri="{FF2B5EF4-FFF2-40B4-BE49-F238E27FC236}">
              <a16:creationId xmlns:a16="http://schemas.microsoft.com/office/drawing/2014/main" id="{A782A612-373C-F7DF-45C3-9E4CF471A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66675</xdr:colOff>
      <xdr:row>8</xdr:row>
      <xdr:rowOff>16328</xdr:rowOff>
    </xdr:from>
    <xdr:to>
      <xdr:col>7</xdr:col>
      <xdr:colOff>304801</xdr:colOff>
      <xdr:row>13</xdr:row>
      <xdr:rowOff>25852</xdr:rowOff>
    </xdr:to>
    <mc:AlternateContent xmlns:mc="http://schemas.openxmlformats.org/markup-compatibility/2006" xmlns:a14="http://schemas.microsoft.com/office/drawing/2010/main">
      <mc:Choice Requires="a14">
        <xdr:graphicFrame macro="">
          <xdr:nvGraphicFramePr>
            <xdr:cNvPr id="3" name="Inadimplência">
              <a:extLst>
                <a:ext uri="{FF2B5EF4-FFF2-40B4-BE49-F238E27FC236}">
                  <a16:creationId xmlns:a16="http://schemas.microsoft.com/office/drawing/2014/main" id="{2482E6DD-D738-D1A1-1014-DB6C0410C82F}"/>
                </a:ext>
              </a:extLst>
            </xdr:cNvPr>
            <xdr:cNvGraphicFramePr/>
          </xdr:nvGraphicFramePr>
          <xdr:xfrm>
            <a:off x="0" y="0"/>
            <a:ext cx="0" cy="0"/>
          </xdr:xfrm>
          <a:graphic>
            <a:graphicData uri="http://schemas.microsoft.com/office/drawing/2010/slicer">
              <sle:slicer xmlns:sle="http://schemas.microsoft.com/office/drawing/2010/slicer" name="Inadimplência"/>
            </a:graphicData>
          </a:graphic>
        </xdr:graphicFrame>
      </mc:Choice>
      <mc:Fallback xmlns="">
        <xdr:sp macro="" textlink="">
          <xdr:nvSpPr>
            <xdr:cNvPr id="0" name=""/>
            <xdr:cNvSpPr>
              <a:spLocks noTextEdit="1"/>
            </xdr:cNvSpPr>
          </xdr:nvSpPr>
          <xdr:spPr>
            <a:xfrm>
              <a:off x="4788354" y="1717221"/>
              <a:ext cx="1830161" cy="1030060"/>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217713</xdr:colOff>
      <xdr:row>7</xdr:row>
      <xdr:rowOff>88447</xdr:rowOff>
    </xdr:from>
    <xdr:to>
      <xdr:col>15</xdr:col>
      <xdr:colOff>389163</xdr:colOff>
      <xdr:row>14</xdr:row>
      <xdr:rowOff>190501</xdr:rowOff>
    </xdr:to>
    <mc:AlternateContent xmlns:mc="http://schemas.openxmlformats.org/markup-compatibility/2006" xmlns:a14="http://schemas.microsoft.com/office/drawing/2010/main">
      <mc:Choice Requires="a14">
        <xdr:graphicFrame macro="">
          <xdr:nvGraphicFramePr>
            <xdr:cNvPr id="13" name="Idade">
              <a:extLst>
                <a:ext uri="{FF2B5EF4-FFF2-40B4-BE49-F238E27FC236}">
                  <a16:creationId xmlns:a16="http://schemas.microsoft.com/office/drawing/2014/main" id="{DB3A01F7-721B-2DC6-2DD1-9E5260C4D2FE}"/>
                </a:ext>
              </a:extLst>
            </xdr:cNvPr>
            <xdr:cNvGraphicFramePr/>
          </xdr:nvGraphicFramePr>
          <xdr:xfrm>
            <a:off x="0" y="0"/>
            <a:ext cx="0" cy="0"/>
          </xdr:xfrm>
          <a:graphic>
            <a:graphicData uri="http://schemas.microsoft.com/office/drawing/2010/slicer">
              <sle:slicer xmlns:sle="http://schemas.microsoft.com/office/drawing/2010/slicer" name="Idade"/>
            </a:graphicData>
          </a:graphic>
        </xdr:graphicFrame>
      </mc:Choice>
      <mc:Fallback xmlns="">
        <xdr:sp macro="" textlink="">
          <xdr:nvSpPr>
            <xdr:cNvPr id="0" name=""/>
            <xdr:cNvSpPr>
              <a:spLocks noTextEdit="1"/>
            </xdr:cNvSpPr>
          </xdr:nvSpPr>
          <xdr:spPr>
            <a:xfrm>
              <a:off x="10681606" y="1585233"/>
              <a:ext cx="1396093" cy="1530804"/>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296636</xdr:colOff>
      <xdr:row>6</xdr:row>
      <xdr:rowOff>88446</xdr:rowOff>
    </xdr:from>
    <xdr:to>
      <xdr:col>38</xdr:col>
      <xdr:colOff>312964</xdr:colOff>
      <xdr:row>14</xdr:row>
      <xdr:rowOff>27214</xdr:rowOff>
    </xdr:to>
    <mc:AlternateContent xmlns:mc="http://schemas.openxmlformats.org/markup-compatibility/2006" xmlns:a14="http://schemas.microsoft.com/office/drawing/2010/main">
      <mc:Choice Requires="a14">
        <xdr:graphicFrame macro="">
          <xdr:nvGraphicFramePr>
            <xdr:cNvPr id="16" name="Idade 1">
              <a:extLst>
                <a:ext uri="{FF2B5EF4-FFF2-40B4-BE49-F238E27FC236}">
                  <a16:creationId xmlns:a16="http://schemas.microsoft.com/office/drawing/2014/main" id="{09310755-5A3E-2EE4-870A-222BA1C4798A}"/>
                </a:ext>
              </a:extLst>
            </xdr:cNvPr>
            <xdr:cNvGraphicFramePr/>
          </xdr:nvGraphicFramePr>
          <xdr:xfrm>
            <a:off x="0" y="0"/>
            <a:ext cx="0" cy="0"/>
          </xdr:xfrm>
          <a:graphic>
            <a:graphicData uri="http://schemas.microsoft.com/office/drawing/2010/slicer">
              <sle:slicer xmlns:sle="http://schemas.microsoft.com/office/drawing/2010/slicer" name="Idade 1"/>
            </a:graphicData>
          </a:graphic>
        </xdr:graphicFrame>
      </mc:Choice>
      <mc:Fallback xmlns="">
        <xdr:sp macro="" textlink="">
          <xdr:nvSpPr>
            <xdr:cNvPr id="0" name=""/>
            <xdr:cNvSpPr>
              <a:spLocks noTextEdit="1"/>
            </xdr:cNvSpPr>
          </xdr:nvSpPr>
          <xdr:spPr>
            <a:xfrm>
              <a:off x="28898850" y="1381125"/>
              <a:ext cx="1186543" cy="157162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48</xdr:col>
      <xdr:colOff>72117</xdr:colOff>
      <xdr:row>43</xdr:row>
      <xdr:rowOff>54428</xdr:rowOff>
    </xdr:from>
    <xdr:to>
      <xdr:col>54</xdr:col>
      <xdr:colOff>503464</xdr:colOff>
      <xdr:row>60</xdr:row>
      <xdr:rowOff>0</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AA891832-D74F-400D-913E-612C33340D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36991017" y="8731703"/>
              <a:ext cx="5231947" cy="3345997"/>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41</xdr:col>
      <xdr:colOff>0</xdr:colOff>
      <xdr:row>30</xdr:row>
      <xdr:rowOff>204106</xdr:rowOff>
    </xdr:from>
    <xdr:to>
      <xdr:col>46</xdr:col>
      <xdr:colOff>353785</xdr:colOff>
      <xdr:row>47</xdr:row>
      <xdr:rowOff>81641</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A0D51225-3C18-4821-8DE0-CBFE793A60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30603825" y="6281056"/>
              <a:ext cx="5925910" cy="3277960"/>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externalLinkPath" Target="/MarcosPAI/DataSciense/Cursos/Preditiva/NIVEL%201%20Fundamentos%20de%20Analytics%20-%20Parte%20A%20B%20e%20C/Parte%20A%20An&#225;lise%20Explorat&#243;ria%20de%20Dados%20(EDA)/3)%20An&#225;lise%20de%20Correla&#231;&#227;o%20e%20Associa&#231;&#227;o/Base_Inadimplencia%20V2.xlsx" TargetMode="Externa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Utilizador" refreshedDate="45099.942374305552" createdVersion="4" refreshedVersion="8" minRefreshableVersion="3" recordCount="1000" xr:uid="{00000000-000A-0000-FFFF-FFFF07000000}">
  <cacheSource type="worksheet">
    <worksheetSource ref="A1:J1001" sheet="Base"/>
  </cacheSource>
  <cacheFields count="10">
    <cacheField name="Inadimplência" numFmtId="0">
      <sharedItems containsSemiMixedTypes="0" containsString="0" containsNumber="1" containsInteger="1" minValue="0" maxValue="1" count="2">
        <n v="0"/>
        <n v="1"/>
      </sharedItems>
    </cacheField>
    <cacheField name="Idade" numFmtId="0">
      <sharedItems containsSemiMixedTypes="0" containsString="0" containsNumber="1" containsInteger="1" minValue="19" maxValue="75"/>
    </cacheField>
    <cacheField name="Gênero" numFmtId="0">
      <sharedItems/>
    </cacheField>
    <cacheField name="Escolaridade" numFmtId="0">
      <sharedItems/>
    </cacheField>
    <cacheField name="Tipo_Moradia" numFmtId="0">
      <sharedItems/>
    </cacheField>
    <cacheField name="Saldo_Investimento" numFmtId="0">
      <sharedItems/>
    </cacheField>
    <cacheField name="Saldo_Conta_Corrente" numFmtId="0">
      <sharedItems/>
    </cacheField>
    <cacheField name="Valor_Emprestimo" numFmtId="164">
      <sharedItems containsSemiMixedTypes="0" containsString="0" containsNumber="1" containsInteger="1" minValue="250" maxValue="18424"/>
    </cacheField>
    <cacheField name="Duracao_Emprestimo" numFmtId="0">
      <sharedItems containsSemiMixedTypes="0" containsString="0" containsNumber="1" containsInteger="1" minValue="4" maxValue="72"/>
    </cacheField>
    <cacheField name="Saldo_Invest + Saldo_CC" numFmtId="0">
      <sharedItems count="15">
        <s v="Sem investimento-Pouco"/>
        <s v="Pouco-Moderado"/>
        <s v="Pouco-Sem conta"/>
        <s v="Pouco-Pouco"/>
        <s v="Sem investimento-Sem conta"/>
        <s v="Alto-Sem conta"/>
        <s v="Moderado-Pouco"/>
        <s v="Alto-Pouco"/>
        <s v="Moderado-Moderado"/>
        <s v="Alto-Alto"/>
        <s v="Alto-Moderado"/>
        <s v="Pouco-Alto"/>
        <s v="Moderado-Sem conta"/>
        <s v="Sem investimento-Alto"/>
        <s v="Moderado-Alt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Utilizador" refreshedDate="45099.942378587963" createdVersion="4" refreshedVersion="8" minRefreshableVersion="3" recordCount="1000" xr:uid="{00000000-000A-0000-FFFF-FFFF1A000000}">
  <cacheSource type="worksheet">
    <worksheetSource ref="B1:J1001" sheet="Base" r:id="rId1"/>
  </cacheSource>
  <cacheFields count="9">
    <cacheField name="Inadimplência" numFmtId="0">
      <sharedItems containsSemiMixedTypes="0" containsString="0" containsNumber="1" containsInteger="1" minValue="0" maxValue="1" count="2">
        <n v="0"/>
        <n v="1"/>
      </sharedItems>
    </cacheField>
    <cacheField name="Idade" numFmtId="0">
      <sharedItems containsSemiMixedTypes="0" containsString="0" containsNumber="1" containsInteger="1" minValue="19" maxValue="75" count="53">
        <n v="67"/>
        <n v="22"/>
        <n v="49"/>
        <n v="45"/>
        <n v="53"/>
        <n v="35"/>
        <n v="61"/>
        <n v="28"/>
        <n v="25"/>
        <n v="24"/>
        <n v="60"/>
        <n v="32"/>
        <n v="44"/>
        <n v="31"/>
        <n v="48"/>
        <n v="26"/>
        <n v="36"/>
        <n v="39"/>
        <n v="42"/>
        <n v="34"/>
        <n v="63"/>
        <n v="27"/>
        <n v="30"/>
        <n v="57"/>
        <n v="33"/>
        <n v="37"/>
        <n v="58"/>
        <n v="23"/>
        <n v="29"/>
        <n v="52"/>
        <n v="50"/>
        <n v="46"/>
        <n v="51"/>
        <n v="41"/>
        <n v="40"/>
        <n v="66"/>
        <n v="47"/>
        <n v="56"/>
        <n v="54"/>
        <n v="20"/>
        <n v="21"/>
        <n v="38"/>
        <n v="70"/>
        <n v="65"/>
        <n v="74"/>
        <n v="68"/>
        <n v="43"/>
        <n v="55"/>
        <n v="64"/>
        <n v="75"/>
        <n v="19"/>
        <n v="62"/>
        <n v="59"/>
      </sharedItems>
      <fieldGroup base="1">
        <rangePr startNum="19" endNum="75" groupInterval="15"/>
        <groupItems count="6">
          <s v="&lt;19"/>
          <s v="19-33"/>
          <s v="34-48"/>
          <s v="49-63"/>
          <s v="64-78"/>
          <s v="&gt;79"/>
        </groupItems>
      </fieldGroup>
    </cacheField>
    <cacheField name="Gênero" numFmtId="0">
      <sharedItems count="2">
        <s v="Feminino"/>
        <s v="Masculino"/>
      </sharedItems>
    </cacheField>
    <cacheField name="Escolaridade" numFmtId="0">
      <sharedItems count="3">
        <s v="Graduacao"/>
        <s v="Pos Graduacao"/>
        <s v="Ensino Medio"/>
      </sharedItems>
    </cacheField>
    <cacheField name="Tipo_Moradia" numFmtId="0">
      <sharedItems count="3">
        <s v="Propria"/>
        <s v="De favor"/>
        <s v="Alugada"/>
      </sharedItems>
    </cacheField>
    <cacheField name="Saldo_Investimento" numFmtId="0">
      <sharedItems count="4">
        <s v="Sem investimento"/>
        <s v="Pouco"/>
        <s v="Alto"/>
        <s v="Moderado"/>
      </sharedItems>
    </cacheField>
    <cacheField name="Saldo_Conta_Corrente" numFmtId="0">
      <sharedItems count="4">
        <s v="Pouco"/>
        <s v="Moderado"/>
        <s v="Sem conta"/>
        <s v="Alto"/>
      </sharedItems>
    </cacheField>
    <cacheField name="Valor_Emprestimo" numFmtId="164">
      <sharedItems containsSemiMixedTypes="0" containsString="0" containsNumber="1" containsInteger="1" minValue="250" maxValue="18424" count="921">
        <n v="1169"/>
        <n v="5951"/>
        <n v="2096"/>
        <n v="7882"/>
        <n v="4870"/>
        <n v="9055"/>
        <n v="2835"/>
        <n v="6948"/>
        <n v="3059"/>
        <n v="5234"/>
        <n v="1295"/>
        <n v="4308"/>
        <n v="1567"/>
        <n v="1199"/>
        <n v="1403"/>
        <n v="1282"/>
        <n v="2424"/>
        <n v="8072"/>
        <n v="12579"/>
        <n v="3430"/>
        <n v="2134"/>
        <n v="2647"/>
        <n v="2241"/>
        <n v="1804"/>
        <n v="2069"/>
        <n v="1374"/>
        <n v="426"/>
        <n v="409"/>
        <n v="2415"/>
        <n v="6836"/>
        <n v="1913"/>
        <n v="4020"/>
        <n v="5866"/>
        <n v="1264"/>
        <n v="1474"/>
        <n v="4746"/>
        <n v="6110"/>
        <n v="2100"/>
        <n v="1225"/>
        <n v="458"/>
        <n v="2333"/>
        <n v="1158"/>
        <n v="6204"/>
        <n v="6187"/>
        <n v="6143"/>
        <n v="1393"/>
        <n v="2299"/>
        <n v="1352"/>
        <n v="7228"/>
        <n v="2073"/>
        <n v="5965"/>
        <n v="1262"/>
        <n v="3378"/>
        <n v="2225"/>
        <n v="783"/>
        <n v="6468"/>
        <n v="9566"/>
        <n v="1961"/>
        <n v="6229"/>
        <n v="1391"/>
        <n v="1537"/>
        <n v="1953"/>
        <n v="14421"/>
        <n v="3181"/>
        <n v="5190"/>
        <n v="2171"/>
        <n v="1007"/>
        <n v="1819"/>
        <n v="2394"/>
        <n v="8133"/>
        <n v="730"/>
        <n v="1164"/>
        <n v="5954"/>
        <n v="1977"/>
        <n v="1526"/>
        <n v="3965"/>
        <n v="4771"/>
        <n v="9436"/>
        <n v="3832"/>
        <n v="5943"/>
        <n v="1213"/>
        <n v="1568"/>
        <n v="1755"/>
        <n v="2315"/>
        <n v="1412"/>
        <n v="12612"/>
        <n v="2249"/>
        <n v="1108"/>
        <n v="618"/>
        <n v="1409"/>
        <n v="797"/>
        <n v="3617"/>
        <n v="1318"/>
        <n v="15945"/>
        <n v="2012"/>
        <n v="2622"/>
        <n v="2337"/>
        <n v="7057"/>
        <n v="1469"/>
        <n v="2323"/>
        <n v="932"/>
        <n v="1919"/>
        <n v="2445"/>
        <n v="11938"/>
        <n v="6458"/>
        <n v="6078"/>
        <n v="7721"/>
        <n v="1410"/>
        <n v="1449"/>
        <n v="392"/>
        <n v="6260"/>
        <n v="7855"/>
        <n v="1680"/>
        <n v="3578"/>
        <n v="7174"/>
        <n v="2132"/>
        <n v="4281"/>
        <n v="2366"/>
        <n v="1835"/>
        <n v="3868"/>
        <n v="1768"/>
        <n v="781"/>
        <n v="1924"/>
        <n v="2121"/>
        <n v="701"/>
        <n v="639"/>
        <n v="1860"/>
        <n v="3499"/>
        <n v="8487"/>
        <n v="6887"/>
        <n v="2708"/>
        <n v="1984"/>
        <n v="10144"/>
        <n v="1240"/>
        <n v="8613"/>
        <n v="766"/>
        <n v="2728"/>
        <n v="1881"/>
        <n v="709"/>
        <n v="4795"/>
        <n v="3416"/>
        <n v="2462"/>
        <n v="2288"/>
        <n v="3566"/>
        <n v="860"/>
        <n v="682"/>
        <n v="5371"/>
        <n v="1582"/>
        <n v="1346"/>
        <n v="5848"/>
        <n v="7758"/>
        <n v="6967"/>
        <n v="1288"/>
        <n v="339"/>
        <n v="3512"/>
        <n v="1898"/>
        <n v="2872"/>
        <n v="1055"/>
        <n v="7308"/>
        <n v="909"/>
        <n v="2978"/>
        <n v="1131"/>
        <n v="1577"/>
        <n v="3972"/>
        <n v="1935"/>
        <n v="950"/>
        <n v="763"/>
        <n v="2064"/>
        <n v="1414"/>
        <n v="3414"/>
        <n v="7485"/>
        <n v="2577"/>
        <n v="338"/>
        <n v="1963"/>
        <n v="571"/>
        <n v="9572"/>
        <n v="4455"/>
        <n v="1647"/>
        <n v="3777"/>
        <n v="884"/>
        <n v="1360"/>
        <n v="5129"/>
        <n v="1175"/>
        <n v="674"/>
        <n v="3244"/>
        <n v="4591"/>
        <n v="3844"/>
        <n v="3915"/>
        <n v="2108"/>
        <n v="3031"/>
        <n v="1501"/>
        <n v="1382"/>
        <n v="951"/>
        <n v="2760"/>
        <n v="4297"/>
        <n v="936"/>
        <n v="1168"/>
        <n v="5117"/>
        <n v="902"/>
        <n v="1495"/>
        <n v="10623"/>
        <n v="1424"/>
        <n v="6568"/>
        <n v="1413"/>
        <n v="3074"/>
        <n v="3835"/>
        <n v="5293"/>
        <n v="1908"/>
        <n v="3342"/>
        <n v="3104"/>
        <n v="3913"/>
        <n v="3021"/>
        <n v="1364"/>
        <n v="625"/>
        <n v="1200"/>
        <n v="707"/>
        <n v="4657"/>
        <n v="2613"/>
        <n v="10961"/>
        <n v="7865"/>
        <n v="1478"/>
        <n v="3149"/>
        <n v="4210"/>
        <n v="2507"/>
        <n v="2141"/>
        <n v="866"/>
        <n v="1544"/>
        <n v="1823"/>
        <n v="14555"/>
        <n v="2767"/>
        <n v="1291"/>
        <n v="2522"/>
        <n v="915"/>
        <n v="1595"/>
        <n v="4605"/>
        <n v="1185"/>
        <n v="3447"/>
        <n v="1258"/>
        <n v="717"/>
        <n v="1204"/>
        <n v="1925"/>
        <n v="433"/>
        <n v="666"/>
        <n v="2251"/>
        <n v="2150"/>
        <n v="4151"/>
        <n v="2030"/>
        <n v="7418"/>
        <n v="2684"/>
        <n v="2149"/>
        <n v="3812"/>
        <n v="1154"/>
        <n v="1657"/>
        <n v="1603"/>
        <n v="5302"/>
        <n v="2748"/>
        <n v="1231"/>
        <n v="802"/>
        <n v="6304"/>
        <n v="1533"/>
        <n v="8978"/>
        <n v="999"/>
        <n v="2662"/>
        <n v="1402"/>
        <n v="12169"/>
        <n v="3060"/>
        <n v="11998"/>
        <n v="2697"/>
        <n v="2404"/>
        <n v="4611"/>
        <n v="1901"/>
        <n v="3368"/>
        <n v="1574"/>
        <n v="1445"/>
        <n v="1520"/>
        <n v="3878"/>
        <n v="10722"/>
        <n v="4788"/>
        <n v="7582"/>
        <n v="1092"/>
        <n v="1024"/>
        <n v="1076"/>
        <n v="9398"/>
        <n v="6419"/>
        <n v="4796"/>
        <n v="7629"/>
        <n v="9960"/>
        <n v="4675"/>
        <n v="1287"/>
        <n v="2515"/>
        <n v="2745"/>
        <n v="672"/>
        <n v="3804"/>
        <n v="1344"/>
        <n v="1038"/>
        <n v="10127"/>
        <n v="1543"/>
        <n v="4811"/>
        <n v="727"/>
        <n v="1237"/>
        <n v="276"/>
        <n v="5381"/>
        <n v="5511"/>
        <n v="3749"/>
        <n v="685"/>
        <n v="1494"/>
        <n v="2746"/>
        <n v="708"/>
        <n v="4351"/>
        <n v="3643"/>
        <n v="4249"/>
        <n v="1938"/>
        <n v="2910"/>
        <n v="2659"/>
        <n v="1028"/>
        <n v="3398"/>
        <n v="5801"/>
        <n v="1525"/>
        <n v="4473"/>
        <n v="1068"/>
        <n v="6615"/>
        <n v="1864"/>
        <n v="7408"/>
        <n v="11590"/>
        <n v="4110"/>
        <n v="3384"/>
        <n v="2101"/>
        <n v="1275"/>
        <n v="4169"/>
        <n v="1521"/>
        <n v="5743"/>
        <n v="3599"/>
        <n v="3213"/>
        <n v="4439"/>
        <n v="3949"/>
        <n v="1459"/>
        <n v="882"/>
        <n v="3758"/>
        <n v="1743"/>
        <n v="1136"/>
        <n v="1236"/>
        <n v="959"/>
        <n v="3229"/>
        <n v="6199"/>
        <n v="1246"/>
        <n v="2331"/>
        <n v="4463"/>
        <n v="776"/>
        <n v="2406"/>
        <n v="1239"/>
        <n v="3399"/>
        <n v="2247"/>
        <n v="1766"/>
        <n v="2473"/>
        <n v="1542"/>
        <n v="3850"/>
        <n v="3650"/>
        <n v="3446"/>
        <n v="3001"/>
        <n v="3079"/>
        <n v="6070"/>
        <n v="2146"/>
        <n v="13756"/>
        <n v="14782"/>
        <n v="7685"/>
        <n v="2320"/>
        <n v="846"/>
        <n v="14318"/>
        <n v="362"/>
        <n v="2212"/>
        <n v="12976"/>
        <n v="1283"/>
        <n v="1330"/>
        <n v="4272"/>
        <n v="2238"/>
        <n v="1126"/>
        <n v="7374"/>
        <n v="2326"/>
        <n v="1820"/>
        <n v="983"/>
        <n v="3249"/>
        <n v="1957"/>
        <n v="11760"/>
        <n v="2578"/>
        <n v="2348"/>
        <n v="1223"/>
        <n v="1516"/>
        <n v="1473"/>
        <n v="1887"/>
        <n v="8648"/>
        <n v="2899"/>
        <n v="2039"/>
        <n v="2197"/>
        <n v="1053"/>
        <n v="3235"/>
        <n v="939"/>
        <n v="1967"/>
        <n v="7253"/>
        <n v="2292"/>
        <n v="1597"/>
        <n v="1381"/>
        <n v="5842"/>
        <n v="2579"/>
        <n v="8471"/>
        <n v="2782"/>
        <n v="1042"/>
        <n v="3186"/>
        <n v="2028"/>
        <n v="958"/>
        <n v="1591"/>
        <n v="2762"/>
        <n v="2779"/>
        <n v="2743"/>
        <n v="1149"/>
        <n v="1313"/>
        <n v="1190"/>
        <n v="3448"/>
        <n v="11328"/>
        <n v="1872"/>
        <n v="2058"/>
        <n v="2136"/>
        <n v="1484"/>
        <n v="660"/>
        <n v="3394"/>
        <n v="609"/>
        <n v="1884"/>
        <n v="1620"/>
        <n v="2629"/>
        <n v="719"/>
        <n v="5096"/>
        <n v="1244"/>
        <n v="1842"/>
        <n v="2576"/>
        <n v="1512"/>
        <n v="11054"/>
        <n v="518"/>
        <n v="2759"/>
        <n v="2670"/>
        <n v="4817"/>
        <n v="2679"/>
        <n v="3905"/>
        <n v="3386"/>
        <n v="343"/>
        <n v="4594"/>
        <n v="3620"/>
        <n v="1721"/>
        <n v="3017"/>
        <n v="754"/>
        <n v="1950"/>
        <n v="2924"/>
        <n v="1659"/>
        <n v="7238"/>
        <n v="2764"/>
        <n v="4679"/>
        <n v="3092"/>
        <n v="448"/>
        <n v="654"/>
        <n v="1238"/>
        <n v="1245"/>
        <n v="3114"/>
        <n v="2569"/>
        <n v="5152"/>
        <n v="1037"/>
        <n v="3573"/>
        <n v="1201"/>
        <n v="3622"/>
        <n v="960"/>
        <n v="1163"/>
        <n v="1209"/>
        <n v="3077"/>
        <n v="3757"/>
        <n v="1418"/>
        <n v="3518"/>
        <n v="1934"/>
        <n v="8318"/>
        <n v="368"/>
        <n v="2122"/>
        <n v="2996"/>
        <n v="9034"/>
        <n v="1585"/>
        <n v="1301"/>
        <n v="1323"/>
        <n v="3123"/>
        <n v="5493"/>
        <n v="1216"/>
        <n v="1207"/>
        <n v="1309"/>
        <n v="2360"/>
        <n v="6850"/>
        <n v="8588"/>
        <n v="759"/>
        <n v="4686"/>
        <n v="2687"/>
        <n v="585"/>
        <n v="2255"/>
        <n v="1361"/>
        <n v="7127"/>
        <n v="1203"/>
        <n v="700"/>
        <n v="5507"/>
        <n v="3190"/>
        <n v="7119"/>
        <n v="3488"/>
        <n v="1113"/>
        <n v="7966"/>
        <n v="1532"/>
        <n v="1503"/>
        <n v="2302"/>
        <n v="662"/>
        <n v="2273"/>
        <n v="2631"/>
        <n v="1311"/>
        <n v="3105"/>
        <n v="2319"/>
        <n v="3612"/>
        <n v="7763"/>
        <n v="3049"/>
        <n v="1534"/>
        <n v="2032"/>
        <n v="6350"/>
        <n v="2864"/>
        <n v="1255"/>
        <n v="1333"/>
        <n v="2022"/>
        <n v="1552"/>
        <n v="626"/>
        <n v="8858"/>
        <n v="996"/>
        <n v="1750"/>
        <n v="6999"/>
        <n v="1995"/>
        <n v="1331"/>
        <n v="2278"/>
        <n v="5003"/>
        <n v="3552"/>
        <n v="1928"/>
        <n v="2964"/>
        <n v="1546"/>
        <n v="683"/>
        <n v="12389"/>
        <n v="4712"/>
        <n v="1553"/>
        <n v="1372"/>
        <n v="3979"/>
        <n v="6758"/>
        <n v="3234"/>
        <n v="5433"/>
        <n v="806"/>
        <n v="1082"/>
        <n v="2788"/>
        <n v="2930"/>
        <n v="1927"/>
        <n v="2820"/>
        <n v="937"/>
        <n v="1056"/>
        <n v="3124"/>
        <n v="1388"/>
        <n v="2384"/>
        <n v="2133"/>
        <n v="2799"/>
        <n v="1289"/>
        <n v="1217"/>
        <n v="2246"/>
        <n v="385"/>
        <n v="1965"/>
        <n v="1572"/>
        <n v="2718"/>
        <n v="1358"/>
        <n v="931"/>
        <n v="1442"/>
        <n v="4241"/>
        <n v="2775"/>
        <n v="3863"/>
        <n v="2329"/>
        <n v="918"/>
        <n v="1837"/>
        <n v="3349"/>
        <n v="2828"/>
        <n v="4526"/>
        <n v="2671"/>
        <n v="2051"/>
        <n v="1300"/>
        <n v="741"/>
        <n v="3357"/>
        <n v="3632"/>
        <n v="1808"/>
        <n v="12204"/>
        <n v="9157"/>
        <n v="3676"/>
        <n v="3441"/>
        <n v="640"/>
        <n v="3652"/>
        <n v="1530"/>
        <n v="3914"/>
        <n v="1858"/>
        <n v="2600"/>
        <n v="1979"/>
        <n v="2116"/>
        <n v="1437"/>
        <n v="4042"/>
        <n v="3660"/>
        <n v="1444"/>
        <n v="1980"/>
        <n v="1355"/>
        <n v="1376"/>
        <n v="15653"/>
        <n v="1493"/>
        <n v="4370"/>
        <n v="750"/>
        <n v="1308"/>
        <n v="4623"/>
        <n v="1851"/>
        <n v="1880"/>
        <n v="7980"/>
        <n v="4583"/>
        <n v="1386"/>
        <n v="947"/>
        <n v="684"/>
        <n v="7476"/>
        <n v="1922"/>
        <n v="2303"/>
        <n v="8086"/>
        <n v="2346"/>
        <n v="3973"/>
        <n v="888"/>
        <n v="10222"/>
        <n v="4221"/>
        <n v="6361"/>
        <n v="1297"/>
        <n v="900"/>
        <n v="1050"/>
        <n v="1047"/>
        <n v="6314"/>
        <n v="3496"/>
        <n v="3609"/>
        <n v="4843"/>
        <n v="4139"/>
        <n v="5742"/>
        <n v="10366"/>
        <n v="2080"/>
        <n v="2580"/>
        <n v="4530"/>
        <n v="5150"/>
        <n v="5595"/>
        <n v="1453"/>
        <n v="1538"/>
        <n v="2279"/>
        <n v="5103"/>
        <n v="9857"/>
        <n v="6527"/>
        <n v="1347"/>
        <n v="2862"/>
        <n v="2753"/>
        <n v="3651"/>
        <n v="975"/>
        <n v="2896"/>
        <n v="4716"/>
        <n v="2284"/>
        <n v="1103"/>
        <n v="926"/>
        <n v="1800"/>
        <n v="1905"/>
        <n v="1123"/>
        <n v="6331"/>
        <n v="1377"/>
        <n v="2503"/>
        <n v="2528"/>
        <n v="5324"/>
        <n v="6560"/>
        <n v="2969"/>
        <n v="1206"/>
        <n v="2118"/>
        <n v="629"/>
        <n v="1198"/>
        <n v="2476"/>
        <n v="1138"/>
        <n v="14027"/>
        <n v="7596"/>
        <n v="1505"/>
        <n v="3148"/>
        <n v="6148"/>
        <n v="1337"/>
        <n v="1228"/>
        <n v="790"/>
        <n v="2570"/>
        <n v="250"/>
        <n v="1316"/>
        <n v="1882"/>
        <n v="6416"/>
        <n v="6403"/>
        <n v="1987"/>
        <n v="760"/>
        <n v="2603"/>
        <n v="3380"/>
        <n v="3990"/>
        <n v="11560"/>
        <n v="4380"/>
        <n v="6761"/>
        <n v="4280"/>
        <n v="2325"/>
        <n v="1048"/>
        <n v="3160"/>
        <n v="2483"/>
        <n v="14179"/>
        <n v="1797"/>
        <n v="2511"/>
        <n v="1274"/>
        <n v="5248"/>
        <n v="3029"/>
        <n v="428"/>
        <n v="976"/>
        <n v="841"/>
        <n v="5771"/>
        <n v="1555"/>
        <n v="1285"/>
        <n v="1299"/>
        <n v="1271"/>
        <n v="691"/>
        <n v="5045"/>
        <n v="2124"/>
        <n v="2214"/>
        <n v="12680"/>
        <n v="2463"/>
        <n v="1155"/>
        <n v="3108"/>
        <n v="2901"/>
        <n v="1655"/>
        <n v="2812"/>
        <n v="8065"/>
        <n v="3275"/>
        <n v="2223"/>
        <n v="1480"/>
        <n v="1371"/>
        <n v="3535"/>
        <n v="3509"/>
        <n v="5711"/>
        <n v="3872"/>
        <n v="4933"/>
        <n v="1940"/>
        <n v="836"/>
        <n v="1941"/>
        <n v="2675"/>
        <n v="2751"/>
        <n v="6224"/>
        <n v="5998"/>
        <n v="1188"/>
        <n v="6313"/>
        <n v="1221"/>
        <n v="2892"/>
        <n v="3062"/>
        <n v="2301"/>
        <n v="7511"/>
        <n v="1549"/>
        <n v="1795"/>
        <n v="7472"/>
        <n v="9271"/>
        <n v="590"/>
        <n v="930"/>
        <n v="9283"/>
        <n v="1778"/>
        <n v="907"/>
        <n v="484"/>
        <n v="9629"/>
        <n v="3051"/>
        <n v="3931"/>
        <n v="7432"/>
        <n v="1338"/>
        <n v="1554"/>
        <n v="15857"/>
        <n v="1345"/>
        <n v="1101"/>
        <n v="3016"/>
        <n v="2712"/>
        <n v="731"/>
        <n v="3780"/>
        <n v="1602"/>
        <n v="3966"/>
        <n v="4165"/>
        <n v="8335"/>
        <n v="6681"/>
        <n v="2375"/>
        <n v="11816"/>
        <n v="5084"/>
        <n v="2327"/>
        <n v="886"/>
        <n v="601"/>
        <n v="2957"/>
        <n v="2611"/>
        <n v="5179"/>
        <n v="2993"/>
        <n v="1943"/>
        <n v="1559"/>
        <n v="3422"/>
        <n v="3976"/>
        <n v="1249"/>
        <n v="2235"/>
        <n v="1471"/>
        <n v="10875"/>
        <n v="894"/>
        <n v="3343"/>
        <n v="3959"/>
        <n v="3577"/>
        <n v="5804"/>
        <n v="2169"/>
        <n v="2439"/>
        <n v="2210"/>
        <n v="2221"/>
        <n v="2389"/>
        <n v="3331"/>
        <n v="7409"/>
        <n v="652"/>
        <n v="7678"/>
        <n v="1343"/>
        <n v="874"/>
        <n v="3590"/>
        <n v="1322"/>
        <n v="3595"/>
        <n v="1422"/>
        <n v="6742"/>
        <n v="7814"/>
        <n v="9277"/>
        <n v="2181"/>
        <n v="1098"/>
        <n v="4057"/>
        <n v="795"/>
        <n v="2825"/>
        <n v="15672"/>
        <n v="6614"/>
        <n v="7824"/>
        <n v="2442"/>
        <n v="1829"/>
        <n v="5800"/>
        <n v="8947"/>
        <n v="2606"/>
        <n v="1592"/>
        <n v="2186"/>
        <n v="4153"/>
        <n v="2625"/>
        <n v="3485"/>
        <n v="10477"/>
        <n v="1278"/>
        <n v="1107"/>
        <n v="3763"/>
        <n v="3711"/>
        <n v="3594"/>
        <n v="3195"/>
        <n v="4454"/>
        <n v="4736"/>
        <n v="2991"/>
        <n v="2142"/>
        <n v="3161"/>
        <n v="18424"/>
        <n v="2848"/>
        <n v="14896"/>
        <n v="2359"/>
        <n v="3345"/>
        <n v="1817"/>
        <n v="12749"/>
        <n v="1366"/>
        <n v="2002"/>
        <n v="6872"/>
        <n v="697"/>
        <n v="1049"/>
        <n v="10297"/>
        <n v="1867"/>
        <n v="1747"/>
        <n v="1670"/>
        <n v="1224"/>
        <n v="522"/>
        <n v="1498"/>
        <n v="745"/>
        <n v="2063"/>
        <n v="6288"/>
        <n v="6842"/>
        <n v="3527"/>
        <n v="929"/>
        <n v="1455"/>
        <n v="1845"/>
        <n v="8358"/>
        <n v="2859"/>
        <n v="3621"/>
        <n v="2145"/>
        <n v="4113"/>
        <n v="10974"/>
        <n v="1893"/>
        <n v="3656"/>
        <n v="4006"/>
        <n v="3069"/>
        <n v="1740"/>
        <n v="2353"/>
        <n v="3556"/>
        <n v="2397"/>
        <n v="454"/>
        <n v="1715"/>
        <n v="2520"/>
        <n v="3568"/>
        <n v="7166"/>
        <n v="3939"/>
        <n v="1514"/>
        <n v="7393"/>
        <n v="1193"/>
        <n v="7297"/>
        <n v="2831"/>
        <n v="753"/>
        <n v="2427"/>
        <n v="2538"/>
        <n v="8386"/>
        <n v="4844"/>
        <n v="2923"/>
        <n v="8229"/>
        <n v="1433"/>
        <n v="6289"/>
        <n v="6579"/>
        <n v="3565"/>
        <n v="1569"/>
        <n v="1936"/>
        <n v="2390"/>
        <n v="1736"/>
        <n v="3857"/>
        <n v="804"/>
        <n v="4576"/>
      </sharedItems>
      <fieldGroup base="7">
        <rangePr autoEnd="0" startNum="250" endNum="4903" groupInterval="1551"/>
        <groupItems count="5">
          <s v="&lt;250"/>
          <s v="250-1800"/>
          <s v="1801-3351"/>
          <s v="3352-4903"/>
          <s v="&gt;4903"/>
        </groupItems>
      </fieldGroup>
    </cacheField>
    <cacheField name="Duracao_Emprestimo" numFmtId="0">
      <sharedItems containsSemiMixedTypes="0" containsString="0" containsNumber="1" containsInteger="1" minValue="4" maxValue="72" count="33">
        <n v="6"/>
        <n v="48"/>
        <n v="12"/>
        <n v="42"/>
        <n v="24"/>
        <n v="36"/>
        <n v="30"/>
        <n v="15"/>
        <n v="9"/>
        <n v="10"/>
        <n v="7"/>
        <n v="60"/>
        <n v="18"/>
        <n v="45"/>
        <n v="11"/>
        <n v="27"/>
        <n v="8"/>
        <n v="54"/>
        <n v="20"/>
        <n v="14"/>
        <n v="33"/>
        <n v="21"/>
        <n v="16"/>
        <n v="4"/>
        <n v="47"/>
        <n v="13"/>
        <n v="22"/>
        <n v="39"/>
        <n v="28"/>
        <n v="5"/>
        <n v="26"/>
        <n v="72"/>
        <n v="40"/>
      </sharedItems>
      <fieldGroup base="8">
        <rangePr autoEnd="0" startNum="4" endNum="40" groupInterval="12"/>
        <groupItems count="5">
          <s v="&lt;4"/>
          <s v="4-15"/>
          <s v="16-27"/>
          <s v="28-40"/>
          <s v="&gt;4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099.942380092594" createdVersion="4" refreshedVersion="8" minRefreshableVersion="3" recordCount="1000" xr:uid="{00000000-000A-0000-FFFF-FFFF25000000}">
  <cacheSource type="worksheet">
    <worksheetSource ref="A1:I1001" sheet="Base"/>
  </cacheSource>
  <cacheFields count="10">
    <cacheField name="Inadimplencia" numFmtId="0">
      <sharedItems containsMixedTypes="1" containsNumber="1" containsInteger="1" minValue="0" maxValue="1" count="4">
        <s v="Adimplente"/>
        <s v="Inadimplente"/>
        <n v="0" u="1"/>
        <n v="1" u="1"/>
      </sharedItems>
    </cacheField>
    <cacheField name="Inadimplência" numFmtId="0">
      <sharedItems containsSemiMixedTypes="0" containsString="0" containsNumber="1" containsInteger="1" minValue="0" maxValue="1" count="2">
        <n v="0"/>
        <n v="1"/>
      </sharedItems>
    </cacheField>
    <cacheField name="Idade" numFmtId="0">
      <sharedItems containsSemiMixedTypes="0" containsString="0" containsNumber="1" containsInteger="1" minValue="19" maxValue="75" count="53">
        <n v="67"/>
        <n v="22"/>
        <n v="49"/>
        <n v="45"/>
        <n v="53"/>
        <n v="35"/>
        <n v="61"/>
        <n v="28"/>
        <n v="25"/>
        <n v="24"/>
        <n v="60"/>
        <n v="32"/>
        <n v="44"/>
        <n v="31"/>
        <n v="48"/>
        <n v="26"/>
        <n v="36"/>
        <n v="39"/>
        <n v="42"/>
        <n v="34"/>
        <n v="63"/>
        <n v="27"/>
        <n v="30"/>
        <n v="57"/>
        <n v="33"/>
        <n v="37"/>
        <n v="58"/>
        <n v="23"/>
        <n v="29"/>
        <n v="52"/>
        <n v="50"/>
        <n v="46"/>
        <n v="51"/>
        <n v="41"/>
        <n v="40"/>
        <n v="66"/>
        <n v="47"/>
        <n v="56"/>
        <n v="54"/>
        <n v="20"/>
        <n v="21"/>
        <n v="38"/>
        <n v="70"/>
        <n v="65"/>
        <n v="74"/>
        <n v="68"/>
        <n v="43"/>
        <n v="55"/>
        <n v="64"/>
        <n v="75"/>
        <n v="19"/>
        <n v="62"/>
        <n v="59"/>
      </sharedItems>
      <fieldGroup base="2">
        <rangePr autoEnd="0" startNum="19" endNum="48" groupInterval="15"/>
        <groupItems count="4">
          <s v="&lt;19"/>
          <s v="19-33"/>
          <s v="34-48"/>
          <s v="&gt;49"/>
        </groupItems>
      </fieldGroup>
    </cacheField>
    <cacheField name="Gênero" numFmtId="0">
      <sharedItems count="2">
        <s v="Feminino"/>
        <s v="Masculino"/>
      </sharedItems>
    </cacheField>
    <cacheField name="Escolaridade" numFmtId="0">
      <sharedItems count="3">
        <s v="Graduacao"/>
        <s v="Pos Graduacao"/>
        <s v="Ensino Medio"/>
      </sharedItems>
    </cacheField>
    <cacheField name="Tipo_Moradia" numFmtId="0">
      <sharedItems count="3">
        <s v="Propria"/>
        <s v="De favor"/>
        <s v="Alugada"/>
      </sharedItems>
    </cacheField>
    <cacheField name="Saldo_Investimento" numFmtId="0">
      <sharedItems count="4">
        <s v="Sem investimento"/>
        <s v="Pouco"/>
        <s v="Alto"/>
        <s v="Moderado"/>
      </sharedItems>
    </cacheField>
    <cacheField name="Saldo_Conta_Corrente" numFmtId="0">
      <sharedItems count="4">
        <s v="Pouco"/>
        <s v="Moderado"/>
        <s v="Sem conta"/>
        <s v="Alto"/>
      </sharedItems>
    </cacheField>
    <cacheField name="Valor_Emprestimo" numFmtId="164">
      <sharedItems containsSemiMixedTypes="0" containsString="0" containsNumber="1" containsInteger="1" minValue="250" maxValue="18424" count="921">
        <n v="1169"/>
        <n v="5951"/>
        <n v="2096"/>
        <n v="7882"/>
        <n v="4870"/>
        <n v="9055"/>
        <n v="2835"/>
        <n v="6948"/>
        <n v="3059"/>
        <n v="5234"/>
        <n v="1295"/>
        <n v="4308"/>
        <n v="1567"/>
        <n v="1199"/>
        <n v="1403"/>
        <n v="1282"/>
        <n v="2424"/>
        <n v="8072"/>
        <n v="12579"/>
        <n v="3430"/>
        <n v="2134"/>
        <n v="2647"/>
        <n v="2241"/>
        <n v="1804"/>
        <n v="2069"/>
        <n v="1374"/>
        <n v="426"/>
        <n v="409"/>
        <n v="2415"/>
        <n v="6836"/>
        <n v="1913"/>
        <n v="4020"/>
        <n v="5866"/>
        <n v="1264"/>
        <n v="1474"/>
        <n v="4746"/>
        <n v="6110"/>
        <n v="2100"/>
        <n v="1225"/>
        <n v="458"/>
        <n v="2333"/>
        <n v="1158"/>
        <n v="6204"/>
        <n v="6187"/>
        <n v="6143"/>
        <n v="1393"/>
        <n v="2299"/>
        <n v="1352"/>
        <n v="7228"/>
        <n v="2073"/>
        <n v="5965"/>
        <n v="1262"/>
        <n v="3378"/>
        <n v="2225"/>
        <n v="783"/>
        <n v="6468"/>
        <n v="9566"/>
        <n v="1961"/>
        <n v="6229"/>
        <n v="1391"/>
        <n v="1537"/>
        <n v="1953"/>
        <n v="14421"/>
        <n v="3181"/>
        <n v="5190"/>
        <n v="2171"/>
        <n v="1007"/>
        <n v="1819"/>
        <n v="2394"/>
        <n v="8133"/>
        <n v="730"/>
        <n v="1164"/>
        <n v="5954"/>
        <n v="1977"/>
        <n v="1526"/>
        <n v="3965"/>
        <n v="4771"/>
        <n v="9436"/>
        <n v="3832"/>
        <n v="5943"/>
        <n v="1213"/>
        <n v="1568"/>
        <n v="1755"/>
        <n v="2315"/>
        <n v="1412"/>
        <n v="12612"/>
        <n v="2249"/>
        <n v="1108"/>
        <n v="618"/>
        <n v="1409"/>
        <n v="797"/>
        <n v="3617"/>
        <n v="1318"/>
        <n v="15945"/>
        <n v="2012"/>
        <n v="2622"/>
        <n v="2337"/>
        <n v="7057"/>
        <n v="1469"/>
        <n v="2323"/>
        <n v="932"/>
        <n v="1919"/>
        <n v="2445"/>
        <n v="11938"/>
        <n v="6458"/>
        <n v="6078"/>
        <n v="7721"/>
        <n v="1410"/>
        <n v="1449"/>
        <n v="392"/>
        <n v="6260"/>
        <n v="7855"/>
        <n v="1680"/>
        <n v="3578"/>
        <n v="7174"/>
        <n v="2132"/>
        <n v="4281"/>
        <n v="2366"/>
        <n v="1835"/>
        <n v="3868"/>
        <n v="1768"/>
        <n v="781"/>
        <n v="1924"/>
        <n v="2121"/>
        <n v="701"/>
        <n v="639"/>
        <n v="1860"/>
        <n v="3499"/>
        <n v="8487"/>
        <n v="6887"/>
        <n v="2708"/>
        <n v="1984"/>
        <n v="10144"/>
        <n v="1240"/>
        <n v="8613"/>
        <n v="766"/>
        <n v="2728"/>
        <n v="1881"/>
        <n v="709"/>
        <n v="4795"/>
        <n v="3416"/>
        <n v="2462"/>
        <n v="2288"/>
        <n v="3566"/>
        <n v="860"/>
        <n v="682"/>
        <n v="5371"/>
        <n v="1582"/>
        <n v="1346"/>
        <n v="5848"/>
        <n v="7758"/>
        <n v="6967"/>
        <n v="1288"/>
        <n v="339"/>
        <n v="3512"/>
        <n v="1898"/>
        <n v="2872"/>
        <n v="1055"/>
        <n v="7308"/>
        <n v="909"/>
        <n v="2978"/>
        <n v="1131"/>
        <n v="1577"/>
        <n v="3972"/>
        <n v="1935"/>
        <n v="950"/>
        <n v="763"/>
        <n v="2064"/>
        <n v="1414"/>
        <n v="3414"/>
        <n v="7485"/>
        <n v="2577"/>
        <n v="338"/>
        <n v="1963"/>
        <n v="571"/>
        <n v="9572"/>
        <n v="4455"/>
        <n v="1647"/>
        <n v="3777"/>
        <n v="884"/>
        <n v="1360"/>
        <n v="5129"/>
        <n v="1175"/>
        <n v="674"/>
        <n v="3244"/>
        <n v="4591"/>
        <n v="3844"/>
        <n v="3915"/>
        <n v="2108"/>
        <n v="3031"/>
        <n v="1501"/>
        <n v="1382"/>
        <n v="951"/>
        <n v="2760"/>
        <n v="4297"/>
        <n v="936"/>
        <n v="1168"/>
        <n v="5117"/>
        <n v="902"/>
        <n v="1495"/>
        <n v="10623"/>
        <n v="1424"/>
        <n v="6568"/>
        <n v="1413"/>
        <n v="3074"/>
        <n v="3835"/>
        <n v="5293"/>
        <n v="1908"/>
        <n v="3342"/>
        <n v="3104"/>
        <n v="3913"/>
        <n v="3021"/>
        <n v="1364"/>
        <n v="625"/>
        <n v="1200"/>
        <n v="707"/>
        <n v="4657"/>
        <n v="2613"/>
        <n v="10961"/>
        <n v="7865"/>
        <n v="1478"/>
        <n v="3149"/>
        <n v="4210"/>
        <n v="2507"/>
        <n v="2141"/>
        <n v="866"/>
        <n v="1544"/>
        <n v="1823"/>
        <n v="14555"/>
        <n v="2767"/>
        <n v="1291"/>
        <n v="2522"/>
        <n v="915"/>
        <n v="1595"/>
        <n v="4605"/>
        <n v="1185"/>
        <n v="3447"/>
        <n v="1258"/>
        <n v="717"/>
        <n v="1204"/>
        <n v="1925"/>
        <n v="433"/>
        <n v="666"/>
        <n v="2251"/>
        <n v="2150"/>
        <n v="4151"/>
        <n v="2030"/>
        <n v="7418"/>
        <n v="2684"/>
        <n v="2149"/>
        <n v="3812"/>
        <n v="1154"/>
        <n v="1657"/>
        <n v="1603"/>
        <n v="5302"/>
        <n v="2748"/>
        <n v="1231"/>
        <n v="802"/>
        <n v="6304"/>
        <n v="1533"/>
        <n v="8978"/>
        <n v="999"/>
        <n v="2662"/>
        <n v="1402"/>
        <n v="12169"/>
        <n v="3060"/>
        <n v="11998"/>
        <n v="2697"/>
        <n v="2404"/>
        <n v="4611"/>
        <n v="1901"/>
        <n v="3368"/>
        <n v="1574"/>
        <n v="1445"/>
        <n v="1520"/>
        <n v="3878"/>
        <n v="10722"/>
        <n v="4788"/>
        <n v="7582"/>
        <n v="1092"/>
        <n v="1024"/>
        <n v="1076"/>
        <n v="9398"/>
        <n v="6419"/>
        <n v="4796"/>
        <n v="7629"/>
        <n v="9960"/>
        <n v="4675"/>
        <n v="1287"/>
        <n v="2515"/>
        <n v="2745"/>
        <n v="672"/>
        <n v="3804"/>
        <n v="1344"/>
        <n v="1038"/>
        <n v="10127"/>
        <n v="1543"/>
        <n v="4811"/>
        <n v="727"/>
        <n v="1237"/>
        <n v="276"/>
        <n v="5381"/>
        <n v="5511"/>
        <n v="3749"/>
        <n v="685"/>
        <n v="1494"/>
        <n v="2746"/>
        <n v="708"/>
        <n v="4351"/>
        <n v="3643"/>
        <n v="4249"/>
        <n v="1938"/>
        <n v="2910"/>
        <n v="2659"/>
        <n v="1028"/>
        <n v="3398"/>
        <n v="5801"/>
        <n v="1525"/>
        <n v="4473"/>
        <n v="1068"/>
        <n v="6615"/>
        <n v="1864"/>
        <n v="7408"/>
        <n v="11590"/>
        <n v="4110"/>
        <n v="3384"/>
        <n v="2101"/>
        <n v="1275"/>
        <n v="4169"/>
        <n v="1521"/>
        <n v="5743"/>
        <n v="3599"/>
        <n v="3213"/>
        <n v="4439"/>
        <n v="3949"/>
        <n v="1459"/>
        <n v="882"/>
        <n v="3758"/>
        <n v="1743"/>
        <n v="1136"/>
        <n v="1236"/>
        <n v="959"/>
        <n v="3229"/>
        <n v="6199"/>
        <n v="1246"/>
        <n v="2331"/>
        <n v="4463"/>
        <n v="776"/>
        <n v="2406"/>
        <n v="1239"/>
        <n v="3399"/>
        <n v="2247"/>
        <n v="1766"/>
        <n v="2473"/>
        <n v="1542"/>
        <n v="3850"/>
        <n v="3650"/>
        <n v="3446"/>
        <n v="3001"/>
        <n v="3079"/>
        <n v="6070"/>
        <n v="2146"/>
        <n v="13756"/>
        <n v="14782"/>
        <n v="7685"/>
        <n v="2320"/>
        <n v="846"/>
        <n v="14318"/>
        <n v="362"/>
        <n v="2212"/>
        <n v="12976"/>
        <n v="1283"/>
        <n v="1330"/>
        <n v="4272"/>
        <n v="2238"/>
        <n v="1126"/>
        <n v="7374"/>
        <n v="2326"/>
        <n v="1820"/>
        <n v="983"/>
        <n v="3249"/>
        <n v="1957"/>
        <n v="11760"/>
        <n v="2578"/>
        <n v="2348"/>
        <n v="1223"/>
        <n v="1516"/>
        <n v="1473"/>
        <n v="1887"/>
        <n v="8648"/>
        <n v="2899"/>
        <n v="2039"/>
        <n v="2197"/>
        <n v="1053"/>
        <n v="3235"/>
        <n v="939"/>
        <n v="1967"/>
        <n v="7253"/>
        <n v="2292"/>
        <n v="1597"/>
        <n v="1381"/>
        <n v="5842"/>
        <n v="2579"/>
        <n v="8471"/>
        <n v="2782"/>
        <n v="1042"/>
        <n v="3186"/>
        <n v="2028"/>
        <n v="958"/>
        <n v="1591"/>
        <n v="2762"/>
        <n v="2779"/>
        <n v="2743"/>
        <n v="1149"/>
        <n v="1313"/>
        <n v="1190"/>
        <n v="3448"/>
        <n v="11328"/>
        <n v="1872"/>
        <n v="2058"/>
        <n v="2136"/>
        <n v="1484"/>
        <n v="660"/>
        <n v="3394"/>
        <n v="609"/>
        <n v="1884"/>
        <n v="1620"/>
        <n v="2629"/>
        <n v="719"/>
        <n v="5096"/>
        <n v="1244"/>
        <n v="1842"/>
        <n v="2576"/>
        <n v="1512"/>
        <n v="11054"/>
        <n v="518"/>
        <n v="2759"/>
        <n v="2670"/>
        <n v="4817"/>
        <n v="2679"/>
        <n v="3905"/>
        <n v="3386"/>
        <n v="343"/>
        <n v="4594"/>
        <n v="3620"/>
        <n v="1721"/>
        <n v="3017"/>
        <n v="754"/>
        <n v="1950"/>
        <n v="2924"/>
        <n v="1659"/>
        <n v="7238"/>
        <n v="2764"/>
        <n v="4679"/>
        <n v="3092"/>
        <n v="448"/>
        <n v="654"/>
        <n v="1238"/>
        <n v="1245"/>
        <n v="3114"/>
        <n v="2569"/>
        <n v="5152"/>
        <n v="1037"/>
        <n v="3573"/>
        <n v="1201"/>
        <n v="3622"/>
        <n v="960"/>
        <n v="1163"/>
        <n v="1209"/>
        <n v="3077"/>
        <n v="3757"/>
        <n v="1418"/>
        <n v="3518"/>
        <n v="1934"/>
        <n v="8318"/>
        <n v="368"/>
        <n v="2122"/>
        <n v="2996"/>
        <n v="9034"/>
        <n v="1585"/>
        <n v="1301"/>
        <n v="1323"/>
        <n v="3123"/>
        <n v="5493"/>
        <n v="1216"/>
        <n v="1207"/>
        <n v="1309"/>
        <n v="2360"/>
        <n v="6850"/>
        <n v="8588"/>
        <n v="759"/>
        <n v="4686"/>
        <n v="2687"/>
        <n v="585"/>
        <n v="2255"/>
        <n v="1361"/>
        <n v="7127"/>
        <n v="1203"/>
        <n v="700"/>
        <n v="5507"/>
        <n v="3190"/>
        <n v="7119"/>
        <n v="3488"/>
        <n v="1113"/>
        <n v="7966"/>
        <n v="1532"/>
        <n v="1503"/>
        <n v="2302"/>
        <n v="662"/>
        <n v="2273"/>
        <n v="2631"/>
        <n v="1311"/>
        <n v="3105"/>
        <n v="2319"/>
        <n v="3612"/>
        <n v="7763"/>
        <n v="3049"/>
        <n v="1534"/>
        <n v="2032"/>
        <n v="6350"/>
        <n v="2864"/>
        <n v="1255"/>
        <n v="1333"/>
        <n v="2022"/>
        <n v="1552"/>
        <n v="626"/>
        <n v="8858"/>
        <n v="996"/>
        <n v="1750"/>
        <n v="6999"/>
        <n v="1995"/>
        <n v="1331"/>
        <n v="2278"/>
        <n v="5003"/>
        <n v="3552"/>
        <n v="1928"/>
        <n v="2964"/>
        <n v="1546"/>
        <n v="683"/>
        <n v="12389"/>
        <n v="4712"/>
        <n v="1553"/>
        <n v="1372"/>
        <n v="3979"/>
        <n v="6758"/>
        <n v="3234"/>
        <n v="5433"/>
        <n v="806"/>
        <n v="1082"/>
        <n v="2788"/>
        <n v="2930"/>
        <n v="1927"/>
        <n v="2820"/>
        <n v="937"/>
        <n v="1056"/>
        <n v="3124"/>
        <n v="1388"/>
        <n v="2384"/>
        <n v="2133"/>
        <n v="2799"/>
        <n v="1289"/>
        <n v="1217"/>
        <n v="2246"/>
        <n v="385"/>
        <n v="1965"/>
        <n v="1572"/>
        <n v="2718"/>
        <n v="1358"/>
        <n v="931"/>
        <n v="1442"/>
        <n v="4241"/>
        <n v="2775"/>
        <n v="3863"/>
        <n v="2329"/>
        <n v="918"/>
        <n v="1837"/>
        <n v="3349"/>
        <n v="2828"/>
        <n v="4526"/>
        <n v="2671"/>
        <n v="2051"/>
        <n v="1300"/>
        <n v="741"/>
        <n v="3357"/>
        <n v="3632"/>
        <n v="1808"/>
        <n v="12204"/>
        <n v="9157"/>
        <n v="3676"/>
        <n v="3441"/>
        <n v="640"/>
        <n v="3652"/>
        <n v="1530"/>
        <n v="3914"/>
        <n v="1858"/>
        <n v="2600"/>
        <n v="1979"/>
        <n v="2116"/>
        <n v="1437"/>
        <n v="4042"/>
        <n v="3660"/>
        <n v="1444"/>
        <n v="1980"/>
        <n v="1355"/>
        <n v="1376"/>
        <n v="15653"/>
        <n v="1493"/>
        <n v="4370"/>
        <n v="750"/>
        <n v="1308"/>
        <n v="4623"/>
        <n v="1851"/>
        <n v="1880"/>
        <n v="7980"/>
        <n v="4583"/>
        <n v="1386"/>
        <n v="947"/>
        <n v="684"/>
        <n v="7476"/>
        <n v="1922"/>
        <n v="2303"/>
        <n v="8086"/>
        <n v="2346"/>
        <n v="3973"/>
        <n v="888"/>
        <n v="10222"/>
        <n v="4221"/>
        <n v="6361"/>
        <n v="1297"/>
        <n v="900"/>
        <n v="1050"/>
        <n v="1047"/>
        <n v="6314"/>
        <n v="3496"/>
        <n v="3609"/>
        <n v="4843"/>
        <n v="4139"/>
        <n v="5742"/>
        <n v="10366"/>
        <n v="2080"/>
        <n v="2580"/>
        <n v="4530"/>
        <n v="5150"/>
        <n v="5595"/>
        <n v="1453"/>
        <n v="1538"/>
        <n v="2279"/>
        <n v="5103"/>
        <n v="9857"/>
        <n v="6527"/>
        <n v="1347"/>
        <n v="2862"/>
        <n v="2753"/>
        <n v="3651"/>
        <n v="975"/>
        <n v="2896"/>
        <n v="4716"/>
        <n v="2284"/>
        <n v="1103"/>
        <n v="926"/>
        <n v="1800"/>
        <n v="1905"/>
        <n v="1123"/>
        <n v="6331"/>
        <n v="1377"/>
        <n v="2503"/>
        <n v="2528"/>
        <n v="5324"/>
        <n v="6560"/>
        <n v="2969"/>
        <n v="1206"/>
        <n v="2118"/>
        <n v="629"/>
        <n v="1198"/>
        <n v="2476"/>
        <n v="1138"/>
        <n v="14027"/>
        <n v="7596"/>
        <n v="1505"/>
        <n v="3148"/>
        <n v="6148"/>
        <n v="1337"/>
        <n v="1228"/>
        <n v="790"/>
        <n v="2570"/>
        <n v="250"/>
        <n v="1316"/>
        <n v="1882"/>
        <n v="6416"/>
        <n v="6403"/>
        <n v="1987"/>
        <n v="760"/>
        <n v="2603"/>
        <n v="3380"/>
        <n v="3990"/>
        <n v="11560"/>
        <n v="4380"/>
        <n v="6761"/>
        <n v="4280"/>
        <n v="2325"/>
        <n v="1048"/>
        <n v="3160"/>
        <n v="2483"/>
        <n v="14179"/>
        <n v="1797"/>
        <n v="2511"/>
        <n v="1274"/>
        <n v="5248"/>
        <n v="3029"/>
        <n v="428"/>
        <n v="976"/>
        <n v="841"/>
        <n v="5771"/>
        <n v="1555"/>
        <n v="1285"/>
        <n v="1299"/>
        <n v="1271"/>
        <n v="691"/>
        <n v="5045"/>
        <n v="2124"/>
        <n v="2214"/>
        <n v="12680"/>
        <n v="2463"/>
        <n v="1155"/>
        <n v="3108"/>
        <n v="2901"/>
        <n v="1655"/>
        <n v="2812"/>
        <n v="8065"/>
        <n v="3275"/>
        <n v="2223"/>
        <n v="1480"/>
        <n v="1371"/>
        <n v="3535"/>
        <n v="3509"/>
        <n v="5711"/>
        <n v="3872"/>
        <n v="4933"/>
        <n v="1940"/>
        <n v="836"/>
        <n v="1941"/>
        <n v="2675"/>
        <n v="2751"/>
        <n v="6224"/>
        <n v="5998"/>
        <n v="1188"/>
        <n v="6313"/>
        <n v="1221"/>
        <n v="2892"/>
        <n v="3062"/>
        <n v="2301"/>
        <n v="7511"/>
        <n v="1549"/>
        <n v="1795"/>
        <n v="7472"/>
        <n v="9271"/>
        <n v="590"/>
        <n v="930"/>
        <n v="9283"/>
        <n v="1778"/>
        <n v="907"/>
        <n v="484"/>
        <n v="9629"/>
        <n v="3051"/>
        <n v="3931"/>
        <n v="7432"/>
        <n v="1338"/>
        <n v="1554"/>
        <n v="15857"/>
        <n v="1345"/>
        <n v="1101"/>
        <n v="3016"/>
        <n v="2712"/>
        <n v="731"/>
        <n v="3780"/>
        <n v="1602"/>
        <n v="3966"/>
        <n v="4165"/>
        <n v="8335"/>
        <n v="6681"/>
        <n v="2375"/>
        <n v="11816"/>
        <n v="5084"/>
        <n v="2327"/>
        <n v="886"/>
        <n v="601"/>
        <n v="2957"/>
        <n v="2611"/>
        <n v="5179"/>
        <n v="2993"/>
        <n v="1943"/>
        <n v="1559"/>
        <n v="3422"/>
        <n v="3976"/>
        <n v="1249"/>
        <n v="2235"/>
        <n v="1471"/>
        <n v="10875"/>
        <n v="894"/>
        <n v="3343"/>
        <n v="3959"/>
        <n v="3577"/>
        <n v="5804"/>
        <n v="2169"/>
        <n v="2439"/>
        <n v="2210"/>
        <n v="2221"/>
        <n v="2389"/>
        <n v="3331"/>
        <n v="7409"/>
        <n v="652"/>
        <n v="7678"/>
        <n v="1343"/>
        <n v="874"/>
        <n v="3590"/>
        <n v="1322"/>
        <n v="3595"/>
        <n v="1422"/>
        <n v="6742"/>
        <n v="7814"/>
        <n v="9277"/>
        <n v="2181"/>
        <n v="1098"/>
        <n v="4057"/>
        <n v="795"/>
        <n v="2825"/>
        <n v="15672"/>
        <n v="6614"/>
        <n v="7824"/>
        <n v="2442"/>
        <n v="1829"/>
        <n v="5800"/>
        <n v="8947"/>
        <n v="2606"/>
        <n v="1592"/>
        <n v="2186"/>
        <n v="4153"/>
        <n v="2625"/>
        <n v="3485"/>
        <n v="10477"/>
        <n v="1278"/>
        <n v="1107"/>
        <n v="3763"/>
        <n v="3711"/>
        <n v="3594"/>
        <n v="3195"/>
        <n v="4454"/>
        <n v="4736"/>
        <n v="2991"/>
        <n v="2142"/>
        <n v="3161"/>
        <n v="18424"/>
        <n v="2848"/>
        <n v="14896"/>
        <n v="2359"/>
        <n v="3345"/>
        <n v="1817"/>
        <n v="12749"/>
        <n v="1366"/>
        <n v="2002"/>
        <n v="6872"/>
        <n v="697"/>
        <n v="1049"/>
        <n v="10297"/>
        <n v="1867"/>
        <n v="1747"/>
        <n v="1670"/>
        <n v="1224"/>
        <n v="522"/>
        <n v="1498"/>
        <n v="745"/>
        <n v="2063"/>
        <n v="6288"/>
        <n v="6842"/>
        <n v="3527"/>
        <n v="929"/>
        <n v="1455"/>
        <n v="1845"/>
        <n v="8358"/>
        <n v="2859"/>
        <n v="3621"/>
        <n v="2145"/>
        <n v="4113"/>
        <n v="10974"/>
        <n v="1893"/>
        <n v="3656"/>
        <n v="4006"/>
        <n v="3069"/>
        <n v="1740"/>
        <n v="2353"/>
        <n v="3556"/>
        <n v="2397"/>
        <n v="454"/>
        <n v="1715"/>
        <n v="2520"/>
        <n v="3568"/>
        <n v="7166"/>
        <n v="3939"/>
        <n v="1514"/>
        <n v="7393"/>
        <n v="1193"/>
        <n v="7297"/>
        <n v="2831"/>
        <n v="753"/>
        <n v="2427"/>
        <n v="2538"/>
        <n v="8386"/>
        <n v="4844"/>
        <n v="2923"/>
        <n v="8229"/>
        <n v="1433"/>
        <n v="6289"/>
        <n v="6579"/>
        <n v="3565"/>
        <n v="1569"/>
        <n v="1936"/>
        <n v="2390"/>
        <n v="1736"/>
        <n v="3857"/>
        <n v="804"/>
        <n v="4576"/>
      </sharedItems>
      <fieldGroup base="8">
        <rangePr autoEnd="0" startNum="250" endNum="4903" groupInterval="1551"/>
        <groupItems count="5">
          <s v="&lt;250"/>
          <s v="250-1800"/>
          <s v="1801-3351"/>
          <s v="3352-4903"/>
          <s v="&gt;4903"/>
        </groupItems>
      </fieldGroup>
    </cacheField>
    <cacheField name="Duracao_Emprestimo" numFmtId="0">
      <sharedItems containsSemiMixedTypes="0" containsString="0" containsNumber="1" containsInteger="1" minValue="4" maxValue="72" count="33">
        <n v="6"/>
        <n v="48"/>
        <n v="12"/>
        <n v="42"/>
        <n v="24"/>
        <n v="36"/>
        <n v="30"/>
        <n v="15"/>
        <n v="9"/>
        <n v="10"/>
        <n v="7"/>
        <n v="60"/>
        <n v="18"/>
        <n v="45"/>
        <n v="11"/>
        <n v="27"/>
        <n v="8"/>
        <n v="54"/>
        <n v="20"/>
        <n v="14"/>
        <n v="33"/>
        <n v="21"/>
        <n v="16"/>
        <n v="4"/>
        <n v="47"/>
        <n v="13"/>
        <n v="22"/>
        <n v="39"/>
        <n v="28"/>
        <n v="5"/>
        <n v="26"/>
        <n v="72"/>
        <n v="40"/>
      </sharedItems>
      <fieldGroup base="9">
        <rangePr autoEnd="0" startNum="4" endNum="40" groupInterval="12"/>
        <groupItems count="5">
          <s v="&lt;4"/>
          <s v="4-15"/>
          <s v="16-27"/>
          <s v="28-40"/>
          <s v="&gt;40"/>
        </groupItems>
      </fieldGroup>
    </cacheField>
  </cacheFields>
  <extLst>
    <ext xmlns:x14="http://schemas.microsoft.com/office/spreadsheetml/2009/9/main" uri="{725AE2AE-9491-48be-B2B4-4EB974FC3084}">
      <x14:pivotCacheDefinition pivotCacheId="18272836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r>
  <r>
    <x v="1"/>
    <x v="1"/>
    <x v="1"/>
    <x v="1"/>
    <x v="0"/>
    <x v="0"/>
    <x v="1"/>
    <x v="1"/>
    <x v="1"/>
    <x v="1"/>
  </r>
  <r>
    <x v="0"/>
    <x v="0"/>
    <x v="2"/>
    <x v="0"/>
    <x v="1"/>
    <x v="0"/>
    <x v="1"/>
    <x v="2"/>
    <x v="2"/>
    <x v="2"/>
  </r>
  <r>
    <x v="0"/>
    <x v="0"/>
    <x v="3"/>
    <x v="0"/>
    <x v="0"/>
    <x v="1"/>
    <x v="1"/>
    <x v="0"/>
    <x v="3"/>
    <x v="3"/>
  </r>
  <r>
    <x v="1"/>
    <x v="1"/>
    <x v="4"/>
    <x v="0"/>
    <x v="0"/>
    <x v="1"/>
    <x v="1"/>
    <x v="0"/>
    <x v="4"/>
    <x v="4"/>
  </r>
  <r>
    <x v="0"/>
    <x v="0"/>
    <x v="5"/>
    <x v="0"/>
    <x v="1"/>
    <x v="1"/>
    <x v="0"/>
    <x v="2"/>
    <x v="5"/>
    <x v="5"/>
  </r>
  <r>
    <x v="0"/>
    <x v="0"/>
    <x v="4"/>
    <x v="0"/>
    <x v="0"/>
    <x v="0"/>
    <x v="2"/>
    <x v="2"/>
    <x v="6"/>
    <x v="4"/>
  </r>
  <r>
    <x v="0"/>
    <x v="0"/>
    <x v="5"/>
    <x v="0"/>
    <x v="2"/>
    <x v="2"/>
    <x v="1"/>
    <x v="1"/>
    <x v="7"/>
    <x v="5"/>
  </r>
  <r>
    <x v="0"/>
    <x v="0"/>
    <x v="6"/>
    <x v="0"/>
    <x v="1"/>
    <x v="0"/>
    <x v="2"/>
    <x v="2"/>
    <x v="8"/>
    <x v="2"/>
  </r>
  <r>
    <x v="1"/>
    <x v="1"/>
    <x v="7"/>
    <x v="0"/>
    <x v="2"/>
    <x v="0"/>
    <x v="1"/>
    <x v="1"/>
    <x v="9"/>
    <x v="6"/>
  </r>
  <r>
    <x v="1"/>
    <x v="1"/>
    <x v="8"/>
    <x v="1"/>
    <x v="0"/>
    <x v="2"/>
    <x v="1"/>
    <x v="1"/>
    <x v="10"/>
    <x v="2"/>
  </r>
  <r>
    <x v="1"/>
    <x v="1"/>
    <x v="9"/>
    <x v="1"/>
    <x v="0"/>
    <x v="2"/>
    <x v="1"/>
    <x v="0"/>
    <x v="11"/>
    <x v="1"/>
  </r>
  <r>
    <x v="0"/>
    <x v="0"/>
    <x v="1"/>
    <x v="1"/>
    <x v="0"/>
    <x v="0"/>
    <x v="1"/>
    <x v="1"/>
    <x v="12"/>
    <x v="2"/>
  </r>
  <r>
    <x v="1"/>
    <x v="1"/>
    <x v="10"/>
    <x v="0"/>
    <x v="1"/>
    <x v="0"/>
    <x v="1"/>
    <x v="0"/>
    <x v="13"/>
    <x v="4"/>
  </r>
  <r>
    <x v="0"/>
    <x v="0"/>
    <x v="7"/>
    <x v="1"/>
    <x v="0"/>
    <x v="2"/>
    <x v="1"/>
    <x v="0"/>
    <x v="14"/>
    <x v="7"/>
  </r>
  <r>
    <x v="1"/>
    <x v="1"/>
    <x v="11"/>
    <x v="1"/>
    <x v="1"/>
    <x v="0"/>
    <x v="3"/>
    <x v="0"/>
    <x v="15"/>
    <x v="4"/>
  </r>
  <r>
    <x v="0"/>
    <x v="0"/>
    <x v="4"/>
    <x v="0"/>
    <x v="0"/>
    <x v="0"/>
    <x v="0"/>
    <x v="2"/>
    <x v="16"/>
    <x v="4"/>
  </r>
  <r>
    <x v="0"/>
    <x v="0"/>
    <x v="8"/>
    <x v="0"/>
    <x v="0"/>
    <x v="0"/>
    <x v="0"/>
    <x v="0"/>
    <x v="17"/>
    <x v="6"/>
  </r>
  <r>
    <x v="1"/>
    <x v="1"/>
    <x v="12"/>
    <x v="1"/>
    <x v="2"/>
    <x v="1"/>
    <x v="1"/>
    <x v="1"/>
    <x v="18"/>
    <x v="4"/>
  </r>
  <r>
    <x v="0"/>
    <x v="0"/>
    <x v="13"/>
    <x v="0"/>
    <x v="0"/>
    <x v="0"/>
    <x v="2"/>
    <x v="2"/>
    <x v="19"/>
    <x v="4"/>
  </r>
  <r>
    <x v="0"/>
    <x v="0"/>
    <x v="14"/>
    <x v="0"/>
    <x v="0"/>
    <x v="0"/>
    <x v="1"/>
    <x v="2"/>
    <x v="20"/>
    <x v="8"/>
  </r>
  <r>
    <x v="0"/>
    <x v="0"/>
    <x v="12"/>
    <x v="0"/>
    <x v="0"/>
    <x v="2"/>
    <x v="2"/>
    <x v="0"/>
    <x v="21"/>
    <x v="0"/>
  </r>
  <r>
    <x v="0"/>
    <x v="0"/>
    <x v="14"/>
    <x v="0"/>
    <x v="1"/>
    <x v="2"/>
    <x v="1"/>
    <x v="0"/>
    <x v="22"/>
    <x v="9"/>
  </r>
  <r>
    <x v="0"/>
    <x v="0"/>
    <x v="12"/>
    <x v="0"/>
    <x v="0"/>
    <x v="0"/>
    <x v="3"/>
    <x v="1"/>
    <x v="23"/>
    <x v="2"/>
  </r>
  <r>
    <x v="0"/>
    <x v="0"/>
    <x v="15"/>
    <x v="0"/>
    <x v="0"/>
    <x v="0"/>
    <x v="0"/>
    <x v="2"/>
    <x v="24"/>
    <x v="9"/>
  </r>
  <r>
    <x v="0"/>
    <x v="0"/>
    <x v="16"/>
    <x v="0"/>
    <x v="1"/>
    <x v="0"/>
    <x v="1"/>
    <x v="0"/>
    <x v="25"/>
    <x v="0"/>
  </r>
  <r>
    <x v="0"/>
    <x v="0"/>
    <x v="17"/>
    <x v="0"/>
    <x v="1"/>
    <x v="0"/>
    <x v="1"/>
    <x v="2"/>
    <x v="26"/>
    <x v="0"/>
  </r>
  <r>
    <x v="0"/>
    <x v="0"/>
    <x v="18"/>
    <x v="1"/>
    <x v="0"/>
    <x v="2"/>
    <x v="2"/>
    <x v="3"/>
    <x v="27"/>
    <x v="2"/>
  </r>
  <r>
    <x v="0"/>
    <x v="0"/>
    <x v="19"/>
    <x v="0"/>
    <x v="0"/>
    <x v="0"/>
    <x v="1"/>
    <x v="1"/>
    <x v="28"/>
    <x v="10"/>
  </r>
  <r>
    <x v="1"/>
    <x v="1"/>
    <x v="20"/>
    <x v="0"/>
    <x v="0"/>
    <x v="0"/>
    <x v="1"/>
    <x v="0"/>
    <x v="29"/>
    <x v="11"/>
  </r>
  <r>
    <x v="0"/>
    <x v="0"/>
    <x v="16"/>
    <x v="0"/>
    <x v="0"/>
    <x v="0"/>
    <x v="2"/>
    <x v="1"/>
    <x v="30"/>
    <x v="12"/>
  </r>
  <r>
    <x v="0"/>
    <x v="0"/>
    <x v="21"/>
    <x v="0"/>
    <x v="0"/>
    <x v="0"/>
    <x v="1"/>
    <x v="0"/>
    <x v="31"/>
    <x v="4"/>
  </r>
  <r>
    <x v="0"/>
    <x v="0"/>
    <x v="22"/>
    <x v="0"/>
    <x v="0"/>
    <x v="0"/>
    <x v="3"/>
    <x v="1"/>
    <x v="32"/>
    <x v="12"/>
  </r>
  <r>
    <x v="0"/>
    <x v="0"/>
    <x v="23"/>
    <x v="0"/>
    <x v="1"/>
    <x v="2"/>
    <x v="0"/>
    <x v="2"/>
    <x v="33"/>
    <x v="2"/>
  </r>
  <r>
    <x v="0"/>
    <x v="0"/>
    <x v="24"/>
    <x v="1"/>
    <x v="2"/>
    <x v="0"/>
    <x v="1"/>
    <x v="3"/>
    <x v="34"/>
    <x v="2"/>
  </r>
  <r>
    <x v="1"/>
    <x v="1"/>
    <x v="8"/>
    <x v="0"/>
    <x v="1"/>
    <x v="0"/>
    <x v="1"/>
    <x v="1"/>
    <x v="35"/>
    <x v="13"/>
  </r>
  <r>
    <x v="0"/>
    <x v="0"/>
    <x v="13"/>
    <x v="0"/>
    <x v="0"/>
    <x v="1"/>
    <x v="1"/>
    <x v="2"/>
    <x v="36"/>
    <x v="1"/>
  </r>
  <r>
    <x v="1"/>
    <x v="1"/>
    <x v="25"/>
    <x v="0"/>
    <x v="0"/>
    <x v="0"/>
    <x v="1"/>
    <x v="3"/>
    <x v="37"/>
    <x v="12"/>
  </r>
  <r>
    <x v="0"/>
    <x v="0"/>
    <x v="25"/>
    <x v="0"/>
    <x v="0"/>
    <x v="0"/>
    <x v="1"/>
    <x v="3"/>
    <x v="38"/>
    <x v="9"/>
  </r>
  <r>
    <x v="0"/>
    <x v="0"/>
    <x v="9"/>
    <x v="0"/>
    <x v="0"/>
    <x v="0"/>
    <x v="1"/>
    <x v="1"/>
    <x v="39"/>
    <x v="8"/>
  </r>
  <r>
    <x v="0"/>
    <x v="0"/>
    <x v="22"/>
    <x v="0"/>
    <x v="2"/>
    <x v="0"/>
    <x v="2"/>
    <x v="2"/>
    <x v="40"/>
    <x v="6"/>
  </r>
  <r>
    <x v="0"/>
    <x v="0"/>
    <x v="15"/>
    <x v="0"/>
    <x v="0"/>
    <x v="0"/>
    <x v="2"/>
    <x v="1"/>
    <x v="41"/>
    <x v="2"/>
  </r>
  <r>
    <x v="0"/>
    <x v="0"/>
    <x v="12"/>
    <x v="0"/>
    <x v="1"/>
    <x v="0"/>
    <x v="1"/>
    <x v="1"/>
    <x v="42"/>
    <x v="12"/>
  </r>
  <r>
    <x v="0"/>
    <x v="0"/>
    <x v="9"/>
    <x v="0"/>
    <x v="0"/>
    <x v="2"/>
    <x v="3"/>
    <x v="0"/>
    <x v="43"/>
    <x v="6"/>
  </r>
  <r>
    <x v="1"/>
    <x v="1"/>
    <x v="26"/>
    <x v="1"/>
    <x v="1"/>
    <x v="1"/>
    <x v="1"/>
    <x v="0"/>
    <x v="44"/>
    <x v="1"/>
  </r>
  <r>
    <x v="0"/>
    <x v="0"/>
    <x v="5"/>
    <x v="1"/>
    <x v="2"/>
    <x v="0"/>
    <x v="1"/>
    <x v="2"/>
    <x v="45"/>
    <x v="14"/>
  </r>
  <r>
    <x v="0"/>
    <x v="0"/>
    <x v="17"/>
    <x v="0"/>
    <x v="0"/>
    <x v="0"/>
    <x v="2"/>
    <x v="2"/>
    <x v="46"/>
    <x v="5"/>
  </r>
  <r>
    <x v="0"/>
    <x v="0"/>
    <x v="27"/>
    <x v="1"/>
    <x v="2"/>
    <x v="2"/>
    <x v="2"/>
    <x v="0"/>
    <x v="47"/>
    <x v="0"/>
  </r>
  <r>
    <x v="0"/>
    <x v="0"/>
    <x v="17"/>
    <x v="0"/>
    <x v="1"/>
    <x v="0"/>
    <x v="1"/>
    <x v="2"/>
    <x v="48"/>
    <x v="14"/>
  </r>
  <r>
    <x v="0"/>
    <x v="0"/>
    <x v="7"/>
    <x v="1"/>
    <x v="0"/>
    <x v="0"/>
    <x v="3"/>
    <x v="2"/>
    <x v="49"/>
    <x v="2"/>
  </r>
  <r>
    <x v="0"/>
    <x v="0"/>
    <x v="28"/>
    <x v="0"/>
    <x v="1"/>
    <x v="0"/>
    <x v="0"/>
    <x v="3"/>
    <x v="40"/>
    <x v="4"/>
  </r>
  <r>
    <x v="0"/>
    <x v="0"/>
    <x v="22"/>
    <x v="0"/>
    <x v="2"/>
    <x v="0"/>
    <x v="1"/>
    <x v="1"/>
    <x v="50"/>
    <x v="15"/>
  </r>
  <r>
    <x v="0"/>
    <x v="0"/>
    <x v="8"/>
    <x v="0"/>
    <x v="0"/>
    <x v="0"/>
    <x v="1"/>
    <x v="2"/>
    <x v="51"/>
    <x v="2"/>
  </r>
  <r>
    <x v="0"/>
    <x v="0"/>
    <x v="13"/>
    <x v="0"/>
    <x v="0"/>
    <x v="0"/>
    <x v="0"/>
    <x v="2"/>
    <x v="52"/>
    <x v="12"/>
  </r>
  <r>
    <x v="1"/>
    <x v="1"/>
    <x v="23"/>
    <x v="0"/>
    <x v="0"/>
    <x v="1"/>
    <x v="1"/>
    <x v="1"/>
    <x v="53"/>
    <x v="5"/>
  </r>
  <r>
    <x v="0"/>
    <x v="0"/>
    <x v="15"/>
    <x v="0"/>
    <x v="1"/>
    <x v="0"/>
    <x v="0"/>
    <x v="2"/>
    <x v="54"/>
    <x v="0"/>
  </r>
  <r>
    <x v="1"/>
    <x v="1"/>
    <x v="29"/>
    <x v="0"/>
    <x v="2"/>
    <x v="0"/>
    <x v="0"/>
    <x v="3"/>
    <x v="55"/>
    <x v="2"/>
  </r>
  <r>
    <x v="0"/>
    <x v="0"/>
    <x v="13"/>
    <x v="1"/>
    <x v="0"/>
    <x v="0"/>
    <x v="1"/>
    <x v="2"/>
    <x v="56"/>
    <x v="5"/>
  </r>
  <r>
    <x v="0"/>
    <x v="0"/>
    <x v="27"/>
    <x v="1"/>
    <x v="2"/>
    <x v="0"/>
    <x v="1"/>
    <x v="3"/>
    <x v="57"/>
    <x v="12"/>
  </r>
  <r>
    <x v="1"/>
    <x v="1"/>
    <x v="27"/>
    <x v="1"/>
    <x v="1"/>
    <x v="2"/>
    <x v="1"/>
    <x v="0"/>
    <x v="58"/>
    <x v="5"/>
  </r>
  <r>
    <x v="0"/>
    <x v="0"/>
    <x v="21"/>
    <x v="0"/>
    <x v="0"/>
    <x v="0"/>
    <x v="1"/>
    <x v="1"/>
    <x v="59"/>
    <x v="8"/>
  </r>
  <r>
    <x v="0"/>
    <x v="0"/>
    <x v="30"/>
    <x v="0"/>
    <x v="0"/>
    <x v="0"/>
    <x v="0"/>
    <x v="3"/>
    <x v="60"/>
    <x v="7"/>
  </r>
  <r>
    <x v="1"/>
    <x v="1"/>
    <x v="6"/>
    <x v="0"/>
    <x v="2"/>
    <x v="1"/>
    <x v="1"/>
    <x v="1"/>
    <x v="61"/>
    <x v="5"/>
  </r>
  <r>
    <x v="1"/>
    <x v="1"/>
    <x v="8"/>
    <x v="0"/>
    <x v="0"/>
    <x v="0"/>
    <x v="1"/>
    <x v="1"/>
    <x v="62"/>
    <x v="1"/>
  </r>
  <r>
    <x v="0"/>
    <x v="0"/>
    <x v="15"/>
    <x v="1"/>
    <x v="0"/>
    <x v="0"/>
    <x v="1"/>
    <x v="2"/>
    <x v="63"/>
    <x v="4"/>
  </r>
  <r>
    <x v="0"/>
    <x v="0"/>
    <x v="14"/>
    <x v="0"/>
    <x v="0"/>
    <x v="0"/>
    <x v="0"/>
    <x v="2"/>
    <x v="64"/>
    <x v="15"/>
  </r>
  <r>
    <x v="0"/>
    <x v="0"/>
    <x v="28"/>
    <x v="1"/>
    <x v="0"/>
    <x v="0"/>
    <x v="1"/>
    <x v="2"/>
    <x v="65"/>
    <x v="2"/>
  </r>
  <r>
    <x v="0"/>
    <x v="0"/>
    <x v="1"/>
    <x v="0"/>
    <x v="0"/>
    <x v="0"/>
    <x v="2"/>
    <x v="1"/>
    <x v="66"/>
    <x v="2"/>
  </r>
  <r>
    <x v="1"/>
    <x v="1"/>
    <x v="25"/>
    <x v="0"/>
    <x v="0"/>
    <x v="1"/>
    <x v="1"/>
    <x v="2"/>
    <x v="67"/>
    <x v="5"/>
  </r>
  <r>
    <x v="0"/>
    <x v="0"/>
    <x v="8"/>
    <x v="1"/>
    <x v="0"/>
    <x v="0"/>
    <x v="0"/>
    <x v="2"/>
    <x v="68"/>
    <x v="5"/>
  </r>
  <r>
    <x v="0"/>
    <x v="0"/>
    <x v="22"/>
    <x v="1"/>
    <x v="0"/>
    <x v="0"/>
    <x v="1"/>
    <x v="2"/>
    <x v="69"/>
    <x v="5"/>
  </r>
  <r>
    <x v="0"/>
    <x v="0"/>
    <x v="31"/>
    <x v="0"/>
    <x v="1"/>
    <x v="2"/>
    <x v="0"/>
    <x v="2"/>
    <x v="70"/>
    <x v="10"/>
  </r>
  <r>
    <x v="0"/>
    <x v="0"/>
    <x v="32"/>
    <x v="0"/>
    <x v="2"/>
    <x v="1"/>
    <x v="1"/>
    <x v="0"/>
    <x v="71"/>
    <x v="16"/>
  </r>
  <r>
    <x v="0"/>
    <x v="0"/>
    <x v="33"/>
    <x v="1"/>
    <x v="1"/>
    <x v="0"/>
    <x v="1"/>
    <x v="1"/>
    <x v="72"/>
    <x v="3"/>
  </r>
  <r>
    <x v="1"/>
    <x v="1"/>
    <x v="34"/>
    <x v="0"/>
    <x v="2"/>
    <x v="0"/>
    <x v="0"/>
    <x v="0"/>
    <x v="73"/>
    <x v="5"/>
  </r>
  <r>
    <x v="0"/>
    <x v="0"/>
    <x v="35"/>
    <x v="0"/>
    <x v="2"/>
    <x v="1"/>
    <x v="1"/>
    <x v="0"/>
    <x v="74"/>
    <x v="2"/>
  </r>
  <r>
    <x v="1"/>
    <x v="1"/>
    <x v="19"/>
    <x v="0"/>
    <x v="0"/>
    <x v="0"/>
    <x v="1"/>
    <x v="0"/>
    <x v="75"/>
    <x v="3"/>
  </r>
  <r>
    <x v="0"/>
    <x v="0"/>
    <x v="32"/>
    <x v="0"/>
    <x v="0"/>
    <x v="0"/>
    <x v="1"/>
    <x v="1"/>
    <x v="76"/>
    <x v="14"/>
  </r>
  <r>
    <x v="0"/>
    <x v="0"/>
    <x v="17"/>
    <x v="0"/>
    <x v="1"/>
    <x v="0"/>
    <x v="0"/>
    <x v="2"/>
    <x v="77"/>
    <x v="17"/>
  </r>
  <r>
    <x v="0"/>
    <x v="0"/>
    <x v="1"/>
    <x v="0"/>
    <x v="0"/>
    <x v="0"/>
    <x v="1"/>
    <x v="1"/>
    <x v="78"/>
    <x v="6"/>
  </r>
  <r>
    <x v="1"/>
    <x v="1"/>
    <x v="12"/>
    <x v="1"/>
    <x v="0"/>
    <x v="0"/>
    <x v="0"/>
    <x v="2"/>
    <x v="79"/>
    <x v="4"/>
  </r>
  <r>
    <x v="0"/>
    <x v="0"/>
    <x v="36"/>
    <x v="0"/>
    <x v="0"/>
    <x v="0"/>
    <x v="2"/>
    <x v="2"/>
    <x v="80"/>
    <x v="7"/>
  </r>
  <r>
    <x v="0"/>
    <x v="0"/>
    <x v="9"/>
    <x v="1"/>
    <x v="1"/>
    <x v="2"/>
    <x v="3"/>
    <x v="2"/>
    <x v="81"/>
    <x v="12"/>
  </r>
  <r>
    <x v="0"/>
    <x v="0"/>
    <x v="26"/>
    <x v="1"/>
    <x v="1"/>
    <x v="0"/>
    <x v="1"/>
    <x v="0"/>
    <x v="82"/>
    <x v="4"/>
  </r>
  <r>
    <x v="0"/>
    <x v="0"/>
    <x v="29"/>
    <x v="0"/>
    <x v="1"/>
    <x v="0"/>
    <x v="1"/>
    <x v="0"/>
    <x v="83"/>
    <x v="9"/>
  </r>
  <r>
    <x v="0"/>
    <x v="0"/>
    <x v="28"/>
    <x v="1"/>
    <x v="2"/>
    <x v="0"/>
    <x v="1"/>
    <x v="2"/>
    <x v="84"/>
    <x v="2"/>
  </r>
  <r>
    <x v="0"/>
    <x v="0"/>
    <x v="21"/>
    <x v="1"/>
    <x v="0"/>
    <x v="0"/>
    <x v="1"/>
    <x v="1"/>
    <x v="10"/>
    <x v="12"/>
  </r>
  <r>
    <x v="1"/>
    <x v="1"/>
    <x v="36"/>
    <x v="0"/>
    <x v="0"/>
    <x v="1"/>
    <x v="3"/>
    <x v="1"/>
    <x v="85"/>
    <x v="5"/>
  </r>
  <r>
    <x v="0"/>
    <x v="0"/>
    <x v="22"/>
    <x v="0"/>
    <x v="2"/>
    <x v="0"/>
    <x v="3"/>
    <x v="0"/>
    <x v="86"/>
    <x v="12"/>
  </r>
  <r>
    <x v="1"/>
    <x v="1"/>
    <x v="7"/>
    <x v="0"/>
    <x v="0"/>
    <x v="0"/>
    <x v="1"/>
    <x v="0"/>
    <x v="87"/>
    <x v="2"/>
  </r>
  <r>
    <x v="0"/>
    <x v="0"/>
    <x v="37"/>
    <x v="0"/>
    <x v="0"/>
    <x v="0"/>
    <x v="1"/>
    <x v="2"/>
    <x v="88"/>
    <x v="2"/>
  </r>
  <r>
    <x v="0"/>
    <x v="0"/>
    <x v="38"/>
    <x v="0"/>
    <x v="0"/>
    <x v="0"/>
    <x v="1"/>
    <x v="0"/>
    <x v="89"/>
    <x v="2"/>
  </r>
  <r>
    <x v="1"/>
    <x v="1"/>
    <x v="24"/>
    <x v="1"/>
    <x v="1"/>
    <x v="0"/>
    <x v="0"/>
    <x v="2"/>
    <x v="90"/>
    <x v="2"/>
  </r>
  <r>
    <x v="0"/>
    <x v="0"/>
    <x v="39"/>
    <x v="0"/>
    <x v="0"/>
    <x v="2"/>
    <x v="0"/>
    <x v="3"/>
    <x v="91"/>
    <x v="4"/>
  </r>
  <r>
    <x v="0"/>
    <x v="0"/>
    <x v="38"/>
    <x v="0"/>
    <x v="0"/>
    <x v="0"/>
    <x v="2"/>
    <x v="1"/>
    <x v="92"/>
    <x v="2"/>
  </r>
  <r>
    <x v="1"/>
    <x v="1"/>
    <x v="26"/>
    <x v="0"/>
    <x v="0"/>
    <x v="2"/>
    <x v="1"/>
    <x v="1"/>
    <x v="93"/>
    <x v="17"/>
  </r>
  <r>
    <x v="0"/>
    <x v="0"/>
    <x v="6"/>
    <x v="1"/>
    <x v="0"/>
    <x v="0"/>
    <x v="0"/>
    <x v="2"/>
    <x v="94"/>
    <x v="2"/>
  </r>
  <r>
    <x v="0"/>
    <x v="0"/>
    <x v="19"/>
    <x v="0"/>
    <x v="0"/>
    <x v="0"/>
    <x v="3"/>
    <x v="1"/>
    <x v="95"/>
    <x v="12"/>
  </r>
  <r>
    <x v="0"/>
    <x v="0"/>
    <x v="16"/>
    <x v="0"/>
    <x v="0"/>
    <x v="0"/>
    <x v="1"/>
    <x v="1"/>
    <x v="96"/>
    <x v="5"/>
  </r>
  <r>
    <x v="0"/>
    <x v="0"/>
    <x v="16"/>
    <x v="0"/>
    <x v="2"/>
    <x v="2"/>
    <x v="0"/>
    <x v="3"/>
    <x v="97"/>
    <x v="18"/>
  </r>
  <r>
    <x v="0"/>
    <x v="0"/>
    <x v="33"/>
    <x v="0"/>
    <x v="1"/>
    <x v="2"/>
    <x v="3"/>
    <x v="2"/>
    <x v="98"/>
    <x v="4"/>
  </r>
  <r>
    <x v="0"/>
    <x v="0"/>
    <x v="9"/>
    <x v="0"/>
    <x v="0"/>
    <x v="2"/>
    <x v="1"/>
    <x v="1"/>
    <x v="99"/>
    <x v="5"/>
  </r>
  <r>
    <x v="0"/>
    <x v="0"/>
    <x v="9"/>
    <x v="1"/>
    <x v="0"/>
    <x v="0"/>
    <x v="1"/>
    <x v="2"/>
    <x v="100"/>
    <x v="0"/>
  </r>
  <r>
    <x v="0"/>
    <x v="0"/>
    <x v="5"/>
    <x v="0"/>
    <x v="0"/>
    <x v="2"/>
    <x v="1"/>
    <x v="1"/>
    <x v="101"/>
    <x v="8"/>
  </r>
  <r>
    <x v="0"/>
    <x v="0"/>
    <x v="15"/>
    <x v="0"/>
    <x v="0"/>
    <x v="2"/>
    <x v="0"/>
    <x v="2"/>
    <x v="102"/>
    <x v="2"/>
  </r>
  <r>
    <x v="1"/>
    <x v="1"/>
    <x v="17"/>
    <x v="0"/>
    <x v="2"/>
    <x v="0"/>
    <x v="1"/>
    <x v="1"/>
    <x v="103"/>
    <x v="4"/>
  </r>
  <r>
    <x v="1"/>
    <x v="1"/>
    <x v="17"/>
    <x v="0"/>
    <x v="2"/>
    <x v="0"/>
    <x v="1"/>
    <x v="2"/>
    <x v="104"/>
    <x v="12"/>
  </r>
  <r>
    <x v="0"/>
    <x v="0"/>
    <x v="11"/>
    <x v="0"/>
    <x v="0"/>
    <x v="0"/>
    <x v="1"/>
    <x v="1"/>
    <x v="105"/>
    <x v="2"/>
  </r>
  <r>
    <x v="0"/>
    <x v="0"/>
    <x v="22"/>
    <x v="1"/>
    <x v="0"/>
    <x v="0"/>
    <x v="0"/>
    <x v="0"/>
    <x v="106"/>
    <x v="4"/>
  </r>
  <r>
    <x v="0"/>
    <x v="0"/>
    <x v="5"/>
    <x v="0"/>
    <x v="0"/>
    <x v="0"/>
    <x v="2"/>
    <x v="1"/>
    <x v="107"/>
    <x v="19"/>
  </r>
  <r>
    <x v="0"/>
    <x v="0"/>
    <x v="13"/>
    <x v="0"/>
    <x v="0"/>
    <x v="0"/>
    <x v="3"/>
    <x v="1"/>
    <x v="108"/>
    <x v="0"/>
  </r>
  <r>
    <x v="0"/>
    <x v="0"/>
    <x v="27"/>
    <x v="1"/>
    <x v="0"/>
    <x v="2"/>
    <x v="1"/>
    <x v="3"/>
    <x v="109"/>
    <x v="7"/>
  </r>
  <r>
    <x v="0"/>
    <x v="0"/>
    <x v="7"/>
    <x v="0"/>
    <x v="1"/>
    <x v="2"/>
    <x v="1"/>
    <x v="1"/>
    <x v="110"/>
    <x v="12"/>
  </r>
  <r>
    <x v="1"/>
    <x v="1"/>
    <x v="8"/>
    <x v="1"/>
    <x v="0"/>
    <x v="0"/>
    <x v="1"/>
    <x v="2"/>
    <x v="111"/>
    <x v="5"/>
  </r>
  <r>
    <x v="0"/>
    <x v="0"/>
    <x v="5"/>
    <x v="0"/>
    <x v="0"/>
    <x v="0"/>
    <x v="2"/>
    <x v="0"/>
    <x v="112"/>
    <x v="2"/>
  </r>
  <r>
    <x v="0"/>
    <x v="0"/>
    <x v="36"/>
    <x v="0"/>
    <x v="0"/>
    <x v="0"/>
    <x v="0"/>
    <x v="2"/>
    <x v="113"/>
    <x v="1"/>
  </r>
  <r>
    <x v="1"/>
    <x v="1"/>
    <x v="22"/>
    <x v="1"/>
    <x v="2"/>
    <x v="0"/>
    <x v="0"/>
    <x v="0"/>
    <x v="114"/>
    <x v="3"/>
  </r>
  <r>
    <x v="0"/>
    <x v="0"/>
    <x v="21"/>
    <x v="1"/>
    <x v="0"/>
    <x v="2"/>
    <x v="0"/>
    <x v="0"/>
    <x v="115"/>
    <x v="9"/>
  </r>
  <r>
    <x v="1"/>
    <x v="1"/>
    <x v="27"/>
    <x v="1"/>
    <x v="0"/>
    <x v="0"/>
    <x v="2"/>
    <x v="0"/>
    <x v="116"/>
    <x v="20"/>
  </r>
  <r>
    <x v="0"/>
    <x v="0"/>
    <x v="16"/>
    <x v="0"/>
    <x v="2"/>
    <x v="0"/>
    <x v="2"/>
    <x v="1"/>
    <x v="117"/>
    <x v="2"/>
  </r>
  <r>
    <x v="1"/>
    <x v="1"/>
    <x v="8"/>
    <x v="1"/>
    <x v="0"/>
    <x v="0"/>
    <x v="1"/>
    <x v="0"/>
    <x v="118"/>
    <x v="21"/>
  </r>
  <r>
    <x v="0"/>
    <x v="0"/>
    <x v="33"/>
    <x v="1"/>
    <x v="2"/>
    <x v="2"/>
    <x v="1"/>
    <x v="2"/>
    <x v="119"/>
    <x v="4"/>
  </r>
  <r>
    <x v="0"/>
    <x v="0"/>
    <x v="9"/>
    <x v="0"/>
    <x v="1"/>
    <x v="2"/>
    <x v="1"/>
    <x v="2"/>
    <x v="120"/>
    <x v="2"/>
  </r>
  <r>
    <x v="0"/>
    <x v="0"/>
    <x v="20"/>
    <x v="0"/>
    <x v="0"/>
    <x v="1"/>
    <x v="1"/>
    <x v="3"/>
    <x v="121"/>
    <x v="9"/>
  </r>
  <r>
    <x v="1"/>
    <x v="1"/>
    <x v="21"/>
    <x v="1"/>
    <x v="0"/>
    <x v="2"/>
    <x v="0"/>
    <x v="3"/>
    <x v="122"/>
    <x v="12"/>
  </r>
  <r>
    <x v="0"/>
    <x v="0"/>
    <x v="22"/>
    <x v="0"/>
    <x v="0"/>
    <x v="0"/>
    <x v="1"/>
    <x v="0"/>
    <x v="123"/>
    <x v="2"/>
  </r>
  <r>
    <x v="0"/>
    <x v="0"/>
    <x v="34"/>
    <x v="0"/>
    <x v="1"/>
    <x v="0"/>
    <x v="1"/>
    <x v="0"/>
    <x v="124"/>
    <x v="2"/>
  </r>
  <r>
    <x v="1"/>
    <x v="1"/>
    <x v="22"/>
    <x v="0"/>
    <x v="0"/>
    <x v="0"/>
    <x v="1"/>
    <x v="1"/>
    <x v="125"/>
    <x v="2"/>
  </r>
  <r>
    <x v="0"/>
    <x v="0"/>
    <x v="19"/>
    <x v="0"/>
    <x v="2"/>
    <x v="0"/>
    <x v="1"/>
    <x v="1"/>
    <x v="126"/>
    <x v="2"/>
  </r>
  <r>
    <x v="1"/>
    <x v="1"/>
    <x v="28"/>
    <x v="1"/>
    <x v="0"/>
    <x v="0"/>
    <x v="1"/>
    <x v="0"/>
    <x v="127"/>
    <x v="2"/>
  </r>
  <r>
    <x v="0"/>
    <x v="0"/>
    <x v="9"/>
    <x v="1"/>
    <x v="0"/>
    <x v="0"/>
    <x v="0"/>
    <x v="3"/>
    <x v="128"/>
    <x v="1"/>
  </r>
  <r>
    <x v="1"/>
    <x v="1"/>
    <x v="28"/>
    <x v="0"/>
    <x v="0"/>
    <x v="0"/>
    <x v="1"/>
    <x v="0"/>
    <x v="129"/>
    <x v="5"/>
  </r>
  <r>
    <x v="0"/>
    <x v="0"/>
    <x v="21"/>
    <x v="0"/>
    <x v="1"/>
    <x v="0"/>
    <x v="1"/>
    <x v="2"/>
    <x v="130"/>
    <x v="7"/>
  </r>
  <r>
    <x v="0"/>
    <x v="0"/>
    <x v="36"/>
    <x v="0"/>
    <x v="0"/>
    <x v="1"/>
    <x v="1"/>
    <x v="2"/>
    <x v="131"/>
    <x v="12"/>
  </r>
  <r>
    <x v="0"/>
    <x v="0"/>
    <x v="40"/>
    <x v="1"/>
    <x v="0"/>
    <x v="0"/>
    <x v="3"/>
    <x v="2"/>
    <x v="132"/>
    <x v="11"/>
  </r>
  <r>
    <x v="0"/>
    <x v="0"/>
    <x v="41"/>
    <x v="1"/>
    <x v="0"/>
    <x v="0"/>
    <x v="0"/>
    <x v="2"/>
    <x v="133"/>
    <x v="2"/>
  </r>
  <r>
    <x v="0"/>
    <x v="0"/>
    <x v="21"/>
    <x v="0"/>
    <x v="0"/>
    <x v="0"/>
    <x v="2"/>
    <x v="2"/>
    <x v="134"/>
    <x v="15"/>
  </r>
  <r>
    <x v="1"/>
    <x v="1"/>
    <x v="35"/>
    <x v="0"/>
    <x v="1"/>
    <x v="0"/>
    <x v="2"/>
    <x v="1"/>
    <x v="135"/>
    <x v="2"/>
  </r>
  <r>
    <x v="0"/>
    <x v="0"/>
    <x v="5"/>
    <x v="0"/>
    <x v="0"/>
    <x v="0"/>
    <x v="0"/>
    <x v="3"/>
    <x v="136"/>
    <x v="7"/>
  </r>
  <r>
    <x v="0"/>
    <x v="0"/>
    <x v="12"/>
    <x v="1"/>
    <x v="1"/>
    <x v="2"/>
    <x v="1"/>
    <x v="3"/>
    <x v="137"/>
    <x v="2"/>
  </r>
  <r>
    <x v="0"/>
    <x v="0"/>
    <x v="21"/>
    <x v="0"/>
    <x v="2"/>
    <x v="0"/>
    <x v="2"/>
    <x v="3"/>
    <x v="138"/>
    <x v="0"/>
  </r>
  <r>
    <x v="0"/>
    <x v="0"/>
    <x v="22"/>
    <x v="1"/>
    <x v="2"/>
    <x v="0"/>
    <x v="1"/>
    <x v="1"/>
    <x v="139"/>
    <x v="5"/>
  </r>
  <r>
    <x v="0"/>
    <x v="0"/>
    <x v="21"/>
    <x v="0"/>
    <x v="2"/>
    <x v="0"/>
    <x v="1"/>
    <x v="0"/>
    <x v="140"/>
    <x v="15"/>
  </r>
  <r>
    <x v="1"/>
    <x v="1"/>
    <x v="1"/>
    <x v="0"/>
    <x v="0"/>
    <x v="0"/>
    <x v="1"/>
    <x v="0"/>
    <x v="141"/>
    <x v="12"/>
  </r>
  <r>
    <x v="0"/>
    <x v="0"/>
    <x v="27"/>
    <x v="1"/>
    <x v="0"/>
    <x v="0"/>
    <x v="1"/>
    <x v="2"/>
    <x v="142"/>
    <x v="21"/>
  </r>
  <r>
    <x v="0"/>
    <x v="0"/>
    <x v="22"/>
    <x v="0"/>
    <x v="0"/>
    <x v="0"/>
    <x v="3"/>
    <x v="1"/>
    <x v="143"/>
    <x v="1"/>
  </r>
  <r>
    <x v="0"/>
    <x v="0"/>
    <x v="17"/>
    <x v="1"/>
    <x v="0"/>
    <x v="0"/>
    <x v="1"/>
    <x v="0"/>
    <x v="144"/>
    <x v="0"/>
  </r>
  <r>
    <x v="0"/>
    <x v="0"/>
    <x v="32"/>
    <x v="1"/>
    <x v="0"/>
    <x v="0"/>
    <x v="3"/>
    <x v="2"/>
    <x v="145"/>
    <x v="2"/>
  </r>
  <r>
    <x v="0"/>
    <x v="0"/>
    <x v="7"/>
    <x v="0"/>
    <x v="0"/>
    <x v="0"/>
    <x v="1"/>
    <x v="0"/>
    <x v="146"/>
    <x v="5"/>
  </r>
  <r>
    <x v="0"/>
    <x v="0"/>
    <x v="31"/>
    <x v="0"/>
    <x v="0"/>
    <x v="0"/>
    <x v="2"/>
    <x v="2"/>
    <x v="147"/>
    <x v="12"/>
  </r>
  <r>
    <x v="0"/>
    <x v="0"/>
    <x v="18"/>
    <x v="0"/>
    <x v="0"/>
    <x v="1"/>
    <x v="3"/>
    <x v="2"/>
    <x v="148"/>
    <x v="0"/>
  </r>
  <r>
    <x v="0"/>
    <x v="0"/>
    <x v="41"/>
    <x v="0"/>
    <x v="0"/>
    <x v="0"/>
    <x v="1"/>
    <x v="2"/>
    <x v="122"/>
    <x v="9"/>
  </r>
  <r>
    <x v="0"/>
    <x v="0"/>
    <x v="9"/>
    <x v="0"/>
    <x v="0"/>
    <x v="0"/>
    <x v="1"/>
    <x v="3"/>
    <x v="149"/>
    <x v="5"/>
  </r>
  <r>
    <x v="0"/>
    <x v="0"/>
    <x v="28"/>
    <x v="1"/>
    <x v="0"/>
    <x v="2"/>
    <x v="2"/>
    <x v="1"/>
    <x v="150"/>
    <x v="4"/>
  </r>
  <r>
    <x v="0"/>
    <x v="0"/>
    <x v="16"/>
    <x v="0"/>
    <x v="2"/>
    <x v="2"/>
    <x v="3"/>
    <x v="1"/>
    <x v="151"/>
    <x v="4"/>
  </r>
  <r>
    <x v="1"/>
    <x v="1"/>
    <x v="39"/>
    <x v="1"/>
    <x v="0"/>
    <x v="2"/>
    <x v="1"/>
    <x v="0"/>
    <x v="15"/>
    <x v="2"/>
  </r>
  <r>
    <x v="0"/>
    <x v="0"/>
    <x v="14"/>
    <x v="0"/>
    <x v="0"/>
    <x v="0"/>
    <x v="3"/>
    <x v="0"/>
    <x v="152"/>
    <x v="8"/>
  </r>
  <r>
    <x v="0"/>
    <x v="0"/>
    <x v="3"/>
    <x v="0"/>
    <x v="1"/>
    <x v="0"/>
    <x v="1"/>
    <x v="0"/>
    <x v="153"/>
    <x v="2"/>
  </r>
  <r>
    <x v="0"/>
    <x v="0"/>
    <x v="41"/>
    <x v="0"/>
    <x v="0"/>
    <x v="0"/>
    <x v="3"/>
    <x v="1"/>
    <x v="154"/>
    <x v="4"/>
  </r>
  <r>
    <x v="0"/>
    <x v="0"/>
    <x v="19"/>
    <x v="0"/>
    <x v="1"/>
    <x v="0"/>
    <x v="0"/>
    <x v="2"/>
    <x v="155"/>
    <x v="0"/>
  </r>
  <r>
    <x v="0"/>
    <x v="0"/>
    <x v="16"/>
    <x v="0"/>
    <x v="0"/>
    <x v="0"/>
    <x v="3"/>
    <x v="2"/>
    <x v="156"/>
    <x v="4"/>
  </r>
  <r>
    <x v="0"/>
    <x v="0"/>
    <x v="22"/>
    <x v="1"/>
    <x v="0"/>
    <x v="0"/>
    <x v="1"/>
    <x v="2"/>
    <x v="157"/>
    <x v="12"/>
  </r>
  <r>
    <x v="0"/>
    <x v="0"/>
    <x v="16"/>
    <x v="0"/>
    <x v="0"/>
    <x v="0"/>
    <x v="2"/>
    <x v="2"/>
    <x v="51"/>
    <x v="7"/>
  </r>
  <r>
    <x v="0"/>
    <x v="0"/>
    <x v="42"/>
    <x v="0"/>
    <x v="2"/>
    <x v="1"/>
    <x v="1"/>
    <x v="1"/>
    <x v="158"/>
    <x v="9"/>
  </r>
  <r>
    <x v="0"/>
    <x v="0"/>
    <x v="16"/>
    <x v="0"/>
    <x v="0"/>
    <x v="0"/>
    <x v="2"/>
    <x v="2"/>
    <x v="159"/>
    <x v="5"/>
  </r>
  <r>
    <x v="0"/>
    <x v="0"/>
    <x v="11"/>
    <x v="0"/>
    <x v="0"/>
    <x v="0"/>
    <x v="2"/>
    <x v="2"/>
    <x v="160"/>
    <x v="0"/>
  </r>
  <r>
    <x v="1"/>
    <x v="1"/>
    <x v="24"/>
    <x v="1"/>
    <x v="0"/>
    <x v="0"/>
    <x v="1"/>
    <x v="0"/>
    <x v="161"/>
    <x v="12"/>
  </r>
  <r>
    <x v="0"/>
    <x v="0"/>
    <x v="39"/>
    <x v="1"/>
    <x v="0"/>
    <x v="0"/>
    <x v="2"/>
    <x v="1"/>
    <x v="162"/>
    <x v="14"/>
  </r>
  <r>
    <x v="0"/>
    <x v="0"/>
    <x v="8"/>
    <x v="1"/>
    <x v="0"/>
    <x v="2"/>
    <x v="1"/>
    <x v="2"/>
    <x v="163"/>
    <x v="4"/>
  </r>
  <r>
    <x v="1"/>
    <x v="1"/>
    <x v="13"/>
    <x v="0"/>
    <x v="0"/>
    <x v="0"/>
    <x v="1"/>
    <x v="1"/>
    <x v="164"/>
    <x v="4"/>
  </r>
  <r>
    <x v="1"/>
    <x v="1"/>
    <x v="24"/>
    <x v="0"/>
    <x v="0"/>
    <x v="2"/>
    <x v="1"/>
    <x v="0"/>
    <x v="165"/>
    <x v="7"/>
  </r>
  <r>
    <x v="0"/>
    <x v="0"/>
    <x v="15"/>
    <x v="1"/>
    <x v="0"/>
    <x v="0"/>
    <x v="1"/>
    <x v="2"/>
    <x v="166"/>
    <x v="2"/>
  </r>
  <r>
    <x v="1"/>
    <x v="1"/>
    <x v="19"/>
    <x v="1"/>
    <x v="2"/>
    <x v="0"/>
    <x v="1"/>
    <x v="1"/>
    <x v="167"/>
    <x v="4"/>
  </r>
  <r>
    <x v="0"/>
    <x v="0"/>
    <x v="24"/>
    <x v="0"/>
    <x v="0"/>
    <x v="0"/>
    <x v="1"/>
    <x v="1"/>
    <x v="168"/>
    <x v="16"/>
  </r>
  <r>
    <x v="1"/>
    <x v="1"/>
    <x v="15"/>
    <x v="0"/>
    <x v="0"/>
    <x v="0"/>
    <x v="1"/>
    <x v="0"/>
    <x v="169"/>
    <x v="21"/>
  </r>
  <r>
    <x v="1"/>
    <x v="1"/>
    <x v="4"/>
    <x v="1"/>
    <x v="2"/>
    <x v="0"/>
    <x v="0"/>
    <x v="2"/>
    <x v="170"/>
    <x v="6"/>
  </r>
  <r>
    <x v="0"/>
    <x v="0"/>
    <x v="18"/>
    <x v="0"/>
    <x v="0"/>
    <x v="0"/>
    <x v="1"/>
    <x v="0"/>
    <x v="171"/>
    <x v="2"/>
  </r>
  <r>
    <x v="0"/>
    <x v="0"/>
    <x v="29"/>
    <x v="0"/>
    <x v="0"/>
    <x v="0"/>
    <x v="2"/>
    <x v="0"/>
    <x v="172"/>
    <x v="0"/>
  </r>
  <r>
    <x v="0"/>
    <x v="0"/>
    <x v="13"/>
    <x v="0"/>
    <x v="2"/>
    <x v="2"/>
    <x v="1"/>
    <x v="2"/>
    <x v="173"/>
    <x v="2"/>
  </r>
  <r>
    <x v="0"/>
    <x v="0"/>
    <x v="43"/>
    <x v="0"/>
    <x v="0"/>
    <x v="0"/>
    <x v="1"/>
    <x v="0"/>
    <x v="174"/>
    <x v="21"/>
  </r>
  <r>
    <x v="1"/>
    <x v="1"/>
    <x v="7"/>
    <x v="0"/>
    <x v="0"/>
    <x v="0"/>
    <x v="1"/>
    <x v="2"/>
    <x v="175"/>
    <x v="5"/>
  </r>
  <r>
    <x v="1"/>
    <x v="1"/>
    <x v="22"/>
    <x v="0"/>
    <x v="2"/>
    <x v="0"/>
    <x v="1"/>
    <x v="1"/>
    <x v="176"/>
    <x v="5"/>
  </r>
  <r>
    <x v="1"/>
    <x v="1"/>
    <x v="34"/>
    <x v="0"/>
    <x v="1"/>
    <x v="0"/>
    <x v="0"/>
    <x v="0"/>
    <x v="177"/>
    <x v="21"/>
  </r>
  <r>
    <x v="0"/>
    <x v="0"/>
    <x v="30"/>
    <x v="0"/>
    <x v="0"/>
    <x v="0"/>
    <x v="2"/>
    <x v="2"/>
    <x v="178"/>
    <x v="4"/>
  </r>
  <r>
    <x v="1"/>
    <x v="1"/>
    <x v="16"/>
    <x v="0"/>
    <x v="0"/>
    <x v="0"/>
    <x v="1"/>
    <x v="1"/>
    <x v="179"/>
    <x v="12"/>
  </r>
  <r>
    <x v="0"/>
    <x v="0"/>
    <x v="13"/>
    <x v="0"/>
    <x v="0"/>
    <x v="0"/>
    <x v="1"/>
    <x v="2"/>
    <x v="180"/>
    <x v="7"/>
  </r>
  <r>
    <x v="1"/>
    <x v="1"/>
    <x v="44"/>
    <x v="1"/>
    <x v="2"/>
    <x v="1"/>
    <x v="1"/>
    <x v="1"/>
    <x v="181"/>
    <x v="8"/>
  </r>
  <r>
    <x v="0"/>
    <x v="0"/>
    <x v="45"/>
    <x v="0"/>
    <x v="2"/>
    <x v="1"/>
    <x v="1"/>
    <x v="1"/>
    <x v="182"/>
    <x v="22"/>
  </r>
  <r>
    <x v="1"/>
    <x v="1"/>
    <x v="39"/>
    <x v="0"/>
    <x v="0"/>
    <x v="0"/>
    <x v="3"/>
    <x v="0"/>
    <x v="183"/>
    <x v="2"/>
  </r>
  <r>
    <x v="0"/>
    <x v="0"/>
    <x v="24"/>
    <x v="1"/>
    <x v="0"/>
    <x v="0"/>
    <x v="1"/>
    <x v="1"/>
    <x v="184"/>
    <x v="12"/>
  </r>
  <r>
    <x v="1"/>
    <x v="1"/>
    <x v="38"/>
    <x v="0"/>
    <x v="2"/>
    <x v="0"/>
    <x v="2"/>
    <x v="2"/>
    <x v="185"/>
    <x v="4"/>
  </r>
  <r>
    <x v="1"/>
    <x v="1"/>
    <x v="19"/>
    <x v="0"/>
    <x v="1"/>
    <x v="1"/>
    <x v="3"/>
    <x v="1"/>
    <x v="186"/>
    <x v="1"/>
  </r>
  <r>
    <x v="1"/>
    <x v="1"/>
    <x v="16"/>
    <x v="0"/>
    <x v="0"/>
    <x v="0"/>
    <x v="1"/>
    <x v="1"/>
    <x v="187"/>
    <x v="15"/>
  </r>
  <r>
    <x v="0"/>
    <x v="0"/>
    <x v="28"/>
    <x v="0"/>
    <x v="0"/>
    <x v="2"/>
    <x v="1"/>
    <x v="2"/>
    <x v="188"/>
    <x v="0"/>
  </r>
  <r>
    <x v="1"/>
    <x v="1"/>
    <x v="40"/>
    <x v="0"/>
    <x v="0"/>
    <x v="2"/>
    <x v="3"/>
    <x v="1"/>
    <x v="189"/>
    <x v="13"/>
  </r>
  <r>
    <x v="1"/>
    <x v="1"/>
    <x v="19"/>
    <x v="1"/>
    <x v="2"/>
    <x v="0"/>
    <x v="1"/>
    <x v="1"/>
    <x v="190"/>
    <x v="8"/>
  </r>
  <r>
    <x v="0"/>
    <x v="0"/>
    <x v="7"/>
    <x v="1"/>
    <x v="0"/>
    <x v="0"/>
    <x v="1"/>
    <x v="2"/>
    <x v="191"/>
    <x v="0"/>
  </r>
  <r>
    <x v="1"/>
    <x v="1"/>
    <x v="21"/>
    <x v="1"/>
    <x v="0"/>
    <x v="2"/>
    <x v="3"/>
    <x v="1"/>
    <x v="192"/>
    <x v="2"/>
  </r>
  <r>
    <x v="0"/>
    <x v="0"/>
    <x v="16"/>
    <x v="0"/>
    <x v="0"/>
    <x v="1"/>
    <x v="0"/>
    <x v="3"/>
    <x v="193"/>
    <x v="4"/>
  </r>
  <r>
    <x v="1"/>
    <x v="1"/>
    <x v="34"/>
    <x v="0"/>
    <x v="2"/>
    <x v="0"/>
    <x v="1"/>
    <x v="1"/>
    <x v="194"/>
    <x v="12"/>
  </r>
  <r>
    <x v="0"/>
    <x v="0"/>
    <x v="29"/>
    <x v="0"/>
    <x v="0"/>
    <x v="0"/>
    <x v="2"/>
    <x v="2"/>
    <x v="195"/>
    <x v="8"/>
  </r>
  <r>
    <x v="0"/>
    <x v="0"/>
    <x v="21"/>
    <x v="0"/>
    <x v="1"/>
    <x v="0"/>
    <x v="1"/>
    <x v="0"/>
    <x v="196"/>
    <x v="2"/>
  </r>
  <r>
    <x v="0"/>
    <x v="0"/>
    <x v="15"/>
    <x v="0"/>
    <x v="0"/>
    <x v="0"/>
    <x v="1"/>
    <x v="2"/>
    <x v="197"/>
    <x v="15"/>
  </r>
  <r>
    <x v="1"/>
    <x v="1"/>
    <x v="40"/>
    <x v="0"/>
    <x v="0"/>
    <x v="2"/>
    <x v="1"/>
    <x v="0"/>
    <x v="198"/>
    <x v="2"/>
  </r>
  <r>
    <x v="0"/>
    <x v="0"/>
    <x v="41"/>
    <x v="0"/>
    <x v="1"/>
    <x v="0"/>
    <x v="1"/>
    <x v="2"/>
    <x v="199"/>
    <x v="2"/>
  </r>
  <r>
    <x v="0"/>
    <x v="0"/>
    <x v="41"/>
    <x v="0"/>
    <x v="2"/>
    <x v="1"/>
    <x v="1"/>
    <x v="0"/>
    <x v="200"/>
    <x v="6"/>
  </r>
  <r>
    <x v="0"/>
    <x v="0"/>
    <x v="46"/>
    <x v="0"/>
    <x v="0"/>
    <x v="0"/>
    <x v="1"/>
    <x v="2"/>
    <x v="164"/>
    <x v="2"/>
  </r>
  <r>
    <x v="0"/>
    <x v="0"/>
    <x v="15"/>
    <x v="0"/>
    <x v="0"/>
    <x v="0"/>
    <x v="1"/>
    <x v="1"/>
    <x v="201"/>
    <x v="2"/>
  </r>
  <r>
    <x v="0"/>
    <x v="0"/>
    <x v="40"/>
    <x v="0"/>
    <x v="1"/>
    <x v="0"/>
    <x v="1"/>
    <x v="0"/>
    <x v="202"/>
    <x v="4"/>
  </r>
  <r>
    <x v="0"/>
    <x v="0"/>
    <x v="47"/>
    <x v="0"/>
    <x v="0"/>
    <x v="0"/>
    <x v="2"/>
    <x v="2"/>
    <x v="203"/>
    <x v="2"/>
  </r>
  <r>
    <x v="0"/>
    <x v="0"/>
    <x v="24"/>
    <x v="0"/>
    <x v="0"/>
    <x v="0"/>
    <x v="0"/>
    <x v="2"/>
    <x v="204"/>
    <x v="8"/>
  </r>
  <r>
    <x v="0"/>
    <x v="0"/>
    <x v="3"/>
    <x v="1"/>
    <x v="1"/>
    <x v="0"/>
    <x v="0"/>
    <x v="2"/>
    <x v="205"/>
    <x v="5"/>
  </r>
  <r>
    <x v="1"/>
    <x v="1"/>
    <x v="30"/>
    <x v="0"/>
    <x v="0"/>
    <x v="0"/>
    <x v="1"/>
    <x v="0"/>
    <x v="206"/>
    <x v="15"/>
  </r>
  <r>
    <x v="1"/>
    <x v="1"/>
    <x v="35"/>
    <x v="0"/>
    <x v="2"/>
    <x v="0"/>
    <x v="1"/>
    <x v="3"/>
    <x v="207"/>
    <x v="6"/>
  </r>
  <r>
    <x v="0"/>
    <x v="0"/>
    <x v="32"/>
    <x v="0"/>
    <x v="0"/>
    <x v="0"/>
    <x v="0"/>
    <x v="2"/>
    <x v="208"/>
    <x v="5"/>
  </r>
  <r>
    <x v="0"/>
    <x v="0"/>
    <x v="17"/>
    <x v="1"/>
    <x v="1"/>
    <x v="0"/>
    <x v="0"/>
    <x v="3"/>
    <x v="100"/>
    <x v="0"/>
  </r>
  <r>
    <x v="0"/>
    <x v="0"/>
    <x v="13"/>
    <x v="0"/>
    <x v="0"/>
    <x v="0"/>
    <x v="1"/>
    <x v="0"/>
    <x v="209"/>
    <x v="12"/>
  </r>
  <r>
    <x v="0"/>
    <x v="0"/>
    <x v="27"/>
    <x v="0"/>
    <x v="0"/>
    <x v="0"/>
    <x v="1"/>
    <x v="3"/>
    <x v="210"/>
    <x v="5"/>
  </r>
  <r>
    <x v="0"/>
    <x v="0"/>
    <x v="9"/>
    <x v="0"/>
    <x v="1"/>
    <x v="2"/>
    <x v="1"/>
    <x v="0"/>
    <x v="211"/>
    <x v="4"/>
  </r>
  <r>
    <x v="0"/>
    <x v="0"/>
    <x v="48"/>
    <x v="1"/>
    <x v="0"/>
    <x v="0"/>
    <x v="1"/>
    <x v="2"/>
    <x v="212"/>
    <x v="9"/>
  </r>
  <r>
    <x v="0"/>
    <x v="0"/>
    <x v="15"/>
    <x v="0"/>
    <x v="1"/>
    <x v="0"/>
    <x v="1"/>
    <x v="1"/>
    <x v="213"/>
    <x v="2"/>
  </r>
  <r>
    <x v="0"/>
    <x v="0"/>
    <x v="27"/>
    <x v="1"/>
    <x v="0"/>
    <x v="2"/>
    <x v="0"/>
    <x v="0"/>
    <x v="214"/>
    <x v="2"/>
  </r>
  <r>
    <x v="0"/>
    <x v="0"/>
    <x v="22"/>
    <x v="0"/>
    <x v="0"/>
    <x v="0"/>
    <x v="1"/>
    <x v="2"/>
    <x v="215"/>
    <x v="2"/>
  </r>
  <r>
    <x v="0"/>
    <x v="0"/>
    <x v="11"/>
    <x v="0"/>
    <x v="0"/>
    <x v="0"/>
    <x v="0"/>
    <x v="2"/>
    <x v="160"/>
    <x v="4"/>
  </r>
  <r>
    <x v="0"/>
    <x v="0"/>
    <x v="22"/>
    <x v="0"/>
    <x v="0"/>
    <x v="0"/>
    <x v="1"/>
    <x v="2"/>
    <x v="216"/>
    <x v="7"/>
  </r>
  <r>
    <x v="0"/>
    <x v="0"/>
    <x v="21"/>
    <x v="0"/>
    <x v="0"/>
    <x v="0"/>
    <x v="1"/>
    <x v="2"/>
    <x v="217"/>
    <x v="5"/>
  </r>
  <r>
    <x v="1"/>
    <x v="1"/>
    <x v="21"/>
    <x v="0"/>
    <x v="0"/>
    <x v="0"/>
    <x v="2"/>
    <x v="1"/>
    <x v="218"/>
    <x v="1"/>
  </r>
  <r>
    <x v="1"/>
    <x v="1"/>
    <x v="4"/>
    <x v="0"/>
    <x v="2"/>
    <x v="1"/>
    <x v="1"/>
    <x v="0"/>
    <x v="219"/>
    <x v="2"/>
  </r>
  <r>
    <x v="1"/>
    <x v="1"/>
    <x v="1"/>
    <x v="0"/>
    <x v="0"/>
    <x v="0"/>
    <x v="1"/>
    <x v="2"/>
    <x v="220"/>
    <x v="8"/>
  </r>
  <r>
    <x v="0"/>
    <x v="0"/>
    <x v="1"/>
    <x v="0"/>
    <x v="0"/>
    <x v="1"/>
    <x v="1"/>
    <x v="0"/>
    <x v="221"/>
    <x v="4"/>
  </r>
  <r>
    <x v="1"/>
    <x v="1"/>
    <x v="15"/>
    <x v="0"/>
    <x v="0"/>
    <x v="0"/>
    <x v="1"/>
    <x v="3"/>
    <x v="222"/>
    <x v="5"/>
  </r>
  <r>
    <x v="0"/>
    <x v="0"/>
    <x v="32"/>
    <x v="0"/>
    <x v="1"/>
    <x v="1"/>
    <x v="2"/>
    <x v="2"/>
    <x v="223"/>
    <x v="8"/>
  </r>
  <r>
    <x v="0"/>
    <x v="0"/>
    <x v="5"/>
    <x v="0"/>
    <x v="0"/>
    <x v="0"/>
    <x v="3"/>
    <x v="2"/>
    <x v="224"/>
    <x v="2"/>
  </r>
  <r>
    <x v="0"/>
    <x v="0"/>
    <x v="8"/>
    <x v="0"/>
    <x v="1"/>
    <x v="0"/>
    <x v="1"/>
    <x v="1"/>
    <x v="225"/>
    <x v="12"/>
  </r>
  <r>
    <x v="0"/>
    <x v="0"/>
    <x v="18"/>
    <x v="0"/>
    <x v="1"/>
    <x v="0"/>
    <x v="1"/>
    <x v="2"/>
    <x v="226"/>
    <x v="23"/>
  </r>
  <r>
    <x v="1"/>
    <x v="1"/>
    <x v="22"/>
    <x v="0"/>
    <x v="2"/>
    <x v="0"/>
    <x v="1"/>
    <x v="0"/>
    <x v="227"/>
    <x v="4"/>
  </r>
  <r>
    <x v="1"/>
    <x v="1"/>
    <x v="27"/>
    <x v="0"/>
    <x v="2"/>
    <x v="0"/>
    <x v="0"/>
    <x v="3"/>
    <x v="228"/>
    <x v="0"/>
  </r>
  <r>
    <x v="1"/>
    <x v="1"/>
    <x v="6"/>
    <x v="0"/>
    <x v="1"/>
    <x v="2"/>
    <x v="3"/>
    <x v="1"/>
    <x v="229"/>
    <x v="21"/>
  </r>
  <r>
    <x v="0"/>
    <x v="0"/>
    <x v="5"/>
    <x v="1"/>
    <x v="0"/>
    <x v="0"/>
    <x v="1"/>
    <x v="2"/>
    <x v="230"/>
    <x v="2"/>
  </r>
  <r>
    <x v="0"/>
    <x v="0"/>
    <x v="17"/>
    <x v="0"/>
    <x v="0"/>
    <x v="0"/>
    <x v="1"/>
    <x v="0"/>
    <x v="231"/>
    <x v="6"/>
  </r>
  <r>
    <x v="1"/>
    <x v="1"/>
    <x v="28"/>
    <x v="1"/>
    <x v="0"/>
    <x v="0"/>
    <x v="0"/>
    <x v="0"/>
    <x v="232"/>
    <x v="4"/>
  </r>
  <r>
    <x v="0"/>
    <x v="0"/>
    <x v="32"/>
    <x v="0"/>
    <x v="0"/>
    <x v="0"/>
    <x v="1"/>
    <x v="2"/>
    <x v="233"/>
    <x v="0"/>
  </r>
  <r>
    <x v="1"/>
    <x v="1"/>
    <x v="9"/>
    <x v="0"/>
    <x v="0"/>
    <x v="1"/>
    <x v="1"/>
    <x v="0"/>
    <x v="234"/>
    <x v="1"/>
  </r>
  <r>
    <x v="0"/>
    <x v="0"/>
    <x v="21"/>
    <x v="1"/>
    <x v="0"/>
    <x v="0"/>
    <x v="1"/>
    <x v="2"/>
    <x v="235"/>
    <x v="2"/>
  </r>
  <r>
    <x v="0"/>
    <x v="0"/>
    <x v="5"/>
    <x v="1"/>
    <x v="1"/>
    <x v="0"/>
    <x v="2"/>
    <x v="2"/>
    <x v="236"/>
    <x v="2"/>
  </r>
  <r>
    <x v="0"/>
    <x v="0"/>
    <x v="8"/>
    <x v="0"/>
    <x v="0"/>
    <x v="0"/>
    <x v="1"/>
    <x v="2"/>
    <x v="237"/>
    <x v="4"/>
  </r>
  <r>
    <x v="0"/>
    <x v="0"/>
    <x v="29"/>
    <x v="0"/>
    <x v="0"/>
    <x v="0"/>
    <x v="1"/>
    <x v="2"/>
    <x v="238"/>
    <x v="2"/>
  </r>
  <r>
    <x v="0"/>
    <x v="0"/>
    <x v="5"/>
    <x v="0"/>
    <x v="0"/>
    <x v="2"/>
    <x v="3"/>
    <x v="2"/>
    <x v="239"/>
    <x v="0"/>
  </r>
  <r>
    <x v="0"/>
    <x v="0"/>
    <x v="15"/>
    <x v="0"/>
    <x v="0"/>
    <x v="0"/>
    <x v="1"/>
    <x v="3"/>
    <x v="240"/>
    <x v="4"/>
  </r>
  <r>
    <x v="1"/>
    <x v="1"/>
    <x v="1"/>
    <x v="1"/>
    <x v="0"/>
    <x v="2"/>
    <x v="1"/>
    <x v="2"/>
    <x v="241"/>
    <x v="12"/>
  </r>
  <r>
    <x v="0"/>
    <x v="0"/>
    <x v="17"/>
    <x v="1"/>
    <x v="1"/>
    <x v="0"/>
    <x v="2"/>
    <x v="0"/>
    <x v="242"/>
    <x v="0"/>
  </r>
  <r>
    <x v="0"/>
    <x v="0"/>
    <x v="31"/>
    <x v="1"/>
    <x v="1"/>
    <x v="0"/>
    <x v="1"/>
    <x v="3"/>
    <x v="243"/>
    <x v="2"/>
  </r>
  <r>
    <x v="1"/>
    <x v="1"/>
    <x v="9"/>
    <x v="1"/>
    <x v="0"/>
    <x v="0"/>
    <x v="1"/>
    <x v="1"/>
    <x v="244"/>
    <x v="6"/>
  </r>
  <r>
    <x v="0"/>
    <x v="0"/>
    <x v="5"/>
    <x v="0"/>
    <x v="0"/>
    <x v="0"/>
    <x v="3"/>
    <x v="2"/>
    <x v="245"/>
    <x v="4"/>
  </r>
  <r>
    <x v="0"/>
    <x v="0"/>
    <x v="9"/>
    <x v="0"/>
    <x v="0"/>
    <x v="0"/>
    <x v="0"/>
    <x v="3"/>
    <x v="246"/>
    <x v="8"/>
  </r>
  <r>
    <x v="0"/>
    <x v="0"/>
    <x v="21"/>
    <x v="0"/>
    <x v="1"/>
    <x v="0"/>
    <x v="0"/>
    <x v="3"/>
    <x v="247"/>
    <x v="11"/>
  </r>
  <r>
    <x v="0"/>
    <x v="0"/>
    <x v="5"/>
    <x v="0"/>
    <x v="1"/>
    <x v="0"/>
    <x v="1"/>
    <x v="2"/>
    <x v="248"/>
    <x v="4"/>
  </r>
  <r>
    <x v="1"/>
    <x v="1"/>
    <x v="28"/>
    <x v="0"/>
    <x v="0"/>
    <x v="1"/>
    <x v="1"/>
    <x v="0"/>
    <x v="249"/>
    <x v="2"/>
  </r>
  <r>
    <x v="0"/>
    <x v="0"/>
    <x v="27"/>
    <x v="1"/>
    <x v="0"/>
    <x v="0"/>
    <x v="3"/>
    <x v="2"/>
    <x v="250"/>
    <x v="7"/>
  </r>
  <r>
    <x v="0"/>
    <x v="0"/>
    <x v="23"/>
    <x v="1"/>
    <x v="1"/>
    <x v="0"/>
    <x v="3"/>
    <x v="2"/>
    <x v="251"/>
    <x v="14"/>
  </r>
  <r>
    <x v="0"/>
    <x v="0"/>
    <x v="21"/>
    <x v="0"/>
    <x v="0"/>
    <x v="0"/>
    <x v="1"/>
    <x v="0"/>
    <x v="252"/>
    <x v="2"/>
  </r>
  <r>
    <x v="0"/>
    <x v="0"/>
    <x v="47"/>
    <x v="1"/>
    <x v="0"/>
    <x v="0"/>
    <x v="1"/>
    <x v="0"/>
    <x v="253"/>
    <x v="4"/>
  </r>
  <r>
    <x v="0"/>
    <x v="0"/>
    <x v="16"/>
    <x v="0"/>
    <x v="2"/>
    <x v="1"/>
    <x v="1"/>
    <x v="0"/>
    <x v="254"/>
    <x v="12"/>
  </r>
  <r>
    <x v="0"/>
    <x v="0"/>
    <x v="23"/>
    <x v="1"/>
    <x v="1"/>
    <x v="1"/>
    <x v="1"/>
    <x v="2"/>
    <x v="255"/>
    <x v="2"/>
  </r>
  <r>
    <x v="0"/>
    <x v="0"/>
    <x v="11"/>
    <x v="0"/>
    <x v="1"/>
    <x v="0"/>
    <x v="1"/>
    <x v="2"/>
    <x v="256"/>
    <x v="9"/>
  </r>
  <r>
    <x v="1"/>
    <x v="1"/>
    <x v="25"/>
    <x v="0"/>
    <x v="0"/>
    <x v="0"/>
    <x v="1"/>
    <x v="1"/>
    <x v="257"/>
    <x v="7"/>
  </r>
  <r>
    <x v="0"/>
    <x v="0"/>
    <x v="16"/>
    <x v="0"/>
    <x v="0"/>
    <x v="0"/>
    <x v="0"/>
    <x v="2"/>
    <x v="258"/>
    <x v="5"/>
  </r>
  <r>
    <x v="0"/>
    <x v="0"/>
    <x v="41"/>
    <x v="1"/>
    <x v="0"/>
    <x v="0"/>
    <x v="1"/>
    <x v="2"/>
    <x v="259"/>
    <x v="4"/>
  </r>
  <r>
    <x v="1"/>
    <x v="1"/>
    <x v="3"/>
    <x v="0"/>
    <x v="2"/>
    <x v="0"/>
    <x v="1"/>
    <x v="0"/>
    <x v="260"/>
    <x v="19"/>
  </r>
  <r>
    <x v="0"/>
    <x v="0"/>
    <x v="8"/>
    <x v="0"/>
    <x v="0"/>
    <x v="0"/>
    <x v="0"/>
    <x v="2"/>
    <x v="261"/>
    <x v="4"/>
  </r>
  <r>
    <x v="0"/>
    <x v="0"/>
    <x v="11"/>
    <x v="0"/>
    <x v="0"/>
    <x v="0"/>
    <x v="0"/>
    <x v="2"/>
    <x v="262"/>
    <x v="12"/>
  </r>
  <r>
    <x v="0"/>
    <x v="0"/>
    <x v="25"/>
    <x v="1"/>
    <x v="0"/>
    <x v="2"/>
    <x v="2"/>
    <x v="2"/>
    <x v="263"/>
    <x v="2"/>
  </r>
  <r>
    <x v="0"/>
    <x v="0"/>
    <x v="16"/>
    <x v="0"/>
    <x v="2"/>
    <x v="1"/>
    <x v="0"/>
    <x v="3"/>
    <x v="264"/>
    <x v="1"/>
  </r>
  <r>
    <x v="1"/>
    <x v="1"/>
    <x v="7"/>
    <x v="0"/>
    <x v="0"/>
    <x v="0"/>
    <x v="1"/>
    <x v="1"/>
    <x v="265"/>
    <x v="1"/>
  </r>
  <r>
    <x v="1"/>
    <x v="1"/>
    <x v="19"/>
    <x v="0"/>
    <x v="1"/>
    <x v="0"/>
    <x v="1"/>
    <x v="0"/>
    <x v="266"/>
    <x v="6"/>
  </r>
  <r>
    <x v="0"/>
    <x v="0"/>
    <x v="11"/>
    <x v="0"/>
    <x v="0"/>
    <x v="0"/>
    <x v="1"/>
    <x v="2"/>
    <x v="267"/>
    <x v="8"/>
  </r>
  <r>
    <x v="0"/>
    <x v="0"/>
    <x v="15"/>
    <x v="1"/>
    <x v="0"/>
    <x v="0"/>
    <x v="1"/>
    <x v="2"/>
    <x v="268"/>
    <x v="12"/>
  </r>
  <r>
    <x v="0"/>
    <x v="0"/>
    <x v="2"/>
    <x v="0"/>
    <x v="1"/>
    <x v="0"/>
    <x v="0"/>
    <x v="0"/>
    <x v="51"/>
    <x v="2"/>
  </r>
  <r>
    <x v="1"/>
    <x v="1"/>
    <x v="11"/>
    <x v="1"/>
    <x v="0"/>
    <x v="0"/>
    <x v="1"/>
    <x v="2"/>
    <x v="269"/>
    <x v="0"/>
  </r>
  <r>
    <x v="0"/>
    <x v="0"/>
    <x v="28"/>
    <x v="0"/>
    <x v="2"/>
    <x v="2"/>
    <x v="3"/>
    <x v="2"/>
    <x v="270"/>
    <x v="4"/>
  </r>
  <r>
    <x v="0"/>
    <x v="0"/>
    <x v="27"/>
    <x v="0"/>
    <x v="0"/>
    <x v="2"/>
    <x v="2"/>
    <x v="2"/>
    <x v="271"/>
    <x v="7"/>
  </r>
  <r>
    <x v="0"/>
    <x v="0"/>
    <x v="30"/>
    <x v="0"/>
    <x v="0"/>
    <x v="0"/>
    <x v="1"/>
    <x v="2"/>
    <x v="272"/>
    <x v="2"/>
  </r>
  <r>
    <x v="0"/>
    <x v="0"/>
    <x v="2"/>
    <x v="0"/>
    <x v="1"/>
    <x v="0"/>
    <x v="0"/>
    <x v="3"/>
    <x v="273"/>
    <x v="12"/>
  </r>
  <r>
    <x v="0"/>
    <x v="0"/>
    <x v="20"/>
    <x v="0"/>
    <x v="0"/>
    <x v="0"/>
    <x v="0"/>
    <x v="2"/>
    <x v="274"/>
    <x v="7"/>
  </r>
  <r>
    <x v="0"/>
    <x v="0"/>
    <x v="25"/>
    <x v="0"/>
    <x v="0"/>
    <x v="0"/>
    <x v="3"/>
    <x v="1"/>
    <x v="275"/>
    <x v="4"/>
  </r>
  <r>
    <x v="0"/>
    <x v="0"/>
    <x v="5"/>
    <x v="1"/>
    <x v="1"/>
    <x v="0"/>
    <x v="1"/>
    <x v="0"/>
    <x v="276"/>
    <x v="24"/>
  </r>
  <r>
    <x v="0"/>
    <x v="0"/>
    <x v="15"/>
    <x v="0"/>
    <x v="0"/>
    <x v="0"/>
    <x v="1"/>
    <x v="0"/>
    <x v="277"/>
    <x v="1"/>
  </r>
  <r>
    <x v="0"/>
    <x v="0"/>
    <x v="13"/>
    <x v="0"/>
    <x v="2"/>
    <x v="1"/>
    <x v="3"/>
    <x v="1"/>
    <x v="278"/>
    <x v="1"/>
  </r>
  <r>
    <x v="0"/>
    <x v="0"/>
    <x v="2"/>
    <x v="1"/>
    <x v="0"/>
    <x v="0"/>
    <x v="1"/>
    <x v="1"/>
    <x v="279"/>
    <x v="2"/>
  </r>
  <r>
    <x v="1"/>
    <x v="1"/>
    <x v="14"/>
    <x v="0"/>
    <x v="0"/>
    <x v="0"/>
    <x v="1"/>
    <x v="0"/>
    <x v="280"/>
    <x v="4"/>
  </r>
  <r>
    <x v="0"/>
    <x v="0"/>
    <x v="15"/>
    <x v="0"/>
    <x v="0"/>
    <x v="0"/>
    <x v="1"/>
    <x v="2"/>
    <x v="281"/>
    <x v="2"/>
  </r>
  <r>
    <x v="1"/>
    <x v="1"/>
    <x v="7"/>
    <x v="0"/>
    <x v="2"/>
    <x v="2"/>
    <x v="1"/>
    <x v="1"/>
    <x v="282"/>
    <x v="5"/>
  </r>
  <r>
    <x v="0"/>
    <x v="0"/>
    <x v="12"/>
    <x v="1"/>
    <x v="2"/>
    <x v="1"/>
    <x v="1"/>
    <x v="0"/>
    <x v="283"/>
    <x v="4"/>
  </r>
  <r>
    <x v="0"/>
    <x v="0"/>
    <x v="37"/>
    <x v="0"/>
    <x v="0"/>
    <x v="1"/>
    <x v="1"/>
    <x v="3"/>
    <x v="284"/>
    <x v="3"/>
  </r>
  <r>
    <x v="0"/>
    <x v="0"/>
    <x v="31"/>
    <x v="0"/>
    <x v="2"/>
    <x v="0"/>
    <x v="0"/>
    <x v="2"/>
    <x v="285"/>
    <x v="1"/>
  </r>
  <r>
    <x v="1"/>
    <x v="1"/>
    <x v="15"/>
    <x v="1"/>
    <x v="0"/>
    <x v="0"/>
    <x v="1"/>
    <x v="1"/>
    <x v="286"/>
    <x v="1"/>
  </r>
  <r>
    <x v="0"/>
    <x v="0"/>
    <x v="39"/>
    <x v="1"/>
    <x v="0"/>
    <x v="2"/>
    <x v="0"/>
    <x v="2"/>
    <x v="287"/>
    <x v="2"/>
  </r>
  <r>
    <x v="0"/>
    <x v="0"/>
    <x v="3"/>
    <x v="0"/>
    <x v="1"/>
    <x v="0"/>
    <x v="0"/>
    <x v="2"/>
    <x v="288"/>
    <x v="9"/>
  </r>
  <r>
    <x v="0"/>
    <x v="0"/>
    <x v="46"/>
    <x v="0"/>
    <x v="0"/>
    <x v="0"/>
    <x v="1"/>
    <x v="2"/>
    <x v="289"/>
    <x v="12"/>
  </r>
  <r>
    <x v="0"/>
    <x v="0"/>
    <x v="11"/>
    <x v="0"/>
    <x v="0"/>
    <x v="0"/>
    <x v="2"/>
    <x v="1"/>
    <x v="290"/>
    <x v="21"/>
  </r>
  <r>
    <x v="0"/>
    <x v="0"/>
    <x v="38"/>
    <x v="1"/>
    <x v="2"/>
    <x v="0"/>
    <x v="1"/>
    <x v="2"/>
    <x v="291"/>
    <x v="0"/>
  </r>
  <r>
    <x v="1"/>
    <x v="1"/>
    <x v="18"/>
    <x v="1"/>
    <x v="0"/>
    <x v="0"/>
    <x v="1"/>
    <x v="1"/>
    <x v="292"/>
    <x v="5"/>
  </r>
  <r>
    <x v="1"/>
    <x v="1"/>
    <x v="25"/>
    <x v="0"/>
    <x v="1"/>
    <x v="0"/>
    <x v="0"/>
    <x v="3"/>
    <x v="293"/>
    <x v="4"/>
  </r>
  <r>
    <x v="0"/>
    <x v="0"/>
    <x v="2"/>
    <x v="0"/>
    <x v="0"/>
    <x v="0"/>
    <x v="1"/>
    <x v="0"/>
    <x v="294"/>
    <x v="9"/>
  </r>
  <r>
    <x v="1"/>
    <x v="1"/>
    <x v="12"/>
    <x v="0"/>
    <x v="0"/>
    <x v="1"/>
    <x v="2"/>
    <x v="2"/>
    <x v="295"/>
    <x v="1"/>
  </r>
  <r>
    <x v="0"/>
    <x v="0"/>
    <x v="24"/>
    <x v="0"/>
    <x v="0"/>
    <x v="0"/>
    <x v="2"/>
    <x v="2"/>
    <x v="296"/>
    <x v="0"/>
  </r>
  <r>
    <x v="0"/>
    <x v="0"/>
    <x v="9"/>
    <x v="1"/>
    <x v="1"/>
    <x v="2"/>
    <x v="0"/>
    <x v="2"/>
    <x v="297"/>
    <x v="6"/>
  </r>
  <r>
    <x v="1"/>
    <x v="1"/>
    <x v="24"/>
    <x v="0"/>
    <x v="1"/>
    <x v="0"/>
    <x v="3"/>
    <x v="0"/>
    <x v="298"/>
    <x v="2"/>
  </r>
  <r>
    <x v="1"/>
    <x v="1"/>
    <x v="9"/>
    <x v="1"/>
    <x v="0"/>
    <x v="0"/>
    <x v="1"/>
    <x v="1"/>
    <x v="299"/>
    <x v="16"/>
  </r>
  <r>
    <x v="0"/>
    <x v="0"/>
    <x v="1"/>
    <x v="0"/>
    <x v="1"/>
    <x v="2"/>
    <x v="1"/>
    <x v="1"/>
    <x v="300"/>
    <x v="8"/>
  </r>
  <r>
    <x v="0"/>
    <x v="0"/>
    <x v="34"/>
    <x v="0"/>
    <x v="2"/>
    <x v="1"/>
    <x v="0"/>
    <x v="3"/>
    <x v="301"/>
    <x v="1"/>
  </r>
  <r>
    <x v="0"/>
    <x v="0"/>
    <x v="8"/>
    <x v="0"/>
    <x v="0"/>
    <x v="0"/>
    <x v="3"/>
    <x v="2"/>
    <x v="302"/>
    <x v="4"/>
  </r>
  <r>
    <x v="0"/>
    <x v="0"/>
    <x v="15"/>
    <x v="1"/>
    <x v="0"/>
    <x v="0"/>
    <x v="1"/>
    <x v="3"/>
    <x v="303"/>
    <x v="4"/>
  </r>
  <r>
    <x v="1"/>
    <x v="1"/>
    <x v="8"/>
    <x v="0"/>
    <x v="1"/>
    <x v="0"/>
    <x v="1"/>
    <x v="1"/>
    <x v="304"/>
    <x v="2"/>
  </r>
  <r>
    <x v="0"/>
    <x v="0"/>
    <x v="28"/>
    <x v="0"/>
    <x v="1"/>
    <x v="0"/>
    <x v="0"/>
    <x v="3"/>
    <x v="305"/>
    <x v="23"/>
  </r>
  <r>
    <x v="1"/>
    <x v="1"/>
    <x v="13"/>
    <x v="0"/>
    <x v="0"/>
    <x v="0"/>
    <x v="1"/>
    <x v="0"/>
    <x v="306"/>
    <x v="5"/>
  </r>
  <r>
    <x v="0"/>
    <x v="0"/>
    <x v="41"/>
    <x v="0"/>
    <x v="1"/>
    <x v="0"/>
    <x v="1"/>
    <x v="0"/>
    <x v="307"/>
    <x v="2"/>
  </r>
  <r>
    <x v="0"/>
    <x v="0"/>
    <x v="14"/>
    <x v="1"/>
    <x v="1"/>
    <x v="0"/>
    <x v="0"/>
    <x v="3"/>
    <x v="308"/>
    <x v="4"/>
  </r>
  <r>
    <x v="0"/>
    <x v="0"/>
    <x v="11"/>
    <x v="0"/>
    <x v="0"/>
    <x v="0"/>
    <x v="1"/>
    <x v="2"/>
    <x v="124"/>
    <x v="2"/>
  </r>
  <r>
    <x v="0"/>
    <x v="0"/>
    <x v="21"/>
    <x v="1"/>
    <x v="1"/>
    <x v="0"/>
    <x v="1"/>
    <x v="0"/>
    <x v="309"/>
    <x v="7"/>
  </r>
  <r>
    <x v="1"/>
    <x v="1"/>
    <x v="7"/>
    <x v="0"/>
    <x v="2"/>
    <x v="0"/>
    <x v="1"/>
    <x v="1"/>
    <x v="310"/>
    <x v="6"/>
  </r>
  <r>
    <x v="1"/>
    <x v="1"/>
    <x v="11"/>
    <x v="0"/>
    <x v="0"/>
    <x v="0"/>
    <x v="1"/>
    <x v="0"/>
    <x v="311"/>
    <x v="4"/>
  </r>
  <r>
    <x v="0"/>
    <x v="0"/>
    <x v="19"/>
    <x v="0"/>
    <x v="2"/>
    <x v="1"/>
    <x v="1"/>
    <x v="0"/>
    <x v="312"/>
    <x v="4"/>
  </r>
  <r>
    <x v="0"/>
    <x v="0"/>
    <x v="7"/>
    <x v="0"/>
    <x v="0"/>
    <x v="0"/>
    <x v="2"/>
    <x v="0"/>
    <x v="313"/>
    <x v="12"/>
  </r>
  <r>
    <x v="0"/>
    <x v="0"/>
    <x v="16"/>
    <x v="1"/>
    <x v="0"/>
    <x v="0"/>
    <x v="1"/>
    <x v="2"/>
    <x v="314"/>
    <x v="12"/>
  </r>
  <r>
    <x v="0"/>
    <x v="0"/>
    <x v="17"/>
    <x v="0"/>
    <x v="1"/>
    <x v="0"/>
    <x v="1"/>
    <x v="0"/>
    <x v="315"/>
    <x v="16"/>
  </r>
  <r>
    <x v="0"/>
    <x v="0"/>
    <x v="2"/>
    <x v="0"/>
    <x v="0"/>
    <x v="2"/>
    <x v="0"/>
    <x v="2"/>
    <x v="316"/>
    <x v="2"/>
  </r>
  <r>
    <x v="0"/>
    <x v="0"/>
    <x v="19"/>
    <x v="1"/>
    <x v="0"/>
    <x v="0"/>
    <x v="2"/>
    <x v="2"/>
    <x v="317"/>
    <x v="4"/>
  </r>
  <r>
    <x v="0"/>
    <x v="0"/>
    <x v="13"/>
    <x v="0"/>
    <x v="0"/>
    <x v="0"/>
    <x v="1"/>
    <x v="3"/>
    <x v="318"/>
    <x v="5"/>
  </r>
  <r>
    <x v="0"/>
    <x v="0"/>
    <x v="7"/>
    <x v="0"/>
    <x v="0"/>
    <x v="0"/>
    <x v="1"/>
    <x v="1"/>
    <x v="319"/>
    <x v="0"/>
  </r>
  <r>
    <x v="0"/>
    <x v="0"/>
    <x v="49"/>
    <x v="0"/>
    <x v="2"/>
    <x v="1"/>
    <x v="1"/>
    <x v="0"/>
    <x v="320"/>
    <x v="4"/>
  </r>
  <r>
    <x v="1"/>
    <x v="1"/>
    <x v="22"/>
    <x v="1"/>
    <x v="0"/>
    <x v="0"/>
    <x v="3"/>
    <x v="2"/>
    <x v="321"/>
    <x v="12"/>
  </r>
  <r>
    <x v="1"/>
    <x v="1"/>
    <x v="9"/>
    <x v="1"/>
    <x v="2"/>
    <x v="0"/>
    <x v="3"/>
    <x v="1"/>
    <x v="322"/>
    <x v="11"/>
  </r>
  <r>
    <x v="1"/>
    <x v="1"/>
    <x v="9"/>
    <x v="1"/>
    <x v="1"/>
    <x v="2"/>
    <x v="3"/>
    <x v="2"/>
    <x v="323"/>
    <x v="1"/>
  </r>
  <r>
    <x v="1"/>
    <x v="1"/>
    <x v="27"/>
    <x v="0"/>
    <x v="0"/>
    <x v="2"/>
    <x v="1"/>
    <x v="0"/>
    <x v="324"/>
    <x v="4"/>
  </r>
  <r>
    <x v="1"/>
    <x v="1"/>
    <x v="12"/>
    <x v="0"/>
    <x v="2"/>
    <x v="2"/>
    <x v="1"/>
    <x v="0"/>
    <x v="325"/>
    <x v="0"/>
  </r>
  <r>
    <x v="0"/>
    <x v="0"/>
    <x v="27"/>
    <x v="1"/>
    <x v="1"/>
    <x v="0"/>
    <x v="1"/>
    <x v="1"/>
    <x v="326"/>
    <x v="25"/>
  </r>
  <r>
    <x v="1"/>
    <x v="1"/>
    <x v="9"/>
    <x v="1"/>
    <x v="0"/>
    <x v="2"/>
    <x v="0"/>
    <x v="0"/>
    <x v="327"/>
    <x v="7"/>
  </r>
  <r>
    <x v="0"/>
    <x v="0"/>
    <x v="7"/>
    <x v="0"/>
    <x v="0"/>
    <x v="0"/>
    <x v="1"/>
    <x v="0"/>
    <x v="328"/>
    <x v="4"/>
  </r>
  <r>
    <x v="0"/>
    <x v="0"/>
    <x v="13"/>
    <x v="0"/>
    <x v="1"/>
    <x v="0"/>
    <x v="1"/>
    <x v="1"/>
    <x v="329"/>
    <x v="9"/>
  </r>
  <r>
    <x v="0"/>
    <x v="0"/>
    <x v="9"/>
    <x v="1"/>
    <x v="0"/>
    <x v="1"/>
    <x v="1"/>
    <x v="1"/>
    <x v="330"/>
    <x v="4"/>
  </r>
  <r>
    <x v="0"/>
    <x v="0"/>
    <x v="15"/>
    <x v="1"/>
    <x v="1"/>
    <x v="2"/>
    <x v="1"/>
    <x v="0"/>
    <x v="331"/>
    <x v="21"/>
  </r>
  <r>
    <x v="0"/>
    <x v="0"/>
    <x v="8"/>
    <x v="0"/>
    <x v="0"/>
    <x v="2"/>
    <x v="2"/>
    <x v="1"/>
    <x v="332"/>
    <x v="12"/>
  </r>
  <r>
    <x v="0"/>
    <x v="0"/>
    <x v="24"/>
    <x v="0"/>
    <x v="2"/>
    <x v="0"/>
    <x v="1"/>
    <x v="1"/>
    <x v="333"/>
    <x v="12"/>
  </r>
  <r>
    <x v="0"/>
    <x v="0"/>
    <x v="25"/>
    <x v="0"/>
    <x v="1"/>
    <x v="0"/>
    <x v="1"/>
    <x v="3"/>
    <x v="334"/>
    <x v="9"/>
  </r>
  <r>
    <x v="0"/>
    <x v="0"/>
    <x v="46"/>
    <x v="1"/>
    <x v="1"/>
    <x v="0"/>
    <x v="1"/>
    <x v="2"/>
    <x v="335"/>
    <x v="7"/>
  </r>
  <r>
    <x v="0"/>
    <x v="0"/>
    <x v="27"/>
    <x v="0"/>
    <x v="0"/>
    <x v="0"/>
    <x v="1"/>
    <x v="1"/>
    <x v="336"/>
    <x v="25"/>
  </r>
  <r>
    <x v="0"/>
    <x v="0"/>
    <x v="27"/>
    <x v="1"/>
    <x v="2"/>
    <x v="2"/>
    <x v="2"/>
    <x v="1"/>
    <x v="337"/>
    <x v="4"/>
  </r>
  <r>
    <x v="0"/>
    <x v="0"/>
    <x v="19"/>
    <x v="0"/>
    <x v="1"/>
    <x v="0"/>
    <x v="3"/>
    <x v="2"/>
    <x v="338"/>
    <x v="0"/>
  </r>
  <r>
    <x v="1"/>
    <x v="1"/>
    <x v="11"/>
    <x v="0"/>
    <x v="0"/>
    <x v="1"/>
    <x v="2"/>
    <x v="1"/>
    <x v="339"/>
    <x v="8"/>
  </r>
  <r>
    <x v="0"/>
    <x v="0"/>
    <x v="27"/>
    <x v="1"/>
    <x v="0"/>
    <x v="2"/>
    <x v="1"/>
    <x v="2"/>
    <x v="340"/>
    <x v="8"/>
  </r>
  <r>
    <x v="1"/>
    <x v="1"/>
    <x v="28"/>
    <x v="1"/>
    <x v="0"/>
    <x v="0"/>
    <x v="1"/>
    <x v="1"/>
    <x v="341"/>
    <x v="8"/>
  </r>
  <r>
    <x v="0"/>
    <x v="0"/>
    <x v="41"/>
    <x v="0"/>
    <x v="2"/>
    <x v="0"/>
    <x v="0"/>
    <x v="2"/>
    <x v="342"/>
    <x v="12"/>
  </r>
  <r>
    <x v="1"/>
    <x v="1"/>
    <x v="7"/>
    <x v="0"/>
    <x v="0"/>
    <x v="2"/>
    <x v="1"/>
    <x v="0"/>
    <x v="343"/>
    <x v="2"/>
  </r>
  <r>
    <x v="0"/>
    <x v="0"/>
    <x v="31"/>
    <x v="0"/>
    <x v="0"/>
    <x v="1"/>
    <x v="2"/>
    <x v="2"/>
    <x v="298"/>
    <x v="9"/>
  </r>
  <r>
    <x v="1"/>
    <x v="1"/>
    <x v="27"/>
    <x v="0"/>
    <x v="1"/>
    <x v="0"/>
    <x v="1"/>
    <x v="1"/>
    <x v="344"/>
    <x v="4"/>
  </r>
  <r>
    <x v="0"/>
    <x v="0"/>
    <x v="2"/>
    <x v="0"/>
    <x v="0"/>
    <x v="0"/>
    <x v="0"/>
    <x v="2"/>
    <x v="345"/>
    <x v="2"/>
  </r>
  <r>
    <x v="1"/>
    <x v="1"/>
    <x v="15"/>
    <x v="0"/>
    <x v="2"/>
    <x v="0"/>
    <x v="1"/>
    <x v="2"/>
    <x v="346"/>
    <x v="5"/>
  </r>
  <r>
    <x v="0"/>
    <x v="0"/>
    <x v="7"/>
    <x v="0"/>
    <x v="0"/>
    <x v="0"/>
    <x v="1"/>
    <x v="2"/>
    <x v="347"/>
    <x v="2"/>
  </r>
  <r>
    <x v="1"/>
    <x v="1"/>
    <x v="27"/>
    <x v="1"/>
    <x v="0"/>
    <x v="2"/>
    <x v="1"/>
    <x v="0"/>
    <x v="348"/>
    <x v="6"/>
  </r>
  <r>
    <x v="0"/>
    <x v="0"/>
    <x v="6"/>
    <x v="0"/>
    <x v="0"/>
    <x v="1"/>
    <x v="0"/>
    <x v="3"/>
    <x v="349"/>
    <x v="12"/>
  </r>
  <r>
    <x v="0"/>
    <x v="0"/>
    <x v="25"/>
    <x v="0"/>
    <x v="2"/>
    <x v="0"/>
    <x v="0"/>
    <x v="3"/>
    <x v="350"/>
    <x v="2"/>
  </r>
  <r>
    <x v="0"/>
    <x v="0"/>
    <x v="16"/>
    <x v="1"/>
    <x v="0"/>
    <x v="0"/>
    <x v="1"/>
    <x v="3"/>
    <x v="351"/>
    <x v="2"/>
  </r>
  <r>
    <x v="0"/>
    <x v="0"/>
    <x v="40"/>
    <x v="0"/>
    <x v="0"/>
    <x v="2"/>
    <x v="1"/>
    <x v="2"/>
    <x v="352"/>
    <x v="0"/>
  </r>
  <r>
    <x v="1"/>
    <x v="1"/>
    <x v="8"/>
    <x v="0"/>
    <x v="2"/>
    <x v="0"/>
    <x v="1"/>
    <x v="0"/>
    <x v="353"/>
    <x v="12"/>
  </r>
  <r>
    <x v="0"/>
    <x v="0"/>
    <x v="16"/>
    <x v="0"/>
    <x v="0"/>
    <x v="0"/>
    <x v="1"/>
    <x v="2"/>
    <x v="354"/>
    <x v="2"/>
  </r>
  <r>
    <x v="0"/>
    <x v="0"/>
    <x v="21"/>
    <x v="0"/>
    <x v="0"/>
    <x v="0"/>
    <x v="1"/>
    <x v="2"/>
    <x v="355"/>
    <x v="12"/>
  </r>
  <r>
    <x v="0"/>
    <x v="0"/>
    <x v="1"/>
    <x v="1"/>
    <x v="0"/>
    <x v="2"/>
    <x v="1"/>
    <x v="0"/>
    <x v="356"/>
    <x v="12"/>
  </r>
  <r>
    <x v="1"/>
    <x v="1"/>
    <x v="18"/>
    <x v="0"/>
    <x v="0"/>
    <x v="0"/>
    <x v="1"/>
    <x v="0"/>
    <x v="357"/>
    <x v="5"/>
  </r>
  <r>
    <x v="0"/>
    <x v="0"/>
    <x v="34"/>
    <x v="1"/>
    <x v="0"/>
    <x v="2"/>
    <x v="1"/>
    <x v="1"/>
    <x v="358"/>
    <x v="12"/>
  </r>
  <r>
    <x v="0"/>
    <x v="0"/>
    <x v="16"/>
    <x v="0"/>
    <x v="0"/>
    <x v="0"/>
    <x v="0"/>
    <x v="2"/>
    <x v="359"/>
    <x v="5"/>
  </r>
  <r>
    <x v="0"/>
    <x v="0"/>
    <x v="24"/>
    <x v="0"/>
    <x v="0"/>
    <x v="0"/>
    <x v="1"/>
    <x v="2"/>
    <x v="360"/>
    <x v="12"/>
  </r>
  <r>
    <x v="0"/>
    <x v="0"/>
    <x v="27"/>
    <x v="1"/>
    <x v="0"/>
    <x v="2"/>
    <x v="1"/>
    <x v="2"/>
    <x v="361"/>
    <x v="9"/>
  </r>
  <r>
    <x v="0"/>
    <x v="0"/>
    <x v="20"/>
    <x v="0"/>
    <x v="2"/>
    <x v="1"/>
    <x v="0"/>
    <x v="2"/>
    <x v="362"/>
    <x v="11"/>
  </r>
  <r>
    <x v="1"/>
    <x v="1"/>
    <x v="10"/>
    <x v="1"/>
    <x v="2"/>
    <x v="1"/>
    <x v="3"/>
    <x v="1"/>
    <x v="363"/>
    <x v="11"/>
  </r>
  <r>
    <x v="1"/>
    <x v="1"/>
    <x v="25"/>
    <x v="1"/>
    <x v="0"/>
    <x v="2"/>
    <x v="1"/>
    <x v="0"/>
    <x v="364"/>
    <x v="1"/>
  </r>
  <r>
    <x v="0"/>
    <x v="0"/>
    <x v="19"/>
    <x v="0"/>
    <x v="0"/>
    <x v="0"/>
    <x v="1"/>
    <x v="2"/>
    <x v="365"/>
    <x v="12"/>
  </r>
  <r>
    <x v="0"/>
    <x v="0"/>
    <x v="16"/>
    <x v="0"/>
    <x v="0"/>
    <x v="1"/>
    <x v="0"/>
    <x v="2"/>
    <x v="366"/>
    <x v="10"/>
  </r>
  <r>
    <x v="1"/>
    <x v="1"/>
    <x v="23"/>
    <x v="0"/>
    <x v="2"/>
    <x v="1"/>
    <x v="1"/>
    <x v="1"/>
    <x v="367"/>
    <x v="5"/>
  </r>
  <r>
    <x v="0"/>
    <x v="0"/>
    <x v="29"/>
    <x v="1"/>
    <x v="1"/>
    <x v="0"/>
    <x v="3"/>
    <x v="2"/>
    <x v="368"/>
    <x v="0"/>
  </r>
  <r>
    <x v="0"/>
    <x v="0"/>
    <x v="17"/>
    <x v="0"/>
    <x v="0"/>
    <x v="0"/>
    <x v="0"/>
    <x v="0"/>
    <x v="369"/>
    <x v="18"/>
  </r>
  <r>
    <x v="1"/>
    <x v="1"/>
    <x v="41"/>
    <x v="1"/>
    <x v="2"/>
    <x v="1"/>
    <x v="1"/>
    <x v="1"/>
    <x v="370"/>
    <x v="12"/>
  </r>
  <r>
    <x v="0"/>
    <x v="0"/>
    <x v="8"/>
    <x v="1"/>
    <x v="0"/>
    <x v="2"/>
    <x v="0"/>
    <x v="2"/>
    <x v="371"/>
    <x v="26"/>
  </r>
  <r>
    <x v="0"/>
    <x v="0"/>
    <x v="15"/>
    <x v="0"/>
    <x v="0"/>
    <x v="0"/>
    <x v="1"/>
    <x v="3"/>
    <x v="372"/>
    <x v="2"/>
  </r>
  <r>
    <x v="0"/>
    <x v="0"/>
    <x v="15"/>
    <x v="0"/>
    <x v="1"/>
    <x v="0"/>
    <x v="3"/>
    <x v="2"/>
    <x v="373"/>
    <x v="6"/>
  </r>
  <r>
    <x v="0"/>
    <x v="0"/>
    <x v="8"/>
    <x v="1"/>
    <x v="0"/>
    <x v="0"/>
    <x v="1"/>
    <x v="2"/>
    <x v="374"/>
    <x v="12"/>
  </r>
  <r>
    <x v="0"/>
    <x v="0"/>
    <x v="40"/>
    <x v="1"/>
    <x v="0"/>
    <x v="2"/>
    <x v="0"/>
    <x v="2"/>
    <x v="375"/>
    <x v="12"/>
  </r>
  <r>
    <x v="0"/>
    <x v="0"/>
    <x v="34"/>
    <x v="0"/>
    <x v="2"/>
    <x v="0"/>
    <x v="1"/>
    <x v="1"/>
    <x v="376"/>
    <x v="12"/>
  </r>
  <r>
    <x v="0"/>
    <x v="0"/>
    <x v="21"/>
    <x v="0"/>
    <x v="0"/>
    <x v="0"/>
    <x v="2"/>
    <x v="1"/>
    <x v="377"/>
    <x v="7"/>
  </r>
  <r>
    <x v="0"/>
    <x v="0"/>
    <x v="21"/>
    <x v="1"/>
    <x v="0"/>
    <x v="0"/>
    <x v="1"/>
    <x v="2"/>
    <x v="108"/>
    <x v="8"/>
  </r>
  <r>
    <x v="0"/>
    <x v="0"/>
    <x v="22"/>
    <x v="0"/>
    <x v="2"/>
    <x v="0"/>
    <x v="1"/>
    <x v="2"/>
    <x v="378"/>
    <x v="12"/>
  </r>
  <r>
    <x v="0"/>
    <x v="0"/>
    <x v="50"/>
    <x v="1"/>
    <x v="1"/>
    <x v="2"/>
    <x v="2"/>
    <x v="1"/>
    <x v="379"/>
    <x v="2"/>
  </r>
  <r>
    <x v="0"/>
    <x v="0"/>
    <x v="17"/>
    <x v="0"/>
    <x v="2"/>
    <x v="1"/>
    <x v="1"/>
    <x v="0"/>
    <x v="380"/>
    <x v="5"/>
  </r>
  <r>
    <x v="0"/>
    <x v="0"/>
    <x v="13"/>
    <x v="1"/>
    <x v="0"/>
    <x v="0"/>
    <x v="1"/>
    <x v="0"/>
    <x v="381"/>
    <x v="0"/>
  </r>
  <r>
    <x v="0"/>
    <x v="0"/>
    <x v="13"/>
    <x v="0"/>
    <x v="2"/>
    <x v="0"/>
    <x v="1"/>
    <x v="2"/>
    <x v="348"/>
    <x v="8"/>
  </r>
  <r>
    <x v="0"/>
    <x v="0"/>
    <x v="11"/>
    <x v="0"/>
    <x v="0"/>
    <x v="2"/>
    <x v="3"/>
    <x v="1"/>
    <x v="382"/>
    <x v="27"/>
  </r>
  <r>
    <x v="0"/>
    <x v="0"/>
    <x v="47"/>
    <x v="1"/>
    <x v="2"/>
    <x v="1"/>
    <x v="1"/>
    <x v="0"/>
    <x v="383"/>
    <x v="2"/>
  </r>
  <r>
    <x v="0"/>
    <x v="0"/>
    <x v="31"/>
    <x v="0"/>
    <x v="0"/>
    <x v="0"/>
    <x v="1"/>
    <x v="0"/>
    <x v="384"/>
    <x v="5"/>
  </r>
  <r>
    <x v="1"/>
    <x v="1"/>
    <x v="31"/>
    <x v="0"/>
    <x v="0"/>
    <x v="2"/>
    <x v="1"/>
    <x v="1"/>
    <x v="385"/>
    <x v="2"/>
  </r>
  <r>
    <x v="0"/>
    <x v="0"/>
    <x v="46"/>
    <x v="1"/>
    <x v="1"/>
    <x v="0"/>
    <x v="2"/>
    <x v="2"/>
    <x v="386"/>
    <x v="4"/>
  </r>
  <r>
    <x v="0"/>
    <x v="0"/>
    <x v="17"/>
    <x v="0"/>
    <x v="0"/>
    <x v="0"/>
    <x v="1"/>
    <x v="2"/>
    <x v="387"/>
    <x v="12"/>
  </r>
  <r>
    <x v="0"/>
    <x v="0"/>
    <x v="7"/>
    <x v="0"/>
    <x v="0"/>
    <x v="0"/>
    <x v="0"/>
    <x v="3"/>
    <x v="388"/>
    <x v="12"/>
  </r>
  <r>
    <x v="1"/>
    <x v="1"/>
    <x v="21"/>
    <x v="0"/>
    <x v="0"/>
    <x v="0"/>
    <x v="1"/>
    <x v="2"/>
    <x v="389"/>
    <x v="4"/>
  </r>
  <r>
    <x v="0"/>
    <x v="0"/>
    <x v="21"/>
    <x v="0"/>
    <x v="1"/>
    <x v="0"/>
    <x v="1"/>
    <x v="2"/>
    <x v="257"/>
    <x v="19"/>
  </r>
  <r>
    <x v="0"/>
    <x v="0"/>
    <x v="46"/>
    <x v="0"/>
    <x v="0"/>
    <x v="0"/>
    <x v="0"/>
    <x v="3"/>
    <x v="390"/>
    <x v="12"/>
  </r>
  <r>
    <x v="1"/>
    <x v="1"/>
    <x v="1"/>
    <x v="0"/>
    <x v="0"/>
    <x v="0"/>
    <x v="1"/>
    <x v="1"/>
    <x v="391"/>
    <x v="4"/>
  </r>
  <r>
    <x v="0"/>
    <x v="0"/>
    <x v="46"/>
    <x v="0"/>
    <x v="0"/>
    <x v="0"/>
    <x v="0"/>
    <x v="2"/>
    <x v="392"/>
    <x v="4"/>
  </r>
  <r>
    <x v="0"/>
    <x v="0"/>
    <x v="21"/>
    <x v="0"/>
    <x v="0"/>
    <x v="0"/>
    <x v="1"/>
    <x v="0"/>
    <x v="393"/>
    <x v="7"/>
  </r>
  <r>
    <x v="0"/>
    <x v="0"/>
    <x v="15"/>
    <x v="0"/>
    <x v="2"/>
    <x v="0"/>
    <x v="2"/>
    <x v="2"/>
    <x v="394"/>
    <x v="4"/>
  </r>
  <r>
    <x v="1"/>
    <x v="1"/>
    <x v="7"/>
    <x v="0"/>
    <x v="0"/>
    <x v="0"/>
    <x v="2"/>
    <x v="3"/>
    <x v="395"/>
    <x v="2"/>
  </r>
  <r>
    <x v="0"/>
    <x v="0"/>
    <x v="39"/>
    <x v="1"/>
    <x v="0"/>
    <x v="0"/>
    <x v="1"/>
    <x v="1"/>
    <x v="396"/>
    <x v="4"/>
  </r>
  <r>
    <x v="0"/>
    <x v="0"/>
    <x v="5"/>
    <x v="0"/>
    <x v="2"/>
    <x v="0"/>
    <x v="1"/>
    <x v="2"/>
    <x v="397"/>
    <x v="20"/>
  </r>
  <r>
    <x v="1"/>
    <x v="1"/>
    <x v="18"/>
    <x v="0"/>
    <x v="2"/>
    <x v="0"/>
    <x v="1"/>
    <x v="2"/>
    <x v="398"/>
    <x v="2"/>
  </r>
  <r>
    <x v="0"/>
    <x v="0"/>
    <x v="34"/>
    <x v="0"/>
    <x v="1"/>
    <x v="2"/>
    <x v="2"/>
    <x v="2"/>
    <x v="399"/>
    <x v="9"/>
  </r>
  <r>
    <x v="1"/>
    <x v="1"/>
    <x v="5"/>
    <x v="1"/>
    <x v="0"/>
    <x v="0"/>
    <x v="0"/>
    <x v="0"/>
    <x v="400"/>
    <x v="4"/>
  </r>
  <r>
    <x v="0"/>
    <x v="0"/>
    <x v="5"/>
    <x v="0"/>
    <x v="0"/>
    <x v="0"/>
    <x v="1"/>
    <x v="2"/>
    <x v="401"/>
    <x v="5"/>
  </r>
  <r>
    <x v="1"/>
    <x v="1"/>
    <x v="24"/>
    <x v="0"/>
    <x v="1"/>
    <x v="0"/>
    <x v="1"/>
    <x v="0"/>
    <x v="402"/>
    <x v="2"/>
  </r>
  <r>
    <x v="0"/>
    <x v="0"/>
    <x v="27"/>
    <x v="1"/>
    <x v="0"/>
    <x v="2"/>
    <x v="0"/>
    <x v="0"/>
    <x v="403"/>
    <x v="12"/>
  </r>
  <r>
    <x v="0"/>
    <x v="0"/>
    <x v="13"/>
    <x v="1"/>
    <x v="2"/>
    <x v="0"/>
    <x v="2"/>
    <x v="2"/>
    <x v="404"/>
    <x v="21"/>
  </r>
  <r>
    <x v="1"/>
    <x v="1"/>
    <x v="24"/>
    <x v="1"/>
    <x v="0"/>
    <x v="0"/>
    <x v="0"/>
    <x v="3"/>
    <x v="405"/>
    <x v="12"/>
  </r>
  <r>
    <x v="0"/>
    <x v="0"/>
    <x v="39"/>
    <x v="1"/>
    <x v="0"/>
    <x v="2"/>
    <x v="2"/>
    <x v="2"/>
    <x v="406"/>
    <x v="7"/>
  </r>
  <r>
    <x v="0"/>
    <x v="0"/>
    <x v="22"/>
    <x v="0"/>
    <x v="0"/>
    <x v="0"/>
    <x v="0"/>
    <x v="3"/>
    <x v="407"/>
    <x v="2"/>
  </r>
  <r>
    <x v="0"/>
    <x v="0"/>
    <x v="36"/>
    <x v="0"/>
    <x v="1"/>
    <x v="0"/>
    <x v="1"/>
    <x v="1"/>
    <x v="408"/>
    <x v="2"/>
  </r>
  <r>
    <x v="0"/>
    <x v="0"/>
    <x v="19"/>
    <x v="0"/>
    <x v="2"/>
    <x v="0"/>
    <x v="3"/>
    <x v="2"/>
    <x v="409"/>
    <x v="21"/>
  </r>
  <r>
    <x v="1"/>
    <x v="1"/>
    <x v="8"/>
    <x v="1"/>
    <x v="0"/>
    <x v="0"/>
    <x v="0"/>
    <x v="3"/>
    <x v="410"/>
    <x v="2"/>
  </r>
  <r>
    <x v="0"/>
    <x v="0"/>
    <x v="40"/>
    <x v="0"/>
    <x v="0"/>
    <x v="2"/>
    <x v="1"/>
    <x v="1"/>
    <x v="411"/>
    <x v="12"/>
  </r>
  <r>
    <x v="0"/>
    <x v="0"/>
    <x v="28"/>
    <x v="0"/>
    <x v="0"/>
    <x v="0"/>
    <x v="1"/>
    <x v="2"/>
    <x v="412"/>
    <x v="28"/>
  </r>
  <r>
    <x v="0"/>
    <x v="0"/>
    <x v="31"/>
    <x v="0"/>
    <x v="0"/>
    <x v="0"/>
    <x v="2"/>
    <x v="2"/>
    <x v="413"/>
    <x v="12"/>
  </r>
  <r>
    <x v="0"/>
    <x v="0"/>
    <x v="39"/>
    <x v="0"/>
    <x v="0"/>
    <x v="0"/>
    <x v="1"/>
    <x v="2"/>
    <x v="414"/>
    <x v="8"/>
  </r>
  <r>
    <x v="1"/>
    <x v="1"/>
    <x v="47"/>
    <x v="1"/>
    <x v="2"/>
    <x v="1"/>
    <x v="1"/>
    <x v="0"/>
    <x v="415"/>
    <x v="12"/>
  </r>
  <r>
    <x v="0"/>
    <x v="0"/>
    <x v="44"/>
    <x v="0"/>
    <x v="1"/>
    <x v="0"/>
    <x v="1"/>
    <x v="2"/>
    <x v="416"/>
    <x v="29"/>
  </r>
  <r>
    <x v="1"/>
    <x v="1"/>
    <x v="28"/>
    <x v="0"/>
    <x v="2"/>
    <x v="0"/>
    <x v="1"/>
    <x v="1"/>
    <x v="417"/>
    <x v="4"/>
  </r>
  <r>
    <x v="0"/>
    <x v="0"/>
    <x v="16"/>
    <x v="0"/>
    <x v="2"/>
    <x v="1"/>
    <x v="1"/>
    <x v="0"/>
    <x v="418"/>
    <x v="0"/>
  </r>
  <r>
    <x v="0"/>
    <x v="0"/>
    <x v="24"/>
    <x v="0"/>
    <x v="0"/>
    <x v="0"/>
    <x v="1"/>
    <x v="2"/>
    <x v="419"/>
    <x v="4"/>
  </r>
  <r>
    <x v="0"/>
    <x v="0"/>
    <x v="8"/>
    <x v="0"/>
    <x v="0"/>
    <x v="0"/>
    <x v="1"/>
    <x v="0"/>
    <x v="420"/>
    <x v="8"/>
  </r>
  <r>
    <x v="1"/>
    <x v="1"/>
    <x v="8"/>
    <x v="0"/>
    <x v="0"/>
    <x v="0"/>
    <x v="0"/>
    <x v="3"/>
    <x v="421"/>
    <x v="2"/>
  </r>
  <r>
    <x v="0"/>
    <x v="0"/>
    <x v="27"/>
    <x v="0"/>
    <x v="1"/>
    <x v="2"/>
    <x v="2"/>
    <x v="2"/>
    <x v="422"/>
    <x v="0"/>
  </r>
  <r>
    <x v="0"/>
    <x v="0"/>
    <x v="25"/>
    <x v="1"/>
    <x v="0"/>
    <x v="0"/>
    <x v="2"/>
    <x v="2"/>
    <x v="288"/>
    <x v="4"/>
  </r>
  <r>
    <x v="0"/>
    <x v="0"/>
    <x v="43"/>
    <x v="0"/>
    <x v="2"/>
    <x v="0"/>
    <x v="1"/>
    <x v="0"/>
    <x v="423"/>
    <x v="3"/>
  </r>
  <r>
    <x v="1"/>
    <x v="1"/>
    <x v="15"/>
    <x v="1"/>
    <x v="2"/>
    <x v="0"/>
    <x v="1"/>
    <x v="3"/>
    <x v="424"/>
    <x v="2"/>
  </r>
  <r>
    <x v="0"/>
    <x v="0"/>
    <x v="17"/>
    <x v="0"/>
    <x v="2"/>
    <x v="0"/>
    <x v="1"/>
    <x v="2"/>
    <x v="425"/>
    <x v="2"/>
  </r>
  <r>
    <x v="0"/>
    <x v="0"/>
    <x v="22"/>
    <x v="1"/>
    <x v="0"/>
    <x v="0"/>
    <x v="1"/>
    <x v="0"/>
    <x v="426"/>
    <x v="2"/>
  </r>
  <r>
    <x v="0"/>
    <x v="0"/>
    <x v="28"/>
    <x v="0"/>
    <x v="0"/>
    <x v="0"/>
    <x v="1"/>
    <x v="1"/>
    <x v="427"/>
    <x v="18"/>
  </r>
  <r>
    <x v="1"/>
    <x v="1"/>
    <x v="33"/>
    <x v="0"/>
    <x v="1"/>
    <x v="0"/>
    <x v="1"/>
    <x v="2"/>
    <x v="428"/>
    <x v="2"/>
  </r>
  <r>
    <x v="1"/>
    <x v="1"/>
    <x v="22"/>
    <x v="1"/>
    <x v="2"/>
    <x v="0"/>
    <x v="1"/>
    <x v="1"/>
    <x v="429"/>
    <x v="1"/>
  </r>
  <r>
    <x v="0"/>
    <x v="0"/>
    <x v="33"/>
    <x v="1"/>
    <x v="1"/>
    <x v="2"/>
    <x v="0"/>
    <x v="2"/>
    <x v="430"/>
    <x v="8"/>
  </r>
  <r>
    <x v="1"/>
    <x v="1"/>
    <x v="19"/>
    <x v="1"/>
    <x v="0"/>
    <x v="0"/>
    <x v="1"/>
    <x v="0"/>
    <x v="431"/>
    <x v="5"/>
  </r>
  <r>
    <x v="0"/>
    <x v="0"/>
    <x v="5"/>
    <x v="0"/>
    <x v="0"/>
    <x v="0"/>
    <x v="1"/>
    <x v="1"/>
    <x v="432"/>
    <x v="10"/>
  </r>
  <r>
    <x v="0"/>
    <x v="0"/>
    <x v="47"/>
    <x v="1"/>
    <x v="2"/>
    <x v="0"/>
    <x v="0"/>
    <x v="3"/>
    <x v="201"/>
    <x v="2"/>
  </r>
  <r>
    <x v="1"/>
    <x v="1"/>
    <x v="6"/>
    <x v="0"/>
    <x v="0"/>
    <x v="0"/>
    <x v="2"/>
    <x v="1"/>
    <x v="433"/>
    <x v="7"/>
  </r>
  <r>
    <x v="0"/>
    <x v="0"/>
    <x v="22"/>
    <x v="0"/>
    <x v="2"/>
    <x v="0"/>
    <x v="0"/>
    <x v="2"/>
    <x v="434"/>
    <x v="5"/>
  </r>
  <r>
    <x v="0"/>
    <x v="0"/>
    <x v="28"/>
    <x v="1"/>
    <x v="0"/>
    <x v="0"/>
    <x v="1"/>
    <x v="2"/>
    <x v="435"/>
    <x v="0"/>
  </r>
  <r>
    <x v="0"/>
    <x v="0"/>
    <x v="19"/>
    <x v="0"/>
    <x v="0"/>
    <x v="0"/>
    <x v="1"/>
    <x v="2"/>
    <x v="436"/>
    <x v="2"/>
  </r>
  <r>
    <x v="0"/>
    <x v="0"/>
    <x v="5"/>
    <x v="0"/>
    <x v="2"/>
    <x v="0"/>
    <x v="1"/>
    <x v="2"/>
    <x v="437"/>
    <x v="4"/>
  </r>
  <r>
    <x v="1"/>
    <x v="1"/>
    <x v="13"/>
    <x v="0"/>
    <x v="0"/>
    <x v="0"/>
    <x v="1"/>
    <x v="0"/>
    <x v="438"/>
    <x v="4"/>
  </r>
  <r>
    <x v="0"/>
    <x v="0"/>
    <x v="28"/>
    <x v="1"/>
    <x v="2"/>
    <x v="0"/>
    <x v="1"/>
    <x v="2"/>
    <x v="439"/>
    <x v="4"/>
  </r>
  <r>
    <x v="0"/>
    <x v="0"/>
    <x v="16"/>
    <x v="0"/>
    <x v="0"/>
    <x v="2"/>
    <x v="1"/>
    <x v="0"/>
    <x v="440"/>
    <x v="14"/>
  </r>
  <r>
    <x v="1"/>
    <x v="1"/>
    <x v="5"/>
    <x v="0"/>
    <x v="0"/>
    <x v="1"/>
    <x v="1"/>
    <x v="0"/>
    <x v="441"/>
    <x v="2"/>
  </r>
  <r>
    <x v="0"/>
    <x v="0"/>
    <x v="21"/>
    <x v="1"/>
    <x v="0"/>
    <x v="0"/>
    <x v="1"/>
    <x v="0"/>
    <x v="442"/>
    <x v="0"/>
  </r>
  <r>
    <x v="0"/>
    <x v="0"/>
    <x v="11"/>
    <x v="0"/>
    <x v="0"/>
    <x v="0"/>
    <x v="1"/>
    <x v="2"/>
    <x v="443"/>
    <x v="12"/>
  </r>
  <r>
    <x v="0"/>
    <x v="0"/>
    <x v="25"/>
    <x v="0"/>
    <x v="0"/>
    <x v="0"/>
    <x v="1"/>
    <x v="0"/>
    <x v="444"/>
    <x v="5"/>
  </r>
  <r>
    <x v="0"/>
    <x v="0"/>
    <x v="16"/>
    <x v="0"/>
    <x v="0"/>
    <x v="0"/>
    <x v="1"/>
    <x v="0"/>
    <x v="445"/>
    <x v="7"/>
  </r>
  <r>
    <x v="0"/>
    <x v="0"/>
    <x v="19"/>
    <x v="1"/>
    <x v="2"/>
    <x v="2"/>
    <x v="1"/>
    <x v="1"/>
    <x v="446"/>
    <x v="2"/>
  </r>
  <r>
    <x v="0"/>
    <x v="0"/>
    <x v="41"/>
    <x v="0"/>
    <x v="0"/>
    <x v="0"/>
    <x v="0"/>
    <x v="3"/>
    <x v="447"/>
    <x v="2"/>
  </r>
  <r>
    <x v="0"/>
    <x v="0"/>
    <x v="19"/>
    <x v="0"/>
    <x v="0"/>
    <x v="0"/>
    <x v="1"/>
    <x v="2"/>
    <x v="448"/>
    <x v="12"/>
  </r>
  <r>
    <x v="0"/>
    <x v="0"/>
    <x v="20"/>
    <x v="0"/>
    <x v="0"/>
    <x v="0"/>
    <x v="1"/>
    <x v="0"/>
    <x v="449"/>
    <x v="4"/>
  </r>
  <r>
    <x v="1"/>
    <x v="1"/>
    <x v="28"/>
    <x v="1"/>
    <x v="1"/>
    <x v="2"/>
    <x v="1"/>
    <x v="0"/>
    <x v="450"/>
    <x v="4"/>
  </r>
  <r>
    <x v="0"/>
    <x v="0"/>
    <x v="11"/>
    <x v="0"/>
    <x v="0"/>
    <x v="0"/>
    <x v="0"/>
    <x v="2"/>
    <x v="451"/>
    <x v="1"/>
  </r>
  <r>
    <x v="0"/>
    <x v="0"/>
    <x v="15"/>
    <x v="1"/>
    <x v="0"/>
    <x v="0"/>
    <x v="1"/>
    <x v="2"/>
    <x v="452"/>
    <x v="20"/>
  </r>
  <r>
    <x v="0"/>
    <x v="0"/>
    <x v="5"/>
    <x v="0"/>
    <x v="1"/>
    <x v="0"/>
    <x v="1"/>
    <x v="2"/>
    <x v="453"/>
    <x v="4"/>
  </r>
  <r>
    <x v="1"/>
    <x v="1"/>
    <x v="1"/>
    <x v="0"/>
    <x v="0"/>
    <x v="2"/>
    <x v="3"/>
    <x v="1"/>
    <x v="454"/>
    <x v="4"/>
  </r>
  <r>
    <x v="1"/>
    <x v="1"/>
    <x v="27"/>
    <x v="1"/>
    <x v="0"/>
    <x v="0"/>
    <x v="1"/>
    <x v="0"/>
    <x v="455"/>
    <x v="0"/>
  </r>
  <r>
    <x v="1"/>
    <x v="1"/>
    <x v="7"/>
    <x v="0"/>
    <x v="1"/>
    <x v="0"/>
    <x v="1"/>
    <x v="0"/>
    <x v="456"/>
    <x v="8"/>
  </r>
  <r>
    <x v="0"/>
    <x v="0"/>
    <x v="16"/>
    <x v="0"/>
    <x v="2"/>
    <x v="0"/>
    <x v="0"/>
    <x v="2"/>
    <x v="457"/>
    <x v="0"/>
  </r>
  <r>
    <x v="1"/>
    <x v="1"/>
    <x v="24"/>
    <x v="0"/>
    <x v="0"/>
    <x v="0"/>
    <x v="1"/>
    <x v="1"/>
    <x v="458"/>
    <x v="12"/>
  </r>
  <r>
    <x v="1"/>
    <x v="1"/>
    <x v="15"/>
    <x v="1"/>
    <x v="0"/>
    <x v="2"/>
    <x v="1"/>
    <x v="0"/>
    <x v="459"/>
    <x v="12"/>
  </r>
  <r>
    <x v="0"/>
    <x v="0"/>
    <x v="9"/>
    <x v="0"/>
    <x v="0"/>
    <x v="0"/>
    <x v="2"/>
    <x v="2"/>
    <x v="460"/>
    <x v="27"/>
  </r>
  <r>
    <x v="0"/>
    <x v="0"/>
    <x v="8"/>
    <x v="0"/>
    <x v="0"/>
    <x v="0"/>
    <x v="1"/>
    <x v="3"/>
    <x v="461"/>
    <x v="4"/>
  </r>
  <r>
    <x v="0"/>
    <x v="0"/>
    <x v="17"/>
    <x v="0"/>
    <x v="1"/>
    <x v="0"/>
    <x v="3"/>
    <x v="1"/>
    <x v="462"/>
    <x v="2"/>
  </r>
  <r>
    <x v="0"/>
    <x v="0"/>
    <x v="12"/>
    <x v="0"/>
    <x v="0"/>
    <x v="0"/>
    <x v="1"/>
    <x v="0"/>
    <x v="220"/>
    <x v="7"/>
  </r>
  <r>
    <x v="0"/>
    <x v="0"/>
    <x v="27"/>
    <x v="1"/>
    <x v="1"/>
    <x v="0"/>
    <x v="1"/>
    <x v="1"/>
    <x v="463"/>
    <x v="2"/>
  </r>
  <r>
    <x v="0"/>
    <x v="0"/>
    <x v="15"/>
    <x v="0"/>
    <x v="0"/>
    <x v="0"/>
    <x v="1"/>
    <x v="1"/>
    <x v="464"/>
    <x v="4"/>
  </r>
  <r>
    <x v="0"/>
    <x v="0"/>
    <x v="23"/>
    <x v="1"/>
    <x v="0"/>
    <x v="2"/>
    <x v="2"/>
    <x v="0"/>
    <x v="465"/>
    <x v="6"/>
  </r>
  <r>
    <x v="0"/>
    <x v="0"/>
    <x v="22"/>
    <x v="1"/>
    <x v="0"/>
    <x v="0"/>
    <x v="2"/>
    <x v="2"/>
    <x v="466"/>
    <x v="7"/>
  </r>
  <r>
    <x v="0"/>
    <x v="0"/>
    <x v="12"/>
    <x v="0"/>
    <x v="0"/>
    <x v="0"/>
    <x v="2"/>
    <x v="2"/>
    <x v="467"/>
    <x v="2"/>
  </r>
  <r>
    <x v="1"/>
    <x v="1"/>
    <x v="36"/>
    <x v="0"/>
    <x v="2"/>
    <x v="0"/>
    <x v="1"/>
    <x v="1"/>
    <x v="468"/>
    <x v="0"/>
  </r>
  <r>
    <x v="0"/>
    <x v="0"/>
    <x v="29"/>
    <x v="0"/>
    <x v="0"/>
    <x v="0"/>
    <x v="1"/>
    <x v="2"/>
    <x v="469"/>
    <x v="2"/>
  </r>
  <r>
    <x v="0"/>
    <x v="0"/>
    <x v="51"/>
    <x v="1"/>
    <x v="0"/>
    <x v="1"/>
    <x v="1"/>
    <x v="2"/>
    <x v="470"/>
    <x v="4"/>
  </r>
  <r>
    <x v="0"/>
    <x v="0"/>
    <x v="5"/>
    <x v="0"/>
    <x v="1"/>
    <x v="2"/>
    <x v="3"/>
    <x v="2"/>
    <x v="471"/>
    <x v="9"/>
  </r>
  <r>
    <x v="0"/>
    <x v="0"/>
    <x v="15"/>
    <x v="0"/>
    <x v="0"/>
    <x v="2"/>
    <x v="1"/>
    <x v="2"/>
    <x v="472"/>
    <x v="0"/>
  </r>
  <r>
    <x v="0"/>
    <x v="0"/>
    <x v="15"/>
    <x v="0"/>
    <x v="0"/>
    <x v="0"/>
    <x v="1"/>
    <x v="2"/>
    <x v="473"/>
    <x v="2"/>
  </r>
  <r>
    <x v="1"/>
    <x v="1"/>
    <x v="18"/>
    <x v="1"/>
    <x v="2"/>
    <x v="1"/>
    <x v="1"/>
    <x v="1"/>
    <x v="474"/>
    <x v="15"/>
  </r>
  <r>
    <x v="0"/>
    <x v="0"/>
    <x v="21"/>
    <x v="1"/>
    <x v="0"/>
    <x v="0"/>
    <x v="3"/>
    <x v="2"/>
    <x v="299"/>
    <x v="0"/>
  </r>
  <r>
    <x v="0"/>
    <x v="0"/>
    <x v="41"/>
    <x v="0"/>
    <x v="0"/>
    <x v="0"/>
    <x v="0"/>
    <x v="3"/>
    <x v="475"/>
    <x v="0"/>
  </r>
  <r>
    <x v="0"/>
    <x v="0"/>
    <x v="17"/>
    <x v="0"/>
    <x v="1"/>
    <x v="2"/>
    <x v="1"/>
    <x v="0"/>
    <x v="476"/>
    <x v="2"/>
  </r>
  <r>
    <x v="1"/>
    <x v="1"/>
    <x v="39"/>
    <x v="0"/>
    <x v="0"/>
    <x v="0"/>
    <x v="0"/>
    <x v="0"/>
    <x v="477"/>
    <x v="4"/>
  </r>
  <r>
    <x v="1"/>
    <x v="1"/>
    <x v="28"/>
    <x v="0"/>
    <x v="2"/>
    <x v="2"/>
    <x v="3"/>
    <x v="1"/>
    <x v="478"/>
    <x v="5"/>
  </r>
  <r>
    <x v="0"/>
    <x v="0"/>
    <x v="34"/>
    <x v="0"/>
    <x v="0"/>
    <x v="0"/>
    <x v="1"/>
    <x v="2"/>
    <x v="479"/>
    <x v="4"/>
  </r>
  <r>
    <x v="0"/>
    <x v="0"/>
    <x v="11"/>
    <x v="0"/>
    <x v="1"/>
    <x v="0"/>
    <x v="1"/>
    <x v="1"/>
    <x v="480"/>
    <x v="12"/>
  </r>
  <r>
    <x v="0"/>
    <x v="0"/>
    <x v="7"/>
    <x v="0"/>
    <x v="0"/>
    <x v="0"/>
    <x v="3"/>
    <x v="3"/>
    <x v="481"/>
    <x v="0"/>
  </r>
  <r>
    <x v="1"/>
    <x v="1"/>
    <x v="21"/>
    <x v="1"/>
    <x v="0"/>
    <x v="0"/>
    <x v="1"/>
    <x v="0"/>
    <x v="482"/>
    <x v="4"/>
  </r>
  <r>
    <x v="0"/>
    <x v="0"/>
    <x v="18"/>
    <x v="0"/>
    <x v="0"/>
    <x v="1"/>
    <x v="1"/>
    <x v="0"/>
    <x v="483"/>
    <x v="5"/>
  </r>
  <r>
    <x v="0"/>
    <x v="0"/>
    <x v="2"/>
    <x v="0"/>
    <x v="0"/>
    <x v="0"/>
    <x v="3"/>
    <x v="3"/>
    <x v="375"/>
    <x v="8"/>
  </r>
  <r>
    <x v="1"/>
    <x v="1"/>
    <x v="41"/>
    <x v="0"/>
    <x v="0"/>
    <x v="0"/>
    <x v="3"/>
    <x v="1"/>
    <x v="484"/>
    <x v="4"/>
  </r>
  <r>
    <x v="1"/>
    <x v="1"/>
    <x v="9"/>
    <x v="1"/>
    <x v="0"/>
    <x v="2"/>
    <x v="1"/>
    <x v="0"/>
    <x v="485"/>
    <x v="4"/>
  </r>
  <r>
    <x v="1"/>
    <x v="1"/>
    <x v="21"/>
    <x v="0"/>
    <x v="1"/>
    <x v="0"/>
    <x v="0"/>
    <x v="2"/>
    <x v="486"/>
    <x v="9"/>
  </r>
  <r>
    <x v="0"/>
    <x v="0"/>
    <x v="16"/>
    <x v="0"/>
    <x v="0"/>
    <x v="0"/>
    <x v="2"/>
    <x v="3"/>
    <x v="487"/>
    <x v="7"/>
  </r>
  <r>
    <x v="1"/>
    <x v="1"/>
    <x v="19"/>
    <x v="0"/>
    <x v="2"/>
    <x v="0"/>
    <x v="3"/>
    <x v="1"/>
    <x v="488"/>
    <x v="7"/>
  </r>
  <r>
    <x v="0"/>
    <x v="0"/>
    <x v="7"/>
    <x v="0"/>
    <x v="0"/>
    <x v="0"/>
    <x v="1"/>
    <x v="2"/>
    <x v="203"/>
    <x v="4"/>
  </r>
  <r>
    <x v="0"/>
    <x v="0"/>
    <x v="3"/>
    <x v="0"/>
    <x v="2"/>
    <x v="0"/>
    <x v="3"/>
    <x v="2"/>
    <x v="489"/>
    <x v="27"/>
  </r>
  <r>
    <x v="1"/>
    <x v="1"/>
    <x v="15"/>
    <x v="0"/>
    <x v="0"/>
    <x v="0"/>
    <x v="1"/>
    <x v="0"/>
    <x v="490"/>
    <x v="2"/>
  </r>
  <r>
    <x v="0"/>
    <x v="0"/>
    <x v="11"/>
    <x v="0"/>
    <x v="2"/>
    <x v="1"/>
    <x v="1"/>
    <x v="2"/>
    <x v="491"/>
    <x v="5"/>
  </r>
  <r>
    <x v="0"/>
    <x v="0"/>
    <x v="15"/>
    <x v="0"/>
    <x v="0"/>
    <x v="2"/>
    <x v="1"/>
    <x v="3"/>
    <x v="492"/>
    <x v="7"/>
  </r>
  <r>
    <x v="0"/>
    <x v="0"/>
    <x v="39"/>
    <x v="0"/>
    <x v="0"/>
    <x v="2"/>
    <x v="1"/>
    <x v="1"/>
    <x v="493"/>
    <x v="2"/>
  </r>
  <r>
    <x v="0"/>
    <x v="0"/>
    <x v="38"/>
    <x v="0"/>
    <x v="0"/>
    <x v="0"/>
    <x v="0"/>
    <x v="2"/>
    <x v="494"/>
    <x v="4"/>
  </r>
  <r>
    <x v="0"/>
    <x v="0"/>
    <x v="25"/>
    <x v="1"/>
    <x v="0"/>
    <x v="0"/>
    <x v="1"/>
    <x v="0"/>
    <x v="424"/>
    <x v="0"/>
  </r>
  <r>
    <x v="0"/>
    <x v="0"/>
    <x v="34"/>
    <x v="0"/>
    <x v="1"/>
    <x v="0"/>
    <x v="1"/>
    <x v="0"/>
    <x v="495"/>
    <x v="0"/>
  </r>
  <r>
    <x v="1"/>
    <x v="1"/>
    <x v="27"/>
    <x v="1"/>
    <x v="0"/>
    <x v="2"/>
    <x v="1"/>
    <x v="2"/>
    <x v="496"/>
    <x v="5"/>
  </r>
  <r>
    <x v="0"/>
    <x v="0"/>
    <x v="46"/>
    <x v="0"/>
    <x v="0"/>
    <x v="0"/>
    <x v="3"/>
    <x v="0"/>
    <x v="497"/>
    <x v="0"/>
  </r>
  <r>
    <x v="0"/>
    <x v="0"/>
    <x v="16"/>
    <x v="0"/>
    <x v="0"/>
    <x v="1"/>
    <x v="0"/>
    <x v="2"/>
    <x v="498"/>
    <x v="0"/>
  </r>
  <r>
    <x v="0"/>
    <x v="0"/>
    <x v="12"/>
    <x v="0"/>
    <x v="0"/>
    <x v="1"/>
    <x v="1"/>
    <x v="2"/>
    <x v="499"/>
    <x v="4"/>
  </r>
  <r>
    <x v="1"/>
    <x v="1"/>
    <x v="9"/>
    <x v="1"/>
    <x v="0"/>
    <x v="0"/>
    <x v="1"/>
    <x v="0"/>
    <x v="500"/>
    <x v="12"/>
  </r>
  <r>
    <x v="1"/>
    <x v="1"/>
    <x v="4"/>
    <x v="0"/>
    <x v="0"/>
    <x v="1"/>
    <x v="1"/>
    <x v="0"/>
    <x v="501"/>
    <x v="1"/>
  </r>
  <r>
    <x v="0"/>
    <x v="0"/>
    <x v="27"/>
    <x v="1"/>
    <x v="0"/>
    <x v="0"/>
    <x v="3"/>
    <x v="2"/>
    <x v="502"/>
    <x v="4"/>
  </r>
  <r>
    <x v="0"/>
    <x v="0"/>
    <x v="15"/>
    <x v="1"/>
    <x v="1"/>
    <x v="0"/>
    <x v="1"/>
    <x v="1"/>
    <x v="503"/>
    <x v="12"/>
  </r>
  <r>
    <x v="0"/>
    <x v="0"/>
    <x v="22"/>
    <x v="0"/>
    <x v="0"/>
    <x v="0"/>
    <x v="1"/>
    <x v="1"/>
    <x v="504"/>
    <x v="30"/>
  </r>
  <r>
    <x v="0"/>
    <x v="0"/>
    <x v="13"/>
    <x v="1"/>
    <x v="0"/>
    <x v="0"/>
    <x v="3"/>
    <x v="2"/>
    <x v="505"/>
    <x v="7"/>
  </r>
  <r>
    <x v="0"/>
    <x v="0"/>
    <x v="18"/>
    <x v="0"/>
    <x v="1"/>
    <x v="0"/>
    <x v="1"/>
    <x v="2"/>
    <x v="506"/>
    <x v="23"/>
  </r>
  <r>
    <x v="1"/>
    <x v="1"/>
    <x v="13"/>
    <x v="0"/>
    <x v="0"/>
    <x v="2"/>
    <x v="1"/>
    <x v="0"/>
    <x v="507"/>
    <x v="5"/>
  </r>
  <r>
    <x v="0"/>
    <x v="0"/>
    <x v="33"/>
    <x v="0"/>
    <x v="1"/>
    <x v="0"/>
    <x v="1"/>
    <x v="0"/>
    <x v="508"/>
    <x v="0"/>
  </r>
  <r>
    <x v="0"/>
    <x v="0"/>
    <x v="11"/>
    <x v="0"/>
    <x v="0"/>
    <x v="0"/>
    <x v="1"/>
    <x v="1"/>
    <x v="509"/>
    <x v="5"/>
  </r>
  <r>
    <x v="1"/>
    <x v="1"/>
    <x v="7"/>
    <x v="1"/>
    <x v="0"/>
    <x v="2"/>
    <x v="3"/>
    <x v="1"/>
    <x v="510"/>
    <x v="7"/>
  </r>
  <r>
    <x v="0"/>
    <x v="0"/>
    <x v="33"/>
    <x v="0"/>
    <x v="0"/>
    <x v="2"/>
    <x v="1"/>
    <x v="2"/>
    <x v="506"/>
    <x v="2"/>
  </r>
  <r>
    <x v="0"/>
    <x v="0"/>
    <x v="15"/>
    <x v="0"/>
    <x v="0"/>
    <x v="0"/>
    <x v="3"/>
    <x v="2"/>
    <x v="511"/>
    <x v="4"/>
  </r>
  <r>
    <x v="0"/>
    <x v="0"/>
    <x v="8"/>
    <x v="0"/>
    <x v="0"/>
    <x v="0"/>
    <x v="0"/>
    <x v="2"/>
    <x v="512"/>
    <x v="4"/>
  </r>
  <r>
    <x v="1"/>
    <x v="1"/>
    <x v="24"/>
    <x v="0"/>
    <x v="0"/>
    <x v="2"/>
    <x v="1"/>
    <x v="3"/>
    <x v="513"/>
    <x v="21"/>
  </r>
  <r>
    <x v="0"/>
    <x v="0"/>
    <x v="49"/>
    <x v="1"/>
    <x v="2"/>
    <x v="0"/>
    <x v="0"/>
    <x v="0"/>
    <x v="25"/>
    <x v="0"/>
  </r>
  <r>
    <x v="0"/>
    <x v="0"/>
    <x v="25"/>
    <x v="1"/>
    <x v="0"/>
    <x v="0"/>
    <x v="1"/>
    <x v="1"/>
    <x v="514"/>
    <x v="12"/>
  </r>
  <r>
    <x v="1"/>
    <x v="1"/>
    <x v="18"/>
    <x v="0"/>
    <x v="2"/>
    <x v="1"/>
    <x v="1"/>
    <x v="0"/>
    <x v="515"/>
    <x v="1"/>
  </r>
  <r>
    <x v="0"/>
    <x v="0"/>
    <x v="3"/>
    <x v="1"/>
    <x v="1"/>
    <x v="0"/>
    <x v="1"/>
    <x v="3"/>
    <x v="516"/>
    <x v="12"/>
  </r>
  <r>
    <x v="1"/>
    <x v="1"/>
    <x v="27"/>
    <x v="0"/>
    <x v="0"/>
    <x v="2"/>
    <x v="1"/>
    <x v="1"/>
    <x v="517"/>
    <x v="2"/>
  </r>
  <r>
    <x v="0"/>
    <x v="0"/>
    <x v="10"/>
    <x v="0"/>
    <x v="0"/>
    <x v="1"/>
    <x v="1"/>
    <x v="2"/>
    <x v="518"/>
    <x v="4"/>
  </r>
  <r>
    <x v="1"/>
    <x v="1"/>
    <x v="13"/>
    <x v="0"/>
    <x v="0"/>
    <x v="0"/>
    <x v="0"/>
    <x v="0"/>
    <x v="519"/>
    <x v="6"/>
  </r>
  <r>
    <x v="1"/>
    <x v="1"/>
    <x v="19"/>
    <x v="0"/>
    <x v="1"/>
    <x v="0"/>
    <x v="1"/>
    <x v="3"/>
    <x v="520"/>
    <x v="12"/>
  </r>
  <r>
    <x v="0"/>
    <x v="0"/>
    <x v="6"/>
    <x v="0"/>
    <x v="1"/>
    <x v="0"/>
    <x v="1"/>
    <x v="2"/>
    <x v="521"/>
    <x v="2"/>
  </r>
  <r>
    <x v="1"/>
    <x v="1"/>
    <x v="46"/>
    <x v="0"/>
    <x v="0"/>
    <x v="1"/>
    <x v="1"/>
    <x v="0"/>
    <x v="522"/>
    <x v="4"/>
  </r>
  <r>
    <x v="0"/>
    <x v="0"/>
    <x v="25"/>
    <x v="1"/>
    <x v="0"/>
    <x v="0"/>
    <x v="1"/>
    <x v="2"/>
    <x v="523"/>
    <x v="4"/>
  </r>
  <r>
    <x v="0"/>
    <x v="0"/>
    <x v="11"/>
    <x v="0"/>
    <x v="0"/>
    <x v="0"/>
    <x v="1"/>
    <x v="2"/>
    <x v="524"/>
    <x v="4"/>
  </r>
  <r>
    <x v="1"/>
    <x v="1"/>
    <x v="9"/>
    <x v="1"/>
    <x v="1"/>
    <x v="0"/>
    <x v="1"/>
    <x v="0"/>
    <x v="525"/>
    <x v="2"/>
  </r>
  <r>
    <x v="0"/>
    <x v="0"/>
    <x v="5"/>
    <x v="0"/>
    <x v="0"/>
    <x v="1"/>
    <x v="0"/>
    <x v="2"/>
    <x v="526"/>
    <x v="1"/>
  </r>
  <r>
    <x v="0"/>
    <x v="0"/>
    <x v="27"/>
    <x v="1"/>
    <x v="0"/>
    <x v="0"/>
    <x v="0"/>
    <x v="2"/>
    <x v="527"/>
    <x v="2"/>
  </r>
  <r>
    <x v="0"/>
    <x v="0"/>
    <x v="3"/>
    <x v="0"/>
    <x v="1"/>
    <x v="0"/>
    <x v="2"/>
    <x v="2"/>
    <x v="528"/>
    <x v="0"/>
  </r>
  <r>
    <x v="1"/>
    <x v="1"/>
    <x v="19"/>
    <x v="0"/>
    <x v="0"/>
    <x v="0"/>
    <x v="1"/>
    <x v="0"/>
    <x v="529"/>
    <x v="1"/>
  </r>
  <r>
    <x v="0"/>
    <x v="0"/>
    <x v="21"/>
    <x v="0"/>
    <x v="0"/>
    <x v="0"/>
    <x v="3"/>
    <x v="1"/>
    <x v="530"/>
    <x v="2"/>
  </r>
  <r>
    <x v="0"/>
    <x v="0"/>
    <x v="0"/>
    <x v="1"/>
    <x v="2"/>
    <x v="0"/>
    <x v="1"/>
    <x v="1"/>
    <x v="13"/>
    <x v="8"/>
  </r>
  <r>
    <x v="1"/>
    <x v="1"/>
    <x v="1"/>
    <x v="0"/>
    <x v="0"/>
    <x v="0"/>
    <x v="1"/>
    <x v="1"/>
    <x v="531"/>
    <x v="2"/>
  </r>
  <r>
    <x v="1"/>
    <x v="1"/>
    <x v="7"/>
    <x v="1"/>
    <x v="0"/>
    <x v="0"/>
    <x v="3"/>
    <x v="1"/>
    <x v="532"/>
    <x v="12"/>
  </r>
  <r>
    <x v="1"/>
    <x v="1"/>
    <x v="28"/>
    <x v="1"/>
    <x v="0"/>
    <x v="0"/>
    <x v="0"/>
    <x v="2"/>
    <x v="533"/>
    <x v="21"/>
  </r>
  <r>
    <x v="1"/>
    <x v="1"/>
    <x v="21"/>
    <x v="0"/>
    <x v="0"/>
    <x v="0"/>
    <x v="1"/>
    <x v="0"/>
    <x v="534"/>
    <x v="4"/>
  </r>
  <r>
    <x v="1"/>
    <x v="1"/>
    <x v="13"/>
    <x v="0"/>
    <x v="1"/>
    <x v="0"/>
    <x v="1"/>
    <x v="1"/>
    <x v="535"/>
    <x v="12"/>
  </r>
  <r>
    <x v="0"/>
    <x v="0"/>
    <x v="2"/>
    <x v="0"/>
    <x v="0"/>
    <x v="1"/>
    <x v="0"/>
    <x v="0"/>
    <x v="536"/>
    <x v="4"/>
  </r>
  <r>
    <x v="1"/>
    <x v="1"/>
    <x v="9"/>
    <x v="0"/>
    <x v="1"/>
    <x v="2"/>
    <x v="1"/>
    <x v="0"/>
    <x v="537"/>
    <x v="4"/>
  </r>
  <r>
    <x v="0"/>
    <x v="0"/>
    <x v="28"/>
    <x v="1"/>
    <x v="0"/>
    <x v="0"/>
    <x v="1"/>
    <x v="3"/>
    <x v="538"/>
    <x v="0"/>
  </r>
  <r>
    <x v="1"/>
    <x v="1"/>
    <x v="25"/>
    <x v="0"/>
    <x v="0"/>
    <x v="1"/>
    <x v="0"/>
    <x v="3"/>
    <x v="539"/>
    <x v="5"/>
  </r>
  <r>
    <x v="0"/>
    <x v="0"/>
    <x v="25"/>
    <x v="0"/>
    <x v="2"/>
    <x v="0"/>
    <x v="0"/>
    <x v="3"/>
    <x v="540"/>
    <x v="4"/>
  </r>
  <r>
    <x v="0"/>
    <x v="0"/>
    <x v="27"/>
    <x v="1"/>
    <x v="0"/>
    <x v="2"/>
    <x v="3"/>
    <x v="1"/>
    <x v="541"/>
    <x v="4"/>
  </r>
  <r>
    <x v="1"/>
    <x v="1"/>
    <x v="16"/>
    <x v="0"/>
    <x v="0"/>
    <x v="0"/>
    <x v="1"/>
    <x v="0"/>
    <x v="542"/>
    <x v="2"/>
  </r>
  <r>
    <x v="0"/>
    <x v="0"/>
    <x v="19"/>
    <x v="0"/>
    <x v="0"/>
    <x v="0"/>
    <x v="2"/>
    <x v="2"/>
    <x v="383"/>
    <x v="4"/>
  </r>
  <r>
    <x v="0"/>
    <x v="0"/>
    <x v="33"/>
    <x v="0"/>
    <x v="0"/>
    <x v="0"/>
    <x v="0"/>
    <x v="3"/>
    <x v="543"/>
    <x v="1"/>
  </r>
  <r>
    <x v="1"/>
    <x v="1"/>
    <x v="13"/>
    <x v="1"/>
    <x v="0"/>
    <x v="0"/>
    <x v="1"/>
    <x v="0"/>
    <x v="544"/>
    <x v="1"/>
  </r>
  <r>
    <x v="1"/>
    <x v="1"/>
    <x v="27"/>
    <x v="1"/>
    <x v="1"/>
    <x v="2"/>
    <x v="1"/>
    <x v="0"/>
    <x v="545"/>
    <x v="4"/>
  </r>
  <r>
    <x v="0"/>
    <x v="0"/>
    <x v="41"/>
    <x v="0"/>
    <x v="0"/>
    <x v="0"/>
    <x v="1"/>
    <x v="2"/>
    <x v="72"/>
    <x v="6"/>
  </r>
  <r>
    <x v="0"/>
    <x v="0"/>
    <x v="15"/>
    <x v="1"/>
    <x v="2"/>
    <x v="2"/>
    <x v="0"/>
    <x v="2"/>
    <x v="546"/>
    <x v="4"/>
  </r>
  <r>
    <x v="0"/>
    <x v="0"/>
    <x v="1"/>
    <x v="1"/>
    <x v="1"/>
    <x v="0"/>
    <x v="1"/>
    <x v="0"/>
    <x v="547"/>
    <x v="7"/>
  </r>
  <r>
    <x v="0"/>
    <x v="0"/>
    <x v="21"/>
    <x v="0"/>
    <x v="1"/>
    <x v="0"/>
    <x v="1"/>
    <x v="1"/>
    <x v="548"/>
    <x v="8"/>
  </r>
  <r>
    <x v="0"/>
    <x v="0"/>
    <x v="9"/>
    <x v="1"/>
    <x v="0"/>
    <x v="0"/>
    <x v="1"/>
    <x v="2"/>
    <x v="549"/>
    <x v="7"/>
  </r>
  <r>
    <x v="0"/>
    <x v="0"/>
    <x v="21"/>
    <x v="1"/>
    <x v="0"/>
    <x v="0"/>
    <x v="1"/>
    <x v="1"/>
    <x v="550"/>
    <x v="2"/>
  </r>
  <r>
    <x v="0"/>
    <x v="0"/>
    <x v="24"/>
    <x v="1"/>
    <x v="0"/>
    <x v="0"/>
    <x v="0"/>
    <x v="2"/>
    <x v="551"/>
    <x v="4"/>
  </r>
  <r>
    <x v="1"/>
    <x v="1"/>
    <x v="21"/>
    <x v="0"/>
    <x v="0"/>
    <x v="0"/>
    <x v="1"/>
    <x v="1"/>
    <x v="552"/>
    <x v="5"/>
  </r>
  <r>
    <x v="0"/>
    <x v="0"/>
    <x v="21"/>
    <x v="0"/>
    <x v="1"/>
    <x v="0"/>
    <x v="1"/>
    <x v="2"/>
    <x v="553"/>
    <x v="4"/>
  </r>
  <r>
    <x v="1"/>
    <x v="1"/>
    <x v="22"/>
    <x v="0"/>
    <x v="0"/>
    <x v="0"/>
    <x v="1"/>
    <x v="1"/>
    <x v="554"/>
    <x v="12"/>
  </r>
  <r>
    <x v="0"/>
    <x v="0"/>
    <x v="2"/>
    <x v="0"/>
    <x v="1"/>
    <x v="0"/>
    <x v="1"/>
    <x v="1"/>
    <x v="555"/>
    <x v="2"/>
  </r>
  <r>
    <x v="0"/>
    <x v="0"/>
    <x v="15"/>
    <x v="1"/>
    <x v="0"/>
    <x v="2"/>
    <x v="1"/>
    <x v="2"/>
    <x v="556"/>
    <x v="8"/>
  </r>
  <r>
    <x v="1"/>
    <x v="1"/>
    <x v="24"/>
    <x v="0"/>
    <x v="1"/>
    <x v="2"/>
    <x v="1"/>
    <x v="1"/>
    <x v="557"/>
    <x v="5"/>
  </r>
  <r>
    <x v="0"/>
    <x v="0"/>
    <x v="29"/>
    <x v="1"/>
    <x v="2"/>
    <x v="1"/>
    <x v="0"/>
    <x v="2"/>
    <x v="558"/>
    <x v="2"/>
  </r>
  <r>
    <x v="1"/>
    <x v="1"/>
    <x v="39"/>
    <x v="1"/>
    <x v="0"/>
    <x v="2"/>
    <x v="1"/>
    <x v="0"/>
    <x v="391"/>
    <x v="12"/>
  </r>
  <r>
    <x v="0"/>
    <x v="0"/>
    <x v="16"/>
    <x v="0"/>
    <x v="0"/>
    <x v="2"/>
    <x v="1"/>
    <x v="0"/>
    <x v="559"/>
    <x v="8"/>
  </r>
  <r>
    <x v="0"/>
    <x v="0"/>
    <x v="40"/>
    <x v="0"/>
    <x v="1"/>
    <x v="0"/>
    <x v="1"/>
    <x v="0"/>
    <x v="560"/>
    <x v="2"/>
  </r>
  <r>
    <x v="1"/>
    <x v="1"/>
    <x v="36"/>
    <x v="0"/>
    <x v="1"/>
    <x v="0"/>
    <x v="1"/>
    <x v="0"/>
    <x v="561"/>
    <x v="12"/>
  </r>
  <r>
    <x v="1"/>
    <x v="1"/>
    <x v="10"/>
    <x v="0"/>
    <x v="0"/>
    <x v="0"/>
    <x v="1"/>
    <x v="0"/>
    <x v="562"/>
    <x v="2"/>
  </r>
  <r>
    <x v="0"/>
    <x v="0"/>
    <x v="26"/>
    <x v="1"/>
    <x v="1"/>
    <x v="0"/>
    <x v="1"/>
    <x v="0"/>
    <x v="563"/>
    <x v="2"/>
  </r>
  <r>
    <x v="0"/>
    <x v="0"/>
    <x v="18"/>
    <x v="1"/>
    <x v="0"/>
    <x v="2"/>
    <x v="0"/>
    <x v="3"/>
    <x v="564"/>
    <x v="4"/>
  </r>
  <r>
    <x v="0"/>
    <x v="0"/>
    <x v="16"/>
    <x v="1"/>
    <x v="1"/>
    <x v="0"/>
    <x v="2"/>
    <x v="2"/>
    <x v="565"/>
    <x v="21"/>
  </r>
  <r>
    <x v="1"/>
    <x v="1"/>
    <x v="39"/>
    <x v="1"/>
    <x v="1"/>
    <x v="2"/>
    <x v="1"/>
    <x v="1"/>
    <x v="566"/>
    <x v="4"/>
  </r>
  <r>
    <x v="1"/>
    <x v="1"/>
    <x v="34"/>
    <x v="0"/>
    <x v="2"/>
    <x v="0"/>
    <x v="0"/>
    <x v="0"/>
    <x v="567"/>
    <x v="4"/>
  </r>
  <r>
    <x v="1"/>
    <x v="1"/>
    <x v="11"/>
    <x v="1"/>
    <x v="1"/>
    <x v="0"/>
    <x v="3"/>
    <x v="1"/>
    <x v="568"/>
    <x v="0"/>
  </r>
  <r>
    <x v="1"/>
    <x v="1"/>
    <x v="27"/>
    <x v="1"/>
    <x v="0"/>
    <x v="2"/>
    <x v="1"/>
    <x v="0"/>
    <x v="569"/>
    <x v="4"/>
  </r>
  <r>
    <x v="1"/>
    <x v="1"/>
    <x v="16"/>
    <x v="0"/>
    <x v="1"/>
    <x v="0"/>
    <x v="1"/>
    <x v="1"/>
    <x v="570"/>
    <x v="4"/>
  </r>
  <r>
    <x v="1"/>
    <x v="1"/>
    <x v="13"/>
    <x v="0"/>
    <x v="0"/>
    <x v="0"/>
    <x v="1"/>
    <x v="2"/>
    <x v="571"/>
    <x v="12"/>
  </r>
  <r>
    <x v="0"/>
    <x v="0"/>
    <x v="11"/>
    <x v="0"/>
    <x v="0"/>
    <x v="1"/>
    <x v="1"/>
    <x v="2"/>
    <x v="572"/>
    <x v="4"/>
  </r>
  <r>
    <x v="0"/>
    <x v="0"/>
    <x v="3"/>
    <x v="1"/>
    <x v="0"/>
    <x v="0"/>
    <x v="1"/>
    <x v="1"/>
    <x v="573"/>
    <x v="10"/>
  </r>
  <r>
    <x v="1"/>
    <x v="1"/>
    <x v="22"/>
    <x v="1"/>
    <x v="0"/>
    <x v="0"/>
    <x v="1"/>
    <x v="1"/>
    <x v="574"/>
    <x v="8"/>
  </r>
  <r>
    <x v="1"/>
    <x v="1"/>
    <x v="19"/>
    <x v="1"/>
    <x v="1"/>
    <x v="1"/>
    <x v="1"/>
    <x v="1"/>
    <x v="575"/>
    <x v="4"/>
  </r>
  <r>
    <x v="1"/>
    <x v="1"/>
    <x v="7"/>
    <x v="1"/>
    <x v="2"/>
    <x v="0"/>
    <x v="1"/>
    <x v="2"/>
    <x v="576"/>
    <x v="5"/>
  </r>
  <r>
    <x v="0"/>
    <x v="0"/>
    <x v="27"/>
    <x v="1"/>
    <x v="0"/>
    <x v="0"/>
    <x v="1"/>
    <x v="3"/>
    <x v="327"/>
    <x v="9"/>
  </r>
  <r>
    <x v="0"/>
    <x v="0"/>
    <x v="1"/>
    <x v="0"/>
    <x v="0"/>
    <x v="0"/>
    <x v="2"/>
    <x v="0"/>
    <x v="577"/>
    <x v="4"/>
  </r>
  <r>
    <x v="0"/>
    <x v="0"/>
    <x v="44"/>
    <x v="0"/>
    <x v="2"/>
    <x v="0"/>
    <x v="1"/>
    <x v="2"/>
    <x v="578"/>
    <x v="4"/>
  </r>
  <r>
    <x v="1"/>
    <x v="1"/>
    <x v="30"/>
    <x v="1"/>
    <x v="0"/>
    <x v="1"/>
    <x v="3"/>
    <x v="1"/>
    <x v="579"/>
    <x v="5"/>
  </r>
  <r>
    <x v="0"/>
    <x v="0"/>
    <x v="24"/>
    <x v="0"/>
    <x v="0"/>
    <x v="0"/>
    <x v="1"/>
    <x v="2"/>
    <x v="580"/>
    <x v="12"/>
  </r>
  <r>
    <x v="0"/>
    <x v="0"/>
    <x v="3"/>
    <x v="0"/>
    <x v="0"/>
    <x v="1"/>
    <x v="0"/>
    <x v="2"/>
    <x v="581"/>
    <x v="7"/>
  </r>
  <r>
    <x v="1"/>
    <x v="1"/>
    <x v="1"/>
    <x v="1"/>
    <x v="0"/>
    <x v="0"/>
    <x v="3"/>
    <x v="0"/>
    <x v="582"/>
    <x v="2"/>
  </r>
  <r>
    <x v="1"/>
    <x v="1"/>
    <x v="14"/>
    <x v="1"/>
    <x v="1"/>
    <x v="1"/>
    <x v="3"/>
    <x v="3"/>
    <x v="133"/>
    <x v="9"/>
  </r>
  <r>
    <x v="0"/>
    <x v="0"/>
    <x v="28"/>
    <x v="1"/>
    <x v="0"/>
    <x v="0"/>
    <x v="2"/>
    <x v="0"/>
    <x v="583"/>
    <x v="21"/>
  </r>
  <r>
    <x v="0"/>
    <x v="0"/>
    <x v="1"/>
    <x v="1"/>
    <x v="0"/>
    <x v="2"/>
    <x v="1"/>
    <x v="0"/>
    <x v="584"/>
    <x v="4"/>
  </r>
  <r>
    <x v="1"/>
    <x v="1"/>
    <x v="1"/>
    <x v="1"/>
    <x v="0"/>
    <x v="0"/>
    <x v="1"/>
    <x v="2"/>
    <x v="585"/>
    <x v="12"/>
  </r>
  <r>
    <x v="0"/>
    <x v="0"/>
    <x v="14"/>
    <x v="0"/>
    <x v="2"/>
    <x v="0"/>
    <x v="0"/>
    <x v="3"/>
    <x v="586"/>
    <x v="1"/>
  </r>
  <r>
    <x v="0"/>
    <x v="0"/>
    <x v="21"/>
    <x v="0"/>
    <x v="2"/>
    <x v="1"/>
    <x v="0"/>
    <x v="3"/>
    <x v="587"/>
    <x v="11"/>
  </r>
  <r>
    <x v="0"/>
    <x v="0"/>
    <x v="25"/>
    <x v="0"/>
    <x v="0"/>
    <x v="2"/>
    <x v="1"/>
    <x v="0"/>
    <x v="588"/>
    <x v="0"/>
  </r>
  <r>
    <x v="1"/>
    <x v="1"/>
    <x v="40"/>
    <x v="1"/>
    <x v="0"/>
    <x v="2"/>
    <x v="3"/>
    <x v="1"/>
    <x v="589"/>
    <x v="6"/>
  </r>
  <r>
    <x v="0"/>
    <x v="0"/>
    <x v="2"/>
    <x v="0"/>
    <x v="1"/>
    <x v="0"/>
    <x v="1"/>
    <x v="2"/>
    <x v="590"/>
    <x v="2"/>
  </r>
  <r>
    <x v="0"/>
    <x v="0"/>
    <x v="21"/>
    <x v="0"/>
    <x v="0"/>
    <x v="0"/>
    <x v="1"/>
    <x v="1"/>
    <x v="591"/>
    <x v="21"/>
  </r>
  <r>
    <x v="1"/>
    <x v="1"/>
    <x v="11"/>
    <x v="0"/>
    <x v="0"/>
    <x v="0"/>
    <x v="1"/>
    <x v="2"/>
    <x v="592"/>
    <x v="12"/>
  </r>
  <r>
    <x v="1"/>
    <x v="1"/>
    <x v="41"/>
    <x v="0"/>
    <x v="0"/>
    <x v="0"/>
    <x v="0"/>
    <x v="2"/>
    <x v="593"/>
    <x v="1"/>
  </r>
  <r>
    <x v="0"/>
    <x v="0"/>
    <x v="1"/>
    <x v="1"/>
    <x v="0"/>
    <x v="2"/>
    <x v="1"/>
    <x v="0"/>
    <x v="594"/>
    <x v="2"/>
  </r>
  <r>
    <x v="1"/>
    <x v="1"/>
    <x v="43"/>
    <x v="0"/>
    <x v="0"/>
    <x v="1"/>
    <x v="1"/>
    <x v="0"/>
    <x v="595"/>
    <x v="12"/>
  </r>
  <r>
    <x v="0"/>
    <x v="0"/>
    <x v="5"/>
    <x v="0"/>
    <x v="0"/>
    <x v="0"/>
    <x v="0"/>
    <x v="2"/>
    <x v="596"/>
    <x v="7"/>
  </r>
  <r>
    <x v="0"/>
    <x v="0"/>
    <x v="33"/>
    <x v="0"/>
    <x v="0"/>
    <x v="0"/>
    <x v="1"/>
    <x v="3"/>
    <x v="597"/>
    <x v="0"/>
  </r>
  <r>
    <x v="1"/>
    <x v="1"/>
    <x v="28"/>
    <x v="0"/>
    <x v="0"/>
    <x v="0"/>
    <x v="3"/>
    <x v="1"/>
    <x v="598"/>
    <x v="8"/>
  </r>
  <r>
    <x v="0"/>
    <x v="0"/>
    <x v="16"/>
    <x v="0"/>
    <x v="0"/>
    <x v="0"/>
    <x v="2"/>
    <x v="2"/>
    <x v="599"/>
    <x v="3"/>
  </r>
  <r>
    <x v="0"/>
    <x v="0"/>
    <x v="48"/>
    <x v="0"/>
    <x v="1"/>
    <x v="0"/>
    <x v="0"/>
    <x v="2"/>
    <x v="78"/>
    <x v="8"/>
  </r>
  <r>
    <x v="0"/>
    <x v="0"/>
    <x v="7"/>
    <x v="1"/>
    <x v="0"/>
    <x v="0"/>
    <x v="1"/>
    <x v="0"/>
    <x v="600"/>
    <x v="4"/>
  </r>
  <r>
    <x v="1"/>
    <x v="1"/>
    <x v="12"/>
    <x v="0"/>
    <x v="0"/>
    <x v="0"/>
    <x v="1"/>
    <x v="0"/>
    <x v="541"/>
    <x v="12"/>
  </r>
  <r>
    <x v="0"/>
    <x v="0"/>
    <x v="27"/>
    <x v="0"/>
    <x v="0"/>
    <x v="0"/>
    <x v="0"/>
    <x v="3"/>
    <x v="601"/>
    <x v="7"/>
  </r>
  <r>
    <x v="1"/>
    <x v="1"/>
    <x v="50"/>
    <x v="1"/>
    <x v="0"/>
    <x v="2"/>
    <x v="1"/>
    <x v="2"/>
    <x v="602"/>
    <x v="8"/>
  </r>
  <r>
    <x v="1"/>
    <x v="1"/>
    <x v="8"/>
    <x v="1"/>
    <x v="1"/>
    <x v="0"/>
    <x v="1"/>
    <x v="1"/>
    <x v="603"/>
    <x v="4"/>
  </r>
  <r>
    <x v="0"/>
    <x v="0"/>
    <x v="36"/>
    <x v="0"/>
    <x v="0"/>
    <x v="0"/>
    <x v="1"/>
    <x v="2"/>
    <x v="45"/>
    <x v="2"/>
  </r>
  <r>
    <x v="0"/>
    <x v="0"/>
    <x v="7"/>
    <x v="1"/>
    <x v="0"/>
    <x v="0"/>
    <x v="2"/>
    <x v="2"/>
    <x v="604"/>
    <x v="4"/>
  </r>
  <r>
    <x v="0"/>
    <x v="0"/>
    <x v="40"/>
    <x v="0"/>
    <x v="0"/>
    <x v="0"/>
    <x v="1"/>
    <x v="2"/>
    <x v="605"/>
    <x v="11"/>
  </r>
  <r>
    <x v="0"/>
    <x v="0"/>
    <x v="19"/>
    <x v="1"/>
    <x v="0"/>
    <x v="0"/>
    <x v="1"/>
    <x v="2"/>
    <x v="606"/>
    <x v="2"/>
  </r>
  <r>
    <x v="1"/>
    <x v="1"/>
    <x v="15"/>
    <x v="0"/>
    <x v="0"/>
    <x v="0"/>
    <x v="1"/>
    <x v="0"/>
    <x v="607"/>
    <x v="3"/>
  </r>
  <r>
    <x v="1"/>
    <x v="1"/>
    <x v="21"/>
    <x v="1"/>
    <x v="2"/>
    <x v="0"/>
    <x v="1"/>
    <x v="0"/>
    <x v="608"/>
    <x v="12"/>
  </r>
  <r>
    <x v="0"/>
    <x v="0"/>
    <x v="41"/>
    <x v="0"/>
    <x v="1"/>
    <x v="0"/>
    <x v="1"/>
    <x v="1"/>
    <x v="609"/>
    <x v="7"/>
  </r>
  <r>
    <x v="1"/>
    <x v="1"/>
    <x v="34"/>
    <x v="0"/>
    <x v="2"/>
    <x v="0"/>
    <x v="3"/>
    <x v="2"/>
    <x v="610"/>
    <x v="7"/>
  </r>
  <r>
    <x v="0"/>
    <x v="0"/>
    <x v="24"/>
    <x v="0"/>
    <x v="0"/>
    <x v="0"/>
    <x v="1"/>
    <x v="2"/>
    <x v="611"/>
    <x v="4"/>
  </r>
  <r>
    <x v="0"/>
    <x v="0"/>
    <x v="11"/>
    <x v="0"/>
    <x v="2"/>
    <x v="0"/>
    <x v="1"/>
    <x v="0"/>
    <x v="612"/>
    <x v="12"/>
  </r>
  <r>
    <x v="1"/>
    <x v="1"/>
    <x v="21"/>
    <x v="0"/>
    <x v="0"/>
    <x v="2"/>
    <x v="0"/>
    <x v="2"/>
    <x v="613"/>
    <x v="5"/>
  </r>
  <r>
    <x v="0"/>
    <x v="0"/>
    <x v="11"/>
    <x v="0"/>
    <x v="0"/>
    <x v="0"/>
    <x v="1"/>
    <x v="0"/>
    <x v="614"/>
    <x v="6"/>
  </r>
  <r>
    <x v="1"/>
    <x v="1"/>
    <x v="15"/>
    <x v="1"/>
    <x v="0"/>
    <x v="0"/>
    <x v="2"/>
    <x v="2"/>
    <x v="615"/>
    <x v="2"/>
  </r>
  <r>
    <x v="1"/>
    <x v="1"/>
    <x v="41"/>
    <x v="0"/>
    <x v="0"/>
    <x v="1"/>
    <x v="1"/>
    <x v="3"/>
    <x v="616"/>
    <x v="4"/>
  </r>
  <r>
    <x v="1"/>
    <x v="1"/>
    <x v="34"/>
    <x v="0"/>
    <x v="1"/>
    <x v="2"/>
    <x v="1"/>
    <x v="0"/>
    <x v="617"/>
    <x v="2"/>
  </r>
  <r>
    <x v="0"/>
    <x v="0"/>
    <x v="30"/>
    <x v="0"/>
    <x v="2"/>
    <x v="1"/>
    <x v="1"/>
    <x v="0"/>
    <x v="618"/>
    <x v="1"/>
  </r>
  <r>
    <x v="1"/>
    <x v="1"/>
    <x v="25"/>
    <x v="0"/>
    <x v="1"/>
    <x v="0"/>
    <x v="1"/>
    <x v="1"/>
    <x v="619"/>
    <x v="2"/>
  </r>
  <r>
    <x v="1"/>
    <x v="1"/>
    <x v="3"/>
    <x v="0"/>
    <x v="0"/>
    <x v="0"/>
    <x v="1"/>
    <x v="0"/>
    <x v="620"/>
    <x v="4"/>
  </r>
  <r>
    <x v="1"/>
    <x v="1"/>
    <x v="18"/>
    <x v="0"/>
    <x v="2"/>
    <x v="0"/>
    <x v="3"/>
    <x v="1"/>
    <x v="621"/>
    <x v="5"/>
  </r>
  <r>
    <x v="0"/>
    <x v="0"/>
    <x v="5"/>
    <x v="0"/>
    <x v="0"/>
    <x v="0"/>
    <x v="1"/>
    <x v="2"/>
    <x v="622"/>
    <x v="4"/>
  </r>
  <r>
    <x v="0"/>
    <x v="0"/>
    <x v="1"/>
    <x v="0"/>
    <x v="0"/>
    <x v="1"/>
    <x v="1"/>
    <x v="0"/>
    <x v="623"/>
    <x v="19"/>
  </r>
  <r>
    <x v="1"/>
    <x v="1"/>
    <x v="33"/>
    <x v="0"/>
    <x v="1"/>
    <x v="0"/>
    <x v="1"/>
    <x v="1"/>
    <x v="624"/>
    <x v="2"/>
  </r>
  <r>
    <x v="0"/>
    <x v="0"/>
    <x v="25"/>
    <x v="0"/>
    <x v="0"/>
    <x v="0"/>
    <x v="0"/>
    <x v="2"/>
    <x v="625"/>
    <x v="1"/>
  </r>
  <r>
    <x v="0"/>
    <x v="0"/>
    <x v="7"/>
    <x v="1"/>
    <x v="0"/>
    <x v="0"/>
    <x v="1"/>
    <x v="1"/>
    <x v="626"/>
    <x v="6"/>
  </r>
  <r>
    <x v="0"/>
    <x v="0"/>
    <x v="33"/>
    <x v="0"/>
    <x v="0"/>
    <x v="0"/>
    <x v="1"/>
    <x v="1"/>
    <x v="627"/>
    <x v="12"/>
  </r>
  <r>
    <x v="0"/>
    <x v="0"/>
    <x v="27"/>
    <x v="0"/>
    <x v="0"/>
    <x v="2"/>
    <x v="1"/>
    <x v="3"/>
    <x v="628"/>
    <x v="2"/>
  </r>
  <r>
    <x v="1"/>
    <x v="1"/>
    <x v="27"/>
    <x v="0"/>
    <x v="0"/>
    <x v="0"/>
    <x v="0"/>
    <x v="0"/>
    <x v="629"/>
    <x v="2"/>
  </r>
  <r>
    <x v="0"/>
    <x v="0"/>
    <x v="30"/>
    <x v="0"/>
    <x v="0"/>
    <x v="0"/>
    <x v="1"/>
    <x v="2"/>
    <x v="22"/>
    <x v="21"/>
  </r>
  <r>
    <x v="0"/>
    <x v="0"/>
    <x v="5"/>
    <x v="0"/>
    <x v="2"/>
    <x v="0"/>
    <x v="1"/>
    <x v="1"/>
    <x v="630"/>
    <x v="0"/>
  </r>
  <r>
    <x v="0"/>
    <x v="0"/>
    <x v="30"/>
    <x v="1"/>
    <x v="1"/>
    <x v="0"/>
    <x v="1"/>
    <x v="3"/>
    <x v="631"/>
    <x v="0"/>
  </r>
  <r>
    <x v="0"/>
    <x v="0"/>
    <x v="21"/>
    <x v="0"/>
    <x v="2"/>
    <x v="0"/>
    <x v="1"/>
    <x v="2"/>
    <x v="632"/>
    <x v="4"/>
  </r>
  <r>
    <x v="0"/>
    <x v="0"/>
    <x v="19"/>
    <x v="0"/>
    <x v="0"/>
    <x v="0"/>
    <x v="2"/>
    <x v="1"/>
    <x v="633"/>
    <x v="6"/>
  </r>
  <r>
    <x v="0"/>
    <x v="0"/>
    <x v="21"/>
    <x v="1"/>
    <x v="0"/>
    <x v="0"/>
    <x v="1"/>
    <x v="2"/>
    <x v="634"/>
    <x v="1"/>
  </r>
  <r>
    <x v="1"/>
    <x v="1"/>
    <x v="46"/>
    <x v="0"/>
    <x v="0"/>
    <x v="2"/>
    <x v="1"/>
    <x v="0"/>
    <x v="635"/>
    <x v="2"/>
  </r>
  <r>
    <x v="0"/>
    <x v="0"/>
    <x v="36"/>
    <x v="0"/>
    <x v="0"/>
    <x v="0"/>
    <x v="1"/>
    <x v="3"/>
    <x v="446"/>
    <x v="6"/>
  </r>
  <r>
    <x v="0"/>
    <x v="0"/>
    <x v="21"/>
    <x v="0"/>
    <x v="1"/>
    <x v="0"/>
    <x v="3"/>
    <x v="2"/>
    <x v="636"/>
    <x v="4"/>
  </r>
  <r>
    <x v="0"/>
    <x v="0"/>
    <x v="13"/>
    <x v="0"/>
    <x v="0"/>
    <x v="0"/>
    <x v="3"/>
    <x v="2"/>
    <x v="637"/>
    <x v="5"/>
  </r>
  <r>
    <x v="0"/>
    <x v="0"/>
    <x v="18"/>
    <x v="0"/>
    <x v="2"/>
    <x v="0"/>
    <x v="1"/>
    <x v="2"/>
    <x v="638"/>
    <x v="11"/>
  </r>
  <r>
    <x v="0"/>
    <x v="0"/>
    <x v="9"/>
    <x v="0"/>
    <x v="0"/>
    <x v="0"/>
    <x v="2"/>
    <x v="2"/>
    <x v="639"/>
    <x v="0"/>
  </r>
  <r>
    <x v="1"/>
    <x v="1"/>
    <x v="33"/>
    <x v="0"/>
    <x v="1"/>
    <x v="0"/>
    <x v="2"/>
    <x v="2"/>
    <x v="640"/>
    <x v="21"/>
  </r>
  <r>
    <x v="0"/>
    <x v="0"/>
    <x v="15"/>
    <x v="1"/>
    <x v="2"/>
    <x v="2"/>
    <x v="1"/>
    <x v="2"/>
    <x v="641"/>
    <x v="6"/>
  </r>
  <r>
    <x v="0"/>
    <x v="0"/>
    <x v="24"/>
    <x v="0"/>
    <x v="0"/>
    <x v="0"/>
    <x v="1"/>
    <x v="2"/>
    <x v="642"/>
    <x v="4"/>
  </r>
  <r>
    <x v="1"/>
    <x v="1"/>
    <x v="9"/>
    <x v="0"/>
    <x v="0"/>
    <x v="0"/>
    <x v="3"/>
    <x v="1"/>
    <x v="643"/>
    <x v="31"/>
  </r>
  <r>
    <x v="0"/>
    <x v="0"/>
    <x v="48"/>
    <x v="0"/>
    <x v="1"/>
    <x v="2"/>
    <x v="1"/>
    <x v="0"/>
    <x v="557"/>
    <x v="4"/>
  </r>
  <r>
    <x v="0"/>
    <x v="0"/>
    <x v="15"/>
    <x v="1"/>
    <x v="0"/>
    <x v="0"/>
    <x v="1"/>
    <x v="2"/>
    <x v="644"/>
    <x v="12"/>
  </r>
  <r>
    <x v="0"/>
    <x v="0"/>
    <x v="37"/>
    <x v="1"/>
    <x v="0"/>
    <x v="0"/>
    <x v="1"/>
    <x v="2"/>
    <x v="645"/>
    <x v="0"/>
  </r>
  <r>
    <x v="0"/>
    <x v="0"/>
    <x v="25"/>
    <x v="0"/>
    <x v="0"/>
    <x v="1"/>
    <x v="0"/>
    <x v="2"/>
    <x v="646"/>
    <x v="2"/>
  </r>
  <r>
    <x v="0"/>
    <x v="0"/>
    <x v="24"/>
    <x v="0"/>
    <x v="0"/>
    <x v="0"/>
    <x v="1"/>
    <x v="2"/>
    <x v="220"/>
    <x v="7"/>
  </r>
  <r>
    <x v="0"/>
    <x v="0"/>
    <x v="36"/>
    <x v="0"/>
    <x v="0"/>
    <x v="1"/>
    <x v="1"/>
    <x v="2"/>
    <x v="647"/>
    <x v="4"/>
  </r>
  <r>
    <x v="0"/>
    <x v="0"/>
    <x v="13"/>
    <x v="0"/>
    <x v="1"/>
    <x v="0"/>
    <x v="3"/>
    <x v="1"/>
    <x v="648"/>
    <x v="5"/>
  </r>
  <r>
    <x v="0"/>
    <x v="0"/>
    <x v="19"/>
    <x v="0"/>
    <x v="0"/>
    <x v="1"/>
    <x v="0"/>
    <x v="2"/>
    <x v="649"/>
    <x v="11"/>
  </r>
  <r>
    <x v="0"/>
    <x v="0"/>
    <x v="21"/>
    <x v="0"/>
    <x v="0"/>
    <x v="0"/>
    <x v="0"/>
    <x v="3"/>
    <x v="650"/>
    <x v="9"/>
  </r>
  <r>
    <x v="0"/>
    <x v="0"/>
    <x v="22"/>
    <x v="0"/>
    <x v="0"/>
    <x v="1"/>
    <x v="3"/>
    <x v="1"/>
    <x v="651"/>
    <x v="5"/>
  </r>
  <r>
    <x v="0"/>
    <x v="0"/>
    <x v="5"/>
    <x v="0"/>
    <x v="0"/>
    <x v="0"/>
    <x v="3"/>
    <x v="2"/>
    <x v="652"/>
    <x v="8"/>
  </r>
  <r>
    <x v="0"/>
    <x v="0"/>
    <x v="13"/>
    <x v="0"/>
    <x v="0"/>
    <x v="0"/>
    <x v="2"/>
    <x v="0"/>
    <x v="653"/>
    <x v="2"/>
  </r>
  <r>
    <x v="0"/>
    <x v="0"/>
    <x v="8"/>
    <x v="0"/>
    <x v="0"/>
    <x v="0"/>
    <x v="1"/>
    <x v="0"/>
    <x v="654"/>
    <x v="7"/>
  </r>
  <r>
    <x v="0"/>
    <x v="0"/>
    <x v="8"/>
    <x v="1"/>
    <x v="1"/>
    <x v="0"/>
    <x v="3"/>
    <x v="1"/>
    <x v="510"/>
    <x v="7"/>
  </r>
  <r>
    <x v="0"/>
    <x v="0"/>
    <x v="28"/>
    <x v="0"/>
    <x v="0"/>
    <x v="0"/>
    <x v="3"/>
    <x v="1"/>
    <x v="655"/>
    <x v="4"/>
  </r>
  <r>
    <x v="0"/>
    <x v="0"/>
    <x v="12"/>
    <x v="0"/>
    <x v="1"/>
    <x v="0"/>
    <x v="0"/>
    <x v="0"/>
    <x v="656"/>
    <x v="0"/>
  </r>
  <r>
    <x v="0"/>
    <x v="0"/>
    <x v="7"/>
    <x v="0"/>
    <x v="0"/>
    <x v="0"/>
    <x v="1"/>
    <x v="2"/>
    <x v="657"/>
    <x v="4"/>
  </r>
  <r>
    <x v="0"/>
    <x v="0"/>
    <x v="30"/>
    <x v="0"/>
    <x v="0"/>
    <x v="2"/>
    <x v="2"/>
    <x v="2"/>
    <x v="340"/>
    <x v="0"/>
  </r>
  <r>
    <x v="0"/>
    <x v="0"/>
    <x v="28"/>
    <x v="0"/>
    <x v="0"/>
    <x v="0"/>
    <x v="1"/>
    <x v="1"/>
    <x v="658"/>
    <x v="2"/>
  </r>
  <r>
    <x v="0"/>
    <x v="0"/>
    <x v="41"/>
    <x v="1"/>
    <x v="2"/>
    <x v="0"/>
    <x v="1"/>
    <x v="2"/>
    <x v="659"/>
    <x v="2"/>
  </r>
  <r>
    <x v="0"/>
    <x v="0"/>
    <x v="9"/>
    <x v="0"/>
    <x v="0"/>
    <x v="0"/>
    <x v="1"/>
    <x v="2"/>
    <x v="660"/>
    <x v="12"/>
  </r>
  <r>
    <x v="0"/>
    <x v="0"/>
    <x v="34"/>
    <x v="0"/>
    <x v="2"/>
    <x v="2"/>
    <x v="1"/>
    <x v="3"/>
    <x v="661"/>
    <x v="7"/>
  </r>
  <r>
    <x v="1"/>
    <x v="1"/>
    <x v="28"/>
    <x v="1"/>
    <x v="1"/>
    <x v="2"/>
    <x v="2"/>
    <x v="2"/>
    <x v="662"/>
    <x v="2"/>
  </r>
  <r>
    <x v="1"/>
    <x v="1"/>
    <x v="31"/>
    <x v="0"/>
    <x v="0"/>
    <x v="1"/>
    <x v="1"/>
    <x v="0"/>
    <x v="663"/>
    <x v="1"/>
  </r>
  <r>
    <x v="0"/>
    <x v="0"/>
    <x v="36"/>
    <x v="1"/>
    <x v="0"/>
    <x v="1"/>
    <x v="3"/>
    <x v="3"/>
    <x v="664"/>
    <x v="4"/>
  </r>
  <r>
    <x v="0"/>
    <x v="0"/>
    <x v="33"/>
    <x v="0"/>
    <x v="0"/>
    <x v="0"/>
    <x v="3"/>
    <x v="1"/>
    <x v="665"/>
    <x v="6"/>
  </r>
  <r>
    <x v="0"/>
    <x v="0"/>
    <x v="11"/>
    <x v="1"/>
    <x v="0"/>
    <x v="0"/>
    <x v="1"/>
    <x v="1"/>
    <x v="666"/>
    <x v="15"/>
  </r>
  <r>
    <x v="0"/>
    <x v="0"/>
    <x v="5"/>
    <x v="1"/>
    <x v="0"/>
    <x v="1"/>
    <x v="2"/>
    <x v="2"/>
    <x v="667"/>
    <x v="7"/>
  </r>
  <r>
    <x v="1"/>
    <x v="1"/>
    <x v="9"/>
    <x v="0"/>
    <x v="0"/>
    <x v="0"/>
    <x v="3"/>
    <x v="1"/>
    <x v="668"/>
    <x v="1"/>
  </r>
  <r>
    <x v="1"/>
    <x v="1"/>
    <x v="8"/>
    <x v="1"/>
    <x v="0"/>
    <x v="2"/>
    <x v="1"/>
    <x v="1"/>
    <x v="669"/>
    <x v="2"/>
  </r>
  <r>
    <x v="0"/>
    <x v="0"/>
    <x v="8"/>
    <x v="1"/>
    <x v="0"/>
    <x v="0"/>
    <x v="1"/>
    <x v="1"/>
    <x v="670"/>
    <x v="8"/>
  </r>
  <r>
    <x v="0"/>
    <x v="0"/>
    <x v="25"/>
    <x v="0"/>
    <x v="1"/>
    <x v="0"/>
    <x v="1"/>
    <x v="1"/>
    <x v="671"/>
    <x v="8"/>
  </r>
  <r>
    <x v="0"/>
    <x v="0"/>
    <x v="11"/>
    <x v="0"/>
    <x v="2"/>
    <x v="0"/>
    <x v="2"/>
    <x v="2"/>
    <x v="672"/>
    <x v="12"/>
  </r>
  <r>
    <x v="1"/>
    <x v="1"/>
    <x v="5"/>
    <x v="1"/>
    <x v="0"/>
    <x v="1"/>
    <x v="1"/>
    <x v="0"/>
    <x v="673"/>
    <x v="0"/>
  </r>
  <r>
    <x v="0"/>
    <x v="0"/>
    <x v="31"/>
    <x v="0"/>
    <x v="2"/>
    <x v="0"/>
    <x v="0"/>
    <x v="2"/>
    <x v="674"/>
    <x v="21"/>
  </r>
  <r>
    <x v="0"/>
    <x v="0"/>
    <x v="8"/>
    <x v="0"/>
    <x v="1"/>
    <x v="0"/>
    <x v="1"/>
    <x v="0"/>
    <x v="675"/>
    <x v="8"/>
  </r>
  <r>
    <x v="1"/>
    <x v="1"/>
    <x v="21"/>
    <x v="0"/>
    <x v="2"/>
    <x v="0"/>
    <x v="1"/>
    <x v="1"/>
    <x v="676"/>
    <x v="11"/>
  </r>
  <r>
    <x v="0"/>
    <x v="0"/>
    <x v="20"/>
    <x v="0"/>
    <x v="0"/>
    <x v="0"/>
    <x v="0"/>
    <x v="2"/>
    <x v="677"/>
    <x v="6"/>
  </r>
  <r>
    <x v="0"/>
    <x v="0"/>
    <x v="34"/>
    <x v="0"/>
    <x v="0"/>
    <x v="0"/>
    <x v="0"/>
    <x v="2"/>
    <x v="469"/>
    <x v="6"/>
  </r>
  <r>
    <x v="0"/>
    <x v="0"/>
    <x v="11"/>
    <x v="0"/>
    <x v="2"/>
    <x v="1"/>
    <x v="1"/>
    <x v="2"/>
    <x v="678"/>
    <x v="12"/>
  </r>
  <r>
    <x v="0"/>
    <x v="0"/>
    <x v="13"/>
    <x v="0"/>
    <x v="0"/>
    <x v="0"/>
    <x v="0"/>
    <x v="3"/>
    <x v="679"/>
    <x v="4"/>
  </r>
  <r>
    <x v="0"/>
    <x v="0"/>
    <x v="13"/>
    <x v="0"/>
    <x v="0"/>
    <x v="0"/>
    <x v="3"/>
    <x v="1"/>
    <x v="680"/>
    <x v="18"/>
  </r>
  <r>
    <x v="1"/>
    <x v="1"/>
    <x v="19"/>
    <x v="0"/>
    <x v="2"/>
    <x v="0"/>
    <x v="1"/>
    <x v="3"/>
    <x v="681"/>
    <x v="8"/>
  </r>
  <r>
    <x v="1"/>
    <x v="1"/>
    <x v="9"/>
    <x v="1"/>
    <x v="0"/>
    <x v="2"/>
    <x v="2"/>
    <x v="1"/>
    <x v="241"/>
    <x v="0"/>
  </r>
  <r>
    <x v="1"/>
    <x v="1"/>
    <x v="9"/>
    <x v="1"/>
    <x v="1"/>
    <x v="0"/>
    <x v="1"/>
    <x v="0"/>
    <x v="682"/>
    <x v="2"/>
  </r>
  <r>
    <x v="0"/>
    <x v="0"/>
    <x v="35"/>
    <x v="1"/>
    <x v="1"/>
    <x v="0"/>
    <x v="2"/>
    <x v="1"/>
    <x v="683"/>
    <x v="8"/>
  </r>
  <r>
    <x v="1"/>
    <x v="1"/>
    <x v="40"/>
    <x v="1"/>
    <x v="0"/>
    <x v="2"/>
    <x v="1"/>
    <x v="2"/>
    <x v="684"/>
    <x v="15"/>
  </r>
  <r>
    <x v="0"/>
    <x v="0"/>
    <x v="33"/>
    <x v="1"/>
    <x v="1"/>
    <x v="0"/>
    <x v="2"/>
    <x v="2"/>
    <x v="685"/>
    <x v="0"/>
  </r>
  <r>
    <x v="0"/>
    <x v="0"/>
    <x v="36"/>
    <x v="0"/>
    <x v="1"/>
    <x v="0"/>
    <x v="2"/>
    <x v="2"/>
    <x v="686"/>
    <x v="7"/>
  </r>
  <r>
    <x v="1"/>
    <x v="1"/>
    <x v="8"/>
    <x v="1"/>
    <x v="0"/>
    <x v="2"/>
    <x v="1"/>
    <x v="0"/>
    <x v="687"/>
    <x v="12"/>
  </r>
  <r>
    <x v="1"/>
    <x v="1"/>
    <x v="52"/>
    <x v="1"/>
    <x v="0"/>
    <x v="2"/>
    <x v="1"/>
    <x v="1"/>
    <x v="688"/>
    <x v="1"/>
  </r>
  <r>
    <x v="0"/>
    <x v="0"/>
    <x v="16"/>
    <x v="0"/>
    <x v="0"/>
    <x v="0"/>
    <x v="2"/>
    <x v="3"/>
    <x v="327"/>
    <x v="4"/>
  </r>
  <r>
    <x v="0"/>
    <x v="0"/>
    <x v="24"/>
    <x v="0"/>
    <x v="0"/>
    <x v="0"/>
    <x v="1"/>
    <x v="1"/>
    <x v="689"/>
    <x v="4"/>
  </r>
  <r>
    <x v="1"/>
    <x v="1"/>
    <x v="40"/>
    <x v="0"/>
    <x v="1"/>
    <x v="2"/>
    <x v="1"/>
    <x v="0"/>
    <x v="690"/>
    <x v="4"/>
  </r>
  <r>
    <x v="0"/>
    <x v="0"/>
    <x v="12"/>
    <x v="1"/>
    <x v="1"/>
    <x v="0"/>
    <x v="1"/>
    <x v="1"/>
    <x v="691"/>
    <x v="16"/>
  </r>
  <r>
    <x v="0"/>
    <x v="0"/>
    <x v="7"/>
    <x v="1"/>
    <x v="0"/>
    <x v="2"/>
    <x v="2"/>
    <x v="2"/>
    <x v="692"/>
    <x v="4"/>
  </r>
  <r>
    <x v="0"/>
    <x v="0"/>
    <x v="25"/>
    <x v="1"/>
    <x v="0"/>
    <x v="0"/>
    <x v="1"/>
    <x v="2"/>
    <x v="693"/>
    <x v="23"/>
  </r>
  <r>
    <x v="0"/>
    <x v="0"/>
    <x v="28"/>
    <x v="1"/>
    <x v="2"/>
    <x v="0"/>
    <x v="0"/>
    <x v="3"/>
    <x v="694"/>
    <x v="5"/>
  </r>
  <r>
    <x v="1"/>
    <x v="1"/>
    <x v="27"/>
    <x v="1"/>
    <x v="2"/>
    <x v="2"/>
    <x v="1"/>
    <x v="1"/>
    <x v="695"/>
    <x v="4"/>
  </r>
  <r>
    <x v="0"/>
    <x v="0"/>
    <x v="5"/>
    <x v="0"/>
    <x v="1"/>
    <x v="0"/>
    <x v="3"/>
    <x v="0"/>
    <x v="696"/>
    <x v="12"/>
  </r>
  <r>
    <x v="0"/>
    <x v="0"/>
    <x v="3"/>
    <x v="0"/>
    <x v="2"/>
    <x v="0"/>
    <x v="1"/>
    <x v="2"/>
    <x v="697"/>
    <x v="0"/>
  </r>
  <r>
    <x v="1"/>
    <x v="1"/>
    <x v="15"/>
    <x v="1"/>
    <x v="1"/>
    <x v="2"/>
    <x v="3"/>
    <x v="1"/>
    <x v="698"/>
    <x v="6"/>
  </r>
  <r>
    <x v="0"/>
    <x v="0"/>
    <x v="11"/>
    <x v="0"/>
    <x v="0"/>
    <x v="0"/>
    <x v="3"/>
    <x v="0"/>
    <x v="699"/>
    <x v="4"/>
  </r>
  <r>
    <x v="0"/>
    <x v="0"/>
    <x v="27"/>
    <x v="0"/>
    <x v="1"/>
    <x v="0"/>
    <x v="1"/>
    <x v="1"/>
    <x v="700"/>
    <x v="9"/>
  </r>
  <r>
    <x v="0"/>
    <x v="0"/>
    <x v="33"/>
    <x v="0"/>
    <x v="0"/>
    <x v="0"/>
    <x v="0"/>
    <x v="2"/>
    <x v="701"/>
    <x v="21"/>
  </r>
  <r>
    <x v="0"/>
    <x v="0"/>
    <x v="1"/>
    <x v="0"/>
    <x v="0"/>
    <x v="0"/>
    <x v="2"/>
    <x v="0"/>
    <x v="702"/>
    <x v="4"/>
  </r>
  <r>
    <x v="0"/>
    <x v="0"/>
    <x v="22"/>
    <x v="0"/>
    <x v="2"/>
    <x v="0"/>
    <x v="0"/>
    <x v="0"/>
    <x v="703"/>
    <x v="27"/>
  </r>
  <r>
    <x v="0"/>
    <x v="0"/>
    <x v="7"/>
    <x v="0"/>
    <x v="1"/>
    <x v="0"/>
    <x v="1"/>
    <x v="0"/>
    <x v="704"/>
    <x v="25"/>
  </r>
  <r>
    <x v="0"/>
    <x v="0"/>
    <x v="27"/>
    <x v="1"/>
    <x v="0"/>
    <x v="2"/>
    <x v="1"/>
    <x v="0"/>
    <x v="705"/>
    <x v="7"/>
  </r>
  <r>
    <x v="1"/>
    <x v="1"/>
    <x v="25"/>
    <x v="1"/>
    <x v="1"/>
    <x v="0"/>
    <x v="1"/>
    <x v="0"/>
    <x v="706"/>
    <x v="2"/>
  </r>
  <r>
    <x v="0"/>
    <x v="0"/>
    <x v="15"/>
    <x v="0"/>
    <x v="0"/>
    <x v="0"/>
    <x v="0"/>
    <x v="2"/>
    <x v="707"/>
    <x v="21"/>
  </r>
  <r>
    <x v="0"/>
    <x v="0"/>
    <x v="24"/>
    <x v="0"/>
    <x v="0"/>
    <x v="0"/>
    <x v="1"/>
    <x v="2"/>
    <x v="708"/>
    <x v="7"/>
  </r>
  <r>
    <x v="0"/>
    <x v="0"/>
    <x v="2"/>
    <x v="1"/>
    <x v="0"/>
    <x v="0"/>
    <x v="1"/>
    <x v="0"/>
    <x v="709"/>
    <x v="0"/>
  </r>
  <r>
    <x v="1"/>
    <x v="1"/>
    <x v="27"/>
    <x v="1"/>
    <x v="1"/>
    <x v="0"/>
    <x v="1"/>
    <x v="0"/>
    <x v="710"/>
    <x v="12"/>
  </r>
  <r>
    <x v="0"/>
    <x v="0"/>
    <x v="27"/>
    <x v="1"/>
    <x v="1"/>
    <x v="2"/>
    <x v="3"/>
    <x v="1"/>
    <x v="711"/>
    <x v="2"/>
  </r>
  <r>
    <x v="0"/>
    <x v="0"/>
    <x v="8"/>
    <x v="1"/>
    <x v="0"/>
    <x v="0"/>
    <x v="1"/>
    <x v="2"/>
    <x v="712"/>
    <x v="6"/>
  </r>
  <r>
    <x v="1"/>
    <x v="1"/>
    <x v="47"/>
    <x v="0"/>
    <x v="0"/>
    <x v="1"/>
    <x v="2"/>
    <x v="2"/>
    <x v="713"/>
    <x v="2"/>
  </r>
  <r>
    <x v="1"/>
    <x v="1"/>
    <x v="11"/>
    <x v="1"/>
    <x v="0"/>
    <x v="2"/>
    <x v="0"/>
    <x v="0"/>
    <x v="714"/>
    <x v="4"/>
  </r>
  <r>
    <x v="0"/>
    <x v="0"/>
    <x v="44"/>
    <x v="0"/>
    <x v="2"/>
    <x v="0"/>
    <x v="1"/>
    <x v="3"/>
    <x v="715"/>
    <x v="0"/>
  </r>
  <r>
    <x v="1"/>
    <x v="1"/>
    <x v="17"/>
    <x v="0"/>
    <x v="0"/>
    <x v="1"/>
    <x v="0"/>
    <x v="3"/>
    <x v="716"/>
    <x v="7"/>
  </r>
  <r>
    <x v="0"/>
    <x v="0"/>
    <x v="13"/>
    <x v="0"/>
    <x v="0"/>
    <x v="0"/>
    <x v="1"/>
    <x v="2"/>
    <x v="45"/>
    <x v="4"/>
  </r>
  <r>
    <x v="1"/>
    <x v="1"/>
    <x v="5"/>
    <x v="0"/>
    <x v="0"/>
    <x v="0"/>
    <x v="1"/>
    <x v="0"/>
    <x v="717"/>
    <x v="2"/>
  </r>
  <r>
    <x v="0"/>
    <x v="0"/>
    <x v="52"/>
    <x v="1"/>
    <x v="0"/>
    <x v="0"/>
    <x v="0"/>
    <x v="2"/>
    <x v="718"/>
    <x v="7"/>
  </r>
  <r>
    <x v="1"/>
    <x v="1"/>
    <x v="9"/>
    <x v="1"/>
    <x v="0"/>
    <x v="2"/>
    <x v="1"/>
    <x v="0"/>
    <x v="719"/>
    <x v="12"/>
  </r>
  <r>
    <x v="0"/>
    <x v="0"/>
    <x v="9"/>
    <x v="0"/>
    <x v="1"/>
    <x v="0"/>
    <x v="1"/>
    <x v="0"/>
    <x v="720"/>
    <x v="2"/>
  </r>
  <r>
    <x v="1"/>
    <x v="1"/>
    <x v="22"/>
    <x v="0"/>
    <x v="2"/>
    <x v="1"/>
    <x v="0"/>
    <x v="2"/>
    <x v="721"/>
    <x v="21"/>
  </r>
  <r>
    <x v="0"/>
    <x v="0"/>
    <x v="21"/>
    <x v="0"/>
    <x v="0"/>
    <x v="0"/>
    <x v="3"/>
    <x v="2"/>
    <x v="722"/>
    <x v="4"/>
  </r>
  <r>
    <x v="0"/>
    <x v="0"/>
    <x v="34"/>
    <x v="0"/>
    <x v="1"/>
    <x v="0"/>
    <x v="1"/>
    <x v="1"/>
    <x v="723"/>
    <x v="2"/>
  </r>
  <r>
    <x v="1"/>
    <x v="1"/>
    <x v="13"/>
    <x v="0"/>
    <x v="1"/>
    <x v="0"/>
    <x v="1"/>
    <x v="0"/>
    <x v="724"/>
    <x v="6"/>
  </r>
  <r>
    <x v="0"/>
    <x v="0"/>
    <x v="13"/>
    <x v="1"/>
    <x v="0"/>
    <x v="2"/>
    <x v="0"/>
    <x v="2"/>
    <x v="725"/>
    <x v="9"/>
  </r>
  <r>
    <x v="0"/>
    <x v="0"/>
    <x v="7"/>
    <x v="0"/>
    <x v="0"/>
    <x v="2"/>
    <x v="1"/>
    <x v="1"/>
    <x v="91"/>
    <x v="2"/>
  </r>
  <r>
    <x v="0"/>
    <x v="0"/>
    <x v="20"/>
    <x v="0"/>
    <x v="1"/>
    <x v="0"/>
    <x v="1"/>
    <x v="2"/>
    <x v="726"/>
    <x v="2"/>
  </r>
  <r>
    <x v="0"/>
    <x v="0"/>
    <x v="15"/>
    <x v="1"/>
    <x v="0"/>
    <x v="2"/>
    <x v="0"/>
    <x v="0"/>
    <x v="727"/>
    <x v="4"/>
  </r>
  <r>
    <x v="1"/>
    <x v="1"/>
    <x v="8"/>
    <x v="1"/>
    <x v="2"/>
    <x v="0"/>
    <x v="1"/>
    <x v="0"/>
    <x v="728"/>
    <x v="5"/>
  </r>
  <r>
    <x v="0"/>
    <x v="0"/>
    <x v="16"/>
    <x v="0"/>
    <x v="2"/>
    <x v="0"/>
    <x v="1"/>
    <x v="2"/>
    <x v="729"/>
    <x v="21"/>
  </r>
  <r>
    <x v="0"/>
    <x v="0"/>
    <x v="29"/>
    <x v="0"/>
    <x v="0"/>
    <x v="0"/>
    <x v="3"/>
    <x v="2"/>
    <x v="730"/>
    <x v="4"/>
  </r>
  <r>
    <x v="0"/>
    <x v="0"/>
    <x v="35"/>
    <x v="0"/>
    <x v="2"/>
    <x v="1"/>
    <x v="2"/>
    <x v="3"/>
    <x v="731"/>
    <x v="2"/>
  </r>
  <r>
    <x v="1"/>
    <x v="1"/>
    <x v="8"/>
    <x v="1"/>
    <x v="0"/>
    <x v="2"/>
    <x v="0"/>
    <x v="0"/>
    <x v="732"/>
    <x v="4"/>
  </r>
  <r>
    <x v="0"/>
    <x v="0"/>
    <x v="25"/>
    <x v="0"/>
    <x v="0"/>
    <x v="0"/>
    <x v="1"/>
    <x v="2"/>
    <x v="733"/>
    <x v="5"/>
  </r>
  <r>
    <x v="0"/>
    <x v="0"/>
    <x v="8"/>
    <x v="1"/>
    <x v="0"/>
    <x v="0"/>
    <x v="1"/>
    <x v="0"/>
    <x v="734"/>
    <x v="12"/>
  </r>
  <r>
    <x v="0"/>
    <x v="0"/>
    <x v="41"/>
    <x v="0"/>
    <x v="2"/>
    <x v="0"/>
    <x v="2"/>
    <x v="2"/>
    <x v="735"/>
    <x v="5"/>
  </r>
  <r>
    <x v="0"/>
    <x v="0"/>
    <x v="0"/>
    <x v="1"/>
    <x v="0"/>
    <x v="0"/>
    <x v="1"/>
    <x v="1"/>
    <x v="736"/>
    <x v="12"/>
  </r>
  <r>
    <x v="1"/>
    <x v="1"/>
    <x v="8"/>
    <x v="0"/>
    <x v="0"/>
    <x v="0"/>
    <x v="1"/>
    <x v="1"/>
    <x v="737"/>
    <x v="27"/>
  </r>
  <r>
    <x v="0"/>
    <x v="0"/>
    <x v="10"/>
    <x v="0"/>
    <x v="0"/>
    <x v="0"/>
    <x v="2"/>
    <x v="2"/>
    <x v="738"/>
    <x v="4"/>
  </r>
  <r>
    <x v="0"/>
    <x v="0"/>
    <x v="13"/>
    <x v="0"/>
    <x v="1"/>
    <x v="0"/>
    <x v="1"/>
    <x v="1"/>
    <x v="107"/>
    <x v="2"/>
  </r>
  <r>
    <x v="1"/>
    <x v="1"/>
    <x v="27"/>
    <x v="1"/>
    <x v="1"/>
    <x v="0"/>
    <x v="3"/>
    <x v="1"/>
    <x v="739"/>
    <x v="2"/>
  </r>
  <r>
    <x v="0"/>
    <x v="0"/>
    <x v="10"/>
    <x v="0"/>
    <x v="2"/>
    <x v="0"/>
    <x v="0"/>
    <x v="3"/>
    <x v="55"/>
    <x v="18"/>
  </r>
  <r>
    <x v="0"/>
    <x v="0"/>
    <x v="5"/>
    <x v="0"/>
    <x v="1"/>
    <x v="0"/>
    <x v="2"/>
    <x v="1"/>
    <x v="740"/>
    <x v="12"/>
  </r>
  <r>
    <x v="0"/>
    <x v="0"/>
    <x v="34"/>
    <x v="0"/>
    <x v="0"/>
    <x v="0"/>
    <x v="2"/>
    <x v="2"/>
    <x v="741"/>
    <x v="26"/>
  </r>
  <r>
    <x v="0"/>
    <x v="0"/>
    <x v="41"/>
    <x v="0"/>
    <x v="0"/>
    <x v="0"/>
    <x v="0"/>
    <x v="2"/>
    <x v="742"/>
    <x v="1"/>
  </r>
  <r>
    <x v="1"/>
    <x v="1"/>
    <x v="30"/>
    <x v="0"/>
    <x v="0"/>
    <x v="1"/>
    <x v="1"/>
    <x v="1"/>
    <x v="743"/>
    <x v="1"/>
  </r>
  <r>
    <x v="1"/>
    <x v="1"/>
    <x v="21"/>
    <x v="0"/>
    <x v="0"/>
    <x v="0"/>
    <x v="1"/>
    <x v="0"/>
    <x v="744"/>
    <x v="32"/>
  </r>
  <r>
    <x v="1"/>
    <x v="1"/>
    <x v="17"/>
    <x v="1"/>
    <x v="0"/>
    <x v="0"/>
    <x v="1"/>
    <x v="1"/>
    <x v="745"/>
    <x v="21"/>
  </r>
  <r>
    <x v="0"/>
    <x v="0"/>
    <x v="33"/>
    <x v="0"/>
    <x v="2"/>
    <x v="0"/>
    <x v="0"/>
    <x v="2"/>
    <x v="746"/>
    <x v="4"/>
  </r>
  <r>
    <x v="0"/>
    <x v="0"/>
    <x v="21"/>
    <x v="0"/>
    <x v="0"/>
    <x v="0"/>
    <x v="0"/>
    <x v="2"/>
    <x v="747"/>
    <x v="0"/>
  </r>
  <r>
    <x v="0"/>
    <x v="0"/>
    <x v="32"/>
    <x v="0"/>
    <x v="0"/>
    <x v="1"/>
    <x v="1"/>
    <x v="3"/>
    <x v="748"/>
    <x v="4"/>
  </r>
  <r>
    <x v="0"/>
    <x v="0"/>
    <x v="11"/>
    <x v="0"/>
    <x v="0"/>
    <x v="2"/>
    <x v="2"/>
    <x v="2"/>
    <x v="749"/>
    <x v="4"/>
  </r>
  <r>
    <x v="0"/>
    <x v="0"/>
    <x v="1"/>
    <x v="1"/>
    <x v="0"/>
    <x v="2"/>
    <x v="3"/>
    <x v="2"/>
    <x v="750"/>
    <x v="8"/>
  </r>
  <r>
    <x v="1"/>
    <x v="1"/>
    <x v="32"/>
    <x v="0"/>
    <x v="0"/>
    <x v="1"/>
    <x v="0"/>
    <x v="0"/>
    <x v="751"/>
    <x v="12"/>
  </r>
  <r>
    <x v="0"/>
    <x v="0"/>
    <x v="1"/>
    <x v="1"/>
    <x v="1"/>
    <x v="2"/>
    <x v="1"/>
    <x v="2"/>
    <x v="237"/>
    <x v="2"/>
  </r>
  <r>
    <x v="0"/>
    <x v="0"/>
    <x v="38"/>
    <x v="0"/>
    <x v="0"/>
    <x v="0"/>
    <x v="0"/>
    <x v="2"/>
    <x v="238"/>
    <x v="4"/>
  </r>
  <r>
    <x v="0"/>
    <x v="0"/>
    <x v="5"/>
    <x v="0"/>
    <x v="2"/>
    <x v="0"/>
    <x v="0"/>
    <x v="3"/>
    <x v="752"/>
    <x v="8"/>
  </r>
  <r>
    <x v="0"/>
    <x v="0"/>
    <x v="38"/>
    <x v="0"/>
    <x v="0"/>
    <x v="1"/>
    <x v="1"/>
    <x v="2"/>
    <x v="399"/>
    <x v="4"/>
  </r>
  <r>
    <x v="0"/>
    <x v="0"/>
    <x v="14"/>
    <x v="1"/>
    <x v="1"/>
    <x v="2"/>
    <x v="1"/>
    <x v="1"/>
    <x v="753"/>
    <x v="12"/>
  </r>
  <r>
    <x v="0"/>
    <x v="0"/>
    <x v="9"/>
    <x v="1"/>
    <x v="0"/>
    <x v="0"/>
    <x v="1"/>
    <x v="0"/>
    <x v="373"/>
    <x v="18"/>
  </r>
  <r>
    <x v="0"/>
    <x v="0"/>
    <x v="5"/>
    <x v="0"/>
    <x v="0"/>
    <x v="0"/>
    <x v="0"/>
    <x v="2"/>
    <x v="710"/>
    <x v="2"/>
  </r>
  <r>
    <x v="0"/>
    <x v="0"/>
    <x v="9"/>
    <x v="1"/>
    <x v="2"/>
    <x v="2"/>
    <x v="0"/>
    <x v="3"/>
    <x v="754"/>
    <x v="2"/>
  </r>
  <r>
    <x v="1"/>
    <x v="1"/>
    <x v="9"/>
    <x v="0"/>
    <x v="0"/>
    <x v="0"/>
    <x v="1"/>
    <x v="0"/>
    <x v="755"/>
    <x v="5"/>
  </r>
  <r>
    <x v="0"/>
    <x v="0"/>
    <x v="15"/>
    <x v="0"/>
    <x v="1"/>
    <x v="0"/>
    <x v="1"/>
    <x v="1"/>
    <x v="756"/>
    <x v="0"/>
  </r>
  <r>
    <x v="0"/>
    <x v="0"/>
    <x v="43"/>
    <x v="0"/>
    <x v="0"/>
    <x v="0"/>
    <x v="0"/>
    <x v="2"/>
    <x v="757"/>
    <x v="2"/>
  </r>
  <r>
    <x v="0"/>
    <x v="0"/>
    <x v="47"/>
    <x v="0"/>
    <x v="2"/>
    <x v="1"/>
    <x v="1"/>
    <x v="1"/>
    <x v="758"/>
    <x v="3"/>
  </r>
  <r>
    <x v="1"/>
    <x v="1"/>
    <x v="15"/>
    <x v="1"/>
    <x v="2"/>
    <x v="2"/>
    <x v="1"/>
    <x v="1"/>
    <x v="759"/>
    <x v="7"/>
  </r>
  <r>
    <x v="0"/>
    <x v="0"/>
    <x v="15"/>
    <x v="0"/>
    <x v="0"/>
    <x v="0"/>
    <x v="1"/>
    <x v="1"/>
    <x v="760"/>
    <x v="16"/>
  </r>
  <r>
    <x v="0"/>
    <x v="0"/>
    <x v="7"/>
    <x v="0"/>
    <x v="1"/>
    <x v="0"/>
    <x v="1"/>
    <x v="1"/>
    <x v="761"/>
    <x v="0"/>
  </r>
  <r>
    <x v="1"/>
    <x v="1"/>
    <x v="9"/>
    <x v="0"/>
    <x v="0"/>
    <x v="0"/>
    <x v="1"/>
    <x v="0"/>
    <x v="762"/>
    <x v="5"/>
  </r>
  <r>
    <x v="1"/>
    <x v="1"/>
    <x v="38"/>
    <x v="0"/>
    <x v="0"/>
    <x v="0"/>
    <x v="1"/>
    <x v="0"/>
    <x v="763"/>
    <x v="1"/>
  </r>
  <r>
    <x v="1"/>
    <x v="1"/>
    <x v="31"/>
    <x v="0"/>
    <x v="0"/>
    <x v="1"/>
    <x v="1"/>
    <x v="0"/>
    <x v="764"/>
    <x v="1"/>
  </r>
  <r>
    <x v="0"/>
    <x v="0"/>
    <x v="38"/>
    <x v="1"/>
    <x v="0"/>
    <x v="2"/>
    <x v="1"/>
    <x v="1"/>
    <x v="765"/>
    <x v="5"/>
  </r>
  <r>
    <x v="0"/>
    <x v="0"/>
    <x v="51"/>
    <x v="0"/>
    <x v="0"/>
    <x v="0"/>
    <x v="2"/>
    <x v="2"/>
    <x v="766"/>
    <x v="0"/>
  </r>
  <r>
    <x v="0"/>
    <x v="0"/>
    <x v="9"/>
    <x v="1"/>
    <x v="0"/>
    <x v="2"/>
    <x v="1"/>
    <x v="2"/>
    <x v="767"/>
    <x v="0"/>
  </r>
  <r>
    <x v="0"/>
    <x v="0"/>
    <x v="46"/>
    <x v="0"/>
    <x v="2"/>
    <x v="0"/>
    <x v="1"/>
    <x v="0"/>
    <x v="768"/>
    <x v="5"/>
  </r>
  <r>
    <x v="1"/>
    <x v="1"/>
    <x v="15"/>
    <x v="0"/>
    <x v="0"/>
    <x v="0"/>
    <x v="1"/>
    <x v="0"/>
    <x v="769"/>
    <x v="12"/>
  </r>
  <r>
    <x v="0"/>
    <x v="0"/>
    <x v="21"/>
    <x v="0"/>
    <x v="0"/>
    <x v="0"/>
    <x v="1"/>
    <x v="2"/>
    <x v="770"/>
    <x v="2"/>
  </r>
  <r>
    <x v="0"/>
    <x v="0"/>
    <x v="9"/>
    <x v="0"/>
    <x v="0"/>
    <x v="0"/>
    <x v="1"/>
    <x v="3"/>
    <x v="771"/>
    <x v="2"/>
  </r>
  <r>
    <x v="1"/>
    <x v="1"/>
    <x v="33"/>
    <x v="0"/>
    <x v="0"/>
    <x v="0"/>
    <x v="1"/>
    <x v="0"/>
    <x v="772"/>
    <x v="5"/>
  </r>
  <r>
    <x v="0"/>
    <x v="0"/>
    <x v="36"/>
    <x v="0"/>
    <x v="1"/>
    <x v="0"/>
    <x v="1"/>
    <x v="0"/>
    <x v="773"/>
    <x v="16"/>
  </r>
  <r>
    <x v="0"/>
    <x v="0"/>
    <x v="5"/>
    <x v="0"/>
    <x v="2"/>
    <x v="0"/>
    <x v="1"/>
    <x v="2"/>
    <x v="774"/>
    <x v="12"/>
  </r>
  <r>
    <x v="0"/>
    <x v="0"/>
    <x v="22"/>
    <x v="0"/>
    <x v="0"/>
    <x v="0"/>
    <x v="1"/>
    <x v="0"/>
    <x v="775"/>
    <x v="21"/>
  </r>
  <r>
    <x v="1"/>
    <x v="1"/>
    <x v="24"/>
    <x v="1"/>
    <x v="0"/>
    <x v="2"/>
    <x v="1"/>
    <x v="0"/>
    <x v="776"/>
    <x v="12"/>
  </r>
  <r>
    <x v="1"/>
    <x v="1"/>
    <x v="16"/>
    <x v="0"/>
    <x v="0"/>
    <x v="0"/>
    <x v="1"/>
    <x v="2"/>
    <x v="777"/>
    <x v="12"/>
  </r>
  <r>
    <x v="1"/>
    <x v="1"/>
    <x v="36"/>
    <x v="0"/>
    <x v="0"/>
    <x v="1"/>
    <x v="0"/>
    <x v="0"/>
    <x v="778"/>
    <x v="5"/>
  </r>
  <r>
    <x v="0"/>
    <x v="0"/>
    <x v="41"/>
    <x v="0"/>
    <x v="0"/>
    <x v="1"/>
    <x v="0"/>
    <x v="3"/>
    <x v="779"/>
    <x v="1"/>
  </r>
  <r>
    <x v="0"/>
    <x v="0"/>
    <x v="12"/>
    <x v="0"/>
    <x v="0"/>
    <x v="0"/>
    <x v="2"/>
    <x v="2"/>
    <x v="780"/>
    <x v="4"/>
  </r>
  <r>
    <x v="1"/>
    <x v="1"/>
    <x v="27"/>
    <x v="1"/>
    <x v="0"/>
    <x v="2"/>
    <x v="1"/>
    <x v="0"/>
    <x v="484"/>
    <x v="12"/>
  </r>
  <r>
    <x v="1"/>
    <x v="1"/>
    <x v="28"/>
    <x v="0"/>
    <x v="0"/>
    <x v="2"/>
    <x v="1"/>
    <x v="0"/>
    <x v="781"/>
    <x v="13"/>
  </r>
  <r>
    <x v="0"/>
    <x v="0"/>
    <x v="18"/>
    <x v="1"/>
    <x v="0"/>
    <x v="0"/>
    <x v="0"/>
    <x v="3"/>
    <x v="782"/>
    <x v="4"/>
  </r>
  <r>
    <x v="1"/>
    <x v="1"/>
    <x v="8"/>
    <x v="1"/>
    <x v="1"/>
    <x v="0"/>
    <x v="1"/>
    <x v="3"/>
    <x v="783"/>
    <x v="7"/>
  </r>
  <r>
    <x v="1"/>
    <x v="1"/>
    <x v="14"/>
    <x v="0"/>
    <x v="0"/>
    <x v="0"/>
    <x v="1"/>
    <x v="0"/>
    <x v="548"/>
    <x v="2"/>
  </r>
  <r>
    <x v="0"/>
    <x v="0"/>
    <x v="40"/>
    <x v="1"/>
    <x v="0"/>
    <x v="0"/>
    <x v="0"/>
    <x v="2"/>
    <x v="784"/>
    <x v="2"/>
  </r>
  <r>
    <x v="0"/>
    <x v="0"/>
    <x v="27"/>
    <x v="1"/>
    <x v="1"/>
    <x v="2"/>
    <x v="1"/>
    <x v="2"/>
    <x v="785"/>
    <x v="23"/>
  </r>
  <r>
    <x v="0"/>
    <x v="0"/>
    <x v="20"/>
    <x v="0"/>
    <x v="0"/>
    <x v="0"/>
    <x v="1"/>
    <x v="0"/>
    <x v="786"/>
    <x v="4"/>
  </r>
  <r>
    <x v="0"/>
    <x v="0"/>
    <x v="31"/>
    <x v="0"/>
    <x v="0"/>
    <x v="0"/>
    <x v="1"/>
    <x v="2"/>
    <x v="787"/>
    <x v="4"/>
  </r>
  <r>
    <x v="1"/>
    <x v="1"/>
    <x v="28"/>
    <x v="0"/>
    <x v="0"/>
    <x v="0"/>
    <x v="1"/>
    <x v="0"/>
    <x v="788"/>
    <x v="5"/>
  </r>
  <r>
    <x v="0"/>
    <x v="0"/>
    <x v="7"/>
    <x v="0"/>
    <x v="1"/>
    <x v="0"/>
    <x v="1"/>
    <x v="2"/>
    <x v="789"/>
    <x v="21"/>
  </r>
  <r>
    <x v="1"/>
    <x v="1"/>
    <x v="27"/>
    <x v="1"/>
    <x v="0"/>
    <x v="0"/>
    <x v="1"/>
    <x v="2"/>
    <x v="790"/>
    <x v="12"/>
  </r>
  <r>
    <x v="0"/>
    <x v="0"/>
    <x v="30"/>
    <x v="0"/>
    <x v="0"/>
    <x v="0"/>
    <x v="1"/>
    <x v="2"/>
    <x v="791"/>
    <x v="4"/>
  </r>
  <r>
    <x v="0"/>
    <x v="0"/>
    <x v="36"/>
    <x v="0"/>
    <x v="0"/>
    <x v="0"/>
    <x v="1"/>
    <x v="2"/>
    <x v="792"/>
    <x v="12"/>
  </r>
  <r>
    <x v="0"/>
    <x v="0"/>
    <x v="5"/>
    <x v="0"/>
    <x v="0"/>
    <x v="0"/>
    <x v="0"/>
    <x v="3"/>
    <x v="793"/>
    <x v="21"/>
  </r>
  <r>
    <x v="1"/>
    <x v="1"/>
    <x v="45"/>
    <x v="0"/>
    <x v="0"/>
    <x v="2"/>
    <x v="0"/>
    <x v="2"/>
    <x v="697"/>
    <x v="12"/>
  </r>
  <r>
    <x v="0"/>
    <x v="0"/>
    <x v="7"/>
    <x v="0"/>
    <x v="0"/>
    <x v="0"/>
    <x v="1"/>
    <x v="2"/>
    <x v="794"/>
    <x v="4"/>
  </r>
  <r>
    <x v="0"/>
    <x v="0"/>
    <x v="52"/>
    <x v="0"/>
    <x v="0"/>
    <x v="0"/>
    <x v="1"/>
    <x v="0"/>
    <x v="212"/>
    <x v="8"/>
  </r>
  <r>
    <x v="1"/>
    <x v="1"/>
    <x v="23"/>
    <x v="0"/>
    <x v="1"/>
    <x v="0"/>
    <x v="1"/>
    <x v="0"/>
    <x v="138"/>
    <x v="2"/>
  </r>
  <r>
    <x v="1"/>
    <x v="1"/>
    <x v="24"/>
    <x v="0"/>
    <x v="0"/>
    <x v="2"/>
    <x v="1"/>
    <x v="0"/>
    <x v="795"/>
    <x v="18"/>
  </r>
  <r>
    <x v="0"/>
    <x v="0"/>
    <x v="46"/>
    <x v="0"/>
    <x v="0"/>
    <x v="0"/>
    <x v="0"/>
    <x v="2"/>
    <x v="599"/>
    <x v="4"/>
  </r>
  <r>
    <x v="0"/>
    <x v="0"/>
    <x v="5"/>
    <x v="0"/>
    <x v="0"/>
    <x v="1"/>
    <x v="1"/>
    <x v="2"/>
    <x v="796"/>
    <x v="7"/>
  </r>
  <r>
    <x v="1"/>
    <x v="1"/>
    <x v="11"/>
    <x v="0"/>
    <x v="1"/>
    <x v="1"/>
    <x v="1"/>
    <x v="0"/>
    <x v="569"/>
    <x v="12"/>
  </r>
  <r>
    <x v="0"/>
    <x v="0"/>
    <x v="3"/>
    <x v="0"/>
    <x v="0"/>
    <x v="0"/>
    <x v="1"/>
    <x v="2"/>
    <x v="797"/>
    <x v="5"/>
  </r>
  <r>
    <x v="0"/>
    <x v="0"/>
    <x v="24"/>
    <x v="0"/>
    <x v="0"/>
    <x v="0"/>
    <x v="3"/>
    <x v="2"/>
    <x v="34"/>
    <x v="4"/>
  </r>
  <r>
    <x v="0"/>
    <x v="0"/>
    <x v="34"/>
    <x v="1"/>
    <x v="0"/>
    <x v="0"/>
    <x v="0"/>
    <x v="2"/>
    <x v="798"/>
    <x v="9"/>
  </r>
  <r>
    <x v="0"/>
    <x v="0"/>
    <x v="7"/>
    <x v="0"/>
    <x v="0"/>
    <x v="1"/>
    <x v="1"/>
    <x v="2"/>
    <x v="799"/>
    <x v="7"/>
  </r>
  <r>
    <x v="1"/>
    <x v="1"/>
    <x v="28"/>
    <x v="1"/>
    <x v="0"/>
    <x v="0"/>
    <x v="1"/>
    <x v="0"/>
    <x v="800"/>
    <x v="7"/>
  </r>
  <r>
    <x v="0"/>
    <x v="0"/>
    <x v="15"/>
    <x v="0"/>
    <x v="0"/>
    <x v="2"/>
    <x v="3"/>
    <x v="2"/>
    <x v="801"/>
    <x v="8"/>
  </r>
  <r>
    <x v="0"/>
    <x v="0"/>
    <x v="21"/>
    <x v="0"/>
    <x v="0"/>
    <x v="0"/>
    <x v="2"/>
    <x v="2"/>
    <x v="802"/>
    <x v="4"/>
  </r>
  <r>
    <x v="1"/>
    <x v="1"/>
    <x v="7"/>
    <x v="0"/>
    <x v="0"/>
    <x v="0"/>
    <x v="1"/>
    <x v="2"/>
    <x v="803"/>
    <x v="12"/>
  </r>
  <r>
    <x v="1"/>
    <x v="1"/>
    <x v="5"/>
    <x v="1"/>
    <x v="0"/>
    <x v="0"/>
    <x v="1"/>
    <x v="0"/>
    <x v="804"/>
    <x v="4"/>
  </r>
  <r>
    <x v="0"/>
    <x v="0"/>
    <x v="11"/>
    <x v="0"/>
    <x v="1"/>
    <x v="0"/>
    <x v="2"/>
    <x v="2"/>
    <x v="578"/>
    <x v="15"/>
  </r>
  <r>
    <x v="1"/>
    <x v="1"/>
    <x v="8"/>
    <x v="0"/>
    <x v="1"/>
    <x v="2"/>
    <x v="1"/>
    <x v="2"/>
    <x v="805"/>
    <x v="9"/>
  </r>
  <r>
    <x v="0"/>
    <x v="0"/>
    <x v="39"/>
    <x v="1"/>
    <x v="0"/>
    <x v="2"/>
    <x v="2"/>
    <x v="2"/>
    <x v="806"/>
    <x v="7"/>
  </r>
  <r>
    <x v="0"/>
    <x v="0"/>
    <x v="21"/>
    <x v="1"/>
    <x v="0"/>
    <x v="0"/>
    <x v="1"/>
    <x v="0"/>
    <x v="807"/>
    <x v="12"/>
  </r>
  <r>
    <x v="0"/>
    <x v="0"/>
    <x v="18"/>
    <x v="0"/>
    <x v="0"/>
    <x v="0"/>
    <x v="1"/>
    <x v="2"/>
    <x v="808"/>
    <x v="2"/>
  </r>
  <r>
    <x v="0"/>
    <x v="0"/>
    <x v="25"/>
    <x v="0"/>
    <x v="0"/>
    <x v="0"/>
    <x v="0"/>
    <x v="2"/>
    <x v="809"/>
    <x v="5"/>
  </r>
  <r>
    <x v="0"/>
    <x v="0"/>
    <x v="9"/>
    <x v="1"/>
    <x v="0"/>
    <x v="2"/>
    <x v="1"/>
    <x v="0"/>
    <x v="810"/>
    <x v="2"/>
  </r>
  <r>
    <x v="0"/>
    <x v="0"/>
    <x v="34"/>
    <x v="1"/>
    <x v="0"/>
    <x v="0"/>
    <x v="2"/>
    <x v="2"/>
    <x v="811"/>
    <x v="5"/>
  </r>
  <r>
    <x v="0"/>
    <x v="0"/>
    <x v="31"/>
    <x v="0"/>
    <x v="0"/>
    <x v="0"/>
    <x v="1"/>
    <x v="3"/>
    <x v="812"/>
    <x v="0"/>
  </r>
  <r>
    <x v="0"/>
    <x v="0"/>
    <x v="15"/>
    <x v="0"/>
    <x v="0"/>
    <x v="0"/>
    <x v="3"/>
    <x v="0"/>
    <x v="191"/>
    <x v="4"/>
  </r>
  <r>
    <x v="0"/>
    <x v="0"/>
    <x v="9"/>
    <x v="1"/>
    <x v="0"/>
    <x v="0"/>
    <x v="0"/>
    <x v="2"/>
    <x v="813"/>
    <x v="7"/>
  </r>
  <r>
    <x v="0"/>
    <x v="0"/>
    <x v="28"/>
    <x v="0"/>
    <x v="1"/>
    <x v="0"/>
    <x v="1"/>
    <x v="0"/>
    <x v="814"/>
    <x v="2"/>
  </r>
  <r>
    <x v="0"/>
    <x v="0"/>
    <x v="34"/>
    <x v="1"/>
    <x v="0"/>
    <x v="0"/>
    <x v="2"/>
    <x v="1"/>
    <x v="815"/>
    <x v="14"/>
  </r>
  <r>
    <x v="0"/>
    <x v="0"/>
    <x v="16"/>
    <x v="0"/>
    <x v="2"/>
    <x v="1"/>
    <x v="1"/>
    <x v="0"/>
    <x v="738"/>
    <x v="12"/>
  </r>
  <r>
    <x v="0"/>
    <x v="0"/>
    <x v="7"/>
    <x v="0"/>
    <x v="0"/>
    <x v="0"/>
    <x v="1"/>
    <x v="2"/>
    <x v="816"/>
    <x v="5"/>
  </r>
  <r>
    <x v="1"/>
    <x v="1"/>
    <x v="21"/>
    <x v="0"/>
    <x v="2"/>
    <x v="1"/>
    <x v="1"/>
    <x v="0"/>
    <x v="817"/>
    <x v="8"/>
  </r>
  <r>
    <x v="0"/>
    <x v="0"/>
    <x v="16"/>
    <x v="0"/>
    <x v="0"/>
    <x v="0"/>
    <x v="0"/>
    <x v="2"/>
    <x v="818"/>
    <x v="6"/>
  </r>
  <r>
    <x v="0"/>
    <x v="0"/>
    <x v="41"/>
    <x v="0"/>
    <x v="2"/>
    <x v="0"/>
    <x v="1"/>
    <x v="2"/>
    <x v="819"/>
    <x v="4"/>
  </r>
  <r>
    <x v="0"/>
    <x v="0"/>
    <x v="14"/>
    <x v="0"/>
    <x v="0"/>
    <x v="1"/>
    <x v="0"/>
    <x v="2"/>
    <x v="820"/>
    <x v="4"/>
  </r>
  <r>
    <x v="0"/>
    <x v="0"/>
    <x v="16"/>
    <x v="0"/>
    <x v="0"/>
    <x v="0"/>
    <x v="0"/>
    <x v="3"/>
    <x v="821"/>
    <x v="6"/>
  </r>
  <r>
    <x v="0"/>
    <x v="0"/>
    <x v="43"/>
    <x v="1"/>
    <x v="2"/>
    <x v="0"/>
    <x v="1"/>
    <x v="2"/>
    <x v="822"/>
    <x v="12"/>
  </r>
  <r>
    <x v="1"/>
    <x v="1"/>
    <x v="46"/>
    <x v="0"/>
    <x v="0"/>
    <x v="0"/>
    <x v="1"/>
    <x v="1"/>
    <x v="823"/>
    <x v="4"/>
  </r>
  <r>
    <x v="1"/>
    <x v="1"/>
    <x v="4"/>
    <x v="1"/>
    <x v="0"/>
    <x v="0"/>
    <x v="1"/>
    <x v="0"/>
    <x v="824"/>
    <x v="2"/>
  </r>
  <r>
    <x v="0"/>
    <x v="0"/>
    <x v="19"/>
    <x v="0"/>
    <x v="0"/>
    <x v="0"/>
    <x v="0"/>
    <x v="3"/>
    <x v="825"/>
    <x v="4"/>
  </r>
  <r>
    <x v="1"/>
    <x v="1"/>
    <x v="27"/>
    <x v="0"/>
    <x v="0"/>
    <x v="0"/>
    <x v="1"/>
    <x v="1"/>
    <x v="826"/>
    <x v="1"/>
  </r>
  <r>
    <x v="0"/>
    <x v="0"/>
    <x v="19"/>
    <x v="0"/>
    <x v="2"/>
    <x v="0"/>
    <x v="1"/>
    <x v="2"/>
    <x v="827"/>
    <x v="5"/>
  </r>
  <r>
    <x v="0"/>
    <x v="0"/>
    <x v="34"/>
    <x v="0"/>
    <x v="0"/>
    <x v="2"/>
    <x v="0"/>
    <x v="2"/>
    <x v="828"/>
    <x v="28"/>
  </r>
  <r>
    <x v="0"/>
    <x v="0"/>
    <x v="46"/>
    <x v="0"/>
    <x v="2"/>
    <x v="0"/>
    <x v="1"/>
    <x v="0"/>
    <x v="829"/>
    <x v="15"/>
  </r>
  <r>
    <x v="0"/>
    <x v="0"/>
    <x v="31"/>
    <x v="0"/>
    <x v="0"/>
    <x v="0"/>
    <x v="1"/>
    <x v="2"/>
    <x v="830"/>
    <x v="7"/>
  </r>
  <r>
    <x v="0"/>
    <x v="0"/>
    <x v="41"/>
    <x v="0"/>
    <x v="1"/>
    <x v="0"/>
    <x v="1"/>
    <x v="0"/>
    <x v="65"/>
    <x v="2"/>
  </r>
  <r>
    <x v="0"/>
    <x v="0"/>
    <x v="19"/>
    <x v="0"/>
    <x v="0"/>
    <x v="0"/>
    <x v="1"/>
    <x v="1"/>
    <x v="831"/>
    <x v="5"/>
  </r>
  <r>
    <x v="0"/>
    <x v="0"/>
    <x v="28"/>
    <x v="0"/>
    <x v="0"/>
    <x v="0"/>
    <x v="0"/>
    <x v="2"/>
    <x v="0"/>
    <x v="12"/>
  </r>
  <r>
    <x v="0"/>
    <x v="0"/>
    <x v="13"/>
    <x v="0"/>
    <x v="2"/>
    <x v="0"/>
    <x v="0"/>
    <x v="2"/>
    <x v="832"/>
    <x v="5"/>
  </r>
  <r>
    <x v="0"/>
    <x v="0"/>
    <x v="7"/>
    <x v="1"/>
    <x v="2"/>
    <x v="2"/>
    <x v="1"/>
    <x v="0"/>
    <x v="833"/>
    <x v="21"/>
  </r>
  <r>
    <x v="0"/>
    <x v="0"/>
    <x v="5"/>
    <x v="1"/>
    <x v="0"/>
    <x v="0"/>
    <x v="2"/>
    <x v="2"/>
    <x v="834"/>
    <x v="2"/>
  </r>
  <r>
    <x v="0"/>
    <x v="0"/>
    <x v="24"/>
    <x v="1"/>
    <x v="1"/>
    <x v="2"/>
    <x v="0"/>
    <x v="2"/>
    <x v="835"/>
    <x v="7"/>
  </r>
  <r>
    <x v="1"/>
    <x v="1"/>
    <x v="18"/>
    <x v="0"/>
    <x v="0"/>
    <x v="0"/>
    <x v="1"/>
    <x v="0"/>
    <x v="836"/>
    <x v="12"/>
  </r>
  <r>
    <x v="1"/>
    <x v="1"/>
    <x v="46"/>
    <x v="0"/>
    <x v="0"/>
    <x v="2"/>
    <x v="1"/>
    <x v="0"/>
    <x v="837"/>
    <x v="22"/>
  </r>
  <r>
    <x v="0"/>
    <x v="0"/>
    <x v="12"/>
    <x v="0"/>
    <x v="0"/>
    <x v="0"/>
    <x v="0"/>
    <x v="2"/>
    <x v="838"/>
    <x v="18"/>
  </r>
  <r>
    <x v="0"/>
    <x v="0"/>
    <x v="18"/>
    <x v="0"/>
    <x v="0"/>
    <x v="1"/>
    <x v="0"/>
    <x v="2"/>
    <x v="839"/>
    <x v="5"/>
  </r>
  <r>
    <x v="0"/>
    <x v="0"/>
    <x v="34"/>
    <x v="0"/>
    <x v="0"/>
    <x v="2"/>
    <x v="0"/>
    <x v="2"/>
    <x v="615"/>
    <x v="7"/>
  </r>
  <r>
    <x v="0"/>
    <x v="0"/>
    <x v="16"/>
    <x v="0"/>
    <x v="2"/>
    <x v="0"/>
    <x v="1"/>
    <x v="2"/>
    <x v="840"/>
    <x v="4"/>
  </r>
  <r>
    <x v="0"/>
    <x v="0"/>
    <x v="39"/>
    <x v="0"/>
    <x v="2"/>
    <x v="2"/>
    <x v="1"/>
    <x v="0"/>
    <x v="841"/>
    <x v="2"/>
  </r>
  <r>
    <x v="0"/>
    <x v="0"/>
    <x v="9"/>
    <x v="0"/>
    <x v="1"/>
    <x v="0"/>
    <x v="0"/>
    <x v="0"/>
    <x v="842"/>
    <x v="21"/>
  </r>
  <r>
    <x v="0"/>
    <x v="0"/>
    <x v="21"/>
    <x v="0"/>
    <x v="0"/>
    <x v="0"/>
    <x v="0"/>
    <x v="3"/>
    <x v="843"/>
    <x v="5"/>
  </r>
  <r>
    <x v="0"/>
    <x v="0"/>
    <x v="31"/>
    <x v="1"/>
    <x v="1"/>
    <x v="0"/>
    <x v="1"/>
    <x v="2"/>
    <x v="844"/>
    <x v="7"/>
  </r>
  <r>
    <x v="0"/>
    <x v="0"/>
    <x v="24"/>
    <x v="1"/>
    <x v="1"/>
    <x v="0"/>
    <x v="0"/>
    <x v="3"/>
    <x v="845"/>
    <x v="8"/>
  </r>
  <r>
    <x v="0"/>
    <x v="0"/>
    <x v="19"/>
    <x v="1"/>
    <x v="0"/>
    <x v="0"/>
    <x v="1"/>
    <x v="2"/>
    <x v="846"/>
    <x v="5"/>
  </r>
  <r>
    <x v="1"/>
    <x v="1"/>
    <x v="8"/>
    <x v="1"/>
    <x v="1"/>
    <x v="0"/>
    <x v="1"/>
    <x v="1"/>
    <x v="847"/>
    <x v="4"/>
  </r>
  <r>
    <x v="0"/>
    <x v="0"/>
    <x v="8"/>
    <x v="1"/>
    <x v="0"/>
    <x v="0"/>
    <x v="0"/>
    <x v="3"/>
    <x v="848"/>
    <x v="6"/>
  </r>
  <r>
    <x v="0"/>
    <x v="0"/>
    <x v="7"/>
    <x v="0"/>
    <x v="0"/>
    <x v="0"/>
    <x v="2"/>
    <x v="2"/>
    <x v="849"/>
    <x v="14"/>
  </r>
  <r>
    <x v="1"/>
    <x v="1"/>
    <x v="13"/>
    <x v="0"/>
    <x v="0"/>
    <x v="2"/>
    <x v="1"/>
    <x v="0"/>
    <x v="850"/>
    <x v="4"/>
  </r>
  <r>
    <x v="1"/>
    <x v="1"/>
    <x v="11"/>
    <x v="1"/>
    <x v="2"/>
    <x v="0"/>
    <x v="1"/>
    <x v="1"/>
    <x v="851"/>
    <x v="1"/>
  </r>
  <r>
    <x v="0"/>
    <x v="0"/>
    <x v="11"/>
    <x v="0"/>
    <x v="0"/>
    <x v="0"/>
    <x v="3"/>
    <x v="2"/>
    <x v="852"/>
    <x v="9"/>
  </r>
  <r>
    <x v="1"/>
    <x v="1"/>
    <x v="45"/>
    <x v="0"/>
    <x v="2"/>
    <x v="0"/>
    <x v="1"/>
    <x v="0"/>
    <x v="853"/>
    <x v="0"/>
  </r>
  <r>
    <x v="1"/>
    <x v="1"/>
    <x v="24"/>
    <x v="0"/>
    <x v="0"/>
    <x v="0"/>
    <x v="3"/>
    <x v="0"/>
    <x v="854"/>
    <x v="4"/>
  </r>
  <r>
    <x v="1"/>
    <x v="1"/>
    <x v="17"/>
    <x v="0"/>
    <x v="2"/>
    <x v="2"/>
    <x v="1"/>
    <x v="0"/>
    <x v="855"/>
    <x v="4"/>
  </r>
  <r>
    <x v="0"/>
    <x v="0"/>
    <x v="7"/>
    <x v="1"/>
    <x v="0"/>
    <x v="0"/>
    <x v="1"/>
    <x v="2"/>
    <x v="856"/>
    <x v="12"/>
  </r>
  <r>
    <x v="0"/>
    <x v="0"/>
    <x v="25"/>
    <x v="0"/>
    <x v="2"/>
    <x v="0"/>
    <x v="2"/>
    <x v="2"/>
    <x v="857"/>
    <x v="1"/>
  </r>
  <r>
    <x v="1"/>
    <x v="1"/>
    <x v="1"/>
    <x v="1"/>
    <x v="0"/>
    <x v="2"/>
    <x v="1"/>
    <x v="0"/>
    <x v="858"/>
    <x v="8"/>
  </r>
  <r>
    <x v="0"/>
    <x v="0"/>
    <x v="22"/>
    <x v="0"/>
    <x v="0"/>
    <x v="2"/>
    <x v="1"/>
    <x v="1"/>
    <x v="859"/>
    <x v="2"/>
  </r>
  <r>
    <x v="1"/>
    <x v="1"/>
    <x v="47"/>
    <x v="0"/>
    <x v="0"/>
    <x v="0"/>
    <x v="1"/>
    <x v="0"/>
    <x v="860"/>
    <x v="4"/>
  </r>
  <r>
    <x v="1"/>
    <x v="1"/>
    <x v="31"/>
    <x v="0"/>
    <x v="0"/>
    <x v="0"/>
    <x v="1"/>
    <x v="0"/>
    <x v="861"/>
    <x v="2"/>
  </r>
  <r>
    <x v="0"/>
    <x v="0"/>
    <x v="40"/>
    <x v="1"/>
    <x v="0"/>
    <x v="2"/>
    <x v="1"/>
    <x v="0"/>
    <x v="862"/>
    <x v="12"/>
  </r>
  <r>
    <x v="1"/>
    <x v="1"/>
    <x v="17"/>
    <x v="0"/>
    <x v="0"/>
    <x v="1"/>
    <x v="1"/>
    <x v="0"/>
    <x v="863"/>
    <x v="1"/>
  </r>
  <r>
    <x v="0"/>
    <x v="0"/>
    <x v="26"/>
    <x v="0"/>
    <x v="0"/>
    <x v="0"/>
    <x v="0"/>
    <x v="2"/>
    <x v="864"/>
    <x v="6"/>
  </r>
  <r>
    <x v="0"/>
    <x v="0"/>
    <x v="46"/>
    <x v="0"/>
    <x v="1"/>
    <x v="0"/>
    <x v="1"/>
    <x v="0"/>
    <x v="293"/>
    <x v="2"/>
  </r>
  <r>
    <x v="0"/>
    <x v="0"/>
    <x v="9"/>
    <x v="0"/>
    <x v="1"/>
    <x v="0"/>
    <x v="1"/>
    <x v="0"/>
    <x v="865"/>
    <x v="4"/>
  </r>
  <r>
    <x v="1"/>
    <x v="1"/>
    <x v="1"/>
    <x v="1"/>
    <x v="0"/>
    <x v="0"/>
    <x v="1"/>
    <x v="1"/>
    <x v="866"/>
    <x v="8"/>
  </r>
  <r>
    <x v="0"/>
    <x v="0"/>
    <x v="22"/>
    <x v="0"/>
    <x v="0"/>
    <x v="0"/>
    <x v="1"/>
    <x v="2"/>
    <x v="867"/>
    <x v="8"/>
  </r>
  <r>
    <x v="0"/>
    <x v="0"/>
    <x v="18"/>
    <x v="0"/>
    <x v="0"/>
    <x v="0"/>
    <x v="2"/>
    <x v="2"/>
    <x v="868"/>
    <x v="2"/>
  </r>
  <r>
    <x v="0"/>
    <x v="0"/>
    <x v="27"/>
    <x v="1"/>
    <x v="0"/>
    <x v="0"/>
    <x v="1"/>
    <x v="0"/>
    <x v="869"/>
    <x v="2"/>
  </r>
  <r>
    <x v="1"/>
    <x v="1"/>
    <x v="22"/>
    <x v="0"/>
    <x v="2"/>
    <x v="0"/>
    <x v="3"/>
    <x v="1"/>
    <x v="101"/>
    <x v="6"/>
  </r>
  <r>
    <x v="1"/>
    <x v="1"/>
    <x v="7"/>
    <x v="1"/>
    <x v="1"/>
    <x v="0"/>
    <x v="1"/>
    <x v="3"/>
    <x v="870"/>
    <x v="8"/>
  </r>
  <r>
    <x v="0"/>
    <x v="0"/>
    <x v="22"/>
    <x v="0"/>
    <x v="2"/>
    <x v="2"/>
    <x v="1"/>
    <x v="1"/>
    <x v="871"/>
    <x v="0"/>
  </r>
  <r>
    <x v="1"/>
    <x v="1"/>
    <x v="18"/>
    <x v="0"/>
    <x v="0"/>
    <x v="1"/>
    <x v="1"/>
    <x v="1"/>
    <x v="872"/>
    <x v="11"/>
  </r>
  <r>
    <x v="0"/>
    <x v="0"/>
    <x v="31"/>
    <x v="0"/>
    <x v="2"/>
    <x v="0"/>
    <x v="0"/>
    <x v="2"/>
    <x v="873"/>
    <x v="4"/>
  </r>
  <r>
    <x v="0"/>
    <x v="0"/>
    <x v="3"/>
    <x v="0"/>
    <x v="2"/>
    <x v="0"/>
    <x v="0"/>
    <x v="2"/>
    <x v="874"/>
    <x v="2"/>
  </r>
  <r>
    <x v="0"/>
    <x v="0"/>
    <x v="13"/>
    <x v="0"/>
    <x v="1"/>
    <x v="0"/>
    <x v="1"/>
    <x v="2"/>
    <x v="537"/>
    <x v="9"/>
  </r>
  <r>
    <x v="0"/>
    <x v="0"/>
    <x v="13"/>
    <x v="0"/>
    <x v="0"/>
    <x v="0"/>
    <x v="0"/>
    <x v="2"/>
    <x v="875"/>
    <x v="4"/>
  </r>
  <r>
    <x v="0"/>
    <x v="0"/>
    <x v="18"/>
    <x v="0"/>
    <x v="1"/>
    <x v="0"/>
    <x v="1"/>
    <x v="2"/>
    <x v="876"/>
    <x v="23"/>
  </r>
  <r>
    <x v="0"/>
    <x v="0"/>
    <x v="31"/>
    <x v="1"/>
    <x v="0"/>
    <x v="2"/>
    <x v="1"/>
    <x v="0"/>
    <x v="877"/>
    <x v="7"/>
  </r>
  <r>
    <x v="0"/>
    <x v="0"/>
    <x v="22"/>
    <x v="1"/>
    <x v="0"/>
    <x v="0"/>
    <x v="2"/>
    <x v="1"/>
    <x v="878"/>
    <x v="1"/>
  </r>
  <r>
    <x v="1"/>
    <x v="1"/>
    <x v="22"/>
    <x v="0"/>
    <x v="0"/>
    <x v="1"/>
    <x v="2"/>
    <x v="0"/>
    <x v="576"/>
    <x v="4"/>
  </r>
  <r>
    <x v="0"/>
    <x v="0"/>
    <x v="41"/>
    <x v="0"/>
    <x v="2"/>
    <x v="0"/>
    <x v="0"/>
    <x v="2"/>
    <x v="879"/>
    <x v="2"/>
  </r>
  <r>
    <x v="1"/>
    <x v="1"/>
    <x v="46"/>
    <x v="0"/>
    <x v="1"/>
    <x v="0"/>
    <x v="1"/>
    <x v="2"/>
    <x v="259"/>
    <x v="12"/>
  </r>
  <r>
    <x v="1"/>
    <x v="1"/>
    <x v="13"/>
    <x v="0"/>
    <x v="0"/>
    <x v="0"/>
    <x v="3"/>
    <x v="2"/>
    <x v="880"/>
    <x v="4"/>
  </r>
  <r>
    <x v="0"/>
    <x v="0"/>
    <x v="34"/>
    <x v="0"/>
    <x v="2"/>
    <x v="0"/>
    <x v="1"/>
    <x v="1"/>
    <x v="814"/>
    <x v="12"/>
  </r>
  <r>
    <x v="1"/>
    <x v="1"/>
    <x v="9"/>
    <x v="0"/>
    <x v="0"/>
    <x v="0"/>
    <x v="1"/>
    <x v="0"/>
    <x v="881"/>
    <x v="5"/>
  </r>
  <r>
    <x v="1"/>
    <x v="1"/>
    <x v="7"/>
    <x v="1"/>
    <x v="0"/>
    <x v="2"/>
    <x v="2"/>
    <x v="1"/>
    <x v="882"/>
    <x v="4"/>
  </r>
  <r>
    <x v="1"/>
    <x v="1"/>
    <x v="15"/>
    <x v="1"/>
    <x v="2"/>
    <x v="0"/>
    <x v="1"/>
    <x v="2"/>
    <x v="883"/>
    <x v="5"/>
  </r>
  <r>
    <x v="0"/>
    <x v="0"/>
    <x v="28"/>
    <x v="1"/>
    <x v="0"/>
    <x v="0"/>
    <x v="1"/>
    <x v="0"/>
    <x v="884"/>
    <x v="2"/>
  </r>
  <r>
    <x v="0"/>
    <x v="0"/>
    <x v="23"/>
    <x v="1"/>
    <x v="2"/>
    <x v="2"/>
    <x v="2"/>
    <x v="0"/>
    <x v="256"/>
    <x v="4"/>
  </r>
  <r>
    <x v="0"/>
    <x v="0"/>
    <x v="2"/>
    <x v="0"/>
    <x v="1"/>
    <x v="0"/>
    <x v="0"/>
    <x v="3"/>
    <x v="885"/>
    <x v="6"/>
  </r>
  <r>
    <x v="0"/>
    <x v="0"/>
    <x v="25"/>
    <x v="0"/>
    <x v="1"/>
    <x v="0"/>
    <x v="1"/>
    <x v="1"/>
    <x v="251"/>
    <x v="8"/>
  </r>
  <r>
    <x v="1"/>
    <x v="1"/>
    <x v="3"/>
    <x v="0"/>
    <x v="1"/>
    <x v="0"/>
    <x v="1"/>
    <x v="0"/>
    <x v="886"/>
    <x v="28"/>
  </r>
  <r>
    <x v="0"/>
    <x v="0"/>
    <x v="22"/>
    <x v="0"/>
    <x v="0"/>
    <x v="1"/>
    <x v="3"/>
    <x v="1"/>
    <x v="887"/>
    <x v="4"/>
  </r>
  <r>
    <x v="0"/>
    <x v="0"/>
    <x v="22"/>
    <x v="0"/>
    <x v="0"/>
    <x v="2"/>
    <x v="1"/>
    <x v="2"/>
    <x v="888"/>
    <x v="0"/>
  </r>
  <r>
    <x v="0"/>
    <x v="0"/>
    <x v="36"/>
    <x v="0"/>
    <x v="0"/>
    <x v="0"/>
    <x v="1"/>
    <x v="1"/>
    <x v="889"/>
    <x v="21"/>
  </r>
  <r>
    <x v="0"/>
    <x v="0"/>
    <x v="28"/>
    <x v="0"/>
    <x v="0"/>
    <x v="0"/>
    <x v="0"/>
    <x v="2"/>
    <x v="890"/>
    <x v="7"/>
  </r>
  <r>
    <x v="1"/>
    <x v="1"/>
    <x v="5"/>
    <x v="0"/>
    <x v="0"/>
    <x v="0"/>
    <x v="2"/>
    <x v="2"/>
    <x v="891"/>
    <x v="4"/>
  </r>
  <r>
    <x v="0"/>
    <x v="0"/>
    <x v="1"/>
    <x v="0"/>
    <x v="1"/>
    <x v="0"/>
    <x v="1"/>
    <x v="1"/>
    <x v="892"/>
    <x v="0"/>
  </r>
  <r>
    <x v="0"/>
    <x v="0"/>
    <x v="15"/>
    <x v="1"/>
    <x v="0"/>
    <x v="0"/>
    <x v="0"/>
    <x v="3"/>
    <x v="893"/>
    <x v="6"/>
  </r>
  <r>
    <x v="1"/>
    <x v="1"/>
    <x v="27"/>
    <x v="0"/>
    <x v="1"/>
    <x v="0"/>
    <x v="2"/>
    <x v="1"/>
    <x v="894"/>
    <x v="15"/>
  </r>
  <r>
    <x v="0"/>
    <x v="0"/>
    <x v="38"/>
    <x v="1"/>
    <x v="2"/>
    <x v="2"/>
    <x v="1"/>
    <x v="2"/>
    <x v="895"/>
    <x v="7"/>
  </r>
  <r>
    <x v="0"/>
    <x v="0"/>
    <x v="28"/>
    <x v="0"/>
    <x v="0"/>
    <x v="2"/>
    <x v="0"/>
    <x v="2"/>
    <x v="896"/>
    <x v="3"/>
  </r>
  <r>
    <x v="0"/>
    <x v="0"/>
    <x v="34"/>
    <x v="0"/>
    <x v="1"/>
    <x v="0"/>
    <x v="1"/>
    <x v="0"/>
    <x v="897"/>
    <x v="14"/>
  </r>
  <r>
    <x v="0"/>
    <x v="0"/>
    <x v="1"/>
    <x v="0"/>
    <x v="0"/>
    <x v="0"/>
    <x v="3"/>
    <x v="1"/>
    <x v="898"/>
    <x v="7"/>
  </r>
  <r>
    <x v="0"/>
    <x v="0"/>
    <x v="46"/>
    <x v="0"/>
    <x v="1"/>
    <x v="0"/>
    <x v="1"/>
    <x v="2"/>
    <x v="899"/>
    <x v="4"/>
  </r>
  <r>
    <x v="1"/>
    <x v="1"/>
    <x v="28"/>
    <x v="1"/>
    <x v="2"/>
    <x v="2"/>
    <x v="1"/>
    <x v="0"/>
    <x v="900"/>
    <x v="4"/>
  </r>
  <r>
    <x v="1"/>
    <x v="1"/>
    <x v="16"/>
    <x v="0"/>
    <x v="0"/>
    <x v="2"/>
    <x v="1"/>
    <x v="0"/>
    <x v="901"/>
    <x v="11"/>
  </r>
  <r>
    <x v="0"/>
    <x v="0"/>
    <x v="24"/>
    <x v="1"/>
    <x v="0"/>
    <x v="0"/>
    <x v="1"/>
    <x v="2"/>
    <x v="902"/>
    <x v="6"/>
  </r>
  <r>
    <x v="0"/>
    <x v="0"/>
    <x v="23"/>
    <x v="1"/>
    <x v="1"/>
    <x v="0"/>
    <x v="2"/>
    <x v="3"/>
    <x v="237"/>
    <x v="4"/>
  </r>
  <r>
    <x v="0"/>
    <x v="0"/>
    <x v="48"/>
    <x v="1"/>
    <x v="0"/>
    <x v="0"/>
    <x v="1"/>
    <x v="1"/>
    <x v="903"/>
    <x v="0"/>
  </r>
  <r>
    <x v="0"/>
    <x v="0"/>
    <x v="18"/>
    <x v="0"/>
    <x v="0"/>
    <x v="0"/>
    <x v="0"/>
    <x v="3"/>
    <x v="904"/>
    <x v="12"/>
  </r>
  <r>
    <x v="1"/>
    <x v="1"/>
    <x v="36"/>
    <x v="0"/>
    <x v="1"/>
    <x v="0"/>
    <x v="1"/>
    <x v="2"/>
    <x v="905"/>
    <x v="4"/>
  </r>
  <r>
    <x v="1"/>
    <x v="1"/>
    <x v="8"/>
    <x v="0"/>
    <x v="0"/>
    <x v="2"/>
    <x v="3"/>
    <x v="1"/>
    <x v="33"/>
    <x v="7"/>
  </r>
  <r>
    <x v="1"/>
    <x v="1"/>
    <x v="2"/>
    <x v="0"/>
    <x v="0"/>
    <x v="0"/>
    <x v="1"/>
    <x v="1"/>
    <x v="906"/>
    <x v="6"/>
  </r>
  <r>
    <x v="1"/>
    <x v="1"/>
    <x v="24"/>
    <x v="0"/>
    <x v="2"/>
    <x v="2"/>
    <x v="1"/>
    <x v="2"/>
    <x v="907"/>
    <x v="1"/>
  </r>
  <r>
    <x v="0"/>
    <x v="0"/>
    <x v="7"/>
    <x v="1"/>
    <x v="2"/>
    <x v="0"/>
    <x v="3"/>
    <x v="3"/>
    <x v="908"/>
    <x v="21"/>
  </r>
  <r>
    <x v="1"/>
    <x v="1"/>
    <x v="15"/>
    <x v="0"/>
    <x v="0"/>
    <x v="0"/>
    <x v="1"/>
    <x v="0"/>
    <x v="909"/>
    <x v="5"/>
  </r>
  <r>
    <x v="0"/>
    <x v="0"/>
    <x v="22"/>
    <x v="0"/>
    <x v="1"/>
    <x v="0"/>
    <x v="1"/>
    <x v="2"/>
    <x v="407"/>
    <x v="4"/>
  </r>
  <r>
    <x v="0"/>
    <x v="0"/>
    <x v="8"/>
    <x v="1"/>
    <x v="0"/>
    <x v="2"/>
    <x v="1"/>
    <x v="0"/>
    <x v="910"/>
    <x v="7"/>
  </r>
  <r>
    <x v="0"/>
    <x v="0"/>
    <x v="24"/>
    <x v="0"/>
    <x v="0"/>
    <x v="0"/>
    <x v="1"/>
    <x v="3"/>
    <x v="911"/>
    <x v="3"/>
  </r>
  <r>
    <x v="0"/>
    <x v="0"/>
    <x v="48"/>
    <x v="1"/>
    <x v="0"/>
    <x v="0"/>
    <x v="3"/>
    <x v="2"/>
    <x v="89"/>
    <x v="25"/>
  </r>
  <r>
    <x v="0"/>
    <x v="0"/>
    <x v="28"/>
    <x v="0"/>
    <x v="2"/>
    <x v="1"/>
    <x v="1"/>
    <x v="0"/>
    <x v="912"/>
    <x v="4"/>
  </r>
  <r>
    <x v="0"/>
    <x v="0"/>
    <x v="14"/>
    <x v="0"/>
    <x v="1"/>
    <x v="0"/>
    <x v="1"/>
    <x v="1"/>
    <x v="338"/>
    <x v="4"/>
  </r>
  <r>
    <x v="0"/>
    <x v="0"/>
    <x v="25"/>
    <x v="0"/>
    <x v="1"/>
    <x v="0"/>
    <x v="0"/>
    <x v="2"/>
    <x v="913"/>
    <x v="2"/>
  </r>
  <r>
    <x v="0"/>
    <x v="0"/>
    <x v="19"/>
    <x v="0"/>
    <x v="1"/>
    <x v="0"/>
    <x v="3"/>
    <x v="2"/>
    <x v="914"/>
    <x v="7"/>
  </r>
  <r>
    <x v="0"/>
    <x v="0"/>
    <x v="27"/>
    <x v="0"/>
    <x v="1"/>
    <x v="2"/>
    <x v="0"/>
    <x v="0"/>
    <x v="915"/>
    <x v="12"/>
  </r>
  <r>
    <x v="0"/>
    <x v="0"/>
    <x v="22"/>
    <x v="0"/>
    <x v="2"/>
    <x v="0"/>
    <x v="1"/>
    <x v="0"/>
    <x v="800"/>
    <x v="5"/>
  </r>
  <r>
    <x v="0"/>
    <x v="0"/>
    <x v="30"/>
    <x v="0"/>
    <x v="0"/>
    <x v="0"/>
    <x v="0"/>
    <x v="2"/>
    <x v="916"/>
    <x v="2"/>
  </r>
  <r>
    <x v="0"/>
    <x v="0"/>
    <x v="13"/>
    <x v="1"/>
    <x v="1"/>
    <x v="0"/>
    <x v="1"/>
    <x v="2"/>
    <x v="917"/>
    <x v="2"/>
  </r>
  <r>
    <x v="0"/>
    <x v="0"/>
    <x v="34"/>
    <x v="0"/>
    <x v="2"/>
    <x v="0"/>
    <x v="1"/>
    <x v="0"/>
    <x v="918"/>
    <x v="6"/>
  </r>
  <r>
    <x v="0"/>
    <x v="0"/>
    <x v="41"/>
    <x v="0"/>
    <x v="0"/>
    <x v="0"/>
    <x v="1"/>
    <x v="2"/>
    <x v="919"/>
    <x v="2"/>
  </r>
  <r>
    <x v="1"/>
    <x v="1"/>
    <x v="27"/>
    <x v="0"/>
    <x v="0"/>
    <x v="1"/>
    <x v="1"/>
    <x v="0"/>
    <x v="877"/>
    <x v="13"/>
  </r>
  <r>
    <x v="0"/>
    <x v="0"/>
    <x v="21"/>
    <x v="0"/>
    <x v="0"/>
    <x v="0"/>
    <x v="3"/>
    <x v="1"/>
    <x v="920"/>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7" cacheId="2"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2" rowHeaderCaption="Escolaridade">
  <location ref="Z9:AC14" firstHeaderRow="1" firstDataRow="2" firstDataCol="1"/>
  <pivotFields count="10">
    <pivotField dataField="1" showAll="0"/>
    <pivotField showAll="0">
      <items count="3">
        <item h="1" x="0"/>
        <item x="1"/>
        <item t="default"/>
      </items>
    </pivotField>
    <pivotField showAll="0">
      <items count="5">
        <item x="0"/>
        <item x="1"/>
        <item x="2"/>
        <item x="3"/>
        <item t="default"/>
      </items>
    </pivotField>
    <pivotField showAll="0"/>
    <pivotField axis="axisRow" showAll="0">
      <items count="4">
        <item x="2"/>
        <item x="0"/>
        <item x="1"/>
        <item t="default"/>
      </items>
    </pivotField>
    <pivotField showAll="0"/>
    <pivotField showAll="0">
      <items count="5">
        <item x="2"/>
        <item x="3"/>
        <item x="1"/>
        <item h="1" x="0"/>
        <item t="default"/>
      </items>
    </pivotField>
    <pivotField showAll="0"/>
    <pivotField showAll="0"/>
    <pivotField showAll="0"/>
  </pivotFields>
  <rowFields count="1">
    <field x="4"/>
  </rowFields>
  <rowItems count="4">
    <i>
      <x/>
    </i>
    <i>
      <x v="1"/>
    </i>
    <i>
      <x v="2"/>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4" baseItem="0" numFmtId="10">
      <extLst>
        <ext xmlns:x14="http://schemas.microsoft.com/office/spreadsheetml/2009/9/main" uri="{E15A36E0-9728-4e99-A89B-3F7291B0FE68}">
          <x14:dataField pivotShowAs="percentOfRunningTotal"/>
        </ext>
      </extLst>
    </dataField>
  </dataFields>
  <chartFormats count="3">
    <chartFormat chart="1" format="13" series="1">
      <pivotArea type="data" outline="0" fieldPosition="0">
        <references count="1">
          <reference field="4294967294" count="1" selected="0">
            <x v="0"/>
          </reference>
        </references>
      </pivotArea>
    </chartFormat>
    <chartFormat chart="1" format="14" series="1">
      <pivotArea type="data" outline="0" fieldPosition="0">
        <references count="1">
          <reference field="4294967294" count="1" selected="0">
            <x v="1"/>
          </reference>
        </references>
      </pivotArea>
    </chartFormat>
    <chartFormat chart="1" format="1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8000000}" name="PivotTable8" cacheId="2"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Tipo_Moradia">
  <location ref="AH9:AK14" firstHeaderRow="1" firstDataRow="2" firstDataCol="1"/>
  <pivotFields count="10">
    <pivotField dataField="1" showAll="0">
      <items count="5">
        <item m="1" x="2"/>
        <item m="1" x="3"/>
        <item x="0"/>
        <item x="1"/>
        <item t="default"/>
      </items>
    </pivotField>
    <pivotField showAll="0">
      <items count="3">
        <item h="1" x="0"/>
        <item x="1"/>
        <item t="default"/>
      </items>
    </pivotField>
    <pivotField showAll="0">
      <items count="5">
        <item x="0"/>
        <item x="1"/>
        <item x="2"/>
        <item x="3"/>
        <item t="default"/>
      </items>
    </pivotField>
    <pivotField showAll="0"/>
    <pivotField showAll="0">
      <items count="4">
        <item h="1" x="2"/>
        <item x="0"/>
        <item h="1" x="1"/>
        <item t="default"/>
      </items>
    </pivotField>
    <pivotField axis="axisRow" showAll="0" sortType="descending">
      <items count="4">
        <item x="0"/>
        <item x="1"/>
        <item x="2"/>
        <item t="default"/>
      </items>
    </pivotField>
    <pivotField showAll="0">
      <items count="5">
        <item x="2"/>
        <item x="3"/>
        <item x="1"/>
        <item h="1" x="0"/>
        <item t="default"/>
      </items>
    </pivotField>
    <pivotField showAll="0"/>
    <pivotField showAll="0"/>
    <pivotField showAll="0"/>
  </pivotFields>
  <rowFields count="1">
    <field x="5"/>
  </rowFields>
  <rowItems count="4">
    <i>
      <x/>
    </i>
    <i>
      <x v="1"/>
    </i>
    <i>
      <x v="2"/>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5" baseItem="0" numFmtId="10">
      <extLst>
        <ext xmlns:x14="http://schemas.microsoft.com/office/spreadsheetml/2009/9/main" uri="{E15A36E0-9728-4e99-A89B-3F7291B0FE68}">
          <x14:dataField pivotShowAs="percentOfRunningTotal"/>
        </ext>
      </extLst>
    </dataField>
  </dataFields>
  <chartFormats count="3">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1"/>
          </reference>
        </references>
      </pivotArea>
    </chartFormat>
    <chartFormat chart="0" format="1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9000000}" name="PivotTable9" cacheId="2"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Saldo_Investimento">
  <location ref="AP9:AS15" firstHeaderRow="1" firstDataRow="2" firstDataCol="1"/>
  <pivotFields count="10">
    <pivotField dataField="1" showAll="0"/>
    <pivotField showAll="0">
      <items count="3">
        <item h="1" x="0"/>
        <item x="1"/>
        <item t="default"/>
      </items>
    </pivotField>
    <pivotField showAll="0">
      <items count="5">
        <item x="0"/>
        <item x="1"/>
        <item x="2"/>
        <item x="3"/>
        <item t="default"/>
      </items>
    </pivotField>
    <pivotField showAll="0"/>
    <pivotField showAll="0">
      <items count="4">
        <item h="1" x="2"/>
        <item x="0"/>
        <item h="1" x="1"/>
        <item t="default"/>
      </items>
    </pivotField>
    <pivotField showAll="0" sortType="descending"/>
    <pivotField axis="axisRow" showAll="0">
      <items count="5">
        <item x="0"/>
        <item x="1"/>
        <item x="3"/>
        <item x="2"/>
        <item t="default"/>
      </items>
    </pivotField>
    <pivotField showAll="0"/>
    <pivotField showAll="0"/>
    <pivotField showAll="0"/>
  </pivotFields>
  <rowFields count="1">
    <field x="6"/>
  </rowFields>
  <rowItems count="5">
    <i>
      <x/>
    </i>
    <i>
      <x v="1"/>
    </i>
    <i>
      <x v="2"/>
    </i>
    <i>
      <x v="3"/>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6" baseItem="0" numFmtId="10">
      <extLst>
        <ext xmlns:x14="http://schemas.microsoft.com/office/spreadsheetml/2009/9/main" uri="{E15A36E0-9728-4e99-A89B-3F7291B0FE68}">
          <x14:dataField pivotShowAs="percentOfRunningTotal"/>
        </ext>
      </extLst>
    </dataField>
  </dataFields>
  <chartFormats count="3">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1"/>
          </reference>
        </references>
      </pivotArea>
    </chartFormat>
    <chartFormat chart="0" format="1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13" cacheId="2" dataPosition="0"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Valor_Empréstimo">
  <location ref="BE31:BH37" firstHeaderRow="1" firstDataRow="2" firstDataCol="1"/>
  <pivotFields count="10">
    <pivotField showAll="0"/>
    <pivotField showAll="0">
      <items count="3">
        <item h="1" x="0"/>
        <item x="1"/>
        <item t="default"/>
      </items>
    </pivotField>
    <pivotField showAll="0">
      <items count="5">
        <item x="0"/>
        <item x="1"/>
        <item x="2"/>
        <item x="3"/>
        <item t="default"/>
      </items>
    </pivotField>
    <pivotField showAll="0"/>
    <pivotField showAll="0">
      <items count="4">
        <item h="1" x="2"/>
        <item x="0"/>
        <item h="1" x="1"/>
        <item t="default"/>
      </items>
    </pivotField>
    <pivotField showAll="0" sortType="descending"/>
    <pivotField showAll="0">
      <items count="5">
        <item x="2"/>
        <item x="3"/>
        <item x="1"/>
        <item h="1" x="0"/>
        <item t="default"/>
      </items>
    </pivotField>
    <pivotField showAll="0"/>
    <pivotField axis="axisRow" dataField="1" showAll="0" sumSubtotal="1">
      <items count="6">
        <item x="0"/>
        <item x="1"/>
        <item x="2"/>
        <item x="3"/>
        <item x="4"/>
        <item t="sum"/>
      </items>
    </pivotField>
    <pivotField showAll="0"/>
  </pivotFields>
  <rowFields count="1">
    <field x="8"/>
  </rowFields>
  <rowItems count="5">
    <i>
      <x v="1"/>
    </i>
    <i>
      <x v="2"/>
    </i>
    <i>
      <x v="3"/>
    </i>
    <i>
      <x v="4"/>
    </i>
    <i t="grand">
      <x/>
    </i>
  </rowItems>
  <colFields count="1">
    <field x="-2"/>
  </colFields>
  <colItems count="3">
    <i>
      <x/>
    </i>
    <i i="1">
      <x v="1"/>
    </i>
    <i i="2">
      <x v="2"/>
    </i>
  </colItems>
  <dataFields count="3">
    <dataField name="Soma x Faixa" fld="8" baseField="7" baseItem="1" numFmtId="44"/>
    <dataField name="% Soma x Faixa" fld="8" showDataAs="percentOfCol" baseField="7" baseItem="1" numFmtId="10"/>
    <dataField name="% Soma x Faixa Acum." fld="8" baseField="8" baseItem="1" numFmtId="10">
      <extLst>
        <ext xmlns:x14="http://schemas.microsoft.com/office/spreadsheetml/2009/9/main" uri="{E15A36E0-9728-4e99-A89B-3F7291B0FE68}">
          <x14:dataField pivotShowAs="percentOfRunningTotal"/>
        </ext>
      </extLst>
    </dataField>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5" cacheId="2"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Idade">
  <location ref="J9:M14" firstHeaderRow="1" firstDataRow="2" firstDataCol="1"/>
  <pivotFields count="10">
    <pivotField dataField="1" showAll="0"/>
    <pivotField showAll="0">
      <items count="3">
        <item h="1" x="0"/>
        <item x="1"/>
        <item t="default"/>
      </items>
    </pivotField>
    <pivotField axis="axisRow" showAll="0">
      <items count="5">
        <item x="0"/>
        <item x="1"/>
        <item x="2"/>
        <item x="3"/>
        <item t="default"/>
      </items>
    </pivotField>
    <pivotField showAll="0"/>
    <pivotField showAll="0">
      <items count="4">
        <item h="1" x="2"/>
        <item x="0"/>
        <item h="1" x="1"/>
        <item t="default"/>
      </items>
    </pivotField>
    <pivotField showAll="0"/>
    <pivotField showAll="0">
      <items count="5">
        <item x="2"/>
        <item x="3"/>
        <item x="1"/>
        <item h="1" x="0"/>
        <item t="default"/>
      </items>
    </pivotField>
    <pivotField showAll="0"/>
    <pivotField showAll="0"/>
    <pivotField showAll="0"/>
  </pivotFields>
  <rowFields count="1">
    <field x="2"/>
  </rowFields>
  <rowItems count="4">
    <i>
      <x v="1"/>
    </i>
    <i>
      <x v="2"/>
    </i>
    <i>
      <x v="3"/>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2" baseItem="0" numFmtId="10">
      <extLst>
        <ext xmlns:x14="http://schemas.microsoft.com/office/spreadsheetml/2009/9/main" uri="{E15A36E0-9728-4e99-A89B-3F7291B0FE68}">
          <x14:dataField pivotShowAs="percentOfRunningTotal"/>
        </ext>
      </extLst>
    </dataField>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1" cacheId="2" dataPosition="0"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Valor_Empréstimo">
  <location ref="BE9:BH15" firstHeaderRow="1" firstDataRow="2" firstDataCol="1"/>
  <pivotFields count="10">
    <pivotField dataField="1" showAll="0"/>
    <pivotField showAll="0">
      <items count="3">
        <item h="1" x="0"/>
        <item x="1"/>
        <item t="default"/>
      </items>
    </pivotField>
    <pivotField showAll="0">
      <items count="5">
        <item x="0"/>
        <item x="1"/>
        <item x="2"/>
        <item x="3"/>
        <item t="default"/>
      </items>
    </pivotField>
    <pivotField showAll="0"/>
    <pivotField showAll="0">
      <items count="4">
        <item h="1" x="2"/>
        <item x="0"/>
        <item h="1" x="1"/>
        <item t="default"/>
      </items>
    </pivotField>
    <pivotField showAll="0" sortType="descending"/>
    <pivotField showAll="0">
      <items count="5">
        <item x="2"/>
        <item x="3"/>
        <item x="1"/>
        <item h="1" x="0"/>
        <item t="default"/>
      </items>
    </pivotField>
    <pivotField showAll="0"/>
    <pivotField axis="axisRow" showAll="0">
      <items count="6">
        <item x="0"/>
        <item x="1"/>
        <item x="2"/>
        <item x="3"/>
        <item x="4"/>
        <item t="default"/>
      </items>
    </pivotField>
    <pivotField showAll="0"/>
  </pivotFields>
  <rowFields count="1">
    <field x="8"/>
  </rowFields>
  <rowItems count="5">
    <i>
      <x v="1"/>
    </i>
    <i>
      <x v="2"/>
    </i>
    <i>
      <x v="3"/>
    </i>
    <i>
      <x v="4"/>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8" baseItem="0" numFmtId="10">
      <extLst>
        <ext xmlns:x14="http://schemas.microsoft.com/office/spreadsheetml/2009/9/main" uri="{E15A36E0-9728-4e99-A89B-3F7291B0FE68}">
          <x14:dataField pivotShowAs="percentOfRunningTotal"/>
        </ext>
      </extLst>
    </dataField>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6" cacheId="2"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Gênero">
  <location ref="R9:U13" firstHeaderRow="1" firstDataRow="2" firstDataCol="1"/>
  <pivotFields count="10">
    <pivotField dataField="1" showAll="0"/>
    <pivotField showAll="0">
      <items count="3">
        <item h="1" x="0"/>
        <item x="1"/>
        <item t="default"/>
      </items>
    </pivotField>
    <pivotField showAll="0">
      <items count="5">
        <item x="0"/>
        <item x="1"/>
        <item x="2"/>
        <item x="3"/>
        <item t="default"/>
      </items>
    </pivotField>
    <pivotField axis="axisRow" showAll="0">
      <items count="3">
        <item x="1"/>
        <item x="0"/>
        <item t="default"/>
      </items>
    </pivotField>
    <pivotField showAll="0">
      <items count="4">
        <item h="1" x="2"/>
        <item x="0"/>
        <item h="1" x="1"/>
        <item t="default"/>
      </items>
    </pivotField>
    <pivotField showAll="0"/>
    <pivotField showAll="0">
      <items count="5">
        <item x="2"/>
        <item x="3"/>
        <item x="1"/>
        <item h="1" x="0"/>
        <item t="default"/>
      </items>
    </pivotField>
    <pivotField showAll="0"/>
    <pivotField showAll="0"/>
    <pivotField showAll="0"/>
  </pivotFields>
  <rowFields count="1">
    <field x="3"/>
  </rowFields>
  <rowItems count="3">
    <i>
      <x/>
    </i>
    <i>
      <x v="1"/>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3" baseItem="0" numFmtId="10">
      <extLst>
        <ext xmlns:x14="http://schemas.microsoft.com/office/spreadsheetml/2009/9/main" uri="{E15A36E0-9728-4e99-A89B-3F7291B0FE68}">
          <x14:dataField pivotShowAs="percentOfRunningTotal"/>
        </ext>
      </extLst>
    </dataField>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1">
          <reference field="4294967294" count="1" selected="0">
            <x v="1"/>
          </reference>
        </references>
      </pivotArea>
    </chartFormat>
    <chartFormat chart="0" format="4">
      <pivotArea type="data" outline="0" fieldPosition="0">
        <references count="2">
          <reference field="4294967294" count="1" selected="0">
            <x v="1"/>
          </reference>
          <reference field="3" count="1" selected="0">
            <x v="0"/>
          </reference>
        </references>
      </pivotArea>
    </chartFormat>
    <chartFormat chart="0" format="5">
      <pivotArea type="data" outline="0" fieldPosition="0">
        <references count="2">
          <reference field="4294967294" count="1" selected="0">
            <x v="1"/>
          </reference>
          <reference field="3" count="1" selected="0">
            <x v="1"/>
          </reference>
        </references>
      </pivotArea>
    </chartFormat>
    <chartFormat chart="0" format="6" series="1">
      <pivotArea type="data" outline="0" fieldPosition="0">
        <references count="1">
          <reference field="4294967294" count="1" selected="0">
            <x v="2"/>
          </reference>
        </references>
      </pivotArea>
    </chartFormat>
    <chartFormat chart="0" format="7">
      <pivotArea type="data" outline="0" fieldPosition="0">
        <references count="2">
          <reference field="4294967294" count="1" selected="0">
            <x v="2"/>
          </reference>
          <reference field="3" count="1" selected="0">
            <x v="0"/>
          </reference>
        </references>
      </pivotArea>
    </chartFormat>
    <chartFormat chart="0" format="8">
      <pivotArea type="data" outline="0" fieldPosition="0">
        <references count="2">
          <reference field="4294967294" count="1" selected="0">
            <x v="2"/>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2"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Inadimplência">
  <location ref="B9:E12" firstHeaderRow="1" firstDataRow="2" firstDataCol="1"/>
  <pivotFields count="10">
    <pivotField axis="axisRow" dataField="1" showAll="0">
      <items count="5">
        <item m="1" x="2"/>
        <item m="1" x="3"/>
        <item x="1"/>
        <item x="0"/>
        <item t="default"/>
      </items>
    </pivotField>
    <pivotField showAll="0">
      <items count="3">
        <item h="1" x="0"/>
        <item x="1"/>
        <item t="default"/>
      </items>
    </pivotField>
    <pivotField showAll="0">
      <items count="5">
        <item x="0"/>
        <item x="1"/>
        <item x="2"/>
        <item x="3"/>
        <item t="default"/>
      </items>
    </pivotField>
    <pivotField showAll="0">
      <items count="3">
        <item x="0"/>
        <item x="1"/>
        <item t="default"/>
      </items>
    </pivotField>
    <pivotField showAll="0">
      <items count="4">
        <item h="1" x="2"/>
        <item x="0"/>
        <item h="1" x="1"/>
        <item t="default"/>
      </items>
    </pivotField>
    <pivotField showAll="0">
      <items count="4">
        <item x="2"/>
        <item x="1"/>
        <item x="0"/>
        <item t="default"/>
      </items>
    </pivotField>
    <pivotField showAll="0">
      <items count="5">
        <item h="1" x="2"/>
        <item h="1" x="3"/>
        <item x="1"/>
        <item h="1" x="0"/>
        <item t="default"/>
      </items>
    </pivotField>
    <pivotField showAll="0">
      <items count="5">
        <item x="3"/>
        <item x="1"/>
        <item x="0"/>
        <item x="2"/>
        <item t="default"/>
      </items>
    </pivotField>
    <pivotField showAll="0">
      <items count="6">
        <item x="0"/>
        <item x="1"/>
        <item x="2"/>
        <item x="3"/>
        <item x="4"/>
        <item t="default"/>
      </items>
    </pivotField>
    <pivotField showAll="0">
      <items count="6">
        <item x="0"/>
        <item x="1"/>
        <item x="2"/>
        <item x="3"/>
        <item x="4"/>
        <item t="default"/>
      </items>
    </pivotField>
  </pivotFields>
  <rowFields count="1">
    <field x="0"/>
  </rowFields>
  <rowItems count="2">
    <i>
      <x v="2"/>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0" baseItem="0" numFmtId="10">
      <extLst>
        <ext xmlns:x14="http://schemas.microsoft.com/office/spreadsheetml/2009/9/main" uri="{E15A36E0-9728-4e99-A89B-3F7291B0FE68}">
          <x14:dataField pivotShowAs="percentOfRunningTotal"/>
        </ext>
      </extLst>
    </dataField>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0" format="3" series="1">
      <pivotArea type="data" outline="0" fieldPosition="0">
        <references count="1">
          <reference field="4294967294" count="1" selected="0">
            <x v="1"/>
          </reference>
        </references>
      </pivotArea>
    </chartFormat>
    <chartFormat chart="0" format="4">
      <pivotArea type="data" outline="0" fieldPosition="0">
        <references count="2">
          <reference field="4294967294" count="1" selected="0">
            <x v="1"/>
          </reference>
          <reference field="0" count="1" selected="0">
            <x v="2"/>
          </reference>
        </references>
      </pivotArea>
    </chartFormat>
    <chartFormat chart="0" format="5">
      <pivotArea type="data" outline="0" fieldPosition="0">
        <references count="2">
          <reference field="4294967294" count="1" selected="0">
            <x v="1"/>
          </reference>
          <reference field="0" count="1" selected="0">
            <x v="3"/>
          </reference>
        </references>
      </pivotArea>
    </chartFormat>
    <chartFormat chart="0" format="6" series="1">
      <pivotArea type="data" outline="0" fieldPosition="0">
        <references count="1">
          <reference field="4294967294" count="1" selected="0">
            <x v="2"/>
          </reference>
        </references>
      </pivotArea>
    </chartFormat>
    <chartFormat chart="0" format="7">
      <pivotArea type="data" outline="0" fieldPosition="0">
        <references count="2">
          <reference field="4294967294" count="1" selected="0">
            <x v="2"/>
          </reference>
          <reference field="0" count="1" selected="0">
            <x v="2"/>
          </reference>
        </references>
      </pivotArea>
    </chartFormat>
    <chartFormat chart="0" format="8">
      <pivotArea type="data" outline="0" fieldPosition="0">
        <references count="2">
          <reference field="4294967294" count="1" selected="0">
            <x v="2"/>
          </reference>
          <reference field="0" count="1" selected="0">
            <x v="3"/>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0" cacheId="2" dataPosition="0"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2" rowHeaderCaption="Saldo_CC">
  <location ref="AW9:AZ15" firstHeaderRow="1" firstDataRow="2" firstDataCol="1"/>
  <pivotFields count="10">
    <pivotField dataField="1" showAll="0"/>
    <pivotField showAll="0">
      <items count="3">
        <item h="1" x="0"/>
        <item x="1"/>
        <item t="default"/>
      </items>
    </pivotField>
    <pivotField showAll="0">
      <items count="5">
        <item x="0"/>
        <item x="1"/>
        <item x="2"/>
        <item x="3"/>
        <item t="default"/>
      </items>
    </pivotField>
    <pivotField showAll="0"/>
    <pivotField showAll="0">
      <items count="4">
        <item h="1" x="2"/>
        <item x="0"/>
        <item h="1" x="1"/>
        <item t="default"/>
      </items>
    </pivotField>
    <pivotField showAll="0" sortType="descending"/>
    <pivotField showAll="0">
      <items count="5">
        <item x="2"/>
        <item x="3"/>
        <item x="1"/>
        <item h="1" x="0"/>
        <item t="default"/>
      </items>
    </pivotField>
    <pivotField axis="axisRow" showAll="0">
      <items count="5">
        <item x="2"/>
        <item x="0"/>
        <item x="1"/>
        <item x="3"/>
        <item t="default"/>
      </items>
    </pivotField>
    <pivotField showAll="0"/>
    <pivotField showAll="0"/>
  </pivotFields>
  <rowFields count="1">
    <field x="7"/>
  </rowFields>
  <rowItems count="5">
    <i>
      <x/>
    </i>
    <i>
      <x v="1"/>
    </i>
    <i>
      <x v="2"/>
    </i>
    <i>
      <x v="3"/>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7" baseItem="0" numFmtId="10">
      <extLst>
        <ext xmlns:x14="http://schemas.microsoft.com/office/spreadsheetml/2009/9/main" uri="{E15A36E0-9728-4e99-A89B-3F7291B0FE68}">
          <x14:dataField pivotShowAs="percentOfRunningTotal"/>
        </ext>
      </extLst>
    </dataField>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14" cacheId="2" dataPosition="0" applyNumberFormats="0" applyBorderFormats="0" applyFontFormats="0" applyPatternFormats="0" applyAlignmentFormats="0" applyWidthHeightFormats="1" dataCaption="Values" updatedVersion="8" minRefreshableVersion="3" preserveFormatting="0" useAutoFormatting="1" itemPrintTitles="1" createdVersion="8" indent="0" outline="1" outlineData="1" multipleFieldFilters="0" chartFormat="1" rowHeaderCaption="Duração Empréstimo">
  <location ref="BL9:BO15" firstHeaderRow="1" firstDataRow="2" firstDataCol="1"/>
  <pivotFields count="10">
    <pivotField dataField="1" showAll="0"/>
    <pivotField showAll="0">
      <items count="3">
        <item h="1" x="0"/>
        <item x="1"/>
        <item t="default"/>
      </items>
    </pivotField>
    <pivotField showAll="0">
      <items count="5">
        <item x="0"/>
        <item x="1"/>
        <item x="2"/>
        <item x="3"/>
        <item t="default"/>
      </items>
    </pivotField>
    <pivotField showAll="0"/>
    <pivotField showAll="0">
      <items count="4">
        <item h="1" x="2"/>
        <item x="0"/>
        <item h="1" x="1"/>
        <item t="default"/>
      </items>
    </pivotField>
    <pivotField showAll="0" sortType="descending"/>
    <pivotField showAll="0">
      <items count="5">
        <item x="2"/>
        <item x="3"/>
        <item x="1"/>
        <item h="1" x="0"/>
        <item t="default"/>
      </items>
    </pivotField>
    <pivotField showAll="0"/>
    <pivotField showAll="0"/>
    <pivotField axis="axisRow" showAll="0">
      <items count="6">
        <item x="0"/>
        <item x="1"/>
        <item x="2"/>
        <item x="3"/>
        <item x="4"/>
        <item t="default"/>
      </items>
    </pivotField>
  </pivotFields>
  <rowFields count="1">
    <field x="9"/>
  </rowFields>
  <rowItems count="5">
    <i>
      <x v="1"/>
    </i>
    <i>
      <x v="2"/>
    </i>
    <i>
      <x v="3"/>
    </i>
    <i>
      <x v="4"/>
    </i>
    <i t="grand">
      <x/>
    </i>
  </rowItems>
  <colFields count="1">
    <field x="-2"/>
  </colFields>
  <colItems count="3">
    <i>
      <x/>
    </i>
    <i i="1">
      <x v="1"/>
    </i>
    <i i="2">
      <x v="2"/>
    </i>
  </colItems>
  <dataFields count="3">
    <dataField name="Qtd. Clientes" fld="0" subtotal="count" baseField="0" baseItem="0"/>
    <dataField name="% Clientes" fld="0" subtotal="count" showDataAs="percentOfCol" baseField="0" baseItem="0" numFmtId="10"/>
    <dataField name="%Clientes Acum." fld="0" subtotal="count" baseField="9" baseItem="0" numFmtId="10">
      <extLst>
        <ext xmlns:x14="http://schemas.microsoft.com/office/spreadsheetml/2009/9/main" uri="{E15A36E0-9728-4e99-A89B-3F7291B0FE68}">
          <x14:dataField pivotShowAs="percentOfRunningTotal"/>
        </ext>
      </extLst>
    </dataField>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400-000005000000}" name="PivotTable18"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Saldo_CC" colHeaderCaption="Inadimp.">
  <location ref="B43:E49" firstHeaderRow="1" firstDataRow="2" firstDataCol="1"/>
  <pivotFields count="9">
    <pivotField axis="axisCol" dataField="1" showAll="0">
      <items count="3">
        <item x="1"/>
        <item x="0"/>
        <item t="default"/>
      </items>
    </pivotField>
    <pivotField showAll="0">
      <items count="7">
        <item x="0"/>
        <item x="1"/>
        <item x="2"/>
        <item x="3"/>
        <item x="4"/>
        <item x="5"/>
        <item t="default"/>
      </items>
    </pivotField>
    <pivotField showAll="0"/>
    <pivotField showAll="0">
      <items count="4">
        <item x="2"/>
        <item x="0"/>
        <item x="1"/>
        <item t="default"/>
      </items>
    </pivotField>
    <pivotField showAll="0">
      <items count="4">
        <item x="2"/>
        <item x="1"/>
        <item x="0"/>
        <item t="default"/>
      </items>
    </pivotField>
    <pivotField showAll="0">
      <items count="5">
        <item x="2"/>
        <item x="3"/>
        <item x="1"/>
        <item x="0"/>
        <item t="default"/>
      </items>
    </pivotField>
    <pivotField axis="axisRow" showAll="0">
      <items count="5">
        <item x="2"/>
        <item x="0"/>
        <item x="1"/>
        <item x="3"/>
        <item t="default"/>
      </items>
    </pivotField>
    <pivotField numFmtId="164" showAll="0"/>
    <pivotField showAll="0"/>
  </pivotFields>
  <rowFields count="1">
    <field x="6"/>
  </rowFields>
  <rowItems count="5">
    <i>
      <x/>
    </i>
    <i>
      <x v="1"/>
    </i>
    <i>
      <x v="2"/>
    </i>
    <i>
      <x v="3"/>
    </i>
    <i t="grand">
      <x/>
    </i>
  </rowItems>
  <colFields count="1">
    <field x="0"/>
  </colFields>
  <colItems count="3">
    <i>
      <x/>
    </i>
    <i>
      <x v="1"/>
    </i>
    <i t="grand">
      <x/>
    </i>
  </colItems>
  <dataFields count="1">
    <dataField name="." fld="0" subtotal="count" baseField="1" baseItem="0"/>
  </dataFields>
  <formats count="35">
    <format dxfId="37">
      <pivotArea field="0" type="button" dataOnly="0" labelOnly="1" outline="0" axis="axisCol" fieldPosition="0"/>
    </format>
    <format dxfId="36">
      <pivotArea field="1" type="button" dataOnly="0" labelOnly="1" outline="0"/>
    </format>
    <format dxfId="35">
      <pivotArea type="origin" dataOnly="0" labelOnly="1" outline="0" fieldPosition="0"/>
    </format>
    <format dxfId="34">
      <pivotArea grandRow="1" outline="0" collapsedLevelsAreSubtotals="1" fieldPosition="0"/>
    </format>
    <format dxfId="33">
      <pivotArea field="1" type="button" dataOnly="0" labelOnly="1" outline="0"/>
    </format>
    <format dxfId="32">
      <pivotArea field="3" type="button" dataOnly="0" labelOnly="1" outline="0"/>
    </format>
    <format dxfId="31">
      <pivotArea field="4" type="button" dataOnly="0" labelOnly="1" outline="0"/>
    </format>
    <format dxfId="30">
      <pivotArea field="4" type="button" dataOnly="0" labelOnly="1" outline="0"/>
    </format>
    <format dxfId="29">
      <pivotArea field="5" type="button" dataOnly="0" labelOnly="1" outline="0"/>
    </format>
    <format dxfId="28">
      <pivotArea field="5" type="button" dataOnly="0" labelOnly="1" outline="0"/>
    </format>
    <format dxfId="27">
      <pivotArea collapsedLevelsAreSubtotals="1" fieldPosition="0">
        <references count="1">
          <reference field="6" count="0"/>
        </references>
      </pivotArea>
    </format>
    <format dxfId="26">
      <pivotArea dataOnly="0" labelOnly="1" fieldPosition="0">
        <references count="1">
          <reference field="0" count="0"/>
        </references>
      </pivotArea>
    </format>
    <format dxfId="25">
      <pivotArea dataOnly="0" labelOnly="1" grandCol="1" outline="0" fieldPosition="0"/>
    </format>
    <format dxfId="24">
      <pivotArea field="6" type="button" dataOnly="0" labelOnly="1" outline="0" axis="axisRow" fieldPosition="0"/>
    </format>
    <format dxfId="23">
      <pivotArea field="6" type="button" dataOnly="0" labelOnly="1" outline="0" axis="axisRow" fieldPosition="0"/>
    </format>
    <format dxfId="22">
      <pivotArea field="6" type="button" dataOnly="0" labelOnly="1" outline="0" axis="axisRow" fieldPosition="0"/>
    </format>
    <format dxfId="21">
      <pivotArea type="all" dataOnly="0" outline="0" collapsedLevelsAreSubtotals="1" fieldPosition="0"/>
    </format>
    <format dxfId="20">
      <pivotArea outline="0" collapsedLevelsAreSubtotals="1" fieldPosition="0"/>
    </format>
    <format dxfId="19">
      <pivotArea type="origin" dataOnly="0" labelOnly="1" outline="0" fieldPosition="0"/>
    </format>
    <format dxfId="18">
      <pivotArea field="0" type="button" dataOnly="0" labelOnly="1" outline="0" axis="axisCol" fieldPosition="0"/>
    </format>
    <format dxfId="17">
      <pivotArea type="topRight" dataOnly="0" labelOnly="1" outline="0" fieldPosition="0"/>
    </format>
    <format dxfId="16">
      <pivotArea dataOnly="0" labelOnly="1" fieldPosition="0">
        <references count="1">
          <reference field="6" count="0"/>
        </references>
      </pivotArea>
    </format>
    <format dxfId="15">
      <pivotArea dataOnly="0" labelOnly="1" grandRow="1" outline="0" fieldPosition="0"/>
    </format>
    <format dxfId="14">
      <pivotArea dataOnly="0" labelOnly="1" fieldPosition="0">
        <references count="1">
          <reference field="0" count="0"/>
        </references>
      </pivotArea>
    </format>
    <format dxfId="13">
      <pivotArea dataOnly="0" labelOnly="1" grandCol="1" outline="0" fieldPosition="0"/>
    </format>
    <format dxfId="12">
      <pivotArea collapsedLevelsAreSubtotals="1" fieldPosition="0">
        <references count="1">
          <reference field="6" count="2">
            <x v="1"/>
            <x v="2"/>
          </reference>
        </references>
      </pivotArea>
    </format>
    <format dxfId="11">
      <pivotArea dataOnly="0" labelOnly="1" fieldPosition="0">
        <references count="1">
          <reference field="6" count="2">
            <x v="1"/>
            <x v="2"/>
          </reference>
        </references>
      </pivotArea>
    </format>
    <format dxfId="10">
      <pivotArea collapsedLevelsAreSubtotals="1" fieldPosition="0">
        <references count="1">
          <reference field="6" count="2">
            <x v="1"/>
            <x v="2"/>
          </reference>
        </references>
      </pivotArea>
    </format>
    <format dxfId="9">
      <pivotArea dataOnly="0" labelOnly="1" fieldPosition="0">
        <references count="1">
          <reference field="6" count="2">
            <x v="1"/>
            <x v="2"/>
          </reference>
        </references>
      </pivotArea>
    </format>
    <format dxfId="8">
      <pivotArea field="6" type="button" dataOnly="0" labelOnly="1" outline="0" axis="axisRow" fieldPosition="0"/>
    </format>
    <format dxfId="7">
      <pivotArea type="origin" dataOnly="0" labelOnly="1" outline="0" fieldPosition="0"/>
    </format>
    <format dxfId="6">
      <pivotArea field="6" type="button" dataOnly="0" labelOnly="1" outline="0" axis="axisRow" fieldPosition="0"/>
    </format>
    <format dxfId="5">
      <pivotArea dataOnly="0" labelOnly="1" fieldPosition="0">
        <references count="1">
          <reference field="6" count="0"/>
        </references>
      </pivotArea>
    </format>
    <format dxfId="4">
      <pivotArea dataOnly="0" labelOnly="1" grandRow="1" outline="0" fieldPosition="0"/>
    </format>
    <format dxfId="3">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PivotTable17"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Saldo_Invet" colHeaderCaption="Inadimp.">
  <location ref="B34:E40" firstHeaderRow="1" firstDataRow="2" firstDataCol="1"/>
  <pivotFields count="9">
    <pivotField axis="axisCol" dataField="1" showAll="0">
      <items count="3">
        <item x="1"/>
        <item x="0"/>
        <item t="default"/>
      </items>
    </pivotField>
    <pivotField showAll="0">
      <items count="7">
        <item x="0"/>
        <item x="1"/>
        <item x="2"/>
        <item x="3"/>
        <item x="4"/>
        <item x="5"/>
        <item t="default"/>
      </items>
    </pivotField>
    <pivotField showAll="0"/>
    <pivotField showAll="0">
      <items count="4">
        <item x="2"/>
        <item x="0"/>
        <item x="1"/>
        <item t="default"/>
      </items>
    </pivotField>
    <pivotField showAll="0">
      <items count="4">
        <item x="2"/>
        <item x="1"/>
        <item x="0"/>
        <item t="default"/>
      </items>
    </pivotField>
    <pivotField axis="axisRow" showAll="0">
      <items count="5">
        <item x="0"/>
        <item x="1"/>
        <item x="3"/>
        <item x="2"/>
        <item t="default"/>
      </items>
    </pivotField>
    <pivotField showAll="0"/>
    <pivotField numFmtId="164" showAll="0"/>
    <pivotField showAll="0"/>
  </pivotFields>
  <rowFields count="1">
    <field x="5"/>
  </rowFields>
  <rowItems count="5">
    <i>
      <x/>
    </i>
    <i>
      <x v="1"/>
    </i>
    <i>
      <x v="2"/>
    </i>
    <i>
      <x v="3"/>
    </i>
    <i t="grand">
      <x/>
    </i>
  </rowItems>
  <colFields count="1">
    <field x="0"/>
  </colFields>
  <colItems count="3">
    <i>
      <x/>
    </i>
    <i>
      <x v="1"/>
    </i>
    <i t="grand">
      <x/>
    </i>
  </colItems>
  <dataFields count="1">
    <dataField name="." fld="0" subtotal="count" baseField="1" baseItem="0"/>
  </dataFields>
  <formats count="33">
    <format dxfId="70">
      <pivotArea field="0" type="button" dataOnly="0" labelOnly="1" outline="0" axis="axisCol" fieldPosition="0"/>
    </format>
    <format dxfId="69">
      <pivotArea field="1" type="button" dataOnly="0" labelOnly="1" outline="0"/>
    </format>
    <format dxfId="68">
      <pivotArea type="origin" dataOnly="0" labelOnly="1" outline="0" fieldPosition="0"/>
    </format>
    <format dxfId="67">
      <pivotArea grandRow="1" outline="0" fieldPosition="0"/>
    </format>
    <format dxfId="66">
      <pivotArea field="1" type="button" dataOnly="0" labelOnly="1" outline="0"/>
    </format>
    <format dxfId="65">
      <pivotArea field="3" type="button" dataOnly="0" labelOnly="1" outline="0"/>
    </format>
    <format dxfId="64">
      <pivotArea dataOnly="0" labelOnly="1" fieldPosition="0">
        <references count="1">
          <reference field="0" count="0"/>
        </references>
      </pivotArea>
    </format>
    <format dxfId="63">
      <pivotArea field="4" type="button" dataOnly="0" labelOnly="1" outline="0"/>
    </format>
    <format dxfId="62">
      <pivotArea field="4" type="button" dataOnly="0" labelOnly="1" outline="0"/>
    </format>
    <format dxfId="61">
      <pivotArea fieldPosition="0">
        <references count="2">
          <reference field="0" count="1" selected="0">
            <x v="0"/>
          </reference>
          <reference field="5" count="0"/>
        </references>
      </pivotArea>
    </format>
    <format dxfId="60">
      <pivotArea fieldPosition="0">
        <references count="2">
          <reference field="0" count="1" selected="0">
            <x v="1"/>
          </reference>
          <reference field="5" count="0"/>
        </references>
      </pivotArea>
    </format>
    <format dxfId="59">
      <pivotArea field="5" grandCol="1" axis="axisRow" fieldPosition="0">
        <references count="1">
          <reference field="5" count="0"/>
        </references>
      </pivotArea>
    </format>
    <format dxfId="58">
      <pivotArea dataOnly="0" labelOnly="1" fieldPosition="0">
        <references count="1">
          <reference field="0" count="1">
            <x v="1"/>
          </reference>
        </references>
      </pivotArea>
    </format>
    <format dxfId="57">
      <pivotArea dataOnly="0" labelOnly="1" grandCol="1" outline="0" fieldPosition="0"/>
    </format>
    <format dxfId="56">
      <pivotArea field="5" type="button" dataOnly="0" labelOnly="1" outline="0" axis="axisRow" fieldPosition="0"/>
    </format>
    <format dxfId="55">
      <pivotArea field="5" type="button" dataOnly="0" labelOnly="1" outline="0" axis="axisRow" fieldPosition="0"/>
    </format>
    <format dxfId="54">
      <pivotArea type="all" dataOnly="0" outline="0" fieldPosition="0"/>
    </format>
    <format dxfId="53">
      <pivotArea outline="0" fieldPosition="0"/>
    </format>
    <format dxfId="52">
      <pivotArea type="origin" dataOnly="0" labelOnly="1" outline="0" fieldPosition="0"/>
    </format>
    <format dxfId="51">
      <pivotArea field="0" type="button" dataOnly="0" labelOnly="1" outline="0" axis="axisCol" fieldPosition="0"/>
    </format>
    <format dxfId="50">
      <pivotArea type="topRight" dataOnly="0" labelOnly="1" outline="0" fieldPosition="0"/>
    </format>
    <format dxfId="49">
      <pivotArea dataOnly="0" labelOnly="1" fieldPosition="0">
        <references count="1">
          <reference field="5" count="0"/>
        </references>
      </pivotArea>
    </format>
    <format dxfId="48">
      <pivotArea dataOnly="0" labelOnly="1" grandRow="1" outline="0" fieldPosition="0"/>
    </format>
    <format dxfId="47">
      <pivotArea dataOnly="0" labelOnly="1" fieldPosition="0">
        <references count="1">
          <reference field="0" count="0"/>
        </references>
      </pivotArea>
    </format>
    <format dxfId="46">
      <pivotArea dataOnly="0" labelOnly="1" grandCol="1" outline="0" fieldPosition="0"/>
    </format>
    <format dxfId="45">
      <pivotArea fieldPosition="0">
        <references count="1">
          <reference field="5" count="2">
            <x v="1"/>
            <x v="2"/>
          </reference>
        </references>
      </pivotArea>
    </format>
    <format dxfId="44">
      <pivotArea dataOnly="0" labelOnly="1" fieldPosition="0">
        <references count="1">
          <reference field="5" count="2">
            <x v="1"/>
            <x v="2"/>
          </reference>
        </references>
      </pivotArea>
    </format>
    <format dxfId="43">
      <pivotArea field="5" type="button" dataOnly="0" labelOnly="1" outline="0" axis="axisRow" fieldPosition="0"/>
    </format>
    <format dxfId="42">
      <pivotArea type="origin" dataOnly="0" labelOnly="1" outline="0" fieldPosition="0"/>
    </format>
    <format dxfId="41">
      <pivotArea field="5" type="button" dataOnly="0" labelOnly="1" outline="0" axis="axisRow" fieldPosition="0"/>
    </format>
    <format dxfId="40">
      <pivotArea dataOnly="0" labelOnly="1" fieldPosition="0">
        <references count="1">
          <reference field="5" count="0"/>
        </references>
      </pivotArea>
    </format>
    <format dxfId="39">
      <pivotArea dataOnly="0" labelOnly="1" grandRow="1" outline="0" fieldPosition="0"/>
    </format>
    <format dxfId="38">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3"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Idade" colHeaderCaption="Inadimp.">
  <location ref="B2:E8" firstHeaderRow="1" firstDataRow="2" firstDataCol="1"/>
  <pivotFields count="9">
    <pivotField axis="axisCol" dataField="1" showAll="0">
      <items count="3">
        <item x="1"/>
        <item x="0"/>
        <item t="default"/>
      </items>
    </pivotField>
    <pivotField axis="axisRow" showAll="0">
      <items count="7">
        <item x="0"/>
        <item x="1"/>
        <item x="2"/>
        <item x="3"/>
        <item x="4"/>
        <item x="5"/>
        <item t="default"/>
      </items>
    </pivotField>
    <pivotField showAll="0"/>
    <pivotField showAll="0"/>
    <pivotField showAll="0"/>
    <pivotField showAll="0"/>
    <pivotField showAll="0"/>
    <pivotField numFmtId="164" showAll="0"/>
    <pivotField showAll="0"/>
  </pivotFields>
  <rowFields count="1">
    <field x="1"/>
  </rowFields>
  <rowItems count="5">
    <i>
      <x v="1"/>
    </i>
    <i>
      <x v="2"/>
    </i>
    <i>
      <x v="3"/>
    </i>
    <i>
      <x v="4"/>
    </i>
    <i t="grand">
      <x/>
    </i>
  </rowItems>
  <colFields count="1">
    <field x="0"/>
  </colFields>
  <colItems count="3">
    <i>
      <x/>
    </i>
    <i>
      <x v="1"/>
    </i>
    <i t="grand">
      <x/>
    </i>
  </colItems>
  <dataFields count="1">
    <dataField name="." fld="0" subtotal="count" baseField="1" baseItem="0"/>
  </dataFields>
  <formats count="26">
    <format dxfId="96">
      <pivotArea field="0" type="button" dataOnly="0" labelOnly="1" outline="0" axis="axisCol" fieldPosition="0"/>
    </format>
    <format dxfId="95">
      <pivotArea field="1" type="button" dataOnly="0" labelOnly="1" outline="0" axis="axisRow" fieldPosition="0"/>
    </format>
    <format dxfId="94">
      <pivotArea type="origin" dataOnly="0" labelOnly="1" outline="0" fieldPosition="0"/>
    </format>
    <format dxfId="93">
      <pivotArea fieldPosition="0">
        <references count="2">
          <reference field="0" count="0" selected="0"/>
          <reference field="1" count="4">
            <x v="1"/>
            <x v="2"/>
            <x v="3"/>
            <x v="4"/>
          </reference>
        </references>
      </pivotArea>
    </format>
    <format dxfId="92">
      <pivotArea dataOnly="0" labelOnly="1" fieldPosition="0">
        <references count="1">
          <reference field="0" count="0"/>
        </references>
      </pivotArea>
    </format>
    <format dxfId="91">
      <pivotArea field="1" grandCol="1" axis="axisRow" fieldPosition="0">
        <references count="1">
          <reference field="1" count="4">
            <x v="1"/>
            <x v="2"/>
            <x v="3"/>
            <x v="4"/>
          </reference>
        </references>
      </pivotArea>
    </format>
    <format dxfId="90">
      <pivotArea dataOnly="0" labelOnly="1" grandCol="1" outline="0" fieldPosition="0"/>
    </format>
    <format dxfId="89">
      <pivotArea grandRow="1" outline="0" fieldPosition="0"/>
    </format>
    <format dxfId="88">
      <pivotArea field="1" type="button" dataOnly="0" labelOnly="1" outline="0" axis="axisRow" fieldPosition="0"/>
    </format>
    <format dxfId="87">
      <pivotArea fieldPosition="0">
        <references count="1">
          <reference field="1" count="1">
            <x v="1"/>
          </reference>
        </references>
      </pivotArea>
    </format>
    <format dxfId="86">
      <pivotArea dataOnly="0" labelOnly="1" fieldPosition="0">
        <references count="1">
          <reference field="1" count="1">
            <x v="1"/>
          </reference>
        </references>
      </pivotArea>
    </format>
    <format dxfId="85">
      <pivotArea type="all" dataOnly="0" outline="0" fieldPosition="0"/>
    </format>
    <format dxfId="84">
      <pivotArea outline="0" fieldPosition="0"/>
    </format>
    <format dxfId="83">
      <pivotArea type="origin" dataOnly="0" labelOnly="1" outline="0" fieldPosition="0"/>
    </format>
    <format dxfId="82">
      <pivotArea field="0" type="button" dataOnly="0" labelOnly="1" outline="0" axis="axisCol" fieldPosition="0"/>
    </format>
    <format dxfId="81">
      <pivotArea type="topRight" dataOnly="0" labelOnly="1" outline="0" fieldPosition="0"/>
    </format>
    <format dxfId="80">
      <pivotArea dataOnly="0" labelOnly="1" fieldPosition="0">
        <references count="1">
          <reference field="1" count="4">
            <x v="1"/>
            <x v="2"/>
            <x v="3"/>
            <x v="4"/>
          </reference>
        </references>
      </pivotArea>
    </format>
    <format dxfId="79">
      <pivotArea dataOnly="0" labelOnly="1" grandRow="1" outline="0" fieldPosition="0"/>
    </format>
    <format dxfId="78">
      <pivotArea dataOnly="0" labelOnly="1" fieldPosition="0">
        <references count="1">
          <reference field="0" count="0"/>
        </references>
      </pivotArea>
    </format>
    <format dxfId="77">
      <pivotArea dataOnly="0" labelOnly="1" grandCol="1" outline="0" fieldPosition="0"/>
    </format>
    <format dxfId="76">
      <pivotArea field="1" type="button" dataOnly="0" labelOnly="1" outline="0" axis="axisRow" fieldPosition="0"/>
    </format>
    <format dxfId="75">
      <pivotArea type="origin" dataOnly="0" labelOnly="1" outline="0" fieldPosition="0"/>
    </format>
    <format dxfId="74">
      <pivotArea field="1" type="button" dataOnly="0" labelOnly="1" outline="0" axis="axisRow" fieldPosition="0"/>
    </format>
    <format dxfId="73">
      <pivotArea dataOnly="0" labelOnly="1" fieldPosition="0">
        <references count="1">
          <reference field="1" count="4">
            <x v="1"/>
            <x v="2"/>
            <x v="3"/>
            <x v="4"/>
          </reference>
        </references>
      </pivotArea>
    </format>
    <format dxfId="72">
      <pivotArea dataOnly="0" labelOnly="1" grandRow="1" outline="0" fieldPosition="0"/>
    </format>
    <format dxfId="71">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15"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Escolaridade" colHeaderCaption="Inadimp.">
  <location ref="B18:E23" firstHeaderRow="1" firstDataRow="2" firstDataCol="1"/>
  <pivotFields count="9">
    <pivotField axis="axisCol" dataField="1" showAll="0">
      <items count="3">
        <item x="1"/>
        <item x="0"/>
        <item t="default"/>
      </items>
    </pivotField>
    <pivotField showAll="0">
      <items count="7">
        <item x="0"/>
        <item x="1"/>
        <item x="2"/>
        <item x="3"/>
        <item x="4"/>
        <item x="5"/>
        <item t="default"/>
      </items>
    </pivotField>
    <pivotField showAll="0"/>
    <pivotField axis="axisRow" showAll="0">
      <items count="4">
        <item x="2"/>
        <item x="0"/>
        <item x="1"/>
        <item t="default"/>
      </items>
    </pivotField>
    <pivotField showAll="0"/>
    <pivotField showAll="0"/>
    <pivotField showAll="0"/>
    <pivotField numFmtId="164" showAll="0"/>
    <pivotField showAll="0"/>
  </pivotFields>
  <rowFields count="1">
    <field x="3"/>
  </rowFields>
  <rowItems count="4">
    <i>
      <x/>
    </i>
    <i>
      <x v="1"/>
    </i>
    <i>
      <x v="2"/>
    </i>
    <i t="grand">
      <x/>
    </i>
  </rowItems>
  <colFields count="1">
    <field x="0"/>
  </colFields>
  <colItems count="3">
    <i>
      <x/>
    </i>
    <i>
      <x v="1"/>
    </i>
    <i t="grand">
      <x/>
    </i>
  </colItems>
  <dataFields count="1">
    <dataField name="." fld="0" subtotal="count" baseField="1" baseItem="0"/>
  </dataFields>
  <formats count="30">
    <format dxfId="126">
      <pivotArea field="0" type="button" dataOnly="0" labelOnly="1" outline="0" axis="axisCol" fieldPosition="0"/>
    </format>
    <format dxfId="125">
      <pivotArea field="1" type="button" dataOnly="0" labelOnly="1" outline="0"/>
    </format>
    <format dxfId="124">
      <pivotArea type="origin" dataOnly="0" labelOnly="1" outline="0" fieldPosition="0"/>
    </format>
    <format dxfId="123">
      <pivotArea dataOnly="0" labelOnly="1" fieldPosition="0">
        <references count="1">
          <reference field="0" count="0"/>
        </references>
      </pivotArea>
    </format>
    <format dxfId="122">
      <pivotArea dataOnly="0" labelOnly="1" grandCol="1" outline="0" fieldPosition="0"/>
    </format>
    <format dxfId="121">
      <pivotArea grandRow="1" outline="0" fieldPosition="0"/>
    </format>
    <format dxfId="120">
      <pivotArea field="1" type="button" dataOnly="0" labelOnly="1" outline="0"/>
    </format>
    <format dxfId="119">
      <pivotArea fieldPosition="0">
        <references count="2">
          <reference field="0" count="0" selected="0"/>
          <reference field="3" count="0"/>
        </references>
      </pivotArea>
    </format>
    <format dxfId="118">
      <pivotArea field="3" type="button" dataOnly="0" labelOnly="1" outline="0" axis="axisRow" fieldPosition="0"/>
    </format>
    <format dxfId="117">
      <pivotArea field="3" grandCol="1" axis="axisRow" fieldPosition="0">
        <references count="1">
          <reference field="3" count="0"/>
        </references>
      </pivotArea>
    </format>
    <format dxfId="116">
      <pivotArea field="3" type="button" dataOnly="0" labelOnly="1" outline="0" axis="axisRow" fieldPosition="0"/>
    </format>
    <format dxfId="115">
      <pivotArea fieldPosition="0">
        <references count="1">
          <reference field="3" count="1">
            <x v="0"/>
          </reference>
        </references>
      </pivotArea>
    </format>
    <format dxfId="114">
      <pivotArea dataOnly="0" labelOnly="1" fieldPosition="0">
        <references count="1">
          <reference field="3" count="1">
            <x v="0"/>
          </reference>
        </references>
      </pivotArea>
    </format>
    <format dxfId="113">
      <pivotArea fieldPosition="0">
        <references count="1">
          <reference field="3" count="1">
            <x v="1"/>
          </reference>
        </references>
      </pivotArea>
    </format>
    <format dxfId="112">
      <pivotArea dataOnly="0" labelOnly="1" fieldPosition="0">
        <references count="1">
          <reference field="3" count="1">
            <x v="1"/>
          </reference>
        </references>
      </pivotArea>
    </format>
    <format dxfId="111">
      <pivotArea type="all" dataOnly="0" outline="0" fieldPosition="0"/>
    </format>
    <format dxfId="110">
      <pivotArea outline="0" fieldPosition="0"/>
    </format>
    <format dxfId="109">
      <pivotArea type="origin" dataOnly="0" labelOnly="1" outline="0" fieldPosition="0"/>
    </format>
    <format dxfId="108">
      <pivotArea field="0" type="button" dataOnly="0" labelOnly="1" outline="0" axis="axisCol" fieldPosition="0"/>
    </format>
    <format dxfId="107">
      <pivotArea type="topRight" dataOnly="0" labelOnly="1" outline="0" fieldPosition="0"/>
    </format>
    <format dxfId="106">
      <pivotArea dataOnly="0" labelOnly="1" fieldPosition="0">
        <references count="1">
          <reference field="3" count="0"/>
        </references>
      </pivotArea>
    </format>
    <format dxfId="105">
      <pivotArea dataOnly="0" labelOnly="1" grandRow="1" outline="0" fieldPosition="0"/>
    </format>
    <format dxfId="104">
      <pivotArea dataOnly="0" labelOnly="1" fieldPosition="0">
        <references count="1">
          <reference field="0" count="0"/>
        </references>
      </pivotArea>
    </format>
    <format dxfId="103">
      <pivotArea dataOnly="0" labelOnly="1" grandCol="1" outline="0" fieldPosition="0"/>
    </format>
    <format dxfId="102">
      <pivotArea field="3" type="button" dataOnly="0" labelOnly="1" outline="0" axis="axisRow" fieldPosition="0"/>
    </format>
    <format dxfId="101">
      <pivotArea type="origin" dataOnly="0" labelOnly="1" outline="0" fieldPosition="0"/>
    </format>
    <format dxfId="100">
      <pivotArea field="3" type="button" dataOnly="0" labelOnly="1" outline="0" axis="axisRow" fieldPosition="0"/>
    </format>
    <format dxfId="99">
      <pivotArea dataOnly="0" labelOnly="1" fieldPosition="0">
        <references count="1">
          <reference field="3" count="0"/>
        </references>
      </pivotArea>
    </format>
    <format dxfId="98">
      <pivotArea dataOnly="0" labelOnly="1" grandRow="1" outline="0" fieldPosition="0"/>
    </format>
    <format dxfId="97">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400-000007000000}" name="PivotTable23"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Duração Emp." colHeaderCaption="Inadimp.">
  <location ref="B61:E67" firstHeaderRow="1" firstDataRow="2" firstDataCol="1"/>
  <pivotFields count="9">
    <pivotField axis="axisCol" dataField="1" showAll="0">
      <items count="3">
        <item x="1"/>
        <item x="0"/>
        <item t="default"/>
      </items>
    </pivotField>
    <pivotField showAll="0">
      <items count="7">
        <item x="0"/>
        <item x="1"/>
        <item x="2"/>
        <item x="3"/>
        <item x="4"/>
        <item x="5"/>
        <item t="default"/>
      </items>
    </pivotField>
    <pivotField showAll="0"/>
    <pivotField showAll="0"/>
    <pivotField showAll="0"/>
    <pivotField showAll="0"/>
    <pivotField showAll="0"/>
    <pivotField numFmtId="164" showAll="0">
      <items count="6">
        <item x="0"/>
        <item x="1"/>
        <item x="2"/>
        <item x="3"/>
        <item x="4"/>
        <item t="default"/>
      </items>
    </pivotField>
    <pivotField axis="axisRow" showAll="0">
      <items count="6">
        <item x="0"/>
        <item x="1"/>
        <item x="2"/>
        <item x="3"/>
        <item x="4"/>
        <item t="default"/>
      </items>
    </pivotField>
  </pivotFields>
  <rowFields count="1">
    <field x="8"/>
  </rowFields>
  <rowItems count="5">
    <i>
      <x v="1"/>
    </i>
    <i>
      <x v="2"/>
    </i>
    <i>
      <x v="3"/>
    </i>
    <i>
      <x v="4"/>
    </i>
    <i t="grand">
      <x/>
    </i>
  </rowItems>
  <colFields count="1">
    <field x="0"/>
  </colFields>
  <colItems count="3">
    <i>
      <x/>
    </i>
    <i>
      <x v="1"/>
    </i>
    <i t="grand">
      <x/>
    </i>
  </colItems>
  <dataFields count="1">
    <dataField name="." fld="0" subtotal="count" baseField="8" baseItem="0"/>
  </dataFields>
  <formats count="31">
    <format dxfId="157">
      <pivotArea field="0" type="button" dataOnly="0" labelOnly="1" outline="0" axis="axisCol" fieldPosition="0"/>
    </format>
    <format dxfId="156">
      <pivotArea field="1" type="button" dataOnly="0" labelOnly="1" outline="0"/>
    </format>
    <format dxfId="155">
      <pivotArea type="origin" dataOnly="0" labelOnly="1" outline="0" fieldPosition="0"/>
    </format>
    <format dxfId="154">
      <pivotArea dataOnly="0" labelOnly="1" fieldPosition="0">
        <references count="1">
          <reference field="0" count="0"/>
        </references>
      </pivotArea>
    </format>
    <format dxfId="153">
      <pivotArea dataOnly="0" labelOnly="1" grandCol="1" outline="0" fieldPosition="0"/>
    </format>
    <format dxfId="152">
      <pivotArea grandRow="1" outline="0" fieldPosition="0"/>
    </format>
    <format dxfId="151">
      <pivotArea field="1" type="button" dataOnly="0" labelOnly="1" outline="0"/>
    </format>
    <format dxfId="150">
      <pivotArea field="7" type="button" dataOnly="0" labelOnly="1" outline="0"/>
    </format>
    <format dxfId="149">
      <pivotArea fieldPosition="0">
        <references count="1">
          <reference field="8" count="4">
            <x v="1"/>
            <x v="2"/>
            <x v="3"/>
            <x v="4"/>
          </reference>
        </references>
      </pivotArea>
    </format>
    <format dxfId="148">
      <pivotArea field="8" type="button" dataOnly="0" labelOnly="1" outline="0" axis="axisRow" fieldPosition="0"/>
    </format>
    <format dxfId="147">
      <pivotArea type="all" dataOnly="0" outline="0" fieldPosition="0"/>
    </format>
    <format dxfId="146">
      <pivotArea outline="0" fieldPosition="0"/>
    </format>
    <format dxfId="145">
      <pivotArea type="origin" dataOnly="0" labelOnly="1" outline="0" fieldPosition="0"/>
    </format>
    <format dxfId="144">
      <pivotArea field="0" type="button" dataOnly="0" labelOnly="1" outline="0" axis="axisCol" fieldPosition="0"/>
    </format>
    <format dxfId="143">
      <pivotArea type="topRight" dataOnly="0" labelOnly="1" outline="0" fieldPosition="0"/>
    </format>
    <format dxfId="142">
      <pivotArea dataOnly="0" labelOnly="1" fieldPosition="0">
        <references count="1">
          <reference field="8" count="4">
            <x v="1"/>
            <x v="2"/>
            <x v="3"/>
            <x v="4"/>
          </reference>
        </references>
      </pivotArea>
    </format>
    <format dxfId="141">
      <pivotArea dataOnly="0" labelOnly="1" grandRow="1" outline="0" fieldPosition="0"/>
    </format>
    <format dxfId="140">
      <pivotArea dataOnly="0" labelOnly="1" fieldPosition="0">
        <references count="1">
          <reference field="0" count="0"/>
        </references>
      </pivotArea>
    </format>
    <format dxfId="139">
      <pivotArea dataOnly="0" labelOnly="1" grandCol="1" outline="0" fieldPosition="0"/>
    </format>
    <format dxfId="138">
      <pivotArea fieldPosition="0">
        <references count="1">
          <reference field="8" count="1">
            <x v="4"/>
          </reference>
        </references>
      </pivotArea>
    </format>
    <format dxfId="137">
      <pivotArea dataOnly="0" labelOnly="1" fieldPosition="0">
        <references count="1">
          <reference field="8" count="1">
            <x v="4"/>
          </reference>
        </references>
      </pivotArea>
    </format>
    <format dxfId="136">
      <pivotArea fieldPosition="0">
        <references count="1">
          <reference field="8" count="1">
            <x v="3"/>
          </reference>
        </references>
      </pivotArea>
    </format>
    <format dxfId="135">
      <pivotArea dataOnly="0" labelOnly="1" fieldPosition="0">
        <references count="1">
          <reference field="8" count="1">
            <x v="3"/>
          </reference>
        </references>
      </pivotArea>
    </format>
    <format dxfId="134">
      <pivotArea fieldPosition="0">
        <references count="1">
          <reference field="8" count="1">
            <x v="2"/>
          </reference>
        </references>
      </pivotArea>
    </format>
    <format dxfId="133">
      <pivotArea dataOnly="0" labelOnly="1" fieldPosition="0">
        <references count="1">
          <reference field="8" count="1">
            <x v="2"/>
          </reference>
        </references>
      </pivotArea>
    </format>
    <format dxfId="132">
      <pivotArea field="8" type="button" dataOnly="0" labelOnly="1" outline="0" axis="axisRow" fieldPosition="0"/>
    </format>
    <format dxfId="131">
      <pivotArea type="origin" dataOnly="0" labelOnly="1" outline="0" fieldPosition="0"/>
    </format>
    <format dxfId="130">
      <pivotArea field="8" type="button" dataOnly="0" labelOnly="1" outline="0" axis="axisRow" fieldPosition="0"/>
    </format>
    <format dxfId="129">
      <pivotArea dataOnly="0" labelOnly="1" fieldPosition="0">
        <references count="1">
          <reference field="8" count="4">
            <x v="1"/>
            <x v="2"/>
            <x v="3"/>
            <x v="4"/>
          </reference>
        </references>
      </pivotArea>
    </format>
    <format dxfId="128">
      <pivotArea dataOnly="0" labelOnly="1" grandRow="1" outline="0" fieldPosition="0"/>
    </format>
    <format dxfId="127">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16"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Moradia" colHeaderCaption="Inadimp.">
  <location ref="B26:E31" firstHeaderRow="1" firstDataRow="2" firstDataCol="1"/>
  <pivotFields count="9">
    <pivotField axis="axisCol" dataField="1" showAll="0">
      <items count="3">
        <item x="1"/>
        <item x="0"/>
        <item t="default"/>
      </items>
    </pivotField>
    <pivotField showAll="0">
      <items count="7">
        <item x="0"/>
        <item x="1"/>
        <item x="2"/>
        <item x="3"/>
        <item x="4"/>
        <item x="5"/>
        <item t="default"/>
      </items>
    </pivotField>
    <pivotField showAll="0"/>
    <pivotField showAll="0">
      <items count="4">
        <item x="2"/>
        <item x="0"/>
        <item x="1"/>
        <item t="default"/>
      </items>
    </pivotField>
    <pivotField axis="axisRow" showAll="0">
      <items count="4">
        <item x="1"/>
        <item x="2"/>
        <item x="0"/>
        <item t="default"/>
      </items>
    </pivotField>
    <pivotField showAll="0"/>
    <pivotField showAll="0"/>
    <pivotField numFmtId="164" showAll="0"/>
    <pivotField showAll="0"/>
  </pivotFields>
  <rowFields count="1">
    <field x="4"/>
  </rowFields>
  <rowItems count="4">
    <i>
      <x/>
    </i>
    <i>
      <x v="1"/>
    </i>
    <i>
      <x v="2"/>
    </i>
    <i t="grand">
      <x/>
    </i>
  </rowItems>
  <colFields count="1">
    <field x="0"/>
  </colFields>
  <colItems count="3">
    <i>
      <x/>
    </i>
    <i>
      <x v="1"/>
    </i>
    <i t="grand">
      <x/>
    </i>
  </colItems>
  <dataFields count="1">
    <dataField name="." fld="0" subtotal="count" baseField="1" baseItem="0"/>
  </dataFields>
  <formats count="28">
    <format dxfId="185">
      <pivotArea field="0" type="button" dataOnly="0" labelOnly="1" outline="0" axis="axisCol" fieldPosition="0"/>
    </format>
    <format dxfId="184">
      <pivotArea field="1" type="button" dataOnly="0" labelOnly="1" outline="0"/>
    </format>
    <format dxfId="183">
      <pivotArea type="origin" dataOnly="0" labelOnly="1" outline="0" fieldPosition="0"/>
    </format>
    <format dxfId="182">
      <pivotArea grandRow="1" outline="0" fieldPosition="0"/>
    </format>
    <format dxfId="181">
      <pivotArea field="1" type="button" dataOnly="0" labelOnly="1" outline="0"/>
    </format>
    <format dxfId="180">
      <pivotArea field="3" type="button" dataOnly="0" labelOnly="1" outline="0"/>
    </format>
    <format dxfId="179">
      <pivotArea fieldPosition="0">
        <references count="1">
          <reference field="4" count="0"/>
        </references>
      </pivotArea>
    </format>
    <format dxfId="178">
      <pivotArea dataOnly="0" labelOnly="1" fieldPosition="0">
        <references count="1">
          <reference field="0" count="0"/>
        </references>
      </pivotArea>
    </format>
    <format dxfId="177">
      <pivotArea dataOnly="0" labelOnly="1" grandCol="1" outline="0" fieldPosition="0"/>
    </format>
    <format dxfId="176">
      <pivotArea field="4" type="button" dataOnly="0" labelOnly="1" outline="0" axis="axisRow" fieldPosition="0"/>
    </format>
    <format dxfId="175">
      <pivotArea field="4" type="button" dataOnly="0" labelOnly="1" outline="0" axis="axisRow" fieldPosition="0"/>
    </format>
    <format dxfId="174">
      <pivotArea fieldPosition="0">
        <references count="1">
          <reference field="4" count="2">
            <x v="0"/>
            <x v="1"/>
          </reference>
        </references>
      </pivotArea>
    </format>
    <format dxfId="173">
      <pivotArea dataOnly="0" labelOnly="1" fieldPosition="0">
        <references count="1">
          <reference field="4" count="2">
            <x v="0"/>
            <x v="1"/>
          </reference>
        </references>
      </pivotArea>
    </format>
    <format dxfId="172">
      <pivotArea type="all" dataOnly="0" outline="0" fieldPosition="0"/>
    </format>
    <format dxfId="171">
      <pivotArea outline="0" fieldPosition="0"/>
    </format>
    <format dxfId="170">
      <pivotArea type="origin" dataOnly="0" labelOnly="1" outline="0" fieldPosition="0"/>
    </format>
    <format dxfId="169">
      <pivotArea field="0" type="button" dataOnly="0" labelOnly="1" outline="0" axis="axisCol" fieldPosition="0"/>
    </format>
    <format dxfId="168">
      <pivotArea type="topRight" dataOnly="0" labelOnly="1" outline="0" fieldPosition="0"/>
    </format>
    <format dxfId="167">
      <pivotArea dataOnly="0" labelOnly="1" fieldPosition="0">
        <references count="1">
          <reference field="4" count="0"/>
        </references>
      </pivotArea>
    </format>
    <format dxfId="166">
      <pivotArea dataOnly="0" labelOnly="1" grandRow="1" outline="0" fieldPosition="0"/>
    </format>
    <format dxfId="165">
      <pivotArea dataOnly="0" labelOnly="1" fieldPosition="0">
        <references count="1">
          <reference field="0" count="0"/>
        </references>
      </pivotArea>
    </format>
    <format dxfId="164">
      <pivotArea dataOnly="0" labelOnly="1" grandCol="1" outline="0" fieldPosition="0"/>
    </format>
    <format dxfId="163">
      <pivotArea field="4" type="button" dataOnly="0" labelOnly="1" outline="0" axis="axisRow" fieldPosition="0"/>
    </format>
    <format dxfId="162">
      <pivotArea type="origin" dataOnly="0" labelOnly="1" outline="0" fieldPosition="0"/>
    </format>
    <format dxfId="161">
      <pivotArea field="4" type="button" dataOnly="0" labelOnly="1" outline="0" axis="axisRow" fieldPosition="0"/>
    </format>
    <format dxfId="160">
      <pivotArea dataOnly="0" labelOnly="1" fieldPosition="0">
        <references count="1">
          <reference field="4" count="0"/>
        </references>
      </pivotArea>
    </format>
    <format dxfId="159">
      <pivotArea dataOnly="0" labelOnly="1" grandRow="1" outline="0" fieldPosition="0"/>
    </format>
    <format dxfId="158">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14"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Gênero" colHeaderCaption="Inadimp.">
  <location ref="B11:E15" firstHeaderRow="1" firstDataRow="2" firstDataCol="1"/>
  <pivotFields count="9">
    <pivotField axis="axisCol" dataField="1" showAll="0">
      <items count="3">
        <item x="1"/>
        <item x="0"/>
        <item t="default"/>
      </items>
    </pivotField>
    <pivotField showAll="0">
      <items count="7">
        <item x="0"/>
        <item x="1"/>
        <item x="2"/>
        <item x="3"/>
        <item x="4"/>
        <item x="5"/>
        <item t="default"/>
      </items>
    </pivotField>
    <pivotField axis="axisRow" showAll="0">
      <items count="3">
        <item x="0"/>
        <item x="1"/>
        <item t="default"/>
      </items>
    </pivotField>
    <pivotField showAll="0"/>
    <pivotField showAll="0"/>
    <pivotField showAll="0"/>
    <pivotField showAll="0"/>
    <pivotField numFmtId="164" showAll="0"/>
    <pivotField showAll="0"/>
  </pivotFields>
  <rowFields count="1">
    <field x="2"/>
  </rowFields>
  <rowItems count="3">
    <i>
      <x/>
    </i>
    <i>
      <x v="1"/>
    </i>
    <i t="grand">
      <x/>
    </i>
  </rowItems>
  <colFields count="1">
    <field x="0"/>
  </colFields>
  <colItems count="3">
    <i>
      <x/>
    </i>
    <i>
      <x v="1"/>
    </i>
    <i t="grand">
      <x/>
    </i>
  </colItems>
  <dataFields count="1">
    <dataField name="." fld="0" subtotal="count" baseField="1" baseItem="0"/>
  </dataFields>
  <formats count="27">
    <format dxfId="212">
      <pivotArea field="0" type="button" dataOnly="0" labelOnly="1" outline="0" axis="axisCol" fieldPosition="0"/>
    </format>
    <format dxfId="211">
      <pivotArea field="1" type="button" dataOnly="0" labelOnly="1" outline="0"/>
    </format>
    <format dxfId="210">
      <pivotArea type="origin" dataOnly="0" labelOnly="1" outline="0" fieldPosition="0"/>
    </format>
    <format dxfId="209">
      <pivotArea dataOnly="0" labelOnly="1" fieldPosition="0">
        <references count="1">
          <reference field="0" count="0"/>
        </references>
      </pivotArea>
    </format>
    <format dxfId="208">
      <pivotArea dataOnly="0" labelOnly="1" grandCol="1" outline="0" fieldPosition="0"/>
    </format>
    <format dxfId="207">
      <pivotArea grandRow="1" outline="0" fieldPosition="0"/>
    </format>
    <format dxfId="206">
      <pivotArea field="1" type="button" dataOnly="0" labelOnly="1" outline="0"/>
    </format>
    <format dxfId="205">
      <pivotArea field="2" type="button" dataOnly="0" labelOnly="1" outline="0" axis="axisRow" fieldPosition="0"/>
    </format>
    <format dxfId="204">
      <pivotArea fieldPosition="0">
        <references count="2">
          <reference field="0" count="0" selected="0"/>
          <reference field="2" count="0"/>
        </references>
      </pivotArea>
    </format>
    <format dxfId="203">
      <pivotArea field="2" type="button" dataOnly="0" labelOnly="1" outline="0" axis="axisRow" fieldPosition="0"/>
    </format>
    <format dxfId="202">
      <pivotArea fieldPosition="0">
        <references count="1">
          <reference field="2" count="1">
            <x v="1"/>
          </reference>
        </references>
      </pivotArea>
    </format>
    <format dxfId="201">
      <pivotArea dataOnly="0" labelOnly="1" fieldPosition="0">
        <references count="1">
          <reference field="2" count="1">
            <x v="1"/>
          </reference>
        </references>
      </pivotArea>
    </format>
    <format dxfId="200">
      <pivotArea type="all" dataOnly="0" outline="0" fieldPosition="0"/>
    </format>
    <format dxfId="199">
      <pivotArea outline="0" fieldPosition="0"/>
    </format>
    <format dxfId="198">
      <pivotArea type="origin" dataOnly="0" labelOnly="1" outline="0" fieldPosition="0"/>
    </format>
    <format dxfId="197">
      <pivotArea field="0" type="button" dataOnly="0" labelOnly="1" outline="0" axis="axisCol" fieldPosition="0"/>
    </format>
    <format dxfId="196">
      <pivotArea type="topRight" dataOnly="0" labelOnly="1" outline="0" fieldPosition="0"/>
    </format>
    <format dxfId="195">
      <pivotArea dataOnly="0" labelOnly="1" fieldPosition="0">
        <references count="1">
          <reference field="2" count="0"/>
        </references>
      </pivotArea>
    </format>
    <format dxfId="194">
      <pivotArea dataOnly="0" labelOnly="1" grandRow="1" outline="0" fieldPosition="0"/>
    </format>
    <format dxfId="193">
      <pivotArea dataOnly="0" labelOnly="1" fieldPosition="0">
        <references count="1">
          <reference field="0" count="0"/>
        </references>
      </pivotArea>
    </format>
    <format dxfId="192">
      <pivotArea dataOnly="0" labelOnly="1" grandCol="1" outline="0" fieldPosition="0"/>
    </format>
    <format dxfId="191">
      <pivotArea field="2" type="button" dataOnly="0" labelOnly="1" outline="0" axis="axisRow" fieldPosition="0"/>
    </format>
    <format dxfId="190">
      <pivotArea type="origin" dataOnly="0" labelOnly="1" outline="0" fieldPosition="0"/>
    </format>
    <format dxfId="189">
      <pivotArea field="2" type="button" dataOnly="0" labelOnly="1" outline="0" axis="axisRow" fieldPosition="0"/>
    </format>
    <format dxfId="188">
      <pivotArea dataOnly="0" labelOnly="1" fieldPosition="0">
        <references count="1">
          <reference field="2" count="0"/>
        </references>
      </pivotArea>
    </format>
    <format dxfId="187">
      <pivotArea dataOnly="0" labelOnly="1" grandRow="1" outline="0" fieldPosition="0"/>
    </format>
    <format dxfId="186">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400-000006000000}" name="PivotTable22" cacheId="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Vlr Emp." colHeaderCaption="Inadimp.">
  <location ref="B52:E58" firstHeaderRow="1" firstDataRow="2" firstDataCol="1"/>
  <pivotFields count="9">
    <pivotField axis="axisCol" dataField="1" showAll="0">
      <items count="3">
        <item x="1"/>
        <item x="0"/>
        <item t="default"/>
      </items>
    </pivotField>
    <pivotField showAll="0">
      <items count="7">
        <item x="0"/>
        <item x="1"/>
        <item x="2"/>
        <item x="3"/>
        <item x="4"/>
        <item x="5"/>
        <item t="default"/>
      </items>
    </pivotField>
    <pivotField showAll="0"/>
    <pivotField showAll="0"/>
    <pivotField showAll="0"/>
    <pivotField showAll="0"/>
    <pivotField showAll="0"/>
    <pivotField axis="axisRow" numFmtId="164" showAll="0">
      <items count="6">
        <item x="0"/>
        <item x="1"/>
        <item x="2"/>
        <item x="3"/>
        <item x="4"/>
        <item t="default"/>
      </items>
    </pivotField>
    <pivotField showAll="0"/>
  </pivotFields>
  <rowFields count="1">
    <field x="7"/>
  </rowFields>
  <rowItems count="5">
    <i>
      <x v="1"/>
    </i>
    <i>
      <x v="2"/>
    </i>
    <i>
      <x v="3"/>
    </i>
    <i>
      <x v="4"/>
    </i>
    <i t="grand">
      <x/>
    </i>
  </rowItems>
  <colFields count="1">
    <field x="0"/>
  </colFields>
  <colItems count="3">
    <i>
      <x/>
    </i>
    <i>
      <x v="1"/>
    </i>
    <i t="grand">
      <x/>
    </i>
  </colItems>
  <dataFields count="1">
    <dataField name="." fld="0" subtotal="count" baseField="7" baseItem="0"/>
  </dataFields>
  <formats count="28">
    <format dxfId="240">
      <pivotArea field="0" type="button" dataOnly="0" labelOnly="1" outline="0" axis="axisCol" fieldPosition="0"/>
    </format>
    <format dxfId="239">
      <pivotArea field="1" type="button" dataOnly="0" labelOnly="1" outline="0"/>
    </format>
    <format dxfId="238">
      <pivotArea type="origin" dataOnly="0" labelOnly="1" outline="0" fieldPosition="0"/>
    </format>
    <format dxfId="237">
      <pivotArea dataOnly="0" labelOnly="1" fieldPosition="0">
        <references count="1">
          <reference field="0" count="0"/>
        </references>
      </pivotArea>
    </format>
    <format dxfId="236">
      <pivotArea dataOnly="0" labelOnly="1" grandCol="1" outline="0" fieldPosition="0"/>
    </format>
    <format dxfId="235">
      <pivotArea grandRow="1" outline="0" fieldPosition="0"/>
    </format>
    <format dxfId="234">
      <pivotArea field="1" type="button" dataOnly="0" labelOnly="1" outline="0"/>
    </format>
    <format dxfId="233">
      <pivotArea fieldPosition="0">
        <references count="1">
          <reference field="7" count="4">
            <x v="1"/>
            <x v="2"/>
            <x v="3"/>
            <x v="4"/>
          </reference>
        </references>
      </pivotArea>
    </format>
    <format dxfId="232">
      <pivotArea field="7" type="button" dataOnly="0" labelOnly="1" outline="0" axis="axisRow" fieldPosition="0"/>
    </format>
    <format dxfId="231">
      <pivotArea fieldPosition="0">
        <references count="1">
          <reference field="7" count="1">
            <x v="4"/>
          </reference>
        </references>
      </pivotArea>
    </format>
    <format dxfId="230">
      <pivotArea dataOnly="0" labelOnly="1" fieldPosition="0">
        <references count="1">
          <reference field="7" count="1">
            <x v="4"/>
          </reference>
        </references>
      </pivotArea>
    </format>
    <format dxfId="229">
      <pivotArea fieldPosition="0">
        <references count="1">
          <reference field="7" count="1">
            <x v="3"/>
          </reference>
        </references>
      </pivotArea>
    </format>
    <format dxfId="228">
      <pivotArea dataOnly="0" labelOnly="1" fieldPosition="0">
        <references count="1">
          <reference field="7" count="1">
            <x v="3"/>
          </reference>
        </references>
      </pivotArea>
    </format>
    <format dxfId="227">
      <pivotArea type="all" dataOnly="0" outline="0" fieldPosition="0"/>
    </format>
    <format dxfId="226">
      <pivotArea outline="0" fieldPosition="0"/>
    </format>
    <format dxfId="225">
      <pivotArea type="origin" dataOnly="0" labelOnly="1" outline="0" fieldPosition="0"/>
    </format>
    <format dxfId="224">
      <pivotArea field="0" type="button" dataOnly="0" labelOnly="1" outline="0" axis="axisCol" fieldPosition="0"/>
    </format>
    <format dxfId="223">
      <pivotArea type="topRight" dataOnly="0" labelOnly="1" outline="0" fieldPosition="0"/>
    </format>
    <format dxfId="222">
      <pivotArea dataOnly="0" labelOnly="1" fieldPosition="0">
        <references count="1">
          <reference field="7" count="4">
            <x v="1"/>
            <x v="2"/>
            <x v="3"/>
            <x v="4"/>
          </reference>
        </references>
      </pivotArea>
    </format>
    <format dxfId="221">
      <pivotArea dataOnly="0" labelOnly="1" grandRow="1" outline="0" fieldPosition="0"/>
    </format>
    <format dxfId="220">
      <pivotArea dataOnly="0" labelOnly="1" fieldPosition="0">
        <references count="1">
          <reference field="0" count="0"/>
        </references>
      </pivotArea>
    </format>
    <format dxfId="219">
      <pivotArea dataOnly="0" labelOnly="1" grandCol="1" outline="0" fieldPosition="0"/>
    </format>
    <format dxfId="218">
      <pivotArea field="7" type="button" dataOnly="0" labelOnly="1" outline="0" axis="axisRow" fieldPosition="0"/>
    </format>
    <format dxfId="217">
      <pivotArea type="origin" dataOnly="0" labelOnly="1" outline="0" fieldPosition="0"/>
    </format>
    <format dxfId="216">
      <pivotArea field="7" type="button" dataOnly="0" labelOnly="1" outline="0" axis="axisRow" fieldPosition="0"/>
    </format>
    <format dxfId="215">
      <pivotArea dataOnly="0" labelOnly="1" fieldPosition="0">
        <references count="1">
          <reference field="7" count="4">
            <x v="1"/>
            <x v="2"/>
            <x v="3"/>
            <x v="4"/>
          </reference>
        </references>
      </pivotArea>
    </format>
    <format dxfId="214">
      <pivotArea dataOnly="0" labelOnly="1" grandRow="1" outline="0" fieldPosition="0"/>
    </format>
    <format dxfId="213">
      <pivotArea type="origin"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7" cacheId="0" dataPosition="0" applyNumberFormats="0" applyBorderFormats="0" applyFontFormats="0" applyPatternFormats="0" applyAlignmentFormats="0" applyWidthHeightFormats="1" dataCaption="Values" updatedVersion="8" minRefreshableVersion="3" preserveFormatting="0" colGrandTotals="0" itemPrintTitles="1" createdVersion="8" indent="0" outline="1" outlineData="1" multipleFieldFilters="0" rowHeaderCaption="Saldo_Inv + Saldo_CC" colHeaderCaption="Inadimplência">
  <location ref="N5:R23" firstHeaderRow="1" firstDataRow="3" firstDataCol="1"/>
  <pivotFields count="10">
    <pivotField axis="axisCol" showAll="0">
      <items count="3">
        <item x="1"/>
        <item x="0"/>
        <item t="default"/>
      </items>
    </pivotField>
    <pivotField showAll="0"/>
    <pivotField showAll="0"/>
    <pivotField showAll="0"/>
    <pivotField showAll="0"/>
    <pivotField showAll="0"/>
    <pivotField showAll="0"/>
    <pivotField numFmtId="164" showAll="0"/>
    <pivotField showAll="0"/>
    <pivotField axis="axisRow" dataField="1" showAll="0">
      <items count="16">
        <item x="9"/>
        <item x="10"/>
        <item x="7"/>
        <item x="5"/>
        <item x="14"/>
        <item x="8"/>
        <item x="6"/>
        <item x="12"/>
        <item x="11"/>
        <item x="1"/>
        <item x="3"/>
        <item x="2"/>
        <item x="13"/>
        <item x="0"/>
        <item x="4"/>
        <item t="default"/>
      </items>
    </pivotField>
  </pivotFields>
  <rowFields count="1">
    <field x="9"/>
  </rowFields>
  <rowItems count="16">
    <i>
      <x/>
    </i>
    <i>
      <x v="1"/>
    </i>
    <i>
      <x v="2"/>
    </i>
    <i>
      <x v="3"/>
    </i>
    <i>
      <x v="4"/>
    </i>
    <i>
      <x v="5"/>
    </i>
    <i>
      <x v="6"/>
    </i>
    <i>
      <x v="7"/>
    </i>
    <i>
      <x v="8"/>
    </i>
    <i>
      <x v="9"/>
    </i>
    <i>
      <x v="10"/>
    </i>
    <i>
      <x v="11"/>
    </i>
    <i>
      <x v="12"/>
    </i>
    <i>
      <x v="13"/>
    </i>
    <i>
      <x v="14"/>
    </i>
    <i t="grand">
      <x/>
    </i>
  </rowItems>
  <colFields count="2">
    <field x="-2"/>
    <field x="0"/>
  </colFields>
  <colItems count="4">
    <i>
      <x/>
      <x/>
    </i>
    <i r="1">
      <x v="1"/>
    </i>
    <i i="1">
      <x v="1"/>
      <x/>
    </i>
    <i r="1" i="1">
      <x v="1"/>
    </i>
  </colItems>
  <dataFields count="2">
    <dataField name="Count of Saldo_Invest + Saldo_CC" fld="9" subtotal="count" baseField="0" baseItem="0"/>
    <dataField name="Count of Saldo_Invest + Saldo_CC2" fld="9" subtotal="count" showDataAs="percentOfCol" baseField="9" baseItem="0"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adimplência" xr10:uid="{2CC9982C-0C38-4E1A-A32C-BAF9CB5924AA}" sourceName="Inadimplência">
  <pivotTables>
    <pivotTable tabId="4" name="PivotTable1"/>
    <pivotTable tabId="4" name="PivotTable10"/>
    <pivotTable tabId="4" name="PivotTable11"/>
    <pivotTable tabId="4" name="PivotTable13"/>
    <pivotTable tabId="4" name="PivotTable14"/>
    <pivotTable tabId="4" name="PivotTable5"/>
    <pivotTable tabId="4" name="PivotTable6"/>
    <pivotTable tabId="4" name="PivotTable7"/>
    <pivotTable tabId="4" name="PivotTable8"/>
    <pivotTable tabId="4" name="PivotTable9"/>
  </pivotTables>
  <data>
    <tabular pivotCacheId="182728360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ade1" xr10:uid="{835EC128-4409-4415-9E66-A2CBE70B382E}" sourceName="Idade">
  <pivotTables>
    <pivotTable tabId="4" name="PivotTable8"/>
    <pivotTable tabId="4" name="PivotTable1"/>
    <pivotTable tabId="4" name="PivotTable5"/>
  </pivotTables>
  <data>
    <tabular pivotCacheId="1827283608">
      <items count="4">
        <i x="3" s="1"/>
        <i x="1" s="1"/>
        <i x="2"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adimplência" xr10:uid="{EFF3168A-9593-4F90-96B9-656A15BF04BD}" cache="Slicer_Inadimplência" caption="Inadimplência" rowHeight="257175"/>
  <slicer name="Idade 1" xr10:uid="{60D375C5-D796-436E-96AD-39D186C0596B}" cache="Slicer_Idade1" caption="Idade" rowHeight="257175"/>
  <slicer name="Idade" xr10:uid="{B097998D-CB6E-4E65-9681-C3A2D18F523D}" cache="Slicer_Idade1" caption="Idad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Base_Dados" displayName="Base_Dados" ref="B1:J1001" totalsRowShown="0" headerRowDxfId="252" dataDxfId="251" tableBorderDxfId="250">
  <autoFilter ref="B1:J1001" xr:uid="{00000000-0009-0000-0100-000002000000}"/>
  <tableColumns count="9">
    <tableColumn id="1" xr3:uid="{00000000-0010-0000-0000-000001000000}" name="Idade" dataDxfId="249"/>
    <tableColumn id="2" xr3:uid="{00000000-0010-0000-0000-000002000000}" name="Gênero" dataDxfId="248"/>
    <tableColumn id="3" xr3:uid="{00000000-0010-0000-0000-000003000000}" name="Escolaridade" dataDxfId="247"/>
    <tableColumn id="4" xr3:uid="{00000000-0010-0000-0000-000004000000}" name="Tipo_Moradia" dataDxfId="246"/>
    <tableColumn id="5" xr3:uid="{00000000-0010-0000-0000-000005000000}" name="Saldo_Investimento" dataDxfId="245"/>
    <tableColumn id="6" xr3:uid="{00000000-0010-0000-0000-000006000000}" name="Saldo_Conta_Corrente" dataDxfId="244"/>
    <tableColumn id="7" xr3:uid="{00000000-0010-0000-0000-000007000000}" name="Valor_Emprestimo" dataDxfId="243"/>
    <tableColumn id="8" xr3:uid="{00000000-0010-0000-0000-000008000000}" name="Duracao_Emprestimo" dataDxfId="242"/>
    <tableColumn id="9" xr3:uid="{00000000-0010-0000-0000-000009000000}" name="Saldo_Invest + Saldo_CC" dataDxfId="241">
      <calculatedColumnFormula>(Base!$F2&amp;"-"&amp;Base!$G2)</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3.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showGridLines="0" zoomScaleNormal="100" workbookViewId="0">
      <selection activeCell="B21" sqref="B21"/>
    </sheetView>
  </sheetViews>
  <sheetFormatPr defaultColWidth="8.875" defaultRowHeight="15.75" x14ac:dyDescent="0.25"/>
  <cols>
    <col min="1" max="1" width="19.125" bestFit="1" customWidth="1"/>
    <col min="2" max="2" width="77.125" bestFit="1" customWidth="1"/>
    <col min="3" max="3" width="18.5" bestFit="1" customWidth="1"/>
  </cols>
  <sheetData>
    <row r="1" spans="1:4" x14ac:dyDescent="0.25">
      <c r="A1" s="1" t="s">
        <v>0</v>
      </c>
      <c r="B1" s="1" t="s">
        <v>1</v>
      </c>
      <c r="C1" s="212" t="s">
        <v>31</v>
      </c>
      <c r="D1" s="213"/>
    </row>
    <row r="2" spans="1:4" x14ac:dyDescent="0.25">
      <c r="A2" s="2" t="s">
        <v>2</v>
      </c>
      <c r="B2" s="2" t="s">
        <v>14</v>
      </c>
      <c r="C2" s="3" t="s">
        <v>37</v>
      </c>
      <c r="D2" s="3" t="s">
        <v>33</v>
      </c>
    </row>
    <row r="3" spans="1:4" x14ac:dyDescent="0.25">
      <c r="A3" s="2" t="s">
        <v>3</v>
      </c>
      <c r="B3" s="2" t="s">
        <v>13</v>
      </c>
      <c r="C3" s="3" t="s">
        <v>38</v>
      </c>
      <c r="D3" s="3" t="s">
        <v>34</v>
      </c>
    </row>
    <row r="4" spans="1:4" x14ac:dyDescent="0.25">
      <c r="A4" s="2" t="s">
        <v>4</v>
      </c>
      <c r="B4" s="2" t="s">
        <v>5</v>
      </c>
      <c r="C4" s="3" t="s">
        <v>38</v>
      </c>
      <c r="D4" s="3" t="s">
        <v>35</v>
      </c>
    </row>
    <row r="5" spans="1:4" ht="16.5" thickBot="1" x14ac:dyDescent="0.3">
      <c r="A5" s="107" t="s">
        <v>6</v>
      </c>
      <c r="B5" s="107" t="s">
        <v>7</v>
      </c>
      <c r="C5" s="3" t="s">
        <v>38</v>
      </c>
      <c r="D5" s="3" t="s">
        <v>35</v>
      </c>
    </row>
    <row r="6" spans="1:4" ht="17.25" thickTop="1" thickBot="1" x14ac:dyDescent="0.3">
      <c r="A6" s="112" t="s">
        <v>8</v>
      </c>
      <c r="B6" s="113" t="s">
        <v>29</v>
      </c>
      <c r="C6" s="106" t="s">
        <v>37</v>
      </c>
      <c r="D6" s="3" t="s">
        <v>36</v>
      </c>
    </row>
    <row r="7" spans="1:4" ht="17.25" thickTop="1" thickBot="1" x14ac:dyDescent="0.3">
      <c r="A7" s="114" t="s">
        <v>9</v>
      </c>
      <c r="B7" s="115" t="s">
        <v>30</v>
      </c>
      <c r="C7" s="106" t="s">
        <v>37</v>
      </c>
      <c r="D7" s="3" t="s">
        <v>36</v>
      </c>
    </row>
    <row r="8" spans="1:4" ht="16.5" thickTop="1" x14ac:dyDescent="0.25">
      <c r="A8" s="108" t="s">
        <v>10</v>
      </c>
      <c r="B8" s="108" t="s">
        <v>11</v>
      </c>
      <c r="C8" s="3" t="s">
        <v>37</v>
      </c>
      <c r="D8" s="3" t="s">
        <v>36</v>
      </c>
    </row>
    <row r="9" spans="1:4" x14ac:dyDescent="0.25">
      <c r="A9" s="2" t="s">
        <v>12</v>
      </c>
      <c r="B9" s="2" t="s">
        <v>28</v>
      </c>
      <c r="C9" s="3" t="s">
        <v>37</v>
      </c>
      <c r="D9" s="3" t="s">
        <v>33</v>
      </c>
    </row>
    <row r="10" spans="1:4" x14ac:dyDescent="0.25">
      <c r="A10" s="2" t="s">
        <v>15</v>
      </c>
      <c r="B10" s="2" t="s">
        <v>16</v>
      </c>
      <c r="C10" s="3" t="s">
        <v>32</v>
      </c>
      <c r="D10" s="3" t="s">
        <v>32</v>
      </c>
    </row>
  </sheetData>
  <mergeCells count="1">
    <mergeCell ref="C1:D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1"/>
  <sheetViews>
    <sheetView showGridLines="0" tabSelected="1" topLeftCell="A985" zoomScale="106" zoomScaleNormal="106" workbookViewId="0">
      <selection activeCell="D1003" sqref="D1003"/>
    </sheetView>
  </sheetViews>
  <sheetFormatPr defaultColWidth="11" defaultRowHeight="15.75" x14ac:dyDescent="0.25"/>
  <cols>
    <col min="1" max="1" width="14.25" customWidth="1"/>
    <col min="2" max="2" width="8.5" customWidth="1"/>
    <col min="3" max="3" width="9.5" bestFit="1" customWidth="1"/>
    <col min="4" max="4" width="13.375" bestFit="1" customWidth="1"/>
    <col min="5" max="5" width="14" customWidth="1"/>
    <col min="6" max="6" width="19.25" customWidth="1"/>
    <col min="7" max="7" width="21.25" customWidth="1"/>
    <col min="8" max="8" width="18" customWidth="1"/>
    <col min="9" max="9" width="20.5" customWidth="1"/>
    <col min="10" max="10" width="25.5" style="16" bestFit="1" customWidth="1"/>
  </cols>
  <sheetData>
    <row r="1" spans="1:10" ht="16.5" thickBot="1" x14ac:dyDescent="0.3">
      <c r="A1" s="10" t="s">
        <v>42</v>
      </c>
      <c r="B1" s="10" t="s">
        <v>2</v>
      </c>
      <c r="C1" s="22" t="s">
        <v>40</v>
      </c>
      <c r="D1" s="22" t="s">
        <v>4</v>
      </c>
      <c r="E1" s="22" t="s">
        <v>6</v>
      </c>
      <c r="F1" s="22" t="s">
        <v>8</v>
      </c>
      <c r="G1" s="22" t="s">
        <v>9</v>
      </c>
      <c r="H1" s="17" t="s">
        <v>10</v>
      </c>
      <c r="I1" s="11" t="s">
        <v>12</v>
      </c>
      <c r="J1" s="131" t="s">
        <v>106</v>
      </c>
    </row>
    <row r="2" spans="1:10" x14ac:dyDescent="0.25">
      <c r="A2" s="4">
        <v>0</v>
      </c>
      <c r="B2" s="7">
        <v>67</v>
      </c>
      <c r="C2" s="23" t="s">
        <v>43</v>
      </c>
      <c r="D2" s="23" t="s">
        <v>17</v>
      </c>
      <c r="E2" s="23" t="s">
        <v>18</v>
      </c>
      <c r="F2" s="23" t="s">
        <v>19</v>
      </c>
      <c r="G2" s="23" t="s">
        <v>20</v>
      </c>
      <c r="H2" s="18">
        <v>1169</v>
      </c>
      <c r="I2" s="4">
        <v>6</v>
      </c>
      <c r="J2" s="132" t="str">
        <f>(Base!$F2&amp;"-"&amp;Base!$G2)</f>
        <v>Sem investimento-Pouco</v>
      </c>
    </row>
    <row r="3" spans="1:10" x14ac:dyDescent="0.25">
      <c r="A3" s="5">
        <v>1</v>
      </c>
      <c r="B3" s="8">
        <v>22</v>
      </c>
      <c r="C3" s="24" t="s">
        <v>44</v>
      </c>
      <c r="D3" s="24" t="s">
        <v>17</v>
      </c>
      <c r="E3" s="24" t="s">
        <v>18</v>
      </c>
      <c r="F3" s="24" t="s">
        <v>20</v>
      </c>
      <c r="G3" s="24" t="s">
        <v>21</v>
      </c>
      <c r="H3" s="19">
        <v>5951</v>
      </c>
      <c r="I3" s="5">
        <v>48</v>
      </c>
      <c r="J3" s="132" t="str">
        <f>(Base!$F3&amp;"-"&amp;Base!$G3)</f>
        <v>Pouco-Moderado</v>
      </c>
    </row>
    <row r="4" spans="1:10" x14ac:dyDescent="0.25">
      <c r="A4" s="6">
        <v>0</v>
      </c>
      <c r="B4" s="9">
        <v>49</v>
      </c>
      <c r="C4" s="25" t="s">
        <v>43</v>
      </c>
      <c r="D4" s="25" t="s">
        <v>22</v>
      </c>
      <c r="E4" s="25" t="s">
        <v>18</v>
      </c>
      <c r="F4" s="25" t="s">
        <v>20</v>
      </c>
      <c r="G4" s="25" t="s">
        <v>23</v>
      </c>
      <c r="H4" s="20">
        <v>2096</v>
      </c>
      <c r="I4" s="6">
        <v>12</v>
      </c>
      <c r="J4" s="132" t="str">
        <f>(Base!$F4&amp;"-"&amp;Base!$G4)</f>
        <v>Pouco-Sem conta</v>
      </c>
    </row>
    <row r="5" spans="1:10" x14ac:dyDescent="0.25">
      <c r="A5" s="5">
        <v>0</v>
      </c>
      <c r="B5" s="8">
        <v>45</v>
      </c>
      <c r="C5" s="24" t="s">
        <v>43</v>
      </c>
      <c r="D5" s="24" t="s">
        <v>17</v>
      </c>
      <c r="E5" s="24" t="s">
        <v>24</v>
      </c>
      <c r="F5" s="24" t="s">
        <v>20</v>
      </c>
      <c r="G5" s="24" t="s">
        <v>20</v>
      </c>
      <c r="H5" s="19">
        <v>7882</v>
      </c>
      <c r="I5" s="5">
        <v>42</v>
      </c>
      <c r="J5" s="132" t="str">
        <f>(Base!$F5&amp;"-"&amp;Base!$G5)</f>
        <v>Pouco-Pouco</v>
      </c>
    </row>
    <row r="6" spans="1:10" x14ac:dyDescent="0.25">
      <c r="A6" s="6">
        <v>1</v>
      </c>
      <c r="B6" s="9">
        <v>53</v>
      </c>
      <c r="C6" s="25" t="s">
        <v>43</v>
      </c>
      <c r="D6" s="25" t="s">
        <v>17</v>
      </c>
      <c r="E6" s="25" t="s">
        <v>24</v>
      </c>
      <c r="F6" s="25" t="s">
        <v>20</v>
      </c>
      <c r="G6" s="25" t="s">
        <v>20</v>
      </c>
      <c r="H6" s="20">
        <v>4870</v>
      </c>
      <c r="I6" s="6">
        <v>24</v>
      </c>
      <c r="J6" s="132" t="str">
        <f>(Base!$F6&amp;"-"&amp;Base!$G6)</f>
        <v>Pouco-Pouco</v>
      </c>
    </row>
    <row r="7" spans="1:10" x14ac:dyDescent="0.25">
      <c r="A7" s="5">
        <v>0</v>
      </c>
      <c r="B7" s="8">
        <v>35</v>
      </c>
      <c r="C7" s="24" t="s">
        <v>43</v>
      </c>
      <c r="D7" s="24" t="s">
        <v>22</v>
      </c>
      <c r="E7" s="24" t="s">
        <v>24</v>
      </c>
      <c r="F7" s="24" t="s">
        <v>19</v>
      </c>
      <c r="G7" s="24" t="s">
        <v>23</v>
      </c>
      <c r="H7" s="19">
        <v>9055</v>
      </c>
      <c r="I7" s="5">
        <v>36</v>
      </c>
      <c r="J7" s="132" t="str">
        <f>(Base!$F7&amp;"-"&amp;Base!$G7)</f>
        <v>Sem investimento-Sem conta</v>
      </c>
    </row>
    <row r="8" spans="1:10" x14ac:dyDescent="0.25">
      <c r="A8" s="6">
        <v>0</v>
      </c>
      <c r="B8" s="9">
        <v>53</v>
      </c>
      <c r="C8" s="25" t="s">
        <v>43</v>
      </c>
      <c r="D8" s="25" t="s">
        <v>17</v>
      </c>
      <c r="E8" s="25" t="s">
        <v>18</v>
      </c>
      <c r="F8" s="25" t="s">
        <v>25</v>
      </c>
      <c r="G8" s="25" t="s">
        <v>23</v>
      </c>
      <c r="H8" s="20">
        <v>2835</v>
      </c>
      <c r="I8" s="6">
        <v>24</v>
      </c>
      <c r="J8" s="132" t="str">
        <f>(Base!$F8&amp;"-"&amp;Base!$G8)</f>
        <v>Alto-Sem conta</v>
      </c>
    </row>
    <row r="9" spans="1:10" x14ac:dyDescent="0.25">
      <c r="A9" s="5">
        <v>0</v>
      </c>
      <c r="B9" s="8">
        <v>35</v>
      </c>
      <c r="C9" s="24" t="s">
        <v>43</v>
      </c>
      <c r="D9" s="24" t="s">
        <v>26</v>
      </c>
      <c r="E9" s="24" t="s">
        <v>27</v>
      </c>
      <c r="F9" s="24" t="s">
        <v>20</v>
      </c>
      <c r="G9" s="24" t="s">
        <v>21</v>
      </c>
      <c r="H9" s="19">
        <v>6948</v>
      </c>
      <c r="I9" s="5">
        <v>36</v>
      </c>
      <c r="J9" s="132" t="str">
        <f>(Base!$F9&amp;"-"&amp;Base!$G9)</f>
        <v>Pouco-Moderado</v>
      </c>
    </row>
    <row r="10" spans="1:10" x14ac:dyDescent="0.25">
      <c r="A10" s="6">
        <v>0</v>
      </c>
      <c r="B10" s="9">
        <v>61</v>
      </c>
      <c r="C10" s="25" t="s">
        <v>43</v>
      </c>
      <c r="D10" s="25" t="s">
        <v>22</v>
      </c>
      <c r="E10" s="25" t="s">
        <v>18</v>
      </c>
      <c r="F10" s="25" t="s">
        <v>25</v>
      </c>
      <c r="G10" s="25" t="s">
        <v>23</v>
      </c>
      <c r="H10" s="20">
        <v>3059</v>
      </c>
      <c r="I10" s="6">
        <v>12</v>
      </c>
      <c r="J10" s="132" t="str">
        <f>(Base!$F10&amp;"-"&amp;Base!$G10)</f>
        <v>Alto-Sem conta</v>
      </c>
    </row>
    <row r="11" spans="1:10" x14ac:dyDescent="0.25">
      <c r="A11" s="5">
        <v>1</v>
      </c>
      <c r="B11" s="8">
        <v>28</v>
      </c>
      <c r="C11" s="24" t="s">
        <v>43</v>
      </c>
      <c r="D11" s="24" t="s">
        <v>26</v>
      </c>
      <c r="E11" s="24" t="s">
        <v>18</v>
      </c>
      <c r="F11" s="24" t="s">
        <v>20</v>
      </c>
      <c r="G11" s="24" t="s">
        <v>21</v>
      </c>
      <c r="H11" s="19">
        <v>5234</v>
      </c>
      <c r="I11" s="5">
        <v>30</v>
      </c>
      <c r="J11" s="132" t="str">
        <f>(Base!$F11&amp;"-"&amp;Base!$G11)</f>
        <v>Pouco-Moderado</v>
      </c>
    </row>
    <row r="12" spans="1:10" x14ac:dyDescent="0.25">
      <c r="A12" s="6">
        <v>1</v>
      </c>
      <c r="B12" s="9">
        <v>25</v>
      </c>
      <c r="C12" s="25" t="s">
        <v>44</v>
      </c>
      <c r="D12" s="25" t="s">
        <v>17</v>
      </c>
      <c r="E12" s="25" t="s">
        <v>27</v>
      </c>
      <c r="F12" s="25" t="s">
        <v>20</v>
      </c>
      <c r="G12" s="25" t="s">
        <v>21</v>
      </c>
      <c r="H12" s="20">
        <v>1295</v>
      </c>
      <c r="I12" s="6">
        <v>12</v>
      </c>
      <c r="J12" s="132" t="str">
        <f>(Base!$F12&amp;"-"&amp;Base!$G12)</f>
        <v>Pouco-Moderado</v>
      </c>
    </row>
    <row r="13" spans="1:10" x14ac:dyDescent="0.25">
      <c r="A13" s="5">
        <v>1</v>
      </c>
      <c r="B13" s="8">
        <v>24</v>
      </c>
      <c r="C13" s="24" t="s">
        <v>44</v>
      </c>
      <c r="D13" s="24" t="s">
        <v>17</v>
      </c>
      <c r="E13" s="24" t="s">
        <v>27</v>
      </c>
      <c r="F13" s="24" t="s">
        <v>20</v>
      </c>
      <c r="G13" s="24" t="s">
        <v>20</v>
      </c>
      <c r="H13" s="19">
        <v>4308</v>
      </c>
      <c r="I13" s="5">
        <v>48</v>
      </c>
      <c r="J13" s="132" t="str">
        <f>(Base!$F13&amp;"-"&amp;Base!$G13)</f>
        <v>Pouco-Pouco</v>
      </c>
    </row>
    <row r="14" spans="1:10" x14ac:dyDescent="0.25">
      <c r="A14" s="6">
        <v>0</v>
      </c>
      <c r="B14" s="9">
        <v>22</v>
      </c>
      <c r="C14" s="25" t="s">
        <v>44</v>
      </c>
      <c r="D14" s="25" t="s">
        <v>17</v>
      </c>
      <c r="E14" s="25" t="s">
        <v>18</v>
      </c>
      <c r="F14" s="25" t="s">
        <v>20</v>
      </c>
      <c r="G14" s="25" t="s">
        <v>21</v>
      </c>
      <c r="H14" s="20">
        <v>1567</v>
      </c>
      <c r="I14" s="6">
        <v>12</v>
      </c>
      <c r="J14" s="132" t="str">
        <f>(Base!$F14&amp;"-"&amp;Base!$G14)</f>
        <v>Pouco-Moderado</v>
      </c>
    </row>
    <row r="15" spans="1:10" x14ac:dyDescent="0.25">
      <c r="A15" s="5">
        <v>1</v>
      </c>
      <c r="B15" s="8">
        <v>60</v>
      </c>
      <c r="C15" s="24" t="s">
        <v>43</v>
      </c>
      <c r="D15" s="24" t="s">
        <v>22</v>
      </c>
      <c r="E15" s="24" t="s">
        <v>18</v>
      </c>
      <c r="F15" s="24" t="s">
        <v>20</v>
      </c>
      <c r="G15" s="24" t="s">
        <v>20</v>
      </c>
      <c r="H15" s="19">
        <v>1199</v>
      </c>
      <c r="I15" s="5">
        <v>24</v>
      </c>
      <c r="J15" s="132" t="str">
        <f>(Base!$F15&amp;"-"&amp;Base!$G15)</f>
        <v>Pouco-Pouco</v>
      </c>
    </row>
    <row r="16" spans="1:10" x14ac:dyDescent="0.25">
      <c r="A16" s="6">
        <v>0</v>
      </c>
      <c r="B16" s="9">
        <v>28</v>
      </c>
      <c r="C16" s="25" t="s">
        <v>44</v>
      </c>
      <c r="D16" s="25" t="s">
        <v>17</v>
      </c>
      <c r="E16" s="25" t="s">
        <v>27</v>
      </c>
      <c r="F16" s="25" t="s">
        <v>20</v>
      </c>
      <c r="G16" s="25" t="s">
        <v>20</v>
      </c>
      <c r="H16" s="20">
        <v>1403</v>
      </c>
      <c r="I16" s="6">
        <v>15</v>
      </c>
      <c r="J16" s="132" t="str">
        <f>(Base!$F16&amp;"-"&amp;Base!$G16)</f>
        <v>Pouco-Pouco</v>
      </c>
    </row>
    <row r="17" spans="1:10" x14ac:dyDescent="0.25">
      <c r="A17" s="5">
        <v>1</v>
      </c>
      <c r="B17" s="8">
        <v>32</v>
      </c>
      <c r="C17" s="24" t="s">
        <v>44</v>
      </c>
      <c r="D17" s="24" t="s">
        <v>22</v>
      </c>
      <c r="E17" s="24" t="s">
        <v>18</v>
      </c>
      <c r="F17" s="24" t="s">
        <v>21</v>
      </c>
      <c r="G17" s="24" t="s">
        <v>20</v>
      </c>
      <c r="H17" s="19">
        <v>1282</v>
      </c>
      <c r="I17" s="5">
        <v>24</v>
      </c>
      <c r="J17" s="132" t="str">
        <f>(Base!$F17&amp;"-"&amp;Base!$G17)</f>
        <v>Moderado-Pouco</v>
      </c>
    </row>
    <row r="18" spans="1:10" x14ac:dyDescent="0.25">
      <c r="A18" s="6">
        <v>0</v>
      </c>
      <c r="B18" s="9">
        <v>53</v>
      </c>
      <c r="C18" s="25" t="s">
        <v>43</v>
      </c>
      <c r="D18" s="25" t="s">
        <v>17</v>
      </c>
      <c r="E18" s="25" t="s">
        <v>18</v>
      </c>
      <c r="F18" s="25" t="s">
        <v>19</v>
      </c>
      <c r="G18" s="25" t="s">
        <v>23</v>
      </c>
      <c r="H18" s="20">
        <v>2424</v>
      </c>
      <c r="I18" s="6">
        <v>24</v>
      </c>
      <c r="J18" s="132" t="str">
        <f>(Base!$F18&amp;"-"&amp;Base!$G18)</f>
        <v>Sem investimento-Sem conta</v>
      </c>
    </row>
    <row r="19" spans="1:10" x14ac:dyDescent="0.25">
      <c r="A19" s="5">
        <v>0</v>
      </c>
      <c r="B19" s="8">
        <v>25</v>
      </c>
      <c r="C19" s="24" t="s">
        <v>43</v>
      </c>
      <c r="D19" s="24" t="s">
        <v>17</v>
      </c>
      <c r="E19" s="24" t="s">
        <v>18</v>
      </c>
      <c r="F19" s="24" t="s">
        <v>19</v>
      </c>
      <c r="G19" s="24" t="s">
        <v>20</v>
      </c>
      <c r="H19" s="19">
        <v>8072</v>
      </c>
      <c r="I19" s="5">
        <v>30</v>
      </c>
      <c r="J19" s="132" t="str">
        <f>(Base!$F19&amp;"-"&amp;Base!$G19)</f>
        <v>Sem investimento-Pouco</v>
      </c>
    </row>
    <row r="20" spans="1:10" x14ac:dyDescent="0.25">
      <c r="A20" s="6">
        <v>1</v>
      </c>
      <c r="B20" s="9">
        <v>44</v>
      </c>
      <c r="C20" s="25" t="s">
        <v>44</v>
      </c>
      <c r="D20" s="25" t="s">
        <v>26</v>
      </c>
      <c r="E20" s="25" t="s">
        <v>24</v>
      </c>
      <c r="F20" s="25" t="s">
        <v>20</v>
      </c>
      <c r="G20" s="25" t="s">
        <v>21</v>
      </c>
      <c r="H20" s="20">
        <v>12579</v>
      </c>
      <c r="I20" s="6">
        <v>24</v>
      </c>
      <c r="J20" s="132" t="str">
        <f>(Base!$F20&amp;"-"&amp;Base!$G20)</f>
        <v>Pouco-Moderado</v>
      </c>
    </row>
    <row r="21" spans="1:10" x14ac:dyDescent="0.25">
      <c r="A21" s="5">
        <v>0</v>
      </c>
      <c r="B21" s="8">
        <v>31</v>
      </c>
      <c r="C21" s="24" t="s">
        <v>43</v>
      </c>
      <c r="D21" s="24" t="s">
        <v>17</v>
      </c>
      <c r="E21" s="24" t="s">
        <v>18</v>
      </c>
      <c r="F21" s="24" t="s">
        <v>25</v>
      </c>
      <c r="G21" s="24" t="s">
        <v>23</v>
      </c>
      <c r="H21" s="19">
        <v>3430</v>
      </c>
      <c r="I21" s="5">
        <v>24</v>
      </c>
      <c r="J21" s="132" t="str">
        <f>(Base!$F21&amp;"-"&amp;Base!$G21)</f>
        <v>Alto-Sem conta</v>
      </c>
    </row>
    <row r="22" spans="1:10" x14ac:dyDescent="0.25">
      <c r="A22" s="6">
        <v>0</v>
      </c>
      <c r="B22" s="9">
        <v>48</v>
      </c>
      <c r="C22" s="25" t="s">
        <v>43</v>
      </c>
      <c r="D22" s="25" t="s">
        <v>17</v>
      </c>
      <c r="E22" s="25" t="s">
        <v>18</v>
      </c>
      <c r="F22" s="25" t="s">
        <v>20</v>
      </c>
      <c r="G22" s="25" t="s">
        <v>23</v>
      </c>
      <c r="H22" s="20">
        <v>2134</v>
      </c>
      <c r="I22" s="6">
        <v>9</v>
      </c>
      <c r="J22" s="132" t="str">
        <f>(Base!$F22&amp;"-"&amp;Base!$G22)</f>
        <v>Pouco-Sem conta</v>
      </c>
    </row>
    <row r="23" spans="1:10" x14ac:dyDescent="0.25">
      <c r="A23" s="5">
        <v>0</v>
      </c>
      <c r="B23" s="8">
        <v>44</v>
      </c>
      <c r="C23" s="24" t="s">
        <v>43</v>
      </c>
      <c r="D23" s="24" t="s">
        <v>17</v>
      </c>
      <c r="E23" s="24" t="s">
        <v>27</v>
      </c>
      <c r="F23" s="24" t="s">
        <v>25</v>
      </c>
      <c r="G23" s="24" t="s">
        <v>20</v>
      </c>
      <c r="H23" s="19">
        <v>2647</v>
      </c>
      <c r="I23" s="5">
        <v>6</v>
      </c>
      <c r="J23" s="132" t="str">
        <f>(Base!$F23&amp;"-"&amp;Base!$G23)</f>
        <v>Alto-Pouco</v>
      </c>
    </row>
    <row r="24" spans="1:10" x14ac:dyDescent="0.25">
      <c r="A24" s="6">
        <v>0</v>
      </c>
      <c r="B24" s="9">
        <v>48</v>
      </c>
      <c r="C24" s="25" t="s">
        <v>43</v>
      </c>
      <c r="D24" s="25" t="s">
        <v>22</v>
      </c>
      <c r="E24" s="25" t="s">
        <v>27</v>
      </c>
      <c r="F24" s="25" t="s">
        <v>20</v>
      </c>
      <c r="G24" s="25" t="s">
        <v>20</v>
      </c>
      <c r="H24" s="20">
        <v>2241</v>
      </c>
      <c r="I24" s="6">
        <v>10</v>
      </c>
      <c r="J24" s="132" t="str">
        <f>(Base!$F24&amp;"-"&amp;Base!$G24)</f>
        <v>Pouco-Pouco</v>
      </c>
    </row>
    <row r="25" spans="1:10" x14ac:dyDescent="0.25">
      <c r="A25" s="5">
        <v>0</v>
      </c>
      <c r="B25" s="8">
        <v>44</v>
      </c>
      <c r="C25" s="24" t="s">
        <v>43</v>
      </c>
      <c r="D25" s="24" t="s">
        <v>17</v>
      </c>
      <c r="E25" s="24" t="s">
        <v>18</v>
      </c>
      <c r="F25" s="24" t="s">
        <v>21</v>
      </c>
      <c r="G25" s="24" t="s">
        <v>21</v>
      </c>
      <c r="H25" s="19">
        <v>1804</v>
      </c>
      <c r="I25" s="5">
        <v>12</v>
      </c>
      <c r="J25" s="132" t="str">
        <f>(Base!$F25&amp;"-"&amp;Base!$G25)</f>
        <v>Moderado-Moderado</v>
      </c>
    </row>
    <row r="26" spans="1:10" x14ac:dyDescent="0.25">
      <c r="A26" s="6">
        <v>0</v>
      </c>
      <c r="B26" s="9">
        <v>26</v>
      </c>
      <c r="C26" s="25" t="s">
        <v>43</v>
      </c>
      <c r="D26" s="25" t="s">
        <v>17</v>
      </c>
      <c r="E26" s="25" t="s">
        <v>18</v>
      </c>
      <c r="F26" s="25" t="s">
        <v>19</v>
      </c>
      <c r="G26" s="25" t="s">
        <v>23</v>
      </c>
      <c r="H26" s="20">
        <v>2069</v>
      </c>
      <c r="I26" s="6">
        <v>10</v>
      </c>
      <c r="J26" s="132" t="str">
        <f>(Base!$F26&amp;"-"&amp;Base!$G26)</f>
        <v>Sem investimento-Sem conta</v>
      </c>
    </row>
    <row r="27" spans="1:10" x14ac:dyDescent="0.25">
      <c r="A27" s="5">
        <v>0</v>
      </c>
      <c r="B27" s="8">
        <v>36</v>
      </c>
      <c r="C27" s="24" t="s">
        <v>43</v>
      </c>
      <c r="D27" s="24" t="s">
        <v>22</v>
      </c>
      <c r="E27" s="24" t="s">
        <v>18</v>
      </c>
      <c r="F27" s="24" t="s">
        <v>20</v>
      </c>
      <c r="G27" s="24" t="s">
        <v>20</v>
      </c>
      <c r="H27" s="19">
        <v>1374</v>
      </c>
      <c r="I27" s="5">
        <v>6</v>
      </c>
      <c r="J27" s="132" t="str">
        <f>(Base!$F27&amp;"-"&amp;Base!$G27)</f>
        <v>Pouco-Pouco</v>
      </c>
    </row>
    <row r="28" spans="1:10" x14ac:dyDescent="0.25">
      <c r="A28" s="6">
        <v>0</v>
      </c>
      <c r="B28" s="9">
        <v>39</v>
      </c>
      <c r="C28" s="25" t="s">
        <v>43</v>
      </c>
      <c r="D28" s="25" t="s">
        <v>22</v>
      </c>
      <c r="E28" s="25" t="s">
        <v>18</v>
      </c>
      <c r="F28" s="25" t="s">
        <v>20</v>
      </c>
      <c r="G28" s="25" t="s">
        <v>23</v>
      </c>
      <c r="H28" s="20">
        <v>426</v>
      </c>
      <c r="I28" s="6">
        <v>6</v>
      </c>
      <c r="J28" s="132" t="str">
        <f>(Base!$F28&amp;"-"&amp;Base!$G28)</f>
        <v>Pouco-Sem conta</v>
      </c>
    </row>
    <row r="29" spans="1:10" x14ac:dyDescent="0.25">
      <c r="A29" s="5">
        <v>0</v>
      </c>
      <c r="B29" s="8">
        <v>42</v>
      </c>
      <c r="C29" s="24" t="s">
        <v>44</v>
      </c>
      <c r="D29" s="24" t="s">
        <v>17</v>
      </c>
      <c r="E29" s="24" t="s">
        <v>27</v>
      </c>
      <c r="F29" s="24" t="s">
        <v>25</v>
      </c>
      <c r="G29" s="24" t="s">
        <v>25</v>
      </c>
      <c r="H29" s="19">
        <v>409</v>
      </c>
      <c r="I29" s="5">
        <v>12</v>
      </c>
      <c r="J29" s="132" t="str">
        <f>(Base!$F29&amp;"-"&amp;Base!$G29)</f>
        <v>Alto-Alto</v>
      </c>
    </row>
    <row r="30" spans="1:10" x14ac:dyDescent="0.25">
      <c r="A30" s="6">
        <v>0</v>
      </c>
      <c r="B30" s="9">
        <v>34</v>
      </c>
      <c r="C30" s="25" t="s">
        <v>43</v>
      </c>
      <c r="D30" s="25" t="s">
        <v>17</v>
      </c>
      <c r="E30" s="25" t="s">
        <v>18</v>
      </c>
      <c r="F30" s="25" t="s">
        <v>20</v>
      </c>
      <c r="G30" s="25" t="s">
        <v>21</v>
      </c>
      <c r="H30" s="20">
        <v>2415</v>
      </c>
      <c r="I30" s="6">
        <v>7</v>
      </c>
      <c r="J30" s="132" t="str">
        <f>(Base!$F30&amp;"-"&amp;Base!$G30)</f>
        <v>Pouco-Moderado</v>
      </c>
    </row>
    <row r="31" spans="1:10" x14ac:dyDescent="0.25">
      <c r="A31" s="5">
        <v>1</v>
      </c>
      <c r="B31" s="8">
        <v>63</v>
      </c>
      <c r="C31" s="24" t="s">
        <v>43</v>
      </c>
      <c r="D31" s="24" t="s">
        <v>17</v>
      </c>
      <c r="E31" s="24" t="s">
        <v>18</v>
      </c>
      <c r="F31" s="24" t="s">
        <v>20</v>
      </c>
      <c r="G31" s="24" t="s">
        <v>20</v>
      </c>
      <c r="H31" s="19">
        <v>6836</v>
      </c>
      <c r="I31" s="5">
        <v>60</v>
      </c>
      <c r="J31" s="132" t="str">
        <f>(Base!$F31&amp;"-"&amp;Base!$G31)</f>
        <v>Pouco-Pouco</v>
      </c>
    </row>
    <row r="32" spans="1:10" x14ac:dyDescent="0.25">
      <c r="A32" s="6">
        <v>0</v>
      </c>
      <c r="B32" s="9">
        <v>36</v>
      </c>
      <c r="C32" s="25" t="s">
        <v>43</v>
      </c>
      <c r="D32" s="25" t="s">
        <v>17</v>
      </c>
      <c r="E32" s="25" t="s">
        <v>18</v>
      </c>
      <c r="F32" s="25" t="s">
        <v>25</v>
      </c>
      <c r="G32" s="25" t="s">
        <v>21</v>
      </c>
      <c r="H32" s="20">
        <v>1913</v>
      </c>
      <c r="I32" s="6">
        <v>18</v>
      </c>
      <c r="J32" s="132" t="str">
        <f>(Base!$F32&amp;"-"&amp;Base!$G32)</f>
        <v>Alto-Moderado</v>
      </c>
    </row>
    <row r="33" spans="1:10" x14ac:dyDescent="0.25">
      <c r="A33" s="5">
        <v>0</v>
      </c>
      <c r="B33" s="8">
        <v>27</v>
      </c>
      <c r="C33" s="24" t="s">
        <v>43</v>
      </c>
      <c r="D33" s="24" t="s">
        <v>17</v>
      </c>
      <c r="E33" s="24" t="s">
        <v>18</v>
      </c>
      <c r="F33" s="24" t="s">
        <v>20</v>
      </c>
      <c r="G33" s="24" t="s">
        <v>20</v>
      </c>
      <c r="H33" s="19">
        <v>4020</v>
      </c>
      <c r="I33" s="5">
        <v>24</v>
      </c>
      <c r="J33" s="132" t="str">
        <f>(Base!$F33&amp;"-"&amp;Base!$G33)</f>
        <v>Pouco-Pouco</v>
      </c>
    </row>
    <row r="34" spans="1:10" x14ac:dyDescent="0.25">
      <c r="A34" s="6">
        <v>0</v>
      </c>
      <c r="B34" s="9">
        <v>30</v>
      </c>
      <c r="C34" s="25" t="s">
        <v>43</v>
      </c>
      <c r="D34" s="25" t="s">
        <v>17</v>
      </c>
      <c r="E34" s="25" t="s">
        <v>18</v>
      </c>
      <c r="F34" s="25" t="s">
        <v>21</v>
      </c>
      <c r="G34" s="25" t="s">
        <v>21</v>
      </c>
      <c r="H34" s="20">
        <v>5866</v>
      </c>
      <c r="I34" s="6">
        <v>18</v>
      </c>
      <c r="J34" s="132" t="str">
        <f>(Base!$F34&amp;"-"&amp;Base!$G34)</f>
        <v>Moderado-Moderado</v>
      </c>
    </row>
    <row r="35" spans="1:10" x14ac:dyDescent="0.25">
      <c r="A35" s="5">
        <v>0</v>
      </c>
      <c r="B35" s="8">
        <v>57</v>
      </c>
      <c r="C35" s="24" t="s">
        <v>43</v>
      </c>
      <c r="D35" s="24" t="s">
        <v>22</v>
      </c>
      <c r="E35" s="24" t="s">
        <v>27</v>
      </c>
      <c r="F35" s="24" t="s">
        <v>19</v>
      </c>
      <c r="G35" s="24" t="s">
        <v>23</v>
      </c>
      <c r="H35" s="19">
        <v>1264</v>
      </c>
      <c r="I35" s="5">
        <v>12</v>
      </c>
      <c r="J35" s="132" t="str">
        <f>(Base!$F35&amp;"-"&amp;Base!$G35)</f>
        <v>Sem investimento-Sem conta</v>
      </c>
    </row>
    <row r="36" spans="1:10" x14ac:dyDescent="0.25">
      <c r="A36" s="6">
        <v>0</v>
      </c>
      <c r="B36" s="9">
        <v>33</v>
      </c>
      <c r="C36" s="25" t="s">
        <v>44</v>
      </c>
      <c r="D36" s="25" t="s">
        <v>26</v>
      </c>
      <c r="E36" s="25" t="s">
        <v>18</v>
      </c>
      <c r="F36" s="25" t="s">
        <v>20</v>
      </c>
      <c r="G36" s="25" t="s">
        <v>25</v>
      </c>
      <c r="H36" s="20">
        <v>1474</v>
      </c>
      <c r="I36" s="6">
        <v>12</v>
      </c>
      <c r="J36" s="132" t="str">
        <f>(Base!$F36&amp;"-"&amp;Base!$G36)</f>
        <v>Pouco-Alto</v>
      </c>
    </row>
    <row r="37" spans="1:10" x14ac:dyDescent="0.25">
      <c r="A37" s="5">
        <v>1</v>
      </c>
      <c r="B37" s="8">
        <v>25</v>
      </c>
      <c r="C37" s="24" t="s">
        <v>43</v>
      </c>
      <c r="D37" s="24" t="s">
        <v>22</v>
      </c>
      <c r="E37" s="24" t="s">
        <v>18</v>
      </c>
      <c r="F37" s="24" t="s">
        <v>20</v>
      </c>
      <c r="G37" s="24" t="s">
        <v>21</v>
      </c>
      <c r="H37" s="19">
        <v>4746</v>
      </c>
      <c r="I37" s="5">
        <v>45</v>
      </c>
      <c r="J37" s="132" t="str">
        <f>(Base!$F37&amp;"-"&amp;Base!$G37)</f>
        <v>Pouco-Moderado</v>
      </c>
    </row>
    <row r="38" spans="1:10" x14ac:dyDescent="0.25">
      <c r="A38" s="6">
        <v>0</v>
      </c>
      <c r="B38" s="9">
        <v>31</v>
      </c>
      <c r="C38" s="25" t="s">
        <v>43</v>
      </c>
      <c r="D38" s="25" t="s">
        <v>17</v>
      </c>
      <c r="E38" s="25" t="s">
        <v>24</v>
      </c>
      <c r="F38" s="25" t="s">
        <v>20</v>
      </c>
      <c r="G38" s="25" t="s">
        <v>23</v>
      </c>
      <c r="H38" s="20">
        <v>6110</v>
      </c>
      <c r="I38" s="6">
        <v>48</v>
      </c>
      <c r="J38" s="132" t="str">
        <f>(Base!$F38&amp;"-"&amp;Base!$G38)</f>
        <v>Pouco-Sem conta</v>
      </c>
    </row>
    <row r="39" spans="1:10" x14ac:dyDescent="0.25">
      <c r="A39" s="5">
        <v>1</v>
      </c>
      <c r="B39" s="8">
        <v>37</v>
      </c>
      <c r="C39" s="24" t="s">
        <v>43</v>
      </c>
      <c r="D39" s="24" t="s">
        <v>17</v>
      </c>
      <c r="E39" s="24" t="s">
        <v>18</v>
      </c>
      <c r="F39" s="24" t="s">
        <v>20</v>
      </c>
      <c r="G39" s="24" t="s">
        <v>25</v>
      </c>
      <c r="H39" s="19">
        <v>2100</v>
      </c>
      <c r="I39" s="5">
        <v>18</v>
      </c>
      <c r="J39" s="132" t="str">
        <f>(Base!$F39&amp;"-"&amp;Base!$G39)</f>
        <v>Pouco-Alto</v>
      </c>
    </row>
    <row r="40" spans="1:10" x14ac:dyDescent="0.25">
      <c r="A40" s="6">
        <v>0</v>
      </c>
      <c r="B40" s="9">
        <v>37</v>
      </c>
      <c r="C40" s="25" t="s">
        <v>43</v>
      </c>
      <c r="D40" s="25" t="s">
        <v>17</v>
      </c>
      <c r="E40" s="25" t="s">
        <v>18</v>
      </c>
      <c r="F40" s="25" t="s">
        <v>20</v>
      </c>
      <c r="G40" s="25" t="s">
        <v>25</v>
      </c>
      <c r="H40" s="20">
        <v>1225</v>
      </c>
      <c r="I40" s="6">
        <v>10</v>
      </c>
      <c r="J40" s="132" t="str">
        <f>(Base!$F40&amp;"-"&amp;Base!$G40)</f>
        <v>Pouco-Alto</v>
      </c>
    </row>
    <row r="41" spans="1:10" x14ac:dyDescent="0.25">
      <c r="A41" s="5">
        <v>0</v>
      </c>
      <c r="B41" s="8">
        <v>24</v>
      </c>
      <c r="C41" s="24" t="s">
        <v>43</v>
      </c>
      <c r="D41" s="24" t="s">
        <v>17</v>
      </c>
      <c r="E41" s="24" t="s">
        <v>18</v>
      </c>
      <c r="F41" s="24" t="s">
        <v>20</v>
      </c>
      <c r="G41" s="24" t="s">
        <v>21</v>
      </c>
      <c r="H41" s="19">
        <v>458</v>
      </c>
      <c r="I41" s="5">
        <v>9</v>
      </c>
      <c r="J41" s="132" t="str">
        <f>(Base!$F41&amp;"-"&amp;Base!$G41)</f>
        <v>Pouco-Moderado</v>
      </c>
    </row>
    <row r="42" spans="1:10" x14ac:dyDescent="0.25">
      <c r="A42" s="6">
        <v>0</v>
      </c>
      <c r="B42" s="9">
        <v>30</v>
      </c>
      <c r="C42" s="25" t="s">
        <v>43</v>
      </c>
      <c r="D42" s="25" t="s">
        <v>26</v>
      </c>
      <c r="E42" s="25" t="s">
        <v>18</v>
      </c>
      <c r="F42" s="25" t="s">
        <v>25</v>
      </c>
      <c r="G42" s="25" t="s">
        <v>23</v>
      </c>
      <c r="H42" s="20">
        <v>2333</v>
      </c>
      <c r="I42" s="6">
        <v>30</v>
      </c>
      <c r="J42" s="132" t="str">
        <f>(Base!$F42&amp;"-"&amp;Base!$G42)</f>
        <v>Alto-Sem conta</v>
      </c>
    </row>
    <row r="43" spans="1:10" x14ac:dyDescent="0.25">
      <c r="A43" s="5">
        <v>0</v>
      </c>
      <c r="B43" s="8">
        <v>26</v>
      </c>
      <c r="C43" s="24" t="s">
        <v>43</v>
      </c>
      <c r="D43" s="24" t="s">
        <v>17</v>
      </c>
      <c r="E43" s="24" t="s">
        <v>18</v>
      </c>
      <c r="F43" s="24" t="s">
        <v>25</v>
      </c>
      <c r="G43" s="24" t="s">
        <v>21</v>
      </c>
      <c r="H43" s="19">
        <v>1158</v>
      </c>
      <c r="I43" s="5">
        <v>12</v>
      </c>
      <c r="J43" s="132" t="str">
        <f>(Base!$F43&amp;"-"&amp;Base!$G43)</f>
        <v>Alto-Moderado</v>
      </c>
    </row>
    <row r="44" spans="1:10" x14ac:dyDescent="0.25">
      <c r="A44" s="6">
        <v>0</v>
      </c>
      <c r="B44" s="9">
        <v>44</v>
      </c>
      <c r="C44" s="25" t="s">
        <v>43</v>
      </c>
      <c r="D44" s="25" t="s">
        <v>22</v>
      </c>
      <c r="E44" s="25" t="s">
        <v>18</v>
      </c>
      <c r="F44" s="25" t="s">
        <v>20</v>
      </c>
      <c r="G44" s="25" t="s">
        <v>21</v>
      </c>
      <c r="H44" s="20">
        <v>6204</v>
      </c>
      <c r="I44" s="6">
        <v>18</v>
      </c>
      <c r="J44" s="132" t="str">
        <f>(Base!$F44&amp;"-"&amp;Base!$G44)</f>
        <v>Pouco-Moderado</v>
      </c>
    </row>
    <row r="45" spans="1:10" x14ac:dyDescent="0.25">
      <c r="A45" s="5">
        <v>0</v>
      </c>
      <c r="B45" s="8">
        <v>24</v>
      </c>
      <c r="C45" s="24" t="s">
        <v>43</v>
      </c>
      <c r="D45" s="24" t="s">
        <v>17</v>
      </c>
      <c r="E45" s="24" t="s">
        <v>27</v>
      </c>
      <c r="F45" s="24" t="s">
        <v>21</v>
      </c>
      <c r="G45" s="24" t="s">
        <v>20</v>
      </c>
      <c r="H45" s="19">
        <v>6187</v>
      </c>
      <c r="I45" s="5">
        <v>30</v>
      </c>
      <c r="J45" s="132" t="str">
        <f>(Base!$F45&amp;"-"&amp;Base!$G45)</f>
        <v>Moderado-Pouco</v>
      </c>
    </row>
    <row r="46" spans="1:10" x14ac:dyDescent="0.25">
      <c r="A46" s="6">
        <v>1</v>
      </c>
      <c r="B46" s="9">
        <v>58</v>
      </c>
      <c r="C46" s="25" t="s">
        <v>44</v>
      </c>
      <c r="D46" s="25" t="s">
        <v>22</v>
      </c>
      <c r="E46" s="25" t="s">
        <v>24</v>
      </c>
      <c r="F46" s="25" t="s">
        <v>20</v>
      </c>
      <c r="G46" s="25" t="s">
        <v>20</v>
      </c>
      <c r="H46" s="20">
        <v>6143</v>
      </c>
      <c r="I46" s="6">
        <v>48</v>
      </c>
      <c r="J46" s="132" t="str">
        <f>(Base!$F46&amp;"-"&amp;Base!$G46)</f>
        <v>Pouco-Pouco</v>
      </c>
    </row>
    <row r="47" spans="1:10" x14ac:dyDescent="0.25">
      <c r="A47" s="5">
        <v>0</v>
      </c>
      <c r="B47" s="8">
        <v>35</v>
      </c>
      <c r="C47" s="24" t="s">
        <v>44</v>
      </c>
      <c r="D47" s="24" t="s">
        <v>26</v>
      </c>
      <c r="E47" s="24" t="s">
        <v>18</v>
      </c>
      <c r="F47" s="24" t="s">
        <v>20</v>
      </c>
      <c r="G47" s="24" t="s">
        <v>23</v>
      </c>
      <c r="H47" s="19">
        <v>1393</v>
      </c>
      <c r="I47" s="5">
        <v>11</v>
      </c>
      <c r="J47" s="132" t="str">
        <f>(Base!$F47&amp;"-"&amp;Base!$G47)</f>
        <v>Pouco-Sem conta</v>
      </c>
    </row>
    <row r="48" spans="1:10" x14ac:dyDescent="0.25">
      <c r="A48" s="6">
        <v>0</v>
      </c>
      <c r="B48" s="9">
        <v>39</v>
      </c>
      <c r="C48" s="25" t="s">
        <v>43</v>
      </c>
      <c r="D48" s="25" t="s">
        <v>17</v>
      </c>
      <c r="E48" s="25" t="s">
        <v>18</v>
      </c>
      <c r="F48" s="25" t="s">
        <v>25</v>
      </c>
      <c r="G48" s="25" t="s">
        <v>23</v>
      </c>
      <c r="H48" s="20">
        <v>2299</v>
      </c>
      <c r="I48" s="6">
        <v>36</v>
      </c>
      <c r="J48" s="132" t="str">
        <f>(Base!$F48&amp;"-"&amp;Base!$G48)</f>
        <v>Alto-Sem conta</v>
      </c>
    </row>
    <row r="49" spans="1:10" x14ac:dyDescent="0.25">
      <c r="A49" s="5">
        <v>0</v>
      </c>
      <c r="B49" s="8">
        <v>23</v>
      </c>
      <c r="C49" s="24" t="s">
        <v>44</v>
      </c>
      <c r="D49" s="24" t="s">
        <v>26</v>
      </c>
      <c r="E49" s="24" t="s">
        <v>27</v>
      </c>
      <c r="F49" s="24" t="s">
        <v>25</v>
      </c>
      <c r="G49" s="24" t="s">
        <v>20</v>
      </c>
      <c r="H49" s="19">
        <v>1352</v>
      </c>
      <c r="I49" s="5">
        <v>6</v>
      </c>
      <c r="J49" s="132" t="str">
        <f>(Base!$F49&amp;"-"&amp;Base!$G49)</f>
        <v>Alto-Pouco</v>
      </c>
    </row>
    <row r="50" spans="1:10" x14ac:dyDescent="0.25">
      <c r="A50" s="6">
        <v>0</v>
      </c>
      <c r="B50" s="9">
        <v>39</v>
      </c>
      <c r="C50" s="25" t="s">
        <v>43</v>
      </c>
      <c r="D50" s="25" t="s">
        <v>22</v>
      </c>
      <c r="E50" s="25" t="s">
        <v>18</v>
      </c>
      <c r="F50" s="25" t="s">
        <v>20</v>
      </c>
      <c r="G50" s="25" t="s">
        <v>23</v>
      </c>
      <c r="H50" s="20">
        <v>7228</v>
      </c>
      <c r="I50" s="6">
        <v>11</v>
      </c>
      <c r="J50" s="132" t="str">
        <f>(Base!$F50&amp;"-"&amp;Base!$G50)</f>
        <v>Pouco-Sem conta</v>
      </c>
    </row>
    <row r="51" spans="1:10" x14ac:dyDescent="0.25">
      <c r="A51" s="5">
        <v>0</v>
      </c>
      <c r="B51" s="8">
        <v>28</v>
      </c>
      <c r="C51" s="24" t="s">
        <v>44</v>
      </c>
      <c r="D51" s="24" t="s">
        <v>17</v>
      </c>
      <c r="E51" s="24" t="s">
        <v>18</v>
      </c>
      <c r="F51" s="24" t="s">
        <v>21</v>
      </c>
      <c r="G51" s="24" t="s">
        <v>23</v>
      </c>
      <c r="H51" s="19">
        <v>2073</v>
      </c>
      <c r="I51" s="5">
        <v>12</v>
      </c>
      <c r="J51" s="132" t="str">
        <f>(Base!$F51&amp;"-"&amp;Base!$G51)</f>
        <v>Moderado-Sem conta</v>
      </c>
    </row>
    <row r="52" spans="1:10" x14ac:dyDescent="0.25">
      <c r="A52" s="6">
        <v>0</v>
      </c>
      <c r="B52" s="9">
        <v>29</v>
      </c>
      <c r="C52" s="25" t="s">
        <v>43</v>
      </c>
      <c r="D52" s="25" t="s">
        <v>22</v>
      </c>
      <c r="E52" s="25" t="s">
        <v>18</v>
      </c>
      <c r="F52" s="25" t="s">
        <v>19</v>
      </c>
      <c r="G52" s="25" t="s">
        <v>25</v>
      </c>
      <c r="H52" s="20">
        <v>2333</v>
      </c>
      <c r="I52" s="6">
        <v>24</v>
      </c>
      <c r="J52" s="132" t="str">
        <f>(Base!$F52&amp;"-"&amp;Base!$G52)</f>
        <v>Sem investimento-Alto</v>
      </c>
    </row>
    <row r="53" spans="1:10" x14ac:dyDescent="0.25">
      <c r="A53" s="5">
        <v>0</v>
      </c>
      <c r="B53" s="8">
        <v>30</v>
      </c>
      <c r="C53" s="24" t="s">
        <v>43</v>
      </c>
      <c r="D53" s="24" t="s">
        <v>26</v>
      </c>
      <c r="E53" s="24" t="s">
        <v>18</v>
      </c>
      <c r="F53" s="24" t="s">
        <v>20</v>
      </c>
      <c r="G53" s="24" t="s">
        <v>21</v>
      </c>
      <c r="H53" s="19">
        <v>5965</v>
      </c>
      <c r="I53" s="5">
        <v>27</v>
      </c>
      <c r="J53" s="132" t="str">
        <f>(Base!$F53&amp;"-"&amp;Base!$G53)</f>
        <v>Pouco-Moderado</v>
      </c>
    </row>
    <row r="54" spans="1:10" x14ac:dyDescent="0.25">
      <c r="A54" s="6">
        <v>0</v>
      </c>
      <c r="B54" s="9">
        <v>25</v>
      </c>
      <c r="C54" s="25" t="s">
        <v>43</v>
      </c>
      <c r="D54" s="25" t="s">
        <v>17</v>
      </c>
      <c r="E54" s="25" t="s">
        <v>18</v>
      </c>
      <c r="F54" s="25" t="s">
        <v>20</v>
      </c>
      <c r="G54" s="25" t="s">
        <v>23</v>
      </c>
      <c r="H54" s="20">
        <v>1262</v>
      </c>
      <c r="I54" s="6">
        <v>12</v>
      </c>
      <c r="J54" s="132" t="str">
        <f>(Base!$F54&amp;"-"&amp;Base!$G54)</f>
        <v>Pouco-Sem conta</v>
      </c>
    </row>
    <row r="55" spans="1:10" x14ac:dyDescent="0.25">
      <c r="A55" s="5">
        <v>0</v>
      </c>
      <c r="B55" s="8">
        <v>31</v>
      </c>
      <c r="C55" s="24" t="s">
        <v>43</v>
      </c>
      <c r="D55" s="24" t="s">
        <v>17</v>
      </c>
      <c r="E55" s="24" t="s">
        <v>18</v>
      </c>
      <c r="F55" s="24" t="s">
        <v>19</v>
      </c>
      <c r="G55" s="24" t="s">
        <v>23</v>
      </c>
      <c r="H55" s="19">
        <v>3378</v>
      </c>
      <c r="I55" s="5">
        <v>18</v>
      </c>
      <c r="J55" s="132" t="str">
        <f>(Base!$F55&amp;"-"&amp;Base!$G55)</f>
        <v>Sem investimento-Sem conta</v>
      </c>
    </row>
    <row r="56" spans="1:10" x14ac:dyDescent="0.25">
      <c r="A56" s="6">
        <v>1</v>
      </c>
      <c r="B56" s="9">
        <v>57</v>
      </c>
      <c r="C56" s="25" t="s">
        <v>43</v>
      </c>
      <c r="D56" s="25" t="s">
        <v>17</v>
      </c>
      <c r="E56" s="25" t="s">
        <v>24</v>
      </c>
      <c r="F56" s="25" t="s">
        <v>20</v>
      </c>
      <c r="G56" s="25" t="s">
        <v>21</v>
      </c>
      <c r="H56" s="20">
        <v>2225</v>
      </c>
      <c r="I56" s="6">
        <v>36</v>
      </c>
      <c r="J56" s="132" t="str">
        <f>(Base!$F56&amp;"-"&amp;Base!$G56)</f>
        <v>Pouco-Moderado</v>
      </c>
    </row>
    <row r="57" spans="1:10" x14ac:dyDescent="0.25">
      <c r="A57" s="5">
        <v>0</v>
      </c>
      <c r="B57" s="8">
        <v>26</v>
      </c>
      <c r="C57" s="24" t="s">
        <v>43</v>
      </c>
      <c r="D57" s="24" t="s">
        <v>22</v>
      </c>
      <c r="E57" s="24" t="s">
        <v>18</v>
      </c>
      <c r="F57" s="24" t="s">
        <v>19</v>
      </c>
      <c r="G57" s="24" t="s">
        <v>23</v>
      </c>
      <c r="H57" s="19">
        <v>783</v>
      </c>
      <c r="I57" s="5">
        <v>6</v>
      </c>
      <c r="J57" s="132" t="str">
        <f>(Base!$F57&amp;"-"&amp;Base!$G57)</f>
        <v>Sem investimento-Sem conta</v>
      </c>
    </row>
    <row r="58" spans="1:10" x14ac:dyDescent="0.25">
      <c r="A58" s="6">
        <v>1</v>
      </c>
      <c r="B58" s="9">
        <v>52</v>
      </c>
      <c r="C58" s="25" t="s">
        <v>43</v>
      </c>
      <c r="D58" s="25" t="s">
        <v>26</v>
      </c>
      <c r="E58" s="25" t="s">
        <v>18</v>
      </c>
      <c r="F58" s="25" t="s">
        <v>19</v>
      </c>
      <c r="G58" s="25" t="s">
        <v>25</v>
      </c>
      <c r="H58" s="20">
        <v>6468</v>
      </c>
      <c r="I58" s="6">
        <v>12</v>
      </c>
      <c r="J58" s="132" t="str">
        <f>(Base!$F58&amp;"-"&amp;Base!$G58)</f>
        <v>Sem investimento-Alto</v>
      </c>
    </row>
    <row r="59" spans="1:10" x14ac:dyDescent="0.25">
      <c r="A59" s="5">
        <v>0</v>
      </c>
      <c r="B59" s="8">
        <v>31</v>
      </c>
      <c r="C59" s="24" t="s">
        <v>44</v>
      </c>
      <c r="D59" s="24" t="s">
        <v>17</v>
      </c>
      <c r="E59" s="24" t="s">
        <v>18</v>
      </c>
      <c r="F59" s="24" t="s">
        <v>20</v>
      </c>
      <c r="G59" s="24" t="s">
        <v>23</v>
      </c>
      <c r="H59" s="19">
        <v>9566</v>
      </c>
      <c r="I59" s="5">
        <v>36</v>
      </c>
      <c r="J59" s="132" t="str">
        <f>(Base!$F59&amp;"-"&amp;Base!$G59)</f>
        <v>Pouco-Sem conta</v>
      </c>
    </row>
    <row r="60" spans="1:10" x14ac:dyDescent="0.25">
      <c r="A60" s="6">
        <v>0</v>
      </c>
      <c r="B60" s="9">
        <v>23</v>
      </c>
      <c r="C60" s="25" t="s">
        <v>44</v>
      </c>
      <c r="D60" s="25" t="s">
        <v>26</v>
      </c>
      <c r="E60" s="25" t="s">
        <v>18</v>
      </c>
      <c r="F60" s="25" t="s">
        <v>20</v>
      </c>
      <c r="G60" s="25" t="s">
        <v>25</v>
      </c>
      <c r="H60" s="20">
        <v>1961</v>
      </c>
      <c r="I60" s="6">
        <v>18</v>
      </c>
      <c r="J60" s="132" t="str">
        <f>(Base!$F60&amp;"-"&amp;Base!$G60)</f>
        <v>Pouco-Alto</v>
      </c>
    </row>
    <row r="61" spans="1:10" x14ac:dyDescent="0.25">
      <c r="A61" s="5">
        <v>1</v>
      </c>
      <c r="B61" s="8">
        <v>23</v>
      </c>
      <c r="C61" s="24" t="s">
        <v>44</v>
      </c>
      <c r="D61" s="24" t="s">
        <v>22</v>
      </c>
      <c r="E61" s="24" t="s">
        <v>27</v>
      </c>
      <c r="F61" s="24" t="s">
        <v>20</v>
      </c>
      <c r="G61" s="24" t="s">
        <v>20</v>
      </c>
      <c r="H61" s="19">
        <v>6229</v>
      </c>
      <c r="I61" s="5">
        <v>36</v>
      </c>
      <c r="J61" s="132" t="str">
        <f>(Base!$F61&amp;"-"&amp;Base!$G61)</f>
        <v>Pouco-Pouco</v>
      </c>
    </row>
    <row r="62" spans="1:10" x14ac:dyDescent="0.25">
      <c r="A62" s="6">
        <v>0</v>
      </c>
      <c r="B62" s="9">
        <v>27</v>
      </c>
      <c r="C62" s="25" t="s">
        <v>43</v>
      </c>
      <c r="D62" s="25" t="s">
        <v>17</v>
      </c>
      <c r="E62" s="25" t="s">
        <v>18</v>
      </c>
      <c r="F62" s="25" t="s">
        <v>20</v>
      </c>
      <c r="G62" s="25" t="s">
        <v>21</v>
      </c>
      <c r="H62" s="20">
        <v>1391</v>
      </c>
      <c r="I62" s="6">
        <v>9</v>
      </c>
      <c r="J62" s="132" t="str">
        <f>(Base!$F62&amp;"-"&amp;Base!$G62)</f>
        <v>Pouco-Moderado</v>
      </c>
    </row>
    <row r="63" spans="1:10" x14ac:dyDescent="0.25">
      <c r="A63" s="5">
        <v>0</v>
      </c>
      <c r="B63" s="8">
        <v>50</v>
      </c>
      <c r="C63" s="24" t="s">
        <v>43</v>
      </c>
      <c r="D63" s="24" t="s">
        <v>17</v>
      </c>
      <c r="E63" s="24" t="s">
        <v>18</v>
      </c>
      <c r="F63" s="24" t="s">
        <v>19</v>
      </c>
      <c r="G63" s="24" t="s">
        <v>25</v>
      </c>
      <c r="H63" s="19">
        <v>1537</v>
      </c>
      <c r="I63" s="5">
        <v>15</v>
      </c>
      <c r="J63" s="132" t="str">
        <f>(Base!$F63&amp;"-"&amp;Base!$G63)</f>
        <v>Sem investimento-Alto</v>
      </c>
    </row>
    <row r="64" spans="1:10" x14ac:dyDescent="0.25">
      <c r="A64" s="6">
        <v>1</v>
      </c>
      <c r="B64" s="9">
        <v>61</v>
      </c>
      <c r="C64" s="25" t="s">
        <v>43</v>
      </c>
      <c r="D64" s="25" t="s">
        <v>26</v>
      </c>
      <c r="E64" s="25" t="s">
        <v>24</v>
      </c>
      <c r="F64" s="25" t="s">
        <v>20</v>
      </c>
      <c r="G64" s="25" t="s">
        <v>21</v>
      </c>
      <c r="H64" s="20">
        <v>1953</v>
      </c>
      <c r="I64" s="6">
        <v>36</v>
      </c>
      <c r="J64" s="132" t="str">
        <f>(Base!$F64&amp;"-"&amp;Base!$G64)</f>
        <v>Pouco-Moderado</v>
      </c>
    </row>
    <row r="65" spans="1:10" x14ac:dyDescent="0.25">
      <c r="A65" s="5">
        <v>1</v>
      </c>
      <c r="B65" s="8">
        <v>25</v>
      </c>
      <c r="C65" s="24" t="s">
        <v>43</v>
      </c>
      <c r="D65" s="24" t="s">
        <v>17</v>
      </c>
      <c r="E65" s="24" t="s">
        <v>18</v>
      </c>
      <c r="F65" s="24" t="s">
        <v>20</v>
      </c>
      <c r="G65" s="24" t="s">
        <v>21</v>
      </c>
      <c r="H65" s="19">
        <v>14421</v>
      </c>
      <c r="I65" s="5">
        <v>48</v>
      </c>
      <c r="J65" s="132" t="str">
        <f>(Base!$F65&amp;"-"&amp;Base!$G65)</f>
        <v>Pouco-Moderado</v>
      </c>
    </row>
    <row r="66" spans="1:10" x14ac:dyDescent="0.25">
      <c r="A66" s="6">
        <v>0</v>
      </c>
      <c r="B66" s="9">
        <v>26</v>
      </c>
      <c r="C66" s="25" t="s">
        <v>44</v>
      </c>
      <c r="D66" s="25" t="s">
        <v>17</v>
      </c>
      <c r="E66" s="25" t="s">
        <v>18</v>
      </c>
      <c r="F66" s="25" t="s">
        <v>20</v>
      </c>
      <c r="G66" s="25" t="s">
        <v>23</v>
      </c>
      <c r="H66" s="20">
        <v>3181</v>
      </c>
      <c r="I66" s="6">
        <v>24</v>
      </c>
      <c r="J66" s="132" t="str">
        <f>(Base!$F66&amp;"-"&amp;Base!$G66)</f>
        <v>Pouco-Sem conta</v>
      </c>
    </row>
    <row r="67" spans="1:10" x14ac:dyDescent="0.25">
      <c r="A67" s="5">
        <v>0</v>
      </c>
      <c r="B67" s="8">
        <v>48</v>
      </c>
      <c r="C67" s="24" t="s">
        <v>43</v>
      </c>
      <c r="D67" s="24" t="s">
        <v>17</v>
      </c>
      <c r="E67" s="24" t="s">
        <v>18</v>
      </c>
      <c r="F67" s="24" t="s">
        <v>19</v>
      </c>
      <c r="G67" s="24" t="s">
        <v>23</v>
      </c>
      <c r="H67" s="19">
        <v>5190</v>
      </c>
      <c r="I67" s="5">
        <v>27</v>
      </c>
      <c r="J67" s="132" t="str">
        <f>(Base!$F67&amp;"-"&amp;Base!$G67)</f>
        <v>Sem investimento-Sem conta</v>
      </c>
    </row>
    <row r="68" spans="1:10" x14ac:dyDescent="0.25">
      <c r="A68" s="6">
        <v>0</v>
      </c>
      <c r="B68" s="9">
        <v>29</v>
      </c>
      <c r="C68" s="25" t="s">
        <v>44</v>
      </c>
      <c r="D68" s="25" t="s">
        <v>17</v>
      </c>
      <c r="E68" s="25" t="s">
        <v>18</v>
      </c>
      <c r="F68" s="25" t="s">
        <v>20</v>
      </c>
      <c r="G68" s="25" t="s">
        <v>23</v>
      </c>
      <c r="H68" s="20">
        <v>2171</v>
      </c>
      <c r="I68" s="6">
        <v>12</v>
      </c>
      <c r="J68" s="132" t="str">
        <f>(Base!$F68&amp;"-"&amp;Base!$G68)</f>
        <v>Pouco-Sem conta</v>
      </c>
    </row>
    <row r="69" spans="1:10" x14ac:dyDescent="0.25">
      <c r="A69" s="5">
        <v>0</v>
      </c>
      <c r="B69" s="8">
        <v>22</v>
      </c>
      <c r="C69" s="24" t="s">
        <v>43</v>
      </c>
      <c r="D69" s="24" t="s">
        <v>17</v>
      </c>
      <c r="E69" s="24" t="s">
        <v>18</v>
      </c>
      <c r="F69" s="24" t="s">
        <v>25</v>
      </c>
      <c r="G69" s="24" t="s">
        <v>21</v>
      </c>
      <c r="H69" s="19">
        <v>1007</v>
      </c>
      <c r="I69" s="5">
        <v>12</v>
      </c>
      <c r="J69" s="132" t="str">
        <f>(Base!$F69&amp;"-"&amp;Base!$G69)</f>
        <v>Alto-Moderado</v>
      </c>
    </row>
    <row r="70" spans="1:10" x14ac:dyDescent="0.25">
      <c r="A70" s="6">
        <v>1</v>
      </c>
      <c r="B70" s="9">
        <v>37</v>
      </c>
      <c r="C70" s="25" t="s">
        <v>43</v>
      </c>
      <c r="D70" s="25" t="s">
        <v>17</v>
      </c>
      <c r="E70" s="25" t="s">
        <v>24</v>
      </c>
      <c r="F70" s="25" t="s">
        <v>20</v>
      </c>
      <c r="G70" s="25" t="s">
        <v>23</v>
      </c>
      <c r="H70" s="20">
        <v>1819</v>
      </c>
      <c r="I70" s="6">
        <v>36</v>
      </c>
      <c r="J70" s="132" t="str">
        <f>(Base!$F70&amp;"-"&amp;Base!$G70)</f>
        <v>Pouco-Sem conta</v>
      </c>
    </row>
    <row r="71" spans="1:10" x14ac:dyDescent="0.25">
      <c r="A71" s="5">
        <v>0</v>
      </c>
      <c r="B71" s="8">
        <v>25</v>
      </c>
      <c r="C71" s="24" t="s">
        <v>44</v>
      </c>
      <c r="D71" s="24" t="s">
        <v>17</v>
      </c>
      <c r="E71" s="24" t="s">
        <v>18</v>
      </c>
      <c r="F71" s="24" t="s">
        <v>19</v>
      </c>
      <c r="G71" s="24" t="s">
        <v>23</v>
      </c>
      <c r="H71" s="19">
        <v>2394</v>
      </c>
      <c r="I71" s="5">
        <v>36</v>
      </c>
      <c r="J71" s="132" t="str">
        <f>(Base!$F71&amp;"-"&amp;Base!$G71)</f>
        <v>Sem investimento-Sem conta</v>
      </c>
    </row>
    <row r="72" spans="1:10" x14ac:dyDescent="0.25">
      <c r="A72" s="6">
        <v>0</v>
      </c>
      <c r="B72" s="9">
        <v>30</v>
      </c>
      <c r="C72" s="25" t="s">
        <v>44</v>
      </c>
      <c r="D72" s="25" t="s">
        <v>17</v>
      </c>
      <c r="E72" s="25" t="s">
        <v>18</v>
      </c>
      <c r="F72" s="25" t="s">
        <v>20</v>
      </c>
      <c r="G72" s="25" t="s">
        <v>23</v>
      </c>
      <c r="H72" s="20">
        <v>8133</v>
      </c>
      <c r="I72" s="6">
        <v>36</v>
      </c>
      <c r="J72" s="132" t="str">
        <f>(Base!$F72&amp;"-"&amp;Base!$G72)</f>
        <v>Pouco-Sem conta</v>
      </c>
    </row>
    <row r="73" spans="1:10" x14ac:dyDescent="0.25">
      <c r="A73" s="5">
        <v>0</v>
      </c>
      <c r="B73" s="8">
        <v>46</v>
      </c>
      <c r="C73" s="24" t="s">
        <v>43</v>
      </c>
      <c r="D73" s="24" t="s">
        <v>22</v>
      </c>
      <c r="E73" s="24" t="s">
        <v>27</v>
      </c>
      <c r="F73" s="24" t="s">
        <v>19</v>
      </c>
      <c r="G73" s="24" t="s">
        <v>23</v>
      </c>
      <c r="H73" s="19">
        <v>730</v>
      </c>
      <c r="I73" s="5">
        <v>7</v>
      </c>
      <c r="J73" s="132" t="str">
        <f>(Base!$F73&amp;"-"&amp;Base!$G73)</f>
        <v>Sem investimento-Sem conta</v>
      </c>
    </row>
    <row r="74" spans="1:10" x14ac:dyDescent="0.25">
      <c r="A74" s="6">
        <v>0</v>
      </c>
      <c r="B74" s="9">
        <v>51</v>
      </c>
      <c r="C74" s="25" t="s">
        <v>43</v>
      </c>
      <c r="D74" s="25" t="s">
        <v>26</v>
      </c>
      <c r="E74" s="25" t="s">
        <v>24</v>
      </c>
      <c r="F74" s="25" t="s">
        <v>20</v>
      </c>
      <c r="G74" s="25" t="s">
        <v>20</v>
      </c>
      <c r="H74" s="20">
        <v>1164</v>
      </c>
      <c r="I74" s="6">
        <v>8</v>
      </c>
      <c r="J74" s="132" t="str">
        <f>(Base!$F74&amp;"-"&amp;Base!$G74)</f>
        <v>Pouco-Pouco</v>
      </c>
    </row>
    <row r="75" spans="1:10" x14ac:dyDescent="0.25">
      <c r="A75" s="5">
        <v>0</v>
      </c>
      <c r="B75" s="8">
        <v>41</v>
      </c>
      <c r="C75" s="24" t="s">
        <v>44</v>
      </c>
      <c r="D75" s="24" t="s">
        <v>22</v>
      </c>
      <c r="E75" s="24" t="s">
        <v>18</v>
      </c>
      <c r="F75" s="24" t="s">
        <v>20</v>
      </c>
      <c r="G75" s="24" t="s">
        <v>21</v>
      </c>
      <c r="H75" s="19">
        <v>5954</v>
      </c>
      <c r="I75" s="5">
        <v>42</v>
      </c>
      <c r="J75" s="132" t="str">
        <f>(Base!$F75&amp;"-"&amp;Base!$G75)</f>
        <v>Pouco-Moderado</v>
      </c>
    </row>
    <row r="76" spans="1:10" x14ac:dyDescent="0.25">
      <c r="A76" s="6">
        <v>1</v>
      </c>
      <c r="B76" s="9">
        <v>40</v>
      </c>
      <c r="C76" s="25" t="s">
        <v>43</v>
      </c>
      <c r="D76" s="25" t="s">
        <v>26</v>
      </c>
      <c r="E76" s="25" t="s">
        <v>18</v>
      </c>
      <c r="F76" s="25" t="s">
        <v>19</v>
      </c>
      <c r="G76" s="25" t="s">
        <v>20</v>
      </c>
      <c r="H76" s="20">
        <v>1977</v>
      </c>
      <c r="I76" s="6">
        <v>36</v>
      </c>
      <c r="J76" s="132" t="str">
        <f>(Base!$F76&amp;"-"&amp;Base!$G76)</f>
        <v>Sem investimento-Pouco</v>
      </c>
    </row>
    <row r="77" spans="1:10" x14ac:dyDescent="0.25">
      <c r="A77" s="5">
        <v>0</v>
      </c>
      <c r="B77" s="8">
        <v>66</v>
      </c>
      <c r="C77" s="24" t="s">
        <v>43</v>
      </c>
      <c r="D77" s="24" t="s">
        <v>26</v>
      </c>
      <c r="E77" s="24" t="s">
        <v>24</v>
      </c>
      <c r="F77" s="24" t="s">
        <v>20</v>
      </c>
      <c r="G77" s="24" t="s">
        <v>20</v>
      </c>
      <c r="H77" s="19">
        <v>1526</v>
      </c>
      <c r="I77" s="5">
        <v>12</v>
      </c>
      <c r="J77" s="132" t="str">
        <f>(Base!$F77&amp;"-"&amp;Base!$G77)</f>
        <v>Pouco-Pouco</v>
      </c>
    </row>
    <row r="78" spans="1:10" x14ac:dyDescent="0.25">
      <c r="A78" s="6">
        <v>1</v>
      </c>
      <c r="B78" s="9">
        <v>34</v>
      </c>
      <c r="C78" s="25" t="s">
        <v>43</v>
      </c>
      <c r="D78" s="25" t="s">
        <v>17</v>
      </c>
      <c r="E78" s="25" t="s">
        <v>18</v>
      </c>
      <c r="F78" s="25" t="s">
        <v>20</v>
      </c>
      <c r="G78" s="25" t="s">
        <v>20</v>
      </c>
      <c r="H78" s="20">
        <v>3965</v>
      </c>
      <c r="I78" s="6">
        <v>42</v>
      </c>
      <c r="J78" s="132" t="str">
        <f>(Base!$F78&amp;"-"&amp;Base!$G78)</f>
        <v>Pouco-Pouco</v>
      </c>
    </row>
    <row r="79" spans="1:10" x14ac:dyDescent="0.25">
      <c r="A79" s="5">
        <v>0</v>
      </c>
      <c r="B79" s="8">
        <v>51</v>
      </c>
      <c r="C79" s="24" t="s">
        <v>43</v>
      </c>
      <c r="D79" s="24" t="s">
        <v>17</v>
      </c>
      <c r="E79" s="24" t="s">
        <v>18</v>
      </c>
      <c r="F79" s="24" t="s">
        <v>20</v>
      </c>
      <c r="G79" s="24" t="s">
        <v>21</v>
      </c>
      <c r="H79" s="19">
        <v>4771</v>
      </c>
      <c r="I79" s="5">
        <v>11</v>
      </c>
      <c r="J79" s="132" t="str">
        <f>(Base!$F79&amp;"-"&amp;Base!$G79)</f>
        <v>Pouco-Moderado</v>
      </c>
    </row>
    <row r="80" spans="1:10" x14ac:dyDescent="0.25">
      <c r="A80" s="6">
        <v>0</v>
      </c>
      <c r="B80" s="9">
        <v>39</v>
      </c>
      <c r="C80" s="25" t="s">
        <v>43</v>
      </c>
      <c r="D80" s="25" t="s">
        <v>22</v>
      </c>
      <c r="E80" s="25" t="s">
        <v>18</v>
      </c>
      <c r="F80" s="25" t="s">
        <v>19</v>
      </c>
      <c r="G80" s="25" t="s">
        <v>23</v>
      </c>
      <c r="H80" s="20">
        <v>9436</v>
      </c>
      <c r="I80" s="6">
        <v>54</v>
      </c>
      <c r="J80" s="132" t="str">
        <f>(Base!$F80&amp;"-"&amp;Base!$G80)</f>
        <v>Sem investimento-Sem conta</v>
      </c>
    </row>
    <row r="81" spans="1:10" x14ac:dyDescent="0.25">
      <c r="A81" s="5">
        <v>0</v>
      </c>
      <c r="B81" s="8">
        <v>22</v>
      </c>
      <c r="C81" s="24" t="s">
        <v>43</v>
      </c>
      <c r="D81" s="24" t="s">
        <v>17</v>
      </c>
      <c r="E81" s="24" t="s">
        <v>18</v>
      </c>
      <c r="F81" s="24" t="s">
        <v>20</v>
      </c>
      <c r="G81" s="24" t="s">
        <v>21</v>
      </c>
      <c r="H81" s="19">
        <v>3832</v>
      </c>
      <c r="I81" s="5">
        <v>30</v>
      </c>
      <c r="J81" s="132" t="str">
        <f>(Base!$F81&amp;"-"&amp;Base!$G81)</f>
        <v>Pouco-Moderado</v>
      </c>
    </row>
    <row r="82" spans="1:10" x14ac:dyDescent="0.25">
      <c r="A82" s="6">
        <v>1</v>
      </c>
      <c r="B82" s="9">
        <v>44</v>
      </c>
      <c r="C82" s="25" t="s">
        <v>44</v>
      </c>
      <c r="D82" s="25" t="s">
        <v>17</v>
      </c>
      <c r="E82" s="25" t="s">
        <v>18</v>
      </c>
      <c r="F82" s="25" t="s">
        <v>19</v>
      </c>
      <c r="G82" s="25" t="s">
        <v>23</v>
      </c>
      <c r="H82" s="20">
        <v>5943</v>
      </c>
      <c r="I82" s="6">
        <v>24</v>
      </c>
      <c r="J82" s="132" t="str">
        <f>(Base!$F82&amp;"-"&amp;Base!$G82)</f>
        <v>Sem investimento-Sem conta</v>
      </c>
    </row>
    <row r="83" spans="1:10" x14ac:dyDescent="0.25">
      <c r="A83" s="5">
        <v>0</v>
      </c>
      <c r="B83" s="8">
        <v>47</v>
      </c>
      <c r="C83" s="24" t="s">
        <v>43</v>
      </c>
      <c r="D83" s="24" t="s">
        <v>17</v>
      </c>
      <c r="E83" s="24" t="s">
        <v>18</v>
      </c>
      <c r="F83" s="24" t="s">
        <v>25</v>
      </c>
      <c r="G83" s="24" t="s">
        <v>23</v>
      </c>
      <c r="H83" s="19">
        <v>1213</v>
      </c>
      <c r="I83" s="5">
        <v>15</v>
      </c>
      <c r="J83" s="132" t="str">
        <f>(Base!$F83&amp;"-"&amp;Base!$G83)</f>
        <v>Alto-Sem conta</v>
      </c>
    </row>
    <row r="84" spans="1:10" x14ac:dyDescent="0.25">
      <c r="A84" s="6">
        <v>0</v>
      </c>
      <c r="B84" s="9">
        <v>24</v>
      </c>
      <c r="C84" s="25" t="s">
        <v>44</v>
      </c>
      <c r="D84" s="25" t="s">
        <v>22</v>
      </c>
      <c r="E84" s="25" t="s">
        <v>27</v>
      </c>
      <c r="F84" s="25" t="s">
        <v>21</v>
      </c>
      <c r="G84" s="25" t="s">
        <v>23</v>
      </c>
      <c r="H84" s="20">
        <v>1568</v>
      </c>
      <c r="I84" s="6">
        <v>18</v>
      </c>
      <c r="J84" s="132" t="str">
        <f>(Base!$F84&amp;"-"&amp;Base!$G84)</f>
        <v>Moderado-Sem conta</v>
      </c>
    </row>
    <row r="85" spans="1:10" x14ac:dyDescent="0.25">
      <c r="A85" s="5">
        <v>0</v>
      </c>
      <c r="B85" s="8">
        <v>58</v>
      </c>
      <c r="C85" s="24" t="s">
        <v>44</v>
      </c>
      <c r="D85" s="24" t="s">
        <v>22</v>
      </c>
      <c r="E85" s="24" t="s">
        <v>18</v>
      </c>
      <c r="F85" s="24" t="s">
        <v>20</v>
      </c>
      <c r="G85" s="24" t="s">
        <v>20</v>
      </c>
      <c r="H85" s="19">
        <v>1755</v>
      </c>
      <c r="I85" s="5">
        <v>24</v>
      </c>
      <c r="J85" s="132" t="str">
        <f>(Base!$F85&amp;"-"&amp;Base!$G85)</f>
        <v>Pouco-Pouco</v>
      </c>
    </row>
    <row r="86" spans="1:10" x14ac:dyDescent="0.25">
      <c r="A86" s="6">
        <v>0</v>
      </c>
      <c r="B86" s="9">
        <v>52</v>
      </c>
      <c r="C86" s="25" t="s">
        <v>43</v>
      </c>
      <c r="D86" s="25" t="s">
        <v>22</v>
      </c>
      <c r="E86" s="25" t="s">
        <v>18</v>
      </c>
      <c r="F86" s="25" t="s">
        <v>20</v>
      </c>
      <c r="G86" s="25" t="s">
        <v>20</v>
      </c>
      <c r="H86" s="20">
        <v>2315</v>
      </c>
      <c r="I86" s="6">
        <v>10</v>
      </c>
      <c r="J86" s="132" t="str">
        <f>(Base!$F86&amp;"-"&amp;Base!$G86)</f>
        <v>Pouco-Pouco</v>
      </c>
    </row>
    <row r="87" spans="1:10" x14ac:dyDescent="0.25">
      <c r="A87" s="5">
        <v>0</v>
      </c>
      <c r="B87" s="8">
        <v>29</v>
      </c>
      <c r="C87" s="24" t="s">
        <v>44</v>
      </c>
      <c r="D87" s="24" t="s">
        <v>26</v>
      </c>
      <c r="E87" s="24" t="s">
        <v>18</v>
      </c>
      <c r="F87" s="24" t="s">
        <v>20</v>
      </c>
      <c r="G87" s="24" t="s">
        <v>23</v>
      </c>
      <c r="H87" s="19">
        <v>1412</v>
      </c>
      <c r="I87" s="5">
        <v>12</v>
      </c>
      <c r="J87" s="132" t="str">
        <f>(Base!$F87&amp;"-"&amp;Base!$G87)</f>
        <v>Pouco-Sem conta</v>
      </c>
    </row>
    <row r="88" spans="1:10" x14ac:dyDescent="0.25">
      <c r="A88" s="6">
        <v>0</v>
      </c>
      <c r="B88" s="9">
        <v>27</v>
      </c>
      <c r="C88" s="25" t="s">
        <v>44</v>
      </c>
      <c r="D88" s="25" t="s">
        <v>17</v>
      </c>
      <c r="E88" s="25" t="s">
        <v>18</v>
      </c>
      <c r="F88" s="25" t="s">
        <v>20</v>
      </c>
      <c r="G88" s="25" t="s">
        <v>21</v>
      </c>
      <c r="H88" s="20">
        <v>1295</v>
      </c>
      <c r="I88" s="6">
        <v>18</v>
      </c>
      <c r="J88" s="132" t="str">
        <f>(Base!$F88&amp;"-"&amp;Base!$G88)</f>
        <v>Pouco-Moderado</v>
      </c>
    </row>
    <row r="89" spans="1:10" x14ac:dyDescent="0.25">
      <c r="A89" s="5">
        <v>1</v>
      </c>
      <c r="B89" s="8">
        <v>47</v>
      </c>
      <c r="C89" s="24" t="s">
        <v>43</v>
      </c>
      <c r="D89" s="24" t="s">
        <v>17</v>
      </c>
      <c r="E89" s="24" t="s">
        <v>24</v>
      </c>
      <c r="F89" s="24" t="s">
        <v>21</v>
      </c>
      <c r="G89" s="24" t="s">
        <v>21</v>
      </c>
      <c r="H89" s="19">
        <v>12612</v>
      </c>
      <c r="I89" s="5">
        <v>36</v>
      </c>
      <c r="J89" s="132" t="str">
        <f>(Base!$F89&amp;"-"&amp;Base!$G89)</f>
        <v>Moderado-Moderado</v>
      </c>
    </row>
    <row r="90" spans="1:10" x14ac:dyDescent="0.25">
      <c r="A90" s="6">
        <v>0</v>
      </c>
      <c r="B90" s="9">
        <v>30</v>
      </c>
      <c r="C90" s="25" t="s">
        <v>43</v>
      </c>
      <c r="D90" s="25" t="s">
        <v>26</v>
      </c>
      <c r="E90" s="25" t="s">
        <v>18</v>
      </c>
      <c r="F90" s="25" t="s">
        <v>21</v>
      </c>
      <c r="G90" s="25" t="s">
        <v>20</v>
      </c>
      <c r="H90" s="20">
        <v>2249</v>
      </c>
      <c r="I90" s="6">
        <v>18</v>
      </c>
      <c r="J90" s="132" t="str">
        <f>(Base!$F90&amp;"-"&amp;Base!$G90)</f>
        <v>Moderado-Pouco</v>
      </c>
    </row>
    <row r="91" spans="1:10" x14ac:dyDescent="0.25">
      <c r="A91" s="5">
        <v>1</v>
      </c>
      <c r="B91" s="8">
        <v>28</v>
      </c>
      <c r="C91" s="24" t="s">
        <v>43</v>
      </c>
      <c r="D91" s="24" t="s">
        <v>17</v>
      </c>
      <c r="E91" s="24" t="s">
        <v>18</v>
      </c>
      <c r="F91" s="24" t="s">
        <v>20</v>
      </c>
      <c r="G91" s="24" t="s">
        <v>20</v>
      </c>
      <c r="H91" s="19">
        <v>1108</v>
      </c>
      <c r="I91" s="5">
        <v>12</v>
      </c>
      <c r="J91" s="132" t="str">
        <f>(Base!$F91&amp;"-"&amp;Base!$G91)</f>
        <v>Pouco-Pouco</v>
      </c>
    </row>
    <row r="92" spans="1:10" x14ac:dyDescent="0.25">
      <c r="A92" s="6">
        <v>0</v>
      </c>
      <c r="B92" s="9">
        <v>56</v>
      </c>
      <c r="C92" s="25" t="s">
        <v>43</v>
      </c>
      <c r="D92" s="25" t="s">
        <v>17</v>
      </c>
      <c r="E92" s="25" t="s">
        <v>18</v>
      </c>
      <c r="F92" s="25" t="s">
        <v>20</v>
      </c>
      <c r="G92" s="25" t="s">
        <v>23</v>
      </c>
      <c r="H92" s="20">
        <v>618</v>
      </c>
      <c r="I92" s="6">
        <v>12</v>
      </c>
      <c r="J92" s="132" t="str">
        <f>(Base!$F92&amp;"-"&amp;Base!$G92)</f>
        <v>Pouco-Sem conta</v>
      </c>
    </row>
    <row r="93" spans="1:10" x14ac:dyDescent="0.25">
      <c r="A93" s="5">
        <v>0</v>
      </c>
      <c r="B93" s="8">
        <v>54</v>
      </c>
      <c r="C93" s="24" t="s">
        <v>43</v>
      </c>
      <c r="D93" s="24" t="s">
        <v>17</v>
      </c>
      <c r="E93" s="24" t="s">
        <v>18</v>
      </c>
      <c r="F93" s="24" t="s">
        <v>20</v>
      </c>
      <c r="G93" s="24" t="s">
        <v>20</v>
      </c>
      <c r="H93" s="19">
        <v>1409</v>
      </c>
      <c r="I93" s="5">
        <v>12</v>
      </c>
      <c r="J93" s="132" t="str">
        <f>(Base!$F93&amp;"-"&amp;Base!$G93)</f>
        <v>Pouco-Pouco</v>
      </c>
    </row>
    <row r="94" spans="1:10" x14ac:dyDescent="0.25">
      <c r="A94" s="6">
        <v>1</v>
      </c>
      <c r="B94" s="9">
        <v>33</v>
      </c>
      <c r="C94" s="25" t="s">
        <v>44</v>
      </c>
      <c r="D94" s="25" t="s">
        <v>22</v>
      </c>
      <c r="E94" s="25" t="s">
        <v>18</v>
      </c>
      <c r="F94" s="25" t="s">
        <v>19</v>
      </c>
      <c r="G94" s="25" t="s">
        <v>23</v>
      </c>
      <c r="H94" s="20">
        <v>797</v>
      </c>
      <c r="I94" s="6">
        <v>12</v>
      </c>
      <c r="J94" s="132" t="str">
        <f>(Base!$F94&amp;"-"&amp;Base!$G94)</f>
        <v>Sem investimento-Sem conta</v>
      </c>
    </row>
    <row r="95" spans="1:10" x14ac:dyDescent="0.25">
      <c r="A95" s="5">
        <v>0</v>
      </c>
      <c r="B95" s="8">
        <v>20</v>
      </c>
      <c r="C95" s="24" t="s">
        <v>43</v>
      </c>
      <c r="D95" s="24" t="s">
        <v>17</v>
      </c>
      <c r="E95" s="24" t="s">
        <v>27</v>
      </c>
      <c r="F95" s="24" t="s">
        <v>19</v>
      </c>
      <c r="G95" s="24" t="s">
        <v>25</v>
      </c>
      <c r="H95" s="19">
        <v>3617</v>
      </c>
      <c r="I95" s="5">
        <v>24</v>
      </c>
      <c r="J95" s="132" t="str">
        <f>(Base!$F95&amp;"-"&amp;Base!$G95)</f>
        <v>Sem investimento-Alto</v>
      </c>
    </row>
    <row r="96" spans="1:10" x14ac:dyDescent="0.25">
      <c r="A96" s="6">
        <v>0</v>
      </c>
      <c r="B96" s="9">
        <v>54</v>
      </c>
      <c r="C96" s="25" t="s">
        <v>43</v>
      </c>
      <c r="D96" s="25" t="s">
        <v>17</v>
      </c>
      <c r="E96" s="25" t="s">
        <v>18</v>
      </c>
      <c r="F96" s="25" t="s">
        <v>25</v>
      </c>
      <c r="G96" s="25" t="s">
        <v>21</v>
      </c>
      <c r="H96" s="20">
        <v>1318</v>
      </c>
      <c r="I96" s="6">
        <v>12</v>
      </c>
      <c r="J96" s="132" t="str">
        <f>(Base!$F96&amp;"-"&amp;Base!$G96)</f>
        <v>Alto-Moderado</v>
      </c>
    </row>
    <row r="97" spans="1:10" x14ac:dyDescent="0.25">
      <c r="A97" s="5">
        <v>1</v>
      </c>
      <c r="B97" s="8">
        <v>58</v>
      </c>
      <c r="C97" s="24" t="s">
        <v>43</v>
      </c>
      <c r="D97" s="24" t="s">
        <v>17</v>
      </c>
      <c r="E97" s="24" t="s">
        <v>27</v>
      </c>
      <c r="F97" s="24" t="s">
        <v>20</v>
      </c>
      <c r="G97" s="24" t="s">
        <v>21</v>
      </c>
      <c r="H97" s="19">
        <v>15945</v>
      </c>
      <c r="I97" s="5">
        <v>54</v>
      </c>
      <c r="J97" s="132" t="str">
        <f>(Base!$F97&amp;"-"&amp;Base!$G97)</f>
        <v>Pouco-Moderado</v>
      </c>
    </row>
    <row r="98" spans="1:10" x14ac:dyDescent="0.25">
      <c r="A98" s="6">
        <v>0</v>
      </c>
      <c r="B98" s="9">
        <v>61</v>
      </c>
      <c r="C98" s="25" t="s">
        <v>44</v>
      </c>
      <c r="D98" s="25" t="s">
        <v>17</v>
      </c>
      <c r="E98" s="25" t="s">
        <v>18</v>
      </c>
      <c r="F98" s="25" t="s">
        <v>19</v>
      </c>
      <c r="G98" s="25" t="s">
        <v>23</v>
      </c>
      <c r="H98" s="20">
        <v>2012</v>
      </c>
      <c r="I98" s="6">
        <v>12</v>
      </c>
      <c r="J98" s="132" t="str">
        <f>(Base!$F98&amp;"-"&amp;Base!$G98)</f>
        <v>Sem investimento-Sem conta</v>
      </c>
    </row>
    <row r="99" spans="1:10" x14ac:dyDescent="0.25">
      <c r="A99" s="5">
        <v>0</v>
      </c>
      <c r="B99" s="8">
        <v>34</v>
      </c>
      <c r="C99" s="24" t="s">
        <v>43</v>
      </c>
      <c r="D99" s="24" t="s">
        <v>17</v>
      </c>
      <c r="E99" s="24" t="s">
        <v>18</v>
      </c>
      <c r="F99" s="24" t="s">
        <v>21</v>
      </c>
      <c r="G99" s="24" t="s">
        <v>21</v>
      </c>
      <c r="H99" s="19">
        <v>2622</v>
      </c>
      <c r="I99" s="5">
        <v>18</v>
      </c>
      <c r="J99" s="132" t="str">
        <f>(Base!$F99&amp;"-"&amp;Base!$G99)</f>
        <v>Moderado-Moderado</v>
      </c>
    </row>
    <row r="100" spans="1:10" x14ac:dyDescent="0.25">
      <c r="A100" s="6">
        <v>0</v>
      </c>
      <c r="B100" s="9">
        <v>36</v>
      </c>
      <c r="C100" s="25" t="s">
        <v>43</v>
      </c>
      <c r="D100" s="25" t="s">
        <v>17</v>
      </c>
      <c r="E100" s="25" t="s">
        <v>18</v>
      </c>
      <c r="F100" s="25" t="s">
        <v>20</v>
      </c>
      <c r="G100" s="25" t="s">
        <v>21</v>
      </c>
      <c r="H100" s="20">
        <v>2337</v>
      </c>
      <c r="I100" s="6">
        <v>36</v>
      </c>
      <c r="J100" s="132" t="str">
        <f>(Base!$F100&amp;"-"&amp;Base!$G100)</f>
        <v>Pouco-Moderado</v>
      </c>
    </row>
    <row r="101" spans="1:10" x14ac:dyDescent="0.25">
      <c r="A101" s="5">
        <v>0</v>
      </c>
      <c r="B101" s="8">
        <v>36</v>
      </c>
      <c r="C101" s="24" t="s">
        <v>43</v>
      </c>
      <c r="D101" s="24" t="s">
        <v>26</v>
      </c>
      <c r="E101" s="24" t="s">
        <v>27</v>
      </c>
      <c r="F101" s="24" t="s">
        <v>19</v>
      </c>
      <c r="G101" s="24" t="s">
        <v>25</v>
      </c>
      <c r="H101" s="19">
        <v>7057</v>
      </c>
      <c r="I101" s="5">
        <v>20</v>
      </c>
      <c r="J101" s="132" t="str">
        <f>(Base!$F101&amp;"-"&amp;Base!$G101)</f>
        <v>Sem investimento-Alto</v>
      </c>
    </row>
    <row r="102" spans="1:10" x14ac:dyDescent="0.25">
      <c r="A102" s="6">
        <v>0</v>
      </c>
      <c r="B102" s="9">
        <v>41</v>
      </c>
      <c r="C102" s="25" t="s">
        <v>43</v>
      </c>
      <c r="D102" s="25" t="s">
        <v>22</v>
      </c>
      <c r="E102" s="25" t="s">
        <v>27</v>
      </c>
      <c r="F102" s="25" t="s">
        <v>21</v>
      </c>
      <c r="G102" s="25" t="s">
        <v>23</v>
      </c>
      <c r="H102" s="20">
        <v>1469</v>
      </c>
      <c r="I102" s="6">
        <v>24</v>
      </c>
      <c r="J102" s="132" t="str">
        <f>(Base!$F102&amp;"-"&amp;Base!$G102)</f>
        <v>Moderado-Sem conta</v>
      </c>
    </row>
    <row r="103" spans="1:10" x14ac:dyDescent="0.25">
      <c r="A103" s="5">
        <v>0</v>
      </c>
      <c r="B103" s="8">
        <v>24</v>
      </c>
      <c r="C103" s="24" t="s">
        <v>43</v>
      </c>
      <c r="D103" s="24" t="s">
        <v>17</v>
      </c>
      <c r="E103" s="24" t="s">
        <v>27</v>
      </c>
      <c r="F103" s="24" t="s">
        <v>20</v>
      </c>
      <c r="G103" s="24" t="s">
        <v>21</v>
      </c>
      <c r="H103" s="19">
        <v>2323</v>
      </c>
      <c r="I103" s="5">
        <v>36</v>
      </c>
      <c r="J103" s="132" t="str">
        <f>(Base!$F103&amp;"-"&amp;Base!$G103)</f>
        <v>Pouco-Moderado</v>
      </c>
    </row>
    <row r="104" spans="1:10" x14ac:dyDescent="0.25">
      <c r="A104" s="6">
        <v>0</v>
      </c>
      <c r="B104" s="9">
        <v>24</v>
      </c>
      <c r="C104" s="25" t="s">
        <v>44</v>
      </c>
      <c r="D104" s="25" t="s">
        <v>17</v>
      </c>
      <c r="E104" s="25" t="s">
        <v>18</v>
      </c>
      <c r="F104" s="25" t="s">
        <v>20</v>
      </c>
      <c r="G104" s="25" t="s">
        <v>23</v>
      </c>
      <c r="H104" s="20">
        <v>932</v>
      </c>
      <c r="I104" s="6">
        <v>6</v>
      </c>
      <c r="J104" s="132" t="str">
        <f>(Base!$F104&amp;"-"&amp;Base!$G104)</f>
        <v>Pouco-Sem conta</v>
      </c>
    </row>
    <row r="105" spans="1:10" x14ac:dyDescent="0.25">
      <c r="A105" s="5">
        <v>0</v>
      </c>
      <c r="B105" s="8">
        <v>35</v>
      </c>
      <c r="C105" s="24" t="s">
        <v>43</v>
      </c>
      <c r="D105" s="24" t="s">
        <v>17</v>
      </c>
      <c r="E105" s="24" t="s">
        <v>27</v>
      </c>
      <c r="F105" s="24" t="s">
        <v>20</v>
      </c>
      <c r="G105" s="24" t="s">
        <v>21</v>
      </c>
      <c r="H105" s="19">
        <v>1919</v>
      </c>
      <c r="I105" s="5">
        <v>9</v>
      </c>
      <c r="J105" s="132" t="str">
        <f>(Base!$F105&amp;"-"&amp;Base!$G105)</f>
        <v>Pouco-Moderado</v>
      </c>
    </row>
    <row r="106" spans="1:10" x14ac:dyDescent="0.25">
      <c r="A106" s="6">
        <v>0</v>
      </c>
      <c r="B106" s="9">
        <v>26</v>
      </c>
      <c r="C106" s="25" t="s">
        <v>43</v>
      </c>
      <c r="D106" s="25" t="s">
        <v>17</v>
      </c>
      <c r="E106" s="25" t="s">
        <v>27</v>
      </c>
      <c r="F106" s="25" t="s">
        <v>19</v>
      </c>
      <c r="G106" s="25" t="s">
        <v>23</v>
      </c>
      <c r="H106" s="20">
        <v>2445</v>
      </c>
      <c r="I106" s="6">
        <v>12</v>
      </c>
      <c r="J106" s="132" t="str">
        <f>(Base!$F106&amp;"-"&amp;Base!$G106)</f>
        <v>Sem investimento-Sem conta</v>
      </c>
    </row>
    <row r="107" spans="1:10" x14ac:dyDescent="0.25">
      <c r="A107" s="5">
        <v>1</v>
      </c>
      <c r="B107" s="8">
        <v>39</v>
      </c>
      <c r="C107" s="24" t="s">
        <v>43</v>
      </c>
      <c r="D107" s="24" t="s">
        <v>26</v>
      </c>
      <c r="E107" s="24" t="s">
        <v>18</v>
      </c>
      <c r="F107" s="24" t="s">
        <v>20</v>
      </c>
      <c r="G107" s="24" t="s">
        <v>21</v>
      </c>
      <c r="H107" s="19">
        <v>11938</v>
      </c>
      <c r="I107" s="5">
        <v>24</v>
      </c>
      <c r="J107" s="132" t="str">
        <f>(Base!$F107&amp;"-"&amp;Base!$G107)</f>
        <v>Pouco-Moderado</v>
      </c>
    </row>
    <row r="108" spans="1:10" x14ac:dyDescent="0.25">
      <c r="A108" s="6">
        <v>1</v>
      </c>
      <c r="B108" s="9">
        <v>39</v>
      </c>
      <c r="C108" s="25" t="s">
        <v>43</v>
      </c>
      <c r="D108" s="25" t="s">
        <v>26</v>
      </c>
      <c r="E108" s="25" t="s">
        <v>18</v>
      </c>
      <c r="F108" s="25" t="s">
        <v>20</v>
      </c>
      <c r="G108" s="25" t="s">
        <v>23</v>
      </c>
      <c r="H108" s="20">
        <v>6458</v>
      </c>
      <c r="I108" s="6">
        <v>18</v>
      </c>
      <c r="J108" s="132" t="str">
        <f>(Base!$F108&amp;"-"&amp;Base!$G108)</f>
        <v>Pouco-Sem conta</v>
      </c>
    </row>
    <row r="109" spans="1:10" x14ac:dyDescent="0.25">
      <c r="A109" s="5">
        <v>0</v>
      </c>
      <c r="B109" s="8">
        <v>32</v>
      </c>
      <c r="C109" s="24" t="s">
        <v>43</v>
      </c>
      <c r="D109" s="24" t="s">
        <v>17</v>
      </c>
      <c r="E109" s="24" t="s">
        <v>18</v>
      </c>
      <c r="F109" s="24" t="s">
        <v>20</v>
      </c>
      <c r="G109" s="24" t="s">
        <v>21</v>
      </c>
      <c r="H109" s="19">
        <v>6078</v>
      </c>
      <c r="I109" s="5">
        <v>12</v>
      </c>
      <c r="J109" s="132" t="str">
        <f>(Base!$F109&amp;"-"&amp;Base!$G109)</f>
        <v>Pouco-Moderado</v>
      </c>
    </row>
    <row r="110" spans="1:10" x14ac:dyDescent="0.25">
      <c r="A110" s="6">
        <v>0</v>
      </c>
      <c r="B110" s="9">
        <v>30</v>
      </c>
      <c r="C110" s="25" t="s">
        <v>44</v>
      </c>
      <c r="D110" s="25" t="s">
        <v>17</v>
      </c>
      <c r="E110" s="25" t="s">
        <v>18</v>
      </c>
      <c r="F110" s="25" t="s">
        <v>19</v>
      </c>
      <c r="G110" s="25" t="s">
        <v>20</v>
      </c>
      <c r="H110" s="20">
        <v>7721</v>
      </c>
      <c r="I110" s="6">
        <v>24</v>
      </c>
      <c r="J110" s="132" t="str">
        <f>(Base!$F110&amp;"-"&amp;Base!$G110)</f>
        <v>Sem investimento-Pouco</v>
      </c>
    </row>
    <row r="111" spans="1:10" x14ac:dyDescent="0.25">
      <c r="A111" s="5">
        <v>0</v>
      </c>
      <c r="B111" s="8">
        <v>35</v>
      </c>
      <c r="C111" s="24" t="s">
        <v>43</v>
      </c>
      <c r="D111" s="24" t="s">
        <v>17</v>
      </c>
      <c r="E111" s="24" t="s">
        <v>18</v>
      </c>
      <c r="F111" s="24" t="s">
        <v>25</v>
      </c>
      <c r="G111" s="24" t="s">
        <v>21</v>
      </c>
      <c r="H111" s="19">
        <v>1410</v>
      </c>
      <c r="I111" s="5">
        <v>14</v>
      </c>
      <c r="J111" s="132" t="str">
        <f>(Base!$F111&amp;"-"&amp;Base!$G111)</f>
        <v>Alto-Moderado</v>
      </c>
    </row>
    <row r="112" spans="1:10" x14ac:dyDescent="0.25">
      <c r="A112" s="6">
        <v>0</v>
      </c>
      <c r="B112" s="9">
        <v>31</v>
      </c>
      <c r="C112" s="25" t="s">
        <v>43</v>
      </c>
      <c r="D112" s="25" t="s">
        <v>17</v>
      </c>
      <c r="E112" s="25" t="s">
        <v>18</v>
      </c>
      <c r="F112" s="25" t="s">
        <v>21</v>
      </c>
      <c r="G112" s="25" t="s">
        <v>21</v>
      </c>
      <c r="H112" s="20">
        <v>1449</v>
      </c>
      <c r="I112" s="6">
        <v>6</v>
      </c>
      <c r="J112" s="132" t="str">
        <f>(Base!$F112&amp;"-"&amp;Base!$G112)</f>
        <v>Moderado-Moderado</v>
      </c>
    </row>
    <row r="113" spans="1:10" x14ac:dyDescent="0.25">
      <c r="A113" s="5">
        <v>0</v>
      </c>
      <c r="B113" s="8">
        <v>23</v>
      </c>
      <c r="C113" s="24" t="s">
        <v>44</v>
      </c>
      <c r="D113" s="24" t="s">
        <v>17</v>
      </c>
      <c r="E113" s="24" t="s">
        <v>27</v>
      </c>
      <c r="F113" s="24" t="s">
        <v>20</v>
      </c>
      <c r="G113" s="24" t="s">
        <v>25</v>
      </c>
      <c r="H113" s="19">
        <v>392</v>
      </c>
      <c r="I113" s="5">
        <v>15</v>
      </c>
      <c r="J113" s="132" t="str">
        <f>(Base!$F113&amp;"-"&amp;Base!$G113)</f>
        <v>Pouco-Alto</v>
      </c>
    </row>
    <row r="114" spans="1:10" x14ac:dyDescent="0.25">
      <c r="A114" s="6">
        <v>0</v>
      </c>
      <c r="B114" s="9">
        <v>28</v>
      </c>
      <c r="C114" s="25" t="s">
        <v>43</v>
      </c>
      <c r="D114" s="25" t="s">
        <v>22</v>
      </c>
      <c r="E114" s="25" t="s">
        <v>27</v>
      </c>
      <c r="F114" s="25" t="s">
        <v>20</v>
      </c>
      <c r="G114" s="25" t="s">
        <v>21</v>
      </c>
      <c r="H114" s="20">
        <v>6260</v>
      </c>
      <c r="I114" s="6">
        <v>18</v>
      </c>
      <c r="J114" s="132" t="str">
        <f>(Base!$F114&amp;"-"&amp;Base!$G114)</f>
        <v>Pouco-Moderado</v>
      </c>
    </row>
    <row r="115" spans="1:10" x14ac:dyDescent="0.25">
      <c r="A115" s="5">
        <v>1</v>
      </c>
      <c r="B115" s="8">
        <v>25</v>
      </c>
      <c r="C115" s="24" t="s">
        <v>44</v>
      </c>
      <c r="D115" s="24" t="s">
        <v>17</v>
      </c>
      <c r="E115" s="24" t="s">
        <v>18</v>
      </c>
      <c r="F115" s="24" t="s">
        <v>20</v>
      </c>
      <c r="G115" s="24" t="s">
        <v>23</v>
      </c>
      <c r="H115" s="19">
        <v>7855</v>
      </c>
      <c r="I115" s="5">
        <v>36</v>
      </c>
      <c r="J115" s="132" t="str">
        <f>(Base!$F115&amp;"-"&amp;Base!$G115)</f>
        <v>Pouco-Sem conta</v>
      </c>
    </row>
    <row r="116" spans="1:10" x14ac:dyDescent="0.25">
      <c r="A116" s="6">
        <v>0</v>
      </c>
      <c r="B116" s="9">
        <v>35</v>
      </c>
      <c r="C116" s="25" t="s">
        <v>43</v>
      </c>
      <c r="D116" s="25" t="s">
        <v>17</v>
      </c>
      <c r="E116" s="25" t="s">
        <v>18</v>
      </c>
      <c r="F116" s="25" t="s">
        <v>25</v>
      </c>
      <c r="G116" s="25" t="s">
        <v>20</v>
      </c>
      <c r="H116" s="20">
        <v>1680</v>
      </c>
      <c r="I116" s="6">
        <v>12</v>
      </c>
      <c r="J116" s="132" t="str">
        <f>(Base!$F116&amp;"-"&amp;Base!$G116)</f>
        <v>Alto-Pouco</v>
      </c>
    </row>
    <row r="117" spans="1:10" x14ac:dyDescent="0.25">
      <c r="A117" s="5">
        <v>0</v>
      </c>
      <c r="B117" s="8">
        <v>47</v>
      </c>
      <c r="C117" s="24" t="s">
        <v>43</v>
      </c>
      <c r="D117" s="24" t="s">
        <v>17</v>
      </c>
      <c r="E117" s="24" t="s">
        <v>18</v>
      </c>
      <c r="F117" s="24" t="s">
        <v>19</v>
      </c>
      <c r="G117" s="24" t="s">
        <v>23</v>
      </c>
      <c r="H117" s="19">
        <v>3578</v>
      </c>
      <c r="I117" s="5">
        <v>48</v>
      </c>
      <c r="J117" s="132" t="str">
        <f>(Base!$F117&amp;"-"&amp;Base!$G117)</f>
        <v>Sem investimento-Sem conta</v>
      </c>
    </row>
    <row r="118" spans="1:10" x14ac:dyDescent="0.25">
      <c r="A118" s="6">
        <v>1</v>
      </c>
      <c r="B118" s="9">
        <v>30</v>
      </c>
      <c r="C118" s="25" t="s">
        <v>44</v>
      </c>
      <c r="D118" s="25" t="s">
        <v>26</v>
      </c>
      <c r="E118" s="25" t="s">
        <v>18</v>
      </c>
      <c r="F118" s="25" t="s">
        <v>19</v>
      </c>
      <c r="G118" s="25" t="s">
        <v>20</v>
      </c>
      <c r="H118" s="20">
        <v>7174</v>
      </c>
      <c r="I118" s="6">
        <v>42</v>
      </c>
      <c r="J118" s="132" t="str">
        <f>(Base!$F118&amp;"-"&amp;Base!$G118)</f>
        <v>Sem investimento-Pouco</v>
      </c>
    </row>
    <row r="119" spans="1:10" x14ac:dyDescent="0.25">
      <c r="A119" s="5">
        <v>0</v>
      </c>
      <c r="B119" s="8">
        <v>27</v>
      </c>
      <c r="C119" s="24" t="s">
        <v>44</v>
      </c>
      <c r="D119" s="24" t="s">
        <v>17</v>
      </c>
      <c r="E119" s="24" t="s">
        <v>27</v>
      </c>
      <c r="F119" s="24" t="s">
        <v>19</v>
      </c>
      <c r="G119" s="24" t="s">
        <v>20</v>
      </c>
      <c r="H119" s="19">
        <v>2132</v>
      </c>
      <c r="I119" s="5">
        <v>10</v>
      </c>
      <c r="J119" s="132" t="str">
        <f>(Base!$F119&amp;"-"&amp;Base!$G119)</f>
        <v>Sem investimento-Pouco</v>
      </c>
    </row>
    <row r="120" spans="1:10" x14ac:dyDescent="0.25">
      <c r="A120" s="6">
        <v>1</v>
      </c>
      <c r="B120" s="9">
        <v>23</v>
      </c>
      <c r="C120" s="25" t="s">
        <v>44</v>
      </c>
      <c r="D120" s="25" t="s">
        <v>17</v>
      </c>
      <c r="E120" s="25" t="s">
        <v>18</v>
      </c>
      <c r="F120" s="25" t="s">
        <v>25</v>
      </c>
      <c r="G120" s="25" t="s">
        <v>20</v>
      </c>
      <c r="H120" s="20">
        <v>4281</v>
      </c>
      <c r="I120" s="6">
        <v>33</v>
      </c>
      <c r="J120" s="132" t="str">
        <f>(Base!$F120&amp;"-"&amp;Base!$G120)</f>
        <v>Alto-Pouco</v>
      </c>
    </row>
    <row r="121" spans="1:10" x14ac:dyDescent="0.25">
      <c r="A121" s="5">
        <v>0</v>
      </c>
      <c r="B121" s="8">
        <v>36</v>
      </c>
      <c r="C121" s="24" t="s">
        <v>43</v>
      </c>
      <c r="D121" s="24" t="s">
        <v>26</v>
      </c>
      <c r="E121" s="24" t="s">
        <v>18</v>
      </c>
      <c r="F121" s="24" t="s">
        <v>25</v>
      </c>
      <c r="G121" s="24" t="s">
        <v>21</v>
      </c>
      <c r="H121" s="19">
        <v>2366</v>
      </c>
      <c r="I121" s="5">
        <v>12</v>
      </c>
      <c r="J121" s="132" t="str">
        <f>(Base!$F121&amp;"-"&amp;Base!$G121)</f>
        <v>Alto-Moderado</v>
      </c>
    </row>
    <row r="122" spans="1:10" x14ac:dyDescent="0.25">
      <c r="A122" s="6">
        <v>1</v>
      </c>
      <c r="B122" s="9">
        <v>25</v>
      </c>
      <c r="C122" s="25" t="s">
        <v>44</v>
      </c>
      <c r="D122" s="25" t="s">
        <v>17</v>
      </c>
      <c r="E122" s="25" t="s">
        <v>18</v>
      </c>
      <c r="F122" s="25" t="s">
        <v>20</v>
      </c>
      <c r="G122" s="25" t="s">
        <v>20</v>
      </c>
      <c r="H122" s="20">
        <v>1835</v>
      </c>
      <c r="I122" s="6">
        <v>21</v>
      </c>
      <c r="J122" s="132" t="str">
        <f>(Base!$F122&amp;"-"&amp;Base!$G122)</f>
        <v>Pouco-Pouco</v>
      </c>
    </row>
    <row r="123" spans="1:10" x14ac:dyDescent="0.25">
      <c r="A123" s="5">
        <v>0</v>
      </c>
      <c r="B123" s="8">
        <v>41</v>
      </c>
      <c r="C123" s="24" t="s">
        <v>44</v>
      </c>
      <c r="D123" s="24" t="s">
        <v>26</v>
      </c>
      <c r="E123" s="24" t="s">
        <v>27</v>
      </c>
      <c r="F123" s="24" t="s">
        <v>20</v>
      </c>
      <c r="G123" s="24" t="s">
        <v>23</v>
      </c>
      <c r="H123" s="19">
        <v>3868</v>
      </c>
      <c r="I123" s="5">
        <v>24</v>
      </c>
      <c r="J123" s="132" t="str">
        <f>(Base!$F123&amp;"-"&amp;Base!$G123)</f>
        <v>Pouco-Sem conta</v>
      </c>
    </row>
    <row r="124" spans="1:10" x14ac:dyDescent="0.25">
      <c r="A124" s="6">
        <v>0</v>
      </c>
      <c r="B124" s="9">
        <v>24</v>
      </c>
      <c r="C124" s="25" t="s">
        <v>43</v>
      </c>
      <c r="D124" s="25" t="s">
        <v>22</v>
      </c>
      <c r="E124" s="25" t="s">
        <v>27</v>
      </c>
      <c r="F124" s="25" t="s">
        <v>20</v>
      </c>
      <c r="G124" s="25" t="s">
        <v>23</v>
      </c>
      <c r="H124" s="20">
        <v>1768</v>
      </c>
      <c r="I124" s="6">
        <v>12</v>
      </c>
      <c r="J124" s="132" t="str">
        <f>(Base!$F124&amp;"-"&amp;Base!$G124)</f>
        <v>Pouco-Sem conta</v>
      </c>
    </row>
    <row r="125" spans="1:10" x14ac:dyDescent="0.25">
      <c r="A125" s="5">
        <v>0</v>
      </c>
      <c r="B125" s="8">
        <v>63</v>
      </c>
      <c r="C125" s="24" t="s">
        <v>43</v>
      </c>
      <c r="D125" s="24" t="s">
        <v>17</v>
      </c>
      <c r="E125" s="24" t="s">
        <v>24</v>
      </c>
      <c r="F125" s="24" t="s">
        <v>20</v>
      </c>
      <c r="G125" s="24" t="s">
        <v>25</v>
      </c>
      <c r="H125" s="19">
        <v>781</v>
      </c>
      <c r="I125" s="5">
        <v>10</v>
      </c>
      <c r="J125" s="132" t="str">
        <f>(Base!$F125&amp;"-"&amp;Base!$G125)</f>
        <v>Pouco-Alto</v>
      </c>
    </row>
    <row r="126" spans="1:10" x14ac:dyDescent="0.25">
      <c r="A126" s="6">
        <v>1</v>
      </c>
      <c r="B126" s="9">
        <v>27</v>
      </c>
      <c r="C126" s="25" t="s">
        <v>44</v>
      </c>
      <c r="D126" s="25" t="s">
        <v>17</v>
      </c>
      <c r="E126" s="25" t="s">
        <v>27</v>
      </c>
      <c r="F126" s="25" t="s">
        <v>19</v>
      </c>
      <c r="G126" s="25" t="s">
        <v>25</v>
      </c>
      <c r="H126" s="20">
        <v>1924</v>
      </c>
      <c r="I126" s="6">
        <v>18</v>
      </c>
      <c r="J126" s="132" t="str">
        <f>(Base!$F126&amp;"-"&amp;Base!$G126)</f>
        <v>Sem investimento-Alto</v>
      </c>
    </row>
    <row r="127" spans="1:10" x14ac:dyDescent="0.25">
      <c r="A127" s="5">
        <v>0</v>
      </c>
      <c r="B127" s="8">
        <v>30</v>
      </c>
      <c r="C127" s="24" t="s">
        <v>43</v>
      </c>
      <c r="D127" s="24" t="s">
        <v>17</v>
      </c>
      <c r="E127" s="24" t="s">
        <v>18</v>
      </c>
      <c r="F127" s="24" t="s">
        <v>20</v>
      </c>
      <c r="G127" s="24" t="s">
        <v>20</v>
      </c>
      <c r="H127" s="19">
        <v>2121</v>
      </c>
      <c r="I127" s="5">
        <v>12</v>
      </c>
      <c r="J127" s="132" t="str">
        <f>(Base!$F127&amp;"-"&amp;Base!$G127)</f>
        <v>Pouco-Pouco</v>
      </c>
    </row>
    <row r="128" spans="1:10" x14ac:dyDescent="0.25">
      <c r="A128" s="6">
        <v>0</v>
      </c>
      <c r="B128" s="9">
        <v>40</v>
      </c>
      <c r="C128" s="25" t="s">
        <v>43</v>
      </c>
      <c r="D128" s="25" t="s">
        <v>22</v>
      </c>
      <c r="E128" s="25" t="s">
        <v>18</v>
      </c>
      <c r="F128" s="25" t="s">
        <v>20</v>
      </c>
      <c r="G128" s="25" t="s">
        <v>20</v>
      </c>
      <c r="H128" s="20">
        <v>701</v>
      </c>
      <c r="I128" s="6">
        <v>12</v>
      </c>
      <c r="J128" s="132" t="str">
        <f>(Base!$F128&amp;"-"&amp;Base!$G128)</f>
        <v>Pouco-Pouco</v>
      </c>
    </row>
    <row r="129" spans="1:10" x14ac:dyDescent="0.25">
      <c r="A129" s="5">
        <v>1</v>
      </c>
      <c r="B129" s="8">
        <v>30</v>
      </c>
      <c r="C129" s="24" t="s">
        <v>43</v>
      </c>
      <c r="D129" s="24" t="s">
        <v>17</v>
      </c>
      <c r="E129" s="24" t="s">
        <v>18</v>
      </c>
      <c r="F129" s="24" t="s">
        <v>20</v>
      </c>
      <c r="G129" s="24" t="s">
        <v>21</v>
      </c>
      <c r="H129" s="19">
        <v>639</v>
      </c>
      <c r="I129" s="5">
        <v>12</v>
      </c>
      <c r="J129" s="132" t="str">
        <f>(Base!$F129&amp;"-"&amp;Base!$G129)</f>
        <v>Pouco-Moderado</v>
      </c>
    </row>
    <row r="130" spans="1:10" x14ac:dyDescent="0.25">
      <c r="A130" s="6">
        <v>0</v>
      </c>
      <c r="B130" s="9">
        <v>34</v>
      </c>
      <c r="C130" s="25" t="s">
        <v>43</v>
      </c>
      <c r="D130" s="25" t="s">
        <v>26</v>
      </c>
      <c r="E130" s="25" t="s">
        <v>18</v>
      </c>
      <c r="F130" s="25" t="s">
        <v>20</v>
      </c>
      <c r="G130" s="25" t="s">
        <v>21</v>
      </c>
      <c r="H130" s="20">
        <v>1860</v>
      </c>
      <c r="I130" s="6">
        <v>12</v>
      </c>
      <c r="J130" s="132" t="str">
        <f>(Base!$F130&amp;"-"&amp;Base!$G130)</f>
        <v>Pouco-Moderado</v>
      </c>
    </row>
    <row r="131" spans="1:10" x14ac:dyDescent="0.25">
      <c r="A131" s="5">
        <v>1</v>
      </c>
      <c r="B131" s="8">
        <v>29</v>
      </c>
      <c r="C131" s="24" t="s">
        <v>44</v>
      </c>
      <c r="D131" s="24" t="s">
        <v>17</v>
      </c>
      <c r="E131" s="24" t="s">
        <v>18</v>
      </c>
      <c r="F131" s="24" t="s">
        <v>20</v>
      </c>
      <c r="G131" s="24" t="s">
        <v>20</v>
      </c>
      <c r="H131" s="19">
        <v>3499</v>
      </c>
      <c r="I131" s="5">
        <v>12</v>
      </c>
      <c r="J131" s="132" t="str">
        <f>(Base!$F131&amp;"-"&amp;Base!$G131)</f>
        <v>Pouco-Pouco</v>
      </c>
    </row>
    <row r="132" spans="1:10" x14ac:dyDescent="0.25">
      <c r="A132" s="6">
        <v>0</v>
      </c>
      <c r="B132" s="9">
        <v>24</v>
      </c>
      <c r="C132" s="25" t="s">
        <v>44</v>
      </c>
      <c r="D132" s="25" t="s">
        <v>17</v>
      </c>
      <c r="E132" s="25" t="s">
        <v>18</v>
      </c>
      <c r="F132" s="25" t="s">
        <v>19</v>
      </c>
      <c r="G132" s="25" t="s">
        <v>25</v>
      </c>
      <c r="H132" s="20">
        <v>8487</v>
      </c>
      <c r="I132" s="6">
        <v>48</v>
      </c>
      <c r="J132" s="132" t="str">
        <f>(Base!$F132&amp;"-"&amp;Base!$G132)</f>
        <v>Sem investimento-Alto</v>
      </c>
    </row>
    <row r="133" spans="1:10" x14ac:dyDescent="0.25">
      <c r="A133" s="5">
        <v>1</v>
      </c>
      <c r="B133" s="8">
        <v>29</v>
      </c>
      <c r="C133" s="24" t="s">
        <v>43</v>
      </c>
      <c r="D133" s="24" t="s">
        <v>17</v>
      </c>
      <c r="E133" s="24" t="s">
        <v>18</v>
      </c>
      <c r="F133" s="24" t="s">
        <v>20</v>
      </c>
      <c r="G133" s="24" t="s">
        <v>20</v>
      </c>
      <c r="H133" s="19">
        <v>6887</v>
      </c>
      <c r="I133" s="5">
        <v>36</v>
      </c>
      <c r="J133" s="132" t="str">
        <f>(Base!$F133&amp;"-"&amp;Base!$G133)</f>
        <v>Pouco-Pouco</v>
      </c>
    </row>
    <row r="134" spans="1:10" x14ac:dyDescent="0.25">
      <c r="A134" s="6">
        <v>0</v>
      </c>
      <c r="B134" s="9">
        <v>27</v>
      </c>
      <c r="C134" s="25" t="s">
        <v>43</v>
      </c>
      <c r="D134" s="25" t="s">
        <v>22</v>
      </c>
      <c r="E134" s="25" t="s">
        <v>18</v>
      </c>
      <c r="F134" s="25" t="s">
        <v>20</v>
      </c>
      <c r="G134" s="25" t="s">
        <v>23</v>
      </c>
      <c r="H134" s="20">
        <v>2708</v>
      </c>
      <c r="I134" s="6">
        <v>15</v>
      </c>
      <c r="J134" s="132" t="str">
        <f>(Base!$F134&amp;"-"&amp;Base!$G134)</f>
        <v>Pouco-Sem conta</v>
      </c>
    </row>
    <row r="135" spans="1:10" x14ac:dyDescent="0.25">
      <c r="A135" s="5">
        <v>0</v>
      </c>
      <c r="B135" s="8">
        <v>47</v>
      </c>
      <c r="C135" s="24" t="s">
        <v>43</v>
      </c>
      <c r="D135" s="24" t="s">
        <v>17</v>
      </c>
      <c r="E135" s="24" t="s">
        <v>24</v>
      </c>
      <c r="F135" s="24" t="s">
        <v>20</v>
      </c>
      <c r="G135" s="24" t="s">
        <v>23</v>
      </c>
      <c r="H135" s="19">
        <v>1984</v>
      </c>
      <c r="I135" s="5">
        <v>18</v>
      </c>
      <c r="J135" s="132" t="str">
        <f>(Base!$F135&amp;"-"&amp;Base!$G135)</f>
        <v>Pouco-Sem conta</v>
      </c>
    </row>
    <row r="136" spans="1:10" x14ac:dyDescent="0.25">
      <c r="A136" s="6">
        <v>0</v>
      </c>
      <c r="B136" s="9">
        <v>21</v>
      </c>
      <c r="C136" s="25" t="s">
        <v>44</v>
      </c>
      <c r="D136" s="25" t="s">
        <v>17</v>
      </c>
      <c r="E136" s="25" t="s">
        <v>18</v>
      </c>
      <c r="F136" s="25" t="s">
        <v>21</v>
      </c>
      <c r="G136" s="25" t="s">
        <v>23</v>
      </c>
      <c r="H136" s="20">
        <v>10144</v>
      </c>
      <c r="I136" s="6">
        <v>60</v>
      </c>
      <c r="J136" s="132" t="str">
        <f>(Base!$F136&amp;"-"&amp;Base!$G136)</f>
        <v>Moderado-Sem conta</v>
      </c>
    </row>
    <row r="137" spans="1:10" x14ac:dyDescent="0.25">
      <c r="A137" s="5">
        <v>0</v>
      </c>
      <c r="B137" s="8">
        <v>38</v>
      </c>
      <c r="C137" s="24" t="s">
        <v>44</v>
      </c>
      <c r="D137" s="24" t="s">
        <v>17</v>
      </c>
      <c r="E137" s="24" t="s">
        <v>18</v>
      </c>
      <c r="F137" s="24" t="s">
        <v>19</v>
      </c>
      <c r="G137" s="24" t="s">
        <v>23</v>
      </c>
      <c r="H137" s="19">
        <v>1240</v>
      </c>
      <c r="I137" s="5">
        <v>12</v>
      </c>
      <c r="J137" s="132" t="str">
        <f>(Base!$F137&amp;"-"&amp;Base!$G137)</f>
        <v>Sem investimento-Sem conta</v>
      </c>
    </row>
    <row r="138" spans="1:10" x14ac:dyDescent="0.25">
      <c r="A138" s="6">
        <v>0</v>
      </c>
      <c r="B138" s="9">
        <v>27</v>
      </c>
      <c r="C138" s="25" t="s">
        <v>43</v>
      </c>
      <c r="D138" s="25" t="s">
        <v>17</v>
      </c>
      <c r="E138" s="25" t="s">
        <v>18</v>
      </c>
      <c r="F138" s="25" t="s">
        <v>25</v>
      </c>
      <c r="G138" s="25" t="s">
        <v>23</v>
      </c>
      <c r="H138" s="20">
        <v>8613</v>
      </c>
      <c r="I138" s="6">
        <v>27</v>
      </c>
      <c r="J138" s="132" t="str">
        <f>(Base!$F138&amp;"-"&amp;Base!$G138)</f>
        <v>Alto-Sem conta</v>
      </c>
    </row>
    <row r="139" spans="1:10" x14ac:dyDescent="0.25">
      <c r="A139" s="5">
        <v>1</v>
      </c>
      <c r="B139" s="8">
        <v>66</v>
      </c>
      <c r="C139" s="24" t="s">
        <v>43</v>
      </c>
      <c r="D139" s="24" t="s">
        <v>22</v>
      </c>
      <c r="E139" s="24" t="s">
        <v>18</v>
      </c>
      <c r="F139" s="24" t="s">
        <v>25</v>
      </c>
      <c r="G139" s="24" t="s">
        <v>21</v>
      </c>
      <c r="H139" s="19">
        <v>766</v>
      </c>
      <c r="I139" s="5">
        <v>12</v>
      </c>
      <c r="J139" s="132" t="str">
        <f>(Base!$F139&amp;"-"&amp;Base!$G139)</f>
        <v>Alto-Moderado</v>
      </c>
    </row>
    <row r="140" spans="1:10" x14ac:dyDescent="0.25">
      <c r="A140" s="6">
        <v>0</v>
      </c>
      <c r="B140" s="9">
        <v>35</v>
      </c>
      <c r="C140" s="25" t="s">
        <v>43</v>
      </c>
      <c r="D140" s="25" t="s">
        <v>17</v>
      </c>
      <c r="E140" s="25" t="s">
        <v>18</v>
      </c>
      <c r="F140" s="25" t="s">
        <v>19</v>
      </c>
      <c r="G140" s="25" t="s">
        <v>25</v>
      </c>
      <c r="H140" s="20">
        <v>2728</v>
      </c>
      <c r="I140" s="6">
        <v>15</v>
      </c>
      <c r="J140" s="132" t="str">
        <f>(Base!$F140&amp;"-"&amp;Base!$G140)</f>
        <v>Sem investimento-Alto</v>
      </c>
    </row>
    <row r="141" spans="1:10" x14ac:dyDescent="0.25">
      <c r="A141" s="5">
        <v>0</v>
      </c>
      <c r="B141" s="8">
        <v>44</v>
      </c>
      <c r="C141" s="24" t="s">
        <v>44</v>
      </c>
      <c r="D141" s="24" t="s">
        <v>22</v>
      </c>
      <c r="E141" s="24" t="s">
        <v>27</v>
      </c>
      <c r="F141" s="24" t="s">
        <v>20</v>
      </c>
      <c r="G141" s="24" t="s">
        <v>25</v>
      </c>
      <c r="H141" s="19">
        <v>1881</v>
      </c>
      <c r="I141" s="5">
        <v>12</v>
      </c>
      <c r="J141" s="132" t="str">
        <f>(Base!$F141&amp;"-"&amp;Base!$G141)</f>
        <v>Pouco-Alto</v>
      </c>
    </row>
    <row r="142" spans="1:10" x14ac:dyDescent="0.25">
      <c r="A142" s="6">
        <v>0</v>
      </c>
      <c r="B142" s="9">
        <v>27</v>
      </c>
      <c r="C142" s="25" t="s">
        <v>43</v>
      </c>
      <c r="D142" s="25" t="s">
        <v>26</v>
      </c>
      <c r="E142" s="25" t="s">
        <v>18</v>
      </c>
      <c r="F142" s="25" t="s">
        <v>25</v>
      </c>
      <c r="G142" s="25" t="s">
        <v>25</v>
      </c>
      <c r="H142" s="20">
        <v>709</v>
      </c>
      <c r="I142" s="6">
        <v>6</v>
      </c>
      <c r="J142" s="132" t="str">
        <f>(Base!$F142&amp;"-"&amp;Base!$G142)</f>
        <v>Alto-Alto</v>
      </c>
    </row>
    <row r="143" spans="1:10" x14ac:dyDescent="0.25">
      <c r="A143" s="5">
        <v>0</v>
      </c>
      <c r="B143" s="8">
        <v>30</v>
      </c>
      <c r="C143" s="24" t="s">
        <v>44</v>
      </c>
      <c r="D143" s="24" t="s">
        <v>26</v>
      </c>
      <c r="E143" s="24" t="s">
        <v>18</v>
      </c>
      <c r="F143" s="24" t="s">
        <v>20</v>
      </c>
      <c r="G143" s="24" t="s">
        <v>21</v>
      </c>
      <c r="H143" s="19">
        <v>4795</v>
      </c>
      <c r="I143" s="5">
        <v>36</v>
      </c>
      <c r="J143" s="132" t="str">
        <f>(Base!$F143&amp;"-"&amp;Base!$G143)</f>
        <v>Pouco-Moderado</v>
      </c>
    </row>
    <row r="144" spans="1:10" x14ac:dyDescent="0.25">
      <c r="A144" s="6">
        <v>0</v>
      </c>
      <c r="B144" s="9">
        <v>27</v>
      </c>
      <c r="C144" s="25" t="s">
        <v>43</v>
      </c>
      <c r="D144" s="25" t="s">
        <v>26</v>
      </c>
      <c r="E144" s="25" t="s">
        <v>18</v>
      </c>
      <c r="F144" s="25" t="s">
        <v>20</v>
      </c>
      <c r="G144" s="25" t="s">
        <v>20</v>
      </c>
      <c r="H144" s="20">
        <v>3416</v>
      </c>
      <c r="I144" s="6">
        <v>27</v>
      </c>
      <c r="J144" s="132" t="str">
        <f>(Base!$F144&amp;"-"&amp;Base!$G144)</f>
        <v>Pouco-Pouco</v>
      </c>
    </row>
    <row r="145" spans="1:10" x14ac:dyDescent="0.25">
      <c r="A145" s="5">
        <v>1</v>
      </c>
      <c r="B145" s="8">
        <v>22</v>
      </c>
      <c r="C145" s="24" t="s">
        <v>43</v>
      </c>
      <c r="D145" s="24" t="s">
        <v>17</v>
      </c>
      <c r="E145" s="24" t="s">
        <v>18</v>
      </c>
      <c r="F145" s="24" t="s">
        <v>20</v>
      </c>
      <c r="G145" s="24" t="s">
        <v>20</v>
      </c>
      <c r="H145" s="19">
        <v>2462</v>
      </c>
      <c r="I145" s="5">
        <v>18</v>
      </c>
      <c r="J145" s="132" t="str">
        <f>(Base!$F145&amp;"-"&amp;Base!$G145)</f>
        <v>Pouco-Pouco</v>
      </c>
    </row>
    <row r="146" spans="1:10" x14ac:dyDescent="0.25">
      <c r="A146" s="6">
        <v>0</v>
      </c>
      <c r="B146" s="9">
        <v>23</v>
      </c>
      <c r="C146" s="25" t="s">
        <v>44</v>
      </c>
      <c r="D146" s="25" t="s">
        <v>17</v>
      </c>
      <c r="E146" s="25" t="s">
        <v>18</v>
      </c>
      <c r="F146" s="25" t="s">
        <v>20</v>
      </c>
      <c r="G146" s="25" t="s">
        <v>23</v>
      </c>
      <c r="H146" s="20">
        <v>2288</v>
      </c>
      <c r="I146" s="6">
        <v>21</v>
      </c>
      <c r="J146" s="132" t="str">
        <f>(Base!$F146&amp;"-"&amp;Base!$G146)</f>
        <v>Pouco-Sem conta</v>
      </c>
    </row>
    <row r="147" spans="1:10" x14ac:dyDescent="0.25">
      <c r="A147" s="5">
        <v>0</v>
      </c>
      <c r="B147" s="8">
        <v>30</v>
      </c>
      <c r="C147" s="24" t="s">
        <v>43</v>
      </c>
      <c r="D147" s="24" t="s">
        <v>17</v>
      </c>
      <c r="E147" s="24" t="s">
        <v>18</v>
      </c>
      <c r="F147" s="24" t="s">
        <v>21</v>
      </c>
      <c r="G147" s="24" t="s">
        <v>21</v>
      </c>
      <c r="H147" s="19">
        <v>3566</v>
      </c>
      <c r="I147" s="5">
        <v>48</v>
      </c>
      <c r="J147" s="132" t="str">
        <f>(Base!$F147&amp;"-"&amp;Base!$G147)</f>
        <v>Moderado-Moderado</v>
      </c>
    </row>
    <row r="148" spans="1:10" x14ac:dyDescent="0.25">
      <c r="A148" s="6">
        <v>0</v>
      </c>
      <c r="B148" s="9">
        <v>39</v>
      </c>
      <c r="C148" s="25" t="s">
        <v>44</v>
      </c>
      <c r="D148" s="25" t="s">
        <v>17</v>
      </c>
      <c r="E148" s="25" t="s">
        <v>18</v>
      </c>
      <c r="F148" s="25" t="s">
        <v>20</v>
      </c>
      <c r="G148" s="25" t="s">
        <v>20</v>
      </c>
      <c r="H148" s="20">
        <v>860</v>
      </c>
      <c r="I148" s="6">
        <v>6</v>
      </c>
      <c r="J148" s="132" t="str">
        <f>(Base!$F148&amp;"-"&amp;Base!$G148)</f>
        <v>Pouco-Pouco</v>
      </c>
    </row>
    <row r="149" spans="1:10" x14ac:dyDescent="0.25">
      <c r="A149" s="5">
        <v>0</v>
      </c>
      <c r="B149" s="8">
        <v>51</v>
      </c>
      <c r="C149" s="24" t="s">
        <v>44</v>
      </c>
      <c r="D149" s="24" t="s">
        <v>17</v>
      </c>
      <c r="E149" s="24" t="s">
        <v>18</v>
      </c>
      <c r="F149" s="24" t="s">
        <v>21</v>
      </c>
      <c r="G149" s="24" t="s">
        <v>23</v>
      </c>
      <c r="H149" s="19">
        <v>682</v>
      </c>
      <c r="I149" s="5">
        <v>12</v>
      </c>
      <c r="J149" s="132" t="str">
        <f>(Base!$F149&amp;"-"&amp;Base!$G149)</f>
        <v>Moderado-Sem conta</v>
      </c>
    </row>
    <row r="150" spans="1:10" x14ac:dyDescent="0.25">
      <c r="A150" s="6">
        <v>0</v>
      </c>
      <c r="B150" s="9">
        <v>28</v>
      </c>
      <c r="C150" s="25" t="s">
        <v>43</v>
      </c>
      <c r="D150" s="25" t="s">
        <v>17</v>
      </c>
      <c r="E150" s="25" t="s">
        <v>18</v>
      </c>
      <c r="F150" s="25" t="s">
        <v>20</v>
      </c>
      <c r="G150" s="25" t="s">
        <v>20</v>
      </c>
      <c r="H150" s="20">
        <v>5371</v>
      </c>
      <c r="I150" s="6">
        <v>36</v>
      </c>
      <c r="J150" s="132" t="str">
        <f>(Base!$F150&amp;"-"&amp;Base!$G150)</f>
        <v>Pouco-Pouco</v>
      </c>
    </row>
    <row r="151" spans="1:10" x14ac:dyDescent="0.25">
      <c r="A151" s="5">
        <v>0</v>
      </c>
      <c r="B151" s="8">
        <v>46</v>
      </c>
      <c r="C151" s="24" t="s">
        <v>43</v>
      </c>
      <c r="D151" s="24" t="s">
        <v>17</v>
      </c>
      <c r="E151" s="24" t="s">
        <v>18</v>
      </c>
      <c r="F151" s="24" t="s">
        <v>25</v>
      </c>
      <c r="G151" s="24" t="s">
        <v>23</v>
      </c>
      <c r="H151" s="19">
        <v>1582</v>
      </c>
      <c r="I151" s="5">
        <v>18</v>
      </c>
      <c r="J151" s="132" t="str">
        <f>(Base!$F151&amp;"-"&amp;Base!$G151)</f>
        <v>Alto-Sem conta</v>
      </c>
    </row>
    <row r="152" spans="1:10" x14ac:dyDescent="0.25">
      <c r="A152" s="6">
        <v>0</v>
      </c>
      <c r="B152" s="9">
        <v>42</v>
      </c>
      <c r="C152" s="25" t="s">
        <v>43</v>
      </c>
      <c r="D152" s="25" t="s">
        <v>17</v>
      </c>
      <c r="E152" s="25" t="s">
        <v>24</v>
      </c>
      <c r="F152" s="25" t="s">
        <v>21</v>
      </c>
      <c r="G152" s="25" t="s">
        <v>23</v>
      </c>
      <c r="H152" s="20">
        <v>1346</v>
      </c>
      <c r="I152" s="6">
        <v>6</v>
      </c>
      <c r="J152" s="132" t="str">
        <f>(Base!$F152&amp;"-"&amp;Base!$G152)</f>
        <v>Moderado-Sem conta</v>
      </c>
    </row>
    <row r="153" spans="1:10" x14ac:dyDescent="0.25">
      <c r="A153" s="5">
        <v>0</v>
      </c>
      <c r="B153" s="8">
        <v>38</v>
      </c>
      <c r="C153" s="24" t="s">
        <v>43</v>
      </c>
      <c r="D153" s="24" t="s">
        <v>17</v>
      </c>
      <c r="E153" s="24" t="s">
        <v>18</v>
      </c>
      <c r="F153" s="24" t="s">
        <v>20</v>
      </c>
      <c r="G153" s="24" t="s">
        <v>23</v>
      </c>
      <c r="H153" s="19">
        <v>1924</v>
      </c>
      <c r="I153" s="5">
        <v>10</v>
      </c>
      <c r="J153" s="132" t="str">
        <f>(Base!$F153&amp;"-"&amp;Base!$G153)</f>
        <v>Pouco-Sem conta</v>
      </c>
    </row>
    <row r="154" spans="1:10" x14ac:dyDescent="0.25">
      <c r="A154" s="6">
        <v>0</v>
      </c>
      <c r="B154" s="9">
        <v>24</v>
      </c>
      <c r="C154" s="25" t="s">
        <v>43</v>
      </c>
      <c r="D154" s="25" t="s">
        <v>17</v>
      </c>
      <c r="E154" s="25" t="s">
        <v>18</v>
      </c>
      <c r="F154" s="25" t="s">
        <v>20</v>
      </c>
      <c r="G154" s="25" t="s">
        <v>25</v>
      </c>
      <c r="H154" s="20">
        <v>5848</v>
      </c>
      <c r="I154" s="6">
        <v>36</v>
      </c>
      <c r="J154" s="132" t="str">
        <f>(Base!$F154&amp;"-"&amp;Base!$G154)</f>
        <v>Pouco-Alto</v>
      </c>
    </row>
    <row r="155" spans="1:10" x14ac:dyDescent="0.25">
      <c r="A155" s="5">
        <v>0</v>
      </c>
      <c r="B155" s="8">
        <v>29</v>
      </c>
      <c r="C155" s="24" t="s">
        <v>44</v>
      </c>
      <c r="D155" s="24" t="s">
        <v>17</v>
      </c>
      <c r="E155" s="24" t="s">
        <v>27</v>
      </c>
      <c r="F155" s="24" t="s">
        <v>25</v>
      </c>
      <c r="G155" s="24" t="s">
        <v>21</v>
      </c>
      <c r="H155" s="19">
        <v>7758</v>
      </c>
      <c r="I155" s="5">
        <v>24</v>
      </c>
      <c r="J155" s="132" t="str">
        <f>(Base!$F155&amp;"-"&amp;Base!$G155)</f>
        <v>Alto-Moderado</v>
      </c>
    </row>
    <row r="156" spans="1:10" x14ac:dyDescent="0.25">
      <c r="A156" s="6">
        <v>0</v>
      </c>
      <c r="B156" s="9">
        <v>36</v>
      </c>
      <c r="C156" s="25" t="s">
        <v>43</v>
      </c>
      <c r="D156" s="25" t="s">
        <v>26</v>
      </c>
      <c r="E156" s="25" t="s">
        <v>27</v>
      </c>
      <c r="F156" s="25" t="s">
        <v>21</v>
      </c>
      <c r="G156" s="25" t="s">
        <v>21</v>
      </c>
      <c r="H156" s="20">
        <v>6967</v>
      </c>
      <c r="I156" s="6">
        <v>24</v>
      </c>
      <c r="J156" s="132" t="str">
        <f>(Base!$F156&amp;"-"&amp;Base!$G156)</f>
        <v>Moderado-Moderado</v>
      </c>
    </row>
    <row r="157" spans="1:10" x14ac:dyDescent="0.25">
      <c r="A157" s="5">
        <v>1</v>
      </c>
      <c r="B157" s="8">
        <v>20</v>
      </c>
      <c r="C157" s="24" t="s">
        <v>44</v>
      </c>
      <c r="D157" s="24" t="s">
        <v>17</v>
      </c>
      <c r="E157" s="24" t="s">
        <v>27</v>
      </c>
      <c r="F157" s="24" t="s">
        <v>20</v>
      </c>
      <c r="G157" s="24" t="s">
        <v>20</v>
      </c>
      <c r="H157" s="19">
        <v>1282</v>
      </c>
      <c r="I157" s="5">
        <v>12</v>
      </c>
      <c r="J157" s="132" t="str">
        <f>(Base!$F157&amp;"-"&amp;Base!$G157)</f>
        <v>Pouco-Pouco</v>
      </c>
    </row>
    <row r="158" spans="1:10" x14ac:dyDescent="0.25">
      <c r="A158" s="6">
        <v>0</v>
      </c>
      <c r="B158" s="9">
        <v>48</v>
      </c>
      <c r="C158" s="25" t="s">
        <v>43</v>
      </c>
      <c r="D158" s="25" t="s">
        <v>17</v>
      </c>
      <c r="E158" s="25" t="s">
        <v>18</v>
      </c>
      <c r="F158" s="25" t="s">
        <v>21</v>
      </c>
      <c r="G158" s="25" t="s">
        <v>20</v>
      </c>
      <c r="H158" s="20">
        <v>1288</v>
      </c>
      <c r="I158" s="6">
        <v>9</v>
      </c>
      <c r="J158" s="132" t="str">
        <f>(Base!$F158&amp;"-"&amp;Base!$G158)</f>
        <v>Moderado-Pouco</v>
      </c>
    </row>
    <row r="159" spans="1:10" x14ac:dyDescent="0.25">
      <c r="A159" s="5">
        <v>0</v>
      </c>
      <c r="B159" s="8">
        <v>45</v>
      </c>
      <c r="C159" s="24" t="s">
        <v>43</v>
      </c>
      <c r="D159" s="24" t="s">
        <v>22</v>
      </c>
      <c r="E159" s="24" t="s">
        <v>18</v>
      </c>
      <c r="F159" s="24" t="s">
        <v>20</v>
      </c>
      <c r="G159" s="24" t="s">
        <v>20</v>
      </c>
      <c r="H159" s="19">
        <v>339</v>
      </c>
      <c r="I159" s="5">
        <v>12</v>
      </c>
      <c r="J159" s="132" t="str">
        <f>(Base!$F159&amp;"-"&amp;Base!$G159)</f>
        <v>Pouco-Pouco</v>
      </c>
    </row>
    <row r="160" spans="1:10" x14ac:dyDescent="0.25">
      <c r="A160" s="6">
        <v>0</v>
      </c>
      <c r="B160" s="9">
        <v>38</v>
      </c>
      <c r="C160" s="25" t="s">
        <v>43</v>
      </c>
      <c r="D160" s="25" t="s">
        <v>17</v>
      </c>
      <c r="E160" s="25" t="s">
        <v>18</v>
      </c>
      <c r="F160" s="25" t="s">
        <v>21</v>
      </c>
      <c r="G160" s="25" t="s">
        <v>21</v>
      </c>
      <c r="H160" s="20">
        <v>3512</v>
      </c>
      <c r="I160" s="6">
        <v>24</v>
      </c>
      <c r="J160" s="132" t="str">
        <f>(Base!$F160&amp;"-"&amp;Base!$G160)</f>
        <v>Moderado-Moderado</v>
      </c>
    </row>
    <row r="161" spans="1:10" x14ac:dyDescent="0.25">
      <c r="A161" s="5">
        <v>0</v>
      </c>
      <c r="B161" s="8">
        <v>34</v>
      </c>
      <c r="C161" s="24" t="s">
        <v>43</v>
      </c>
      <c r="D161" s="24" t="s">
        <v>22</v>
      </c>
      <c r="E161" s="24" t="s">
        <v>18</v>
      </c>
      <c r="F161" s="24" t="s">
        <v>19</v>
      </c>
      <c r="G161" s="24" t="s">
        <v>23</v>
      </c>
      <c r="H161" s="19">
        <v>1898</v>
      </c>
      <c r="I161" s="5">
        <v>6</v>
      </c>
      <c r="J161" s="132" t="str">
        <f>(Base!$F161&amp;"-"&amp;Base!$G161)</f>
        <v>Sem investimento-Sem conta</v>
      </c>
    </row>
    <row r="162" spans="1:10" x14ac:dyDescent="0.25">
      <c r="A162" s="6">
        <v>0</v>
      </c>
      <c r="B162" s="9">
        <v>36</v>
      </c>
      <c r="C162" s="25" t="s">
        <v>43</v>
      </c>
      <c r="D162" s="25" t="s">
        <v>17</v>
      </c>
      <c r="E162" s="25" t="s">
        <v>18</v>
      </c>
      <c r="F162" s="25" t="s">
        <v>21</v>
      </c>
      <c r="G162" s="25" t="s">
        <v>23</v>
      </c>
      <c r="H162" s="20">
        <v>2872</v>
      </c>
      <c r="I162" s="6">
        <v>24</v>
      </c>
      <c r="J162" s="132" t="str">
        <f>(Base!$F162&amp;"-"&amp;Base!$G162)</f>
        <v>Moderado-Sem conta</v>
      </c>
    </row>
    <row r="163" spans="1:10" x14ac:dyDescent="0.25">
      <c r="A163" s="5">
        <v>0</v>
      </c>
      <c r="B163" s="8">
        <v>30</v>
      </c>
      <c r="C163" s="24" t="s">
        <v>44</v>
      </c>
      <c r="D163" s="24" t="s">
        <v>17</v>
      </c>
      <c r="E163" s="24" t="s">
        <v>18</v>
      </c>
      <c r="F163" s="24" t="s">
        <v>20</v>
      </c>
      <c r="G163" s="24" t="s">
        <v>23</v>
      </c>
      <c r="H163" s="19">
        <v>1055</v>
      </c>
      <c r="I163" s="5">
        <v>18</v>
      </c>
      <c r="J163" s="132" t="str">
        <f>(Base!$F163&amp;"-"&amp;Base!$G163)</f>
        <v>Pouco-Sem conta</v>
      </c>
    </row>
    <row r="164" spans="1:10" x14ac:dyDescent="0.25">
      <c r="A164" s="6">
        <v>0</v>
      </c>
      <c r="B164" s="9">
        <v>36</v>
      </c>
      <c r="C164" s="25" t="s">
        <v>43</v>
      </c>
      <c r="D164" s="25" t="s">
        <v>17</v>
      </c>
      <c r="E164" s="25" t="s">
        <v>18</v>
      </c>
      <c r="F164" s="25" t="s">
        <v>25</v>
      </c>
      <c r="G164" s="25" t="s">
        <v>23</v>
      </c>
      <c r="H164" s="20">
        <v>1262</v>
      </c>
      <c r="I164" s="6">
        <v>15</v>
      </c>
      <c r="J164" s="132" t="str">
        <f>(Base!$F164&amp;"-"&amp;Base!$G164)</f>
        <v>Alto-Sem conta</v>
      </c>
    </row>
    <row r="165" spans="1:10" x14ac:dyDescent="0.25">
      <c r="A165" s="5">
        <v>0</v>
      </c>
      <c r="B165" s="8">
        <v>70</v>
      </c>
      <c r="C165" s="24" t="s">
        <v>43</v>
      </c>
      <c r="D165" s="24" t="s">
        <v>26</v>
      </c>
      <c r="E165" s="24" t="s">
        <v>24</v>
      </c>
      <c r="F165" s="24" t="s">
        <v>20</v>
      </c>
      <c r="G165" s="24" t="s">
        <v>21</v>
      </c>
      <c r="H165" s="19">
        <v>7308</v>
      </c>
      <c r="I165" s="5">
        <v>10</v>
      </c>
      <c r="J165" s="132" t="str">
        <f>(Base!$F165&amp;"-"&amp;Base!$G165)</f>
        <v>Pouco-Moderado</v>
      </c>
    </row>
    <row r="166" spans="1:10" x14ac:dyDescent="0.25">
      <c r="A166" s="6">
        <v>0</v>
      </c>
      <c r="B166" s="9">
        <v>36</v>
      </c>
      <c r="C166" s="25" t="s">
        <v>43</v>
      </c>
      <c r="D166" s="25" t="s">
        <v>17</v>
      </c>
      <c r="E166" s="25" t="s">
        <v>18</v>
      </c>
      <c r="F166" s="25" t="s">
        <v>25</v>
      </c>
      <c r="G166" s="25" t="s">
        <v>23</v>
      </c>
      <c r="H166" s="20">
        <v>909</v>
      </c>
      <c r="I166" s="6">
        <v>36</v>
      </c>
      <c r="J166" s="132" t="str">
        <f>(Base!$F166&amp;"-"&amp;Base!$G166)</f>
        <v>Alto-Sem conta</v>
      </c>
    </row>
    <row r="167" spans="1:10" x14ac:dyDescent="0.25">
      <c r="A167" s="5">
        <v>0</v>
      </c>
      <c r="B167" s="8">
        <v>32</v>
      </c>
      <c r="C167" s="24" t="s">
        <v>43</v>
      </c>
      <c r="D167" s="24" t="s">
        <v>17</v>
      </c>
      <c r="E167" s="24" t="s">
        <v>18</v>
      </c>
      <c r="F167" s="24" t="s">
        <v>25</v>
      </c>
      <c r="G167" s="24" t="s">
        <v>23</v>
      </c>
      <c r="H167" s="19">
        <v>2978</v>
      </c>
      <c r="I167" s="5">
        <v>6</v>
      </c>
      <c r="J167" s="132" t="str">
        <f>(Base!$F167&amp;"-"&amp;Base!$G167)</f>
        <v>Alto-Sem conta</v>
      </c>
    </row>
    <row r="168" spans="1:10" x14ac:dyDescent="0.25">
      <c r="A168" s="6">
        <v>1</v>
      </c>
      <c r="B168" s="9">
        <v>33</v>
      </c>
      <c r="C168" s="25" t="s">
        <v>44</v>
      </c>
      <c r="D168" s="25" t="s">
        <v>17</v>
      </c>
      <c r="E168" s="25" t="s">
        <v>18</v>
      </c>
      <c r="F168" s="25" t="s">
        <v>20</v>
      </c>
      <c r="G168" s="25" t="s">
        <v>20</v>
      </c>
      <c r="H168" s="20">
        <v>1131</v>
      </c>
      <c r="I168" s="6">
        <v>18</v>
      </c>
      <c r="J168" s="132" t="str">
        <f>(Base!$F168&amp;"-"&amp;Base!$G168)</f>
        <v>Pouco-Pouco</v>
      </c>
    </row>
    <row r="169" spans="1:10" x14ac:dyDescent="0.25">
      <c r="A169" s="5">
        <v>0</v>
      </c>
      <c r="B169" s="8">
        <v>20</v>
      </c>
      <c r="C169" s="24" t="s">
        <v>44</v>
      </c>
      <c r="D169" s="24" t="s">
        <v>17</v>
      </c>
      <c r="E169" s="24" t="s">
        <v>18</v>
      </c>
      <c r="F169" s="24" t="s">
        <v>25</v>
      </c>
      <c r="G169" s="24" t="s">
        <v>21</v>
      </c>
      <c r="H169" s="19">
        <v>1577</v>
      </c>
      <c r="I169" s="5">
        <v>11</v>
      </c>
      <c r="J169" s="132" t="str">
        <f>(Base!$F169&amp;"-"&amp;Base!$G169)</f>
        <v>Alto-Moderado</v>
      </c>
    </row>
    <row r="170" spans="1:10" x14ac:dyDescent="0.25">
      <c r="A170" s="6">
        <v>0</v>
      </c>
      <c r="B170" s="9">
        <v>25</v>
      </c>
      <c r="C170" s="25" t="s">
        <v>44</v>
      </c>
      <c r="D170" s="25" t="s">
        <v>17</v>
      </c>
      <c r="E170" s="25" t="s">
        <v>27</v>
      </c>
      <c r="F170" s="25" t="s">
        <v>20</v>
      </c>
      <c r="G170" s="25" t="s">
        <v>23</v>
      </c>
      <c r="H170" s="20">
        <v>3972</v>
      </c>
      <c r="I170" s="6">
        <v>24</v>
      </c>
      <c r="J170" s="132" t="str">
        <f>(Base!$F170&amp;"-"&amp;Base!$G170)</f>
        <v>Pouco-Sem conta</v>
      </c>
    </row>
    <row r="171" spans="1:10" x14ac:dyDescent="0.25">
      <c r="A171" s="5">
        <v>1</v>
      </c>
      <c r="B171" s="8">
        <v>31</v>
      </c>
      <c r="C171" s="24" t="s">
        <v>43</v>
      </c>
      <c r="D171" s="24" t="s">
        <v>17</v>
      </c>
      <c r="E171" s="24" t="s">
        <v>18</v>
      </c>
      <c r="F171" s="24" t="s">
        <v>20</v>
      </c>
      <c r="G171" s="24" t="s">
        <v>21</v>
      </c>
      <c r="H171" s="19">
        <v>1935</v>
      </c>
      <c r="I171" s="5">
        <v>24</v>
      </c>
      <c r="J171" s="132" t="str">
        <f>(Base!$F171&amp;"-"&amp;Base!$G171)</f>
        <v>Pouco-Moderado</v>
      </c>
    </row>
    <row r="172" spans="1:10" x14ac:dyDescent="0.25">
      <c r="A172" s="6">
        <v>1</v>
      </c>
      <c r="B172" s="9">
        <v>33</v>
      </c>
      <c r="C172" s="25" t="s">
        <v>43</v>
      </c>
      <c r="D172" s="25" t="s">
        <v>17</v>
      </c>
      <c r="E172" s="25" t="s">
        <v>27</v>
      </c>
      <c r="F172" s="25" t="s">
        <v>20</v>
      </c>
      <c r="G172" s="25" t="s">
        <v>20</v>
      </c>
      <c r="H172" s="20">
        <v>950</v>
      </c>
      <c r="I172" s="6">
        <v>15</v>
      </c>
      <c r="J172" s="132" t="str">
        <f>(Base!$F172&amp;"-"&amp;Base!$G172)</f>
        <v>Pouco-Pouco</v>
      </c>
    </row>
    <row r="173" spans="1:10" x14ac:dyDescent="0.25">
      <c r="A173" s="5">
        <v>0</v>
      </c>
      <c r="B173" s="8">
        <v>26</v>
      </c>
      <c r="C173" s="24" t="s">
        <v>44</v>
      </c>
      <c r="D173" s="24" t="s">
        <v>17</v>
      </c>
      <c r="E173" s="24" t="s">
        <v>18</v>
      </c>
      <c r="F173" s="24" t="s">
        <v>20</v>
      </c>
      <c r="G173" s="24" t="s">
        <v>23</v>
      </c>
      <c r="H173" s="19">
        <v>763</v>
      </c>
      <c r="I173" s="5">
        <v>12</v>
      </c>
      <c r="J173" s="132" t="str">
        <f>(Base!$F173&amp;"-"&amp;Base!$G173)</f>
        <v>Pouco-Sem conta</v>
      </c>
    </row>
    <row r="174" spans="1:10" x14ac:dyDescent="0.25">
      <c r="A174" s="6">
        <v>1</v>
      </c>
      <c r="B174" s="9">
        <v>34</v>
      </c>
      <c r="C174" s="25" t="s">
        <v>44</v>
      </c>
      <c r="D174" s="25" t="s">
        <v>26</v>
      </c>
      <c r="E174" s="25" t="s">
        <v>18</v>
      </c>
      <c r="F174" s="25" t="s">
        <v>20</v>
      </c>
      <c r="G174" s="25" t="s">
        <v>21</v>
      </c>
      <c r="H174" s="20">
        <v>2064</v>
      </c>
      <c r="I174" s="6">
        <v>24</v>
      </c>
      <c r="J174" s="132" t="str">
        <f>(Base!$F174&amp;"-"&amp;Base!$G174)</f>
        <v>Pouco-Moderado</v>
      </c>
    </row>
    <row r="175" spans="1:10" x14ac:dyDescent="0.25">
      <c r="A175" s="5">
        <v>0</v>
      </c>
      <c r="B175" s="8">
        <v>33</v>
      </c>
      <c r="C175" s="24" t="s">
        <v>43</v>
      </c>
      <c r="D175" s="24" t="s">
        <v>17</v>
      </c>
      <c r="E175" s="24" t="s">
        <v>18</v>
      </c>
      <c r="F175" s="24" t="s">
        <v>20</v>
      </c>
      <c r="G175" s="24" t="s">
        <v>21</v>
      </c>
      <c r="H175" s="19">
        <v>1414</v>
      </c>
      <c r="I175" s="5">
        <v>8</v>
      </c>
      <c r="J175" s="132" t="str">
        <f>(Base!$F175&amp;"-"&amp;Base!$G175)</f>
        <v>Pouco-Moderado</v>
      </c>
    </row>
    <row r="176" spans="1:10" x14ac:dyDescent="0.25">
      <c r="A176" s="6">
        <v>1</v>
      </c>
      <c r="B176" s="9">
        <v>26</v>
      </c>
      <c r="C176" s="25" t="s">
        <v>43</v>
      </c>
      <c r="D176" s="25" t="s">
        <v>17</v>
      </c>
      <c r="E176" s="25" t="s">
        <v>18</v>
      </c>
      <c r="F176" s="25" t="s">
        <v>20</v>
      </c>
      <c r="G176" s="25" t="s">
        <v>20</v>
      </c>
      <c r="H176" s="20">
        <v>3414</v>
      </c>
      <c r="I176" s="6">
        <v>21</v>
      </c>
      <c r="J176" s="132" t="str">
        <f>(Base!$F176&amp;"-"&amp;Base!$G176)</f>
        <v>Pouco-Pouco</v>
      </c>
    </row>
    <row r="177" spans="1:10" x14ac:dyDescent="0.25">
      <c r="A177" s="5">
        <v>1</v>
      </c>
      <c r="B177" s="8">
        <v>53</v>
      </c>
      <c r="C177" s="24" t="s">
        <v>44</v>
      </c>
      <c r="D177" s="24" t="s">
        <v>26</v>
      </c>
      <c r="E177" s="24" t="s">
        <v>18</v>
      </c>
      <c r="F177" s="24" t="s">
        <v>19</v>
      </c>
      <c r="G177" s="24" t="s">
        <v>23</v>
      </c>
      <c r="H177" s="19">
        <v>7485</v>
      </c>
      <c r="I177" s="5">
        <v>30</v>
      </c>
      <c r="J177" s="132" t="str">
        <f>(Base!$F177&amp;"-"&amp;Base!$G177)</f>
        <v>Sem investimento-Sem conta</v>
      </c>
    </row>
    <row r="178" spans="1:10" x14ac:dyDescent="0.25">
      <c r="A178" s="6">
        <v>0</v>
      </c>
      <c r="B178" s="9">
        <v>42</v>
      </c>
      <c r="C178" s="25" t="s">
        <v>43</v>
      </c>
      <c r="D178" s="25" t="s">
        <v>17</v>
      </c>
      <c r="E178" s="25" t="s">
        <v>18</v>
      </c>
      <c r="F178" s="25" t="s">
        <v>20</v>
      </c>
      <c r="G178" s="25" t="s">
        <v>20</v>
      </c>
      <c r="H178" s="20">
        <v>2577</v>
      </c>
      <c r="I178" s="6">
        <v>12</v>
      </c>
      <c r="J178" s="132" t="str">
        <f>(Base!$F178&amp;"-"&amp;Base!$G178)</f>
        <v>Pouco-Pouco</v>
      </c>
    </row>
    <row r="179" spans="1:10" x14ac:dyDescent="0.25">
      <c r="A179" s="5">
        <v>0</v>
      </c>
      <c r="B179" s="8">
        <v>52</v>
      </c>
      <c r="C179" s="24" t="s">
        <v>43</v>
      </c>
      <c r="D179" s="24" t="s">
        <v>17</v>
      </c>
      <c r="E179" s="24" t="s">
        <v>18</v>
      </c>
      <c r="F179" s="24" t="s">
        <v>25</v>
      </c>
      <c r="G179" s="24" t="s">
        <v>20</v>
      </c>
      <c r="H179" s="19">
        <v>338</v>
      </c>
      <c r="I179" s="5">
        <v>6</v>
      </c>
      <c r="J179" s="132" t="str">
        <f>(Base!$F179&amp;"-"&amp;Base!$G179)</f>
        <v>Alto-Pouco</v>
      </c>
    </row>
    <row r="180" spans="1:10" x14ac:dyDescent="0.25">
      <c r="A180" s="6">
        <v>0</v>
      </c>
      <c r="B180" s="9">
        <v>31</v>
      </c>
      <c r="C180" s="25" t="s">
        <v>43</v>
      </c>
      <c r="D180" s="25" t="s">
        <v>26</v>
      </c>
      <c r="E180" s="25" t="s">
        <v>27</v>
      </c>
      <c r="F180" s="25" t="s">
        <v>20</v>
      </c>
      <c r="G180" s="25" t="s">
        <v>23</v>
      </c>
      <c r="H180" s="20">
        <v>1963</v>
      </c>
      <c r="I180" s="6">
        <v>12</v>
      </c>
      <c r="J180" s="132" t="str">
        <f>(Base!$F180&amp;"-"&amp;Base!$G180)</f>
        <v>Pouco-Sem conta</v>
      </c>
    </row>
    <row r="181" spans="1:10" x14ac:dyDescent="0.25">
      <c r="A181" s="5">
        <v>0</v>
      </c>
      <c r="B181" s="8">
        <v>65</v>
      </c>
      <c r="C181" s="24" t="s">
        <v>43</v>
      </c>
      <c r="D181" s="24" t="s">
        <v>17</v>
      </c>
      <c r="E181" s="24" t="s">
        <v>18</v>
      </c>
      <c r="F181" s="24" t="s">
        <v>20</v>
      </c>
      <c r="G181" s="24" t="s">
        <v>20</v>
      </c>
      <c r="H181" s="19">
        <v>571</v>
      </c>
      <c r="I181" s="5">
        <v>21</v>
      </c>
      <c r="J181" s="132" t="str">
        <f>(Base!$F181&amp;"-"&amp;Base!$G181)</f>
        <v>Pouco-Pouco</v>
      </c>
    </row>
    <row r="182" spans="1:10" x14ac:dyDescent="0.25">
      <c r="A182" s="6">
        <v>1</v>
      </c>
      <c r="B182" s="9">
        <v>28</v>
      </c>
      <c r="C182" s="25" t="s">
        <v>43</v>
      </c>
      <c r="D182" s="25" t="s">
        <v>17</v>
      </c>
      <c r="E182" s="25" t="s">
        <v>18</v>
      </c>
      <c r="F182" s="25" t="s">
        <v>20</v>
      </c>
      <c r="G182" s="25" t="s">
        <v>23</v>
      </c>
      <c r="H182" s="20">
        <v>9572</v>
      </c>
      <c r="I182" s="6">
        <v>36</v>
      </c>
      <c r="J182" s="132" t="str">
        <f>(Base!$F182&amp;"-"&amp;Base!$G182)</f>
        <v>Pouco-Sem conta</v>
      </c>
    </row>
    <row r="183" spans="1:10" x14ac:dyDescent="0.25">
      <c r="A183" s="5">
        <v>1</v>
      </c>
      <c r="B183" s="8">
        <v>30</v>
      </c>
      <c r="C183" s="24" t="s">
        <v>43</v>
      </c>
      <c r="D183" s="24" t="s">
        <v>26</v>
      </c>
      <c r="E183" s="24" t="s">
        <v>18</v>
      </c>
      <c r="F183" s="24" t="s">
        <v>20</v>
      </c>
      <c r="G183" s="24" t="s">
        <v>21</v>
      </c>
      <c r="H183" s="19">
        <v>4455</v>
      </c>
      <c r="I183" s="5">
        <v>36</v>
      </c>
      <c r="J183" s="132" t="str">
        <f>(Base!$F183&amp;"-"&amp;Base!$G183)</f>
        <v>Pouco-Moderado</v>
      </c>
    </row>
    <row r="184" spans="1:10" x14ac:dyDescent="0.25">
      <c r="A184" s="6">
        <v>1</v>
      </c>
      <c r="B184" s="9">
        <v>40</v>
      </c>
      <c r="C184" s="25" t="s">
        <v>43</v>
      </c>
      <c r="D184" s="25" t="s">
        <v>22</v>
      </c>
      <c r="E184" s="25" t="s">
        <v>18</v>
      </c>
      <c r="F184" s="25" t="s">
        <v>19</v>
      </c>
      <c r="G184" s="25" t="s">
        <v>20</v>
      </c>
      <c r="H184" s="20">
        <v>1647</v>
      </c>
      <c r="I184" s="6">
        <v>21</v>
      </c>
      <c r="J184" s="132" t="str">
        <f>(Base!$F184&amp;"-"&amp;Base!$G184)</f>
        <v>Sem investimento-Pouco</v>
      </c>
    </row>
    <row r="185" spans="1:10" x14ac:dyDescent="0.25">
      <c r="A185" s="5">
        <v>0</v>
      </c>
      <c r="B185" s="8">
        <v>50</v>
      </c>
      <c r="C185" s="24" t="s">
        <v>43</v>
      </c>
      <c r="D185" s="24" t="s">
        <v>17</v>
      </c>
      <c r="E185" s="24" t="s">
        <v>18</v>
      </c>
      <c r="F185" s="24" t="s">
        <v>25</v>
      </c>
      <c r="G185" s="24" t="s">
        <v>23</v>
      </c>
      <c r="H185" s="19">
        <v>3777</v>
      </c>
      <c r="I185" s="5">
        <v>24</v>
      </c>
      <c r="J185" s="132" t="str">
        <f>(Base!$F185&amp;"-"&amp;Base!$G185)</f>
        <v>Alto-Sem conta</v>
      </c>
    </row>
    <row r="186" spans="1:10" x14ac:dyDescent="0.25">
      <c r="A186" s="6">
        <v>1</v>
      </c>
      <c r="B186" s="9">
        <v>36</v>
      </c>
      <c r="C186" s="25" t="s">
        <v>43</v>
      </c>
      <c r="D186" s="25" t="s">
        <v>17</v>
      </c>
      <c r="E186" s="25" t="s">
        <v>18</v>
      </c>
      <c r="F186" s="25" t="s">
        <v>20</v>
      </c>
      <c r="G186" s="25" t="s">
        <v>21</v>
      </c>
      <c r="H186" s="20">
        <v>884</v>
      </c>
      <c r="I186" s="6">
        <v>18</v>
      </c>
      <c r="J186" s="132" t="str">
        <f>(Base!$F186&amp;"-"&amp;Base!$G186)</f>
        <v>Pouco-Moderado</v>
      </c>
    </row>
    <row r="187" spans="1:10" x14ac:dyDescent="0.25">
      <c r="A187" s="5">
        <v>0</v>
      </c>
      <c r="B187" s="8">
        <v>31</v>
      </c>
      <c r="C187" s="24" t="s">
        <v>43</v>
      </c>
      <c r="D187" s="24" t="s">
        <v>17</v>
      </c>
      <c r="E187" s="24" t="s">
        <v>18</v>
      </c>
      <c r="F187" s="24" t="s">
        <v>20</v>
      </c>
      <c r="G187" s="24" t="s">
        <v>23</v>
      </c>
      <c r="H187" s="19">
        <v>1360</v>
      </c>
      <c r="I187" s="5">
        <v>15</v>
      </c>
      <c r="J187" s="132" t="str">
        <f>(Base!$F187&amp;"-"&amp;Base!$G187)</f>
        <v>Pouco-Sem conta</v>
      </c>
    </row>
    <row r="188" spans="1:10" x14ac:dyDescent="0.25">
      <c r="A188" s="6">
        <v>1</v>
      </c>
      <c r="B188" s="9">
        <v>74</v>
      </c>
      <c r="C188" s="25" t="s">
        <v>44</v>
      </c>
      <c r="D188" s="25" t="s">
        <v>26</v>
      </c>
      <c r="E188" s="25" t="s">
        <v>24</v>
      </c>
      <c r="F188" s="25" t="s">
        <v>20</v>
      </c>
      <c r="G188" s="25" t="s">
        <v>21</v>
      </c>
      <c r="H188" s="20">
        <v>5129</v>
      </c>
      <c r="I188" s="6">
        <v>9</v>
      </c>
      <c r="J188" s="132" t="str">
        <f>(Base!$F188&amp;"-"&amp;Base!$G188)</f>
        <v>Pouco-Moderado</v>
      </c>
    </row>
    <row r="189" spans="1:10" x14ac:dyDescent="0.25">
      <c r="A189" s="5">
        <v>0</v>
      </c>
      <c r="B189" s="8">
        <v>68</v>
      </c>
      <c r="C189" s="24" t="s">
        <v>43</v>
      </c>
      <c r="D189" s="24" t="s">
        <v>26</v>
      </c>
      <c r="E189" s="24" t="s">
        <v>24</v>
      </c>
      <c r="F189" s="24" t="s">
        <v>20</v>
      </c>
      <c r="G189" s="24" t="s">
        <v>21</v>
      </c>
      <c r="H189" s="19">
        <v>1175</v>
      </c>
      <c r="I189" s="5">
        <v>16</v>
      </c>
      <c r="J189" s="132" t="str">
        <f>(Base!$F189&amp;"-"&amp;Base!$G189)</f>
        <v>Pouco-Moderado</v>
      </c>
    </row>
    <row r="190" spans="1:10" x14ac:dyDescent="0.25">
      <c r="A190" s="6">
        <v>1</v>
      </c>
      <c r="B190" s="9">
        <v>20</v>
      </c>
      <c r="C190" s="25" t="s">
        <v>43</v>
      </c>
      <c r="D190" s="25" t="s">
        <v>17</v>
      </c>
      <c r="E190" s="25" t="s">
        <v>18</v>
      </c>
      <c r="F190" s="25" t="s">
        <v>21</v>
      </c>
      <c r="G190" s="25" t="s">
        <v>20</v>
      </c>
      <c r="H190" s="20">
        <v>674</v>
      </c>
      <c r="I190" s="6">
        <v>12</v>
      </c>
      <c r="J190" s="132" t="str">
        <f>(Base!$F190&amp;"-"&amp;Base!$G190)</f>
        <v>Moderado-Pouco</v>
      </c>
    </row>
    <row r="191" spans="1:10" x14ac:dyDescent="0.25">
      <c r="A191" s="5">
        <v>0</v>
      </c>
      <c r="B191" s="8">
        <v>33</v>
      </c>
      <c r="C191" s="24" t="s">
        <v>44</v>
      </c>
      <c r="D191" s="24" t="s">
        <v>17</v>
      </c>
      <c r="E191" s="24" t="s">
        <v>18</v>
      </c>
      <c r="F191" s="24" t="s">
        <v>20</v>
      </c>
      <c r="G191" s="24" t="s">
        <v>21</v>
      </c>
      <c r="H191" s="19">
        <v>3244</v>
      </c>
      <c r="I191" s="5">
        <v>18</v>
      </c>
      <c r="J191" s="132" t="str">
        <f>(Base!$F191&amp;"-"&amp;Base!$G191)</f>
        <v>Pouco-Moderado</v>
      </c>
    </row>
    <row r="192" spans="1:10" x14ac:dyDescent="0.25">
      <c r="A192" s="6">
        <v>1</v>
      </c>
      <c r="B192" s="9">
        <v>54</v>
      </c>
      <c r="C192" s="25" t="s">
        <v>43</v>
      </c>
      <c r="D192" s="25" t="s">
        <v>26</v>
      </c>
      <c r="E192" s="25" t="s">
        <v>18</v>
      </c>
      <c r="F192" s="25" t="s">
        <v>25</v>
      </c>
      <c r="G192" s="25" t="s">
        <v>23</v>
      </c>
      <c r="H192" s="20">
        <v>4591</v>
      </c>
      <c r="I192" s="6">
        <v>24</v>
      </c>
      <c r="J192" s="132" t="str">
        <f>(Base!$F192&amp;"-"&amp;Base!$G192)</f>
        <v>Alto-Sem conta</v>
      </c>
    </row>
    <row r="193" spans="1:10" x14ac:dyDescent="0.25">
      <c r="A193" s="5">
        <v>1</v>
      </c>
      <c r="B193" s="8">
        <v>34</v>
      </c>
      <c r="C193" s="24" t="s">
        <v>43</v>
      </c>
      <c r="D193" s="24" t="s">
        <v>22</v>
      </c>
      <c r="E193" s="24" t="s">
        <v>24</v>
      </c>
      <c r="F193" s="24" t="s">
        <v>21</v>
      </c>
      <c r="G193" s="24" t="s">
        <v>21</v>
      </c>
      <c r="H193" s="19">
        <v>3844</v>
      </c>
      <c r="I193" s="5">
        <v>48</v>
      </c>
      <c r="J193" s="132" t="str">
        <f>(Base!$F193&amp;"-"&amp;Base!$G193)</f>
        <v>Moderado-Moderado</v>
      </c>
    </row>
    <row r="194" spans="1:10" x14ac:dyDescent="0.25">
      <c r="A194" s="6">
        <v>1</v>
      </c>
      <c r="B194" s="9">
        <v>36</v>
      </c>
      <c r="C194" s="25" t="s">
        <v>43</v>
      </c>
      <c r="D194" s="25" t="s">
        <v>17</v>
      </c>
      <c r="E194" s="25" t="s">
        <v>18</v>
      </c>
      <c r="F194" s="25" t="s">
        <v>20</v>
      </c>
      <c r="G194" s="25" t="s">
        <v>21</v>
      </c>
      <c r="H194" s="20">
        <v>3915</v>
      </c>
      <c r="I194" s="6">
        <v>27</v>
      </c>
      <c r="J194" s="132" t="str">
        <f>(Base!$F194&amp;"-"&amp;Base!$G194)</f>
        <v>Pouco-Moderado</v>
      </c>
    </row>
    <row r="195" spans="1:10" x14ac:dyDescent="0.25">
      <c r="A195" s="5">
        <v>0</v>
      </c>
      <c r="B195" s="8">
        <v>29</v>
      </c>
      <c r="C195" s="24" t="s">
        <v>43</v>
      </c>
      <c r="D195" s="24" t="s">
        <v>17</v>
      </c>
      <c r="E195" s="24" t="s">
        <v>27</v>
      </c>
      <c r="F195" s="24" t="s">
        <v>20</v>
      </c>
      <c r="G195" s="24" t="s">
        <v>23</v>
      </c>
      <c r="H195" s="19">
        <v>2108</v>
      </c>
      <c r="I195" s="5">
        <v>6</v>
      </c>
      <c r="J195" s="132" t="str">
        <f>(Base!$F195&amp;"-"&amp;Base!$G195)</f>
        <v>Pouco-Sem conta</v>
      </c>
    </row>
    <row r="196" spans="1:10" x14ac:dyDescent="0.25">
      <c r="A196" s="6">
        <v>1</v>
      </c>
      <c r="B196" s="9">
        <v>21</v>
      </c>
      <c r="C196" s="25" t="s">
        <v>43</v>
      </c>
      <c r="D196" s="25" t="s">
        <v>17</v>
      </c>
      <c r="E196" s="25" t="s">
        <v>27</v>
      </c>
      <c r="F196" s="25" t="s">
        <v>21</v>
      </c>
      <c r="G196" s="25" t="s">
        <v>21</v>
      </c>
      <c r="H196" s="20">
        <v>3031</v>
      </c>
      <c r="I196" s="6">
        <v>45</v>
      </c>
      <c r="J196" s="132" t="str">
        <f>(Base!$F196&amp;"-"&amp;Base!$G196)</f>
        <v>Moderado-Moderado</v>
      </c>
    </row>
    <row r="197" spans="1:10" x14ac:dyDescent="0.25">
      <c r="A197" s="5">
        <v>1</v>
      </c>
      <c r="B197" s="8">
        <v>34</v>
      </c>
      <c r="C197" s="24" t="s">
        <v>44</v>
      </c>
      <c r="D197" s="24" t="s">
        <v>26</v>
      </c>
      <c r="E197" s="24" t="s">
        <v>18</v>
      </c>
      <c r="F197" s="24" t="s">
        <v>20</v>
      </c>
      <c r="G197" s="24" t="s">
        <v>21</v>
      </c>
      <c r="H197" s="19">
        <v>1501</v>
      </c>
      <c r="I197" s="5">
        <v>9</v>
      </c>
      <c r="J197" s="132" t="str">
        <f>(Base!$F197&amp;"-"&amp;Base!$G197)</f>
        <v>Pouco-Moderado</v>
      </c>
    </row>
    <row r="198" spans="1:10" x14ac:dyDescent="0.25">
      <c r="A198" s="6">
        <v>0</v>
      </c>
      <c r="B198" s="9">
        <v>28</v>
      </c>
      <c r="C198" s="25" t="s">
        <v>44</v>
      </c>
      <c r="D198" s="25" t="s">
        <v>17</v>
      </c>
      <c r="E198" s="25" t="s">
        <v>18</v>
      </c>
      <c r="F198" s="25" t="s">
        <v>20</v>
      </c>
      <c r="G198" s="25" t="s">
        <v>23</v>
      </c>
      <c r="H198" s="20">
        <v>1382</v>
      </c>
      <c r="I198" s="6">
        <v>6</v>
      </c>
      <c r="J198" s="132" t="str">
        <f>(Base!$F198&amp;"-"&amp;Base!$G198)</f>
        <v>Pouco-Sem conta</v>
      </c>
    </row>
    <row r="199" spans="1:10" x14ac:dyDescent="0.25">
      <c r="A199" s="5">
        <v>1</v>
      </c>
      <c r="B199" s="8">
        <v>27</v>
      </c>
      <c r="C199" s="24" t="s">
        <v>44</v>
      </c>
      <c r="D199" s="24" t="s">
        <v>17</v>
      </c>
      <c r="E199" s="24" t="s">
        <v>27</v>
      </c>
      <c r="F199" s="24" t="s">
        <v>21</v>
      </c>
      <c r="G199" s="24" t="s">
        <v>21</v>
      </c>
      <c r="H199" s="19">
        <v>951</v>
      </c>
      <c r="I199" s="5">
        <v>12</v>
      </c>
      <c r="J199" s="132" t="str">
        <f>(Base!$F199&amp;"-"&amp;Base!$G199)</f>
        <v>Moderado-Moderado</v>
      </c>
    </row>
    <row r="200" spans="1:10" x14ac:dyDescent="0.25">
      <c r="A200" s="6">
        <v>0</v>
      </c>
      <c r="B200" s="9">
        <v>36</v>
      </c>
      <c r="C200" s="25" t="s">
        <v>43</v>
      </c>
      <c r="D200" s="25" t="s">
        <v>17</v>
      </c>
      <c r="E200" s="25" t="s">
        <v>24</v>
      </c>
      <c r="F200" s="25" t="s">
        <v>19</v>
      </c>
      <c r="G200" s="25" t="s">
        <v>25</v>
      </c>
      <c r="H200" s="20">
        <v>2760</v>
      </c>
      <c r="I200" s="6">
        <v>24</v>
      </c>
      <c r="J200" s="132" t="str">
        <f>(Base!$F200&amp;"-"&amp;Base!$G200)</f>
        <v>Sem investimento-Alto</v>
      </c>
    </row>
    <row r="201" spans="1:10" x14ac:dyDescent="0.25">
      <c r="A201" s="5">
        <v>1</v>
      </c>
      <c r="B201" s="8">
        <v>40</v>
      </c>
      <c r="C201" s="24" t="s">
        <v>43</v>
      </c>
      <c r="D201" s="24" t="s">
        <v>26</v>
      </c>
      <c r="E201" s="24" t="s">
        <v>18</v>
      </c>
      <c r="F201" s="24" t="s">
        <v>20</v>
      </c>
      <c r="G201" s="24" t="s">
        <v>21</v>
      </c>
      <c r="H201" s="19">
        <v>4297</v>
      </c>
      <c r="I201" s="5">
        <v>18</v>
      </c>
      <c r="J201" s="132" t="str">
        <f>(Base!$F201&amp;"-"&amp;Base!$G201)</f>
        <v>Pouco-Moderado</v>
      </c>
    </row>
    <row r="202" spans="1:10" x14ac:dyDescent="0.25">
      <c r="A202" s="6">
        <v>0</v>
      </c>
      <c r="B202" s="9">
        <v>52</v>
      </c>
      <c r="C202" s="25" t="s">
        <v>43</v>
      </c>
      <c r="D202" s="25" t="s">
        <v>17</v>
      </c>
      <c r="E202" s="25" t="s">
        <v>18</v>
      </c>
      <c r="F202" s="25" t="s">
        <v>25</v>
      </c>
      <c r="G202" s="25" t="s">
        <v>23</v>
      </c>
      <c r="H202" s="20">
        <v>936</v>
      </c>
      <c r="I202" s="6">
        <v>9</v>
      </c>
      <c r="J202" s="132" t="str">
        <f>(Base!$F202&amp;"-"&amp;Base!$G202)</f>
        <v>Alto-Sem conta</v>
      </c>
    </row>
    <row r="203" spans="1:10" x14ac:dyDescent="0.25">
      <c r="A203" s="5">
        <v>0</v>
      </c>
      <c r="B203" s="8">
        <v>27</v>
      </c>
      <c r="C203" s="24" t="s">
        <v>43</v>
      </c>
      <c r="D203" s="24" t="s">
        <v>22</v>
      </c>
      <c r="E203" s="24" t="s">
        <v>18</v>
      </c>
      <c r="F203" s="24" t="s">
        <v>20</v>
      </c>
      <c r="G203" s="24" t="s">
        <v>20</v>
      </c>
      <c r="H203" s="19">
        <v>1168</v>
      </c>
      <c r="I203" s="5">
        <v>12</v>
      </c>
      <c r="J203" s="132" t="str">
        <f>(Base!$F203&amp;"-"&amp;Base!$G203)</f>
        <v>Pouco-Pouco</v>
      </c>
    </row>
    <row r="204" spans="1:10" x14ac:dyDescent="0.25">
      <c r="A204" s="6">
        <v>0</v>
      </c>
      <c r="B204" s="9">
        <v>26</v>
      </c>
      <c r="C204" s="25" t="s">
        <v>43</v>
      </c>
      <c r="D204" s="25" t="s">
        <v>17</v>
      </c>
      <c r="E204" s="25" t="s">
        <v>18</v>
      </c>
      <c r="F204" s="25" t="s">
        <v>20</v>
      </c>
      <c r="G204" s="25" t="s">
        <v>23</v>
      </c>
      <c r="H204" s="20">
        <v>5117</v>
      </c>
      <c r="I204" s="6">
        <v>27</v>
      </c>
      <c r="J204" s="132" t="str">
        <f>(Base!$F204&amp;"-"&amp;Base!$G204)</f>
        <v>Pouco-Sem conta</v>
      </c>
    </row>
    <row r="205" spans="1:10" x14ac:dyDescent="0.25">
      <c r="A205" s="5">
        <v>1</v>
      </c>
      <c r="B205" s="8">
        <v>21</v>
      </c>
      <c r="C205" s="24" t="s">
        <v>43</v>
      </c>
      <c r="D205" s="24" t="s">
        <v>17</v>
      </c>
      <c r="E205" s="24" t="s">
        <v>27</v>
      </c>
      <c r="F205" s="24" t="s">
        <v>20</v>
      </c>
      <c r="G205" s="24" t="s">
        <v>20</v>
      </c>
      <c r="H205" s="19">
        <v>902</v>
      </c>
      <c r="I205" s="5">
        <v>12</v>
      </c>
      <c r="J205" s="132" t="str">
        <f>(Base!$F205&amp;"-"&amp;Base!$G205)</f>
        <v>Pouco-Pouco</v>
      </c>
    </row>
    <row r="206" spans="1:10" x14ac:dyDescent="0.25">
      <c r="A206" s="6">
        <v>0</v>
      </c>
      <c r="B206" s="9">
        <v>38</v>
      </c>
      <c r="C206" s="25" t="s">
        <v>43</v>
      </c>
      <c r="D206" s="25" t="s">
        <v>22</v>
      </c>
      <c r="E206" s="25" t="s">
        <v>18</v>
      </c>
      <c r="F206" s="25" t="s">
        <v>20</v>
      </c>
      <c r="G206" s="25" t="s">
        <v>23</v>
      </c>
      <c r="H206" s="20">
        <v>1495</v>
      </c>
      <c r="I206" s="6">
        <v>12</v>
      </c>
      <c r="J206" s="132" t="str">
        <f>(Base!$F206&amp;"-"&amp;Base!$G206)</f>
        <v>Pouco-Sem conta</v>
      </c>
    </row>
    <row r="207" spans="1:10" x14ac:dyDescent="0.25">
      <c r="A207" s="5">
        <v>0</v>
      </c>
      <c r="B207" s="8">
        <v>38</v>
      </c>
      <c r="C207" s="24" t="s">
        <v>43</v>
      </c>
      <c r="D207" s="24" t="s">
        <v>26</v>
      </c>
      <c r="E207" s="24" t="s">
        <v>24</v>
      </c>
      <c r="F207" s="24" t="s">
        <v>20</v>
      </c>
      <c r="G207" s="24" t="s">
        <v>20</v>
      </c>
      <c r="H207" s="19">
        <v>10623</v>
      </c>
      <c r="I207" s="5">
        <v>30</v>
      </c>
      <c r="J207" s="132" t="str">
        <f>(Base!$F207&amp;"-"&amp;Base!$G207)</f>
        <v>Pouco-Pouco</v>
      </c>
    </row>
    <row r="208" spans="1:10" x14ac:dyDescent="0.25">
      <c r="A208" s="6">
        <v>0</v>
      </c>
      <c r="B208" s="9">
        <v>43</v>
      </c>
      <c r="C208" s="25" t="s">
        <v>43</v>
      </c>
      <c r="D208" s="25" t="s">
        <v>17</v>
      </c>
      <c r="E208" s="25" t="s">
        <v>18</v>
      </c>
      <c r="F208" s="25" t="s">
        <v>20</v>
      </c>
      <c r="G208" s="25" t="s">
        <v>23</v>
      </c>
      <c r="H208" s="20">
        <v>1935</v>
      </c>
      <c r="I208" s="6">
        <v>12</v>
      </c>
      <c r="J208" s="132" t="str">
        <f>(Base!$F208&amp;"-"&amp;Base!$G208)</f>
        <v>Pouco-Sem conta</v>
      </c>
    </row>
    <row r="209" spans="1:10" x14ac:dyDescent="0.25">
      <c r="A209" s="5">
        <v>0</v>
      </c>
      <c r="B209" s="8">
        <v>26</v>
      </c>
      <c r="C209" s="24" t="s">
        <v>43</v>
      </c>
      <c r="D209" s="24" t="s">
        <v>17</v>
      </c>
      <c r="E209" s="24" t="s">
        <v>18</v>
      </c>
      <c r="F209" s="24" t="s">
        <v>20</v>
      </c>
      <c r="G209" s="24" t="s">
        <v>21</v>
      </c>
      <c r="H209" s="19">
        <v>1424</v>
      </c>
      <c r="I209" s="5">
        <v>12</v>
      </c>
      <c r="J209" s="132" t="str">
        <f>(Base!$F209&amp;"-"&amp;Base!$G209)</f>
        <v>Pouco-Moderado</v>
      </c>
    </row>
    <row r="210" spans="1:10" x14ac:dyDescent="0.25">
      <c r="A210" s="6">
        <v>0</v>
      </c>
      <c r="B210" s="9">
        <v>21</v>
      </c>
      <c r="C210" s="25" t="s">
        <v>43</v>
      </c>
      <c r="D210" s="25" t="s">
        <v>22</v>
      </c>
      <c r="E210" s="25" t="s">
        <v>18</v>
      </c>
      <c r="F210" s="25" t="s">
        <v>20</v>
      </c>
      <c r="G210" s="25" t="s">
        <v>20</v>
      </c>
      <c r="H210" s="20">
        <v>6568</v>
      </c>
      <c r="I210" s="6">
        <v>24</v>
      </c>
      <c r="J210" s="132" t="str">
        <f>(Base!$F210&amp;"-"&amp;Base!$G210)</f>
        <v>Pouco-Pouco</v>
      </c>
    </row>
    <row r="211" spans="1:10" x14ac:dyDescent="0.25">
      <c r="A211" s="5">
        <v>0</v>
      </c>
      <c r="B211" s="8">
        <v>55</v>
      </c>
      <c r="C211" s="24" t="s">
        <v>43</v>
      </c>
      <c r="D211" s="24" t="s">
        <v>17</v>
      </c>
      <c r="E211" s="24" t="s">
        <v>18</v>
      </c>
      <c r="F211" s="24" t="s">
        <v>25</v>
      </c>
      <c r="G211" s="24" t="s">
        <v>23</v>
      </c>
      <c r="H211" s="19">
        <v>1413</v>
      </c>
      <c r="I211" s="5">
        <v>12</v>
      </c>
      <c r="J211" s="132" t="str">
        <f>(Base!$F211&amp;"-"&amp;Base!$G211)</f>
        <v>Alto-Sem conta</v>
      </c>
    </row>
    <row r="212" spans="1:10" x14ac:dyDescent="0.25">
      <c r="A212" s="6">
        <v>0</v>
      </c>
      <c r="B212" s="9">
        <v>33</v>
      </c>
      <c r="C212" s="25" t="s">
        <v>43</v>
      </c>
      <c r="D212" s="25" t="s">
        <v>17</v>
      </c>
      <c r="E212" s="25" t="s">
        <v>18</v>
      </c>
      <c r="F212" s="25" t="s">
        <v>19</v>
      </c>
      <c r="G212" s="25" t="s">
        <v>23</v>
      </c>
      <c r="H212" s="20">
        <v>3074</v>
      </c>
      <c r="I212" s="6">
        <v>9</v>
      </c>
      <c r="J212" s="132" t="str">
        <f>(Base!$F212&amp;"-"&amp;Base!$G212)</f>
        <v>Sem investimento-Sem conta</v>
      </c>
    </row>
    <row r="213" spans="1:10" x14ac:dyDescent="0.25">
      <c r="A213" s="5">
        <v>0</v>
      </c>
      <c r="B213" s="8">
        <v>45</v>
      </c>
      <c r="C213" s="24" t="s">
        <v>44</v>
      </c>
      <c r="D213" s="24" t="s">
        <v>22</v>
      </c>
      <c r="E213" s="24" t="s">
        <v>18</v>
      </c>
      <c r="F213" s="24" t="s">
        <v>19</v>
      </c>
      <c r="G213" s="24" t="s">
        <v>23</v>
      </c>
      <c r="H213" s="19">
        <v>3835</v>
      </c>
      <c r="I213" s="5">
        <v>36</v>
      </c>
      <c r="J213" s="132" t="str">
        <f>(Base!$F213&amp;"-"&amp;Base!$G213)</f>
        <v>Sem investimento-Sem conta</v>
      </c>
    </row>
    <row r="214" spans="1:10" x14ac:dyDescent="0.25">
      <c r="A214" s="6">
        <v>1</v>
      </c>
      <c r="B214" s="9">
        <v>50</v>
      </c>
      <c r="C214" s="25" t="s">
        <v>43</v>
      </c>
      <c r="D214" s="25" t="s">
        <v>17</v>
      </c>
      <c r="E214" s="25" t="s">
        <v>18</v>
      </c>
      <c r="F214" s="25" t="s">
        <v>20</v>
      </c>
      <c r="G214" s="25" t="s">
        <v>20</v>
      </c>
      <c r="H214" s="20">
        <v>5293</v>
      </c>
      <c r="I214" s="6">
        <v>27</v>
      </c>
      <c r="J214" s="132" t="str">
        <f>(Base!$F214&amp;"-"&amp;Base!$G214)</f>
        <v>Pouco-Pouco</v>
      </c>
    </row>
    <row r="215" spans="1:10" x14ac:dyDescent="0.25">
      <c r="A215" s="5">
        <v>1</v>
      </c>
      <c r="B215" s="8">
        <v>66</v>
      </c>
      <c r="C215" s="24" t="s">
        <v>43</v>
      </c>
      <c r="D215" s="24" t="s">
        <v>26</v>
      </c>
      <c r="E215" s="24" t="s">
        <v>18</v>
      </c>
      <c r="F215" s="24" t="s">
        <v>20</v>
      </c>
      <c r="G215" s="24" t="s">
        <v>25</v>
      </c>
      <c r="H215" s="19">
        <v>1908</v>
      </c>
      <c r="I215" s="5">
        <v>30</v>
      </c>
      <c r="J215" s="132" t="str">
        <f>(Base!$F215&amp;"-"&amp;Base!$G215)</f>
        <v>Pouco-Alto</v>
      </c>
    </row>
    <row r="216" spans="1:10" x14ac:dyDescent="0.25">
      <c r="A216" s="6">
        <v>0</v>
      </c>
      <c r="B216" s="9">
        <v>51</v>
      </c>
      <c r="C216" s="25" t="s">
        <v>43</v>
      </c>
      <c r="D216" s="25" t="s">
        <v>17</v>
      </c>
      <c r="E216" s="25" t="s">
        <v>18</v>
      </c>
      <c r="F216" s="25" t="s">
        <v>19</v>
      </c>
      <c r="G216" s="25" t="s">
        <v>23</v>
      </c>
      <c r="H216" s="20">
        <v>3342</v>
      </c>
      <c r="I216" s="6">
        <v>36</v>
      </c>
      <c r="J216" s="132" t="str">
        <f>(Base!$F216&amp;"-"&amp;Base!$G216)</f>
        <v>Sem investimento-Sem conta</v>
      </c>
    </row>
    <row r="217" spans="1:10" x14ac:dyDescent="0.25">
      <c r="A217" s="5">
        <v>0</v>
      </c>
      <c r="B217" s="8">
        <v>39</v>
      </c>
      <c r="C217" s="24" t="s">
        <v>44</v>
      </c>
      <c r="D217" s="24" t="s">
        <v>22</v>
      </c>
      <c r="E217" s="24" t="s">
        <v>18</v>
      </c>
      <c r="F217" s="24" t="s">
        <v>19</v>
      </c>
      <c r="G217" s="24" t="s">
        <v>25</v>
      </c>
      <c r="H217" s="19">
        <v>932</v>
      </c>
      <c r="I217" s="5">
        <v>6</v>
      </c>
      <c r="J217" s="132" t="str">
        <f>(Base!$F217&amp;"-"&amp;Base!$G217)</f>
        <v>Sem investimento-Alto</v>
      </c>
    </row>
    <row r="218" spans="1:10" x14ac:dyDescent="0.25">
      <c r="A218" s="6">
        <v>0</v>
      </c>
      <c r="B218" s="9">
        <v>31</v>
      </c>
      <c r="C218" s="25" t="s">
        <v>43</v>
      </c>
      <c r="D218" s="25" t="s">
        <v>17</v>
      </c>
      <c r="E218" s="25" t="s">
        <v>18</v>
      </c>
      <c r="F218" s="25" t="s">
        <v>20</v>
      </c>
      <c r="G218" s="25" t="s">
        <v>20</v>
      </c>
      <c r="H218" s="20">
        <v>3104</v>
      </c>
      <c r="I218" s="6">
        <v>18</v>
      </c>
      <c r="J218" s="132" t="str">
        <f>(Base!$F218&amp;"-"&amp;Base!$G218)</f>
        <v>Pouco-Pouco</v>
      </c>
    </row>
    <row r="219" spans="1:10" x14ac:dyDescent="0.25">
      <c r="A219" s="5">
        <v>0</v>
      </c>
      <c r="B219" s="8">
        <v>23</v>
      </c>
      <c r="C219" s="24" t="s">
        <v>43</v>
      </c>
      <c r="D219" s="24" t="s">
        <v>17</v>
      </c>
      <c r="E219" s="24" t="s">
        <v>18</v>
      </c>
      <c r="F219" s="24" t="s">
        <v>20</v>
      </c>
      <c r="G219" s="24" t="s">
        <v>25</v>
      </c>
      <c r="H219" s="19">
        <v>3913</v>
      </c>
      <c r="I219" s="5">
        <v>36</v>
      </c>
      <c r="J219" s="132" t="str">
        <f>(Base!$F219&amp;"-"&amp;Base!$G219)</f>
        <v>Pouco-Alto</v>
      </c>
    </row>
    <row r="220" spans="1:10" x14ac:dyDescent="0.25">
      <c r="A220" s="6">
        <v>0</v>
      </c>
      <c r="B220" s="9">
        <v>24</v>
      </c>
      <c r="C220" s="25" t="s">
        <v>43</v>
      </c>
      <c r="D220" s="25" t="s">
        <v>22</v>
      </c>
      <c r="E220" s="25" t="s">
        <v>27</v>
      </c>
      <c r="F220" s="25" t="s">
        <v>20</v>
      </c>
      <c r="G220" s="25" t="s">
        <v>20</v>
      </c>
      <c r="H220" s="20">
        <v>3021</v>
      </c>
      <c r="I220" s="6">
        <v>24</v>
      </c>
      <c r="J220" s="132" t="str">
        <f>(Base!$F220&amp;"-"&amp;Base!$G220)</f>
        <v>Pouco-Pouco</v>
      </c>
    </row>
    <row r="221" spans="1:10" x14ac:dyDescent="0.25">
      <c r="A221" s="5">
        <v>0</v>
      </c>
      <c r="B221" s="8">
        <v>64</v>
      </c>
      <c r="C221" s="24" t="s">
        <v>44</v>
      </c>
      <c r="D221" s="24" t="s">
        <v>17</v>
      </c>
      <c r="E221" s="24" t="s">
        <v>18</v>
      </c>
      <c r="F221" s="24" t="s">
        <v>20</v>
      </c>
      <c r="G221" s="24" t="s">
        <v>23</v>
      </c>
      <c r="H221" s="19">
        <v>1364</v>
      </c>
      <c r="I221" s="5">
        <v>10</v>
      </c>
      <c r="J221" s="132" t="str">
        <f>(Base!$F221&amp;"-"&amp;Base!$G221)</f>
        <v>Pouco-Sem conta</v>
      </c>
    </row>
    <row r="222" spans="1:10" x14ac:dyDescent="0.25">
      <c r="A222" s="6">
        <v>0</v>
      </c>
      <c r="B222" s="9">
        <v>26</v>
      </c>
      <c r="C222" s="25" t="s">
        <v>43</v>
      </c>
      <c r="D222" s="25" t="s">
        <v>22</v>
      </c>
      <c r="E222" s="25" t="s">
        <v>18</v>
      </c>
      <c r="F222" s="25" t="s">
        <v>20</v>
      </c>
      <c r="G222" s="25" t="s">
        <v>21</v>
      </c>
      <c r="H222" s="20">
        <v>625</v>
      </c>
      <c r="I222" s="6">
        <v>12</v>
      </c>
      <c r="J222" s="132" t="str">
        <f>(Base!$F222&amp;"-"&amp;Base!$G222)</f>
        <v>Pouco-Moderado</v>
      </c>
    </row>
    <row r="223" spans="1:10" x14ac:dyDescent="0.25">
      <c r="A223" s="5">
        <v>0</v>
      </c>
      <c r="B223" s="8">
        <v>23</v>
      </c>
      <c r="C223" s="24" t="s">
        <v>44</v>
      </c>
      <c r="D223" s="24" t="s">
        <v>17</v>
      </c>
      <c r="E223" s="24" t="s">
        <v>27</v>
      </c>
      <c r="F223" s="24" t="s">
        <v>19</v>
      </c>
      <c r="G223" s="24" t="s">
        <v>20</v>
      </c>
      <c r="H223" s="19">
        <v>1200</v>
      </c>
      <c r="I223" s="5">
        <v>12</v>
      </c>
      <c r="J223" s="132" t="str">
        <f>(Base!$F223&amp;"-"&amp;Base!$G223)</f>
        <v>Sem investimento-Pouco</v>
      </c>
    </row>
    <row r="224" spans="1:10" x14ac:dyDescent="0.25">
      <c r="A224" s="6">
        <v>0</v>
      </c>
      <c r="B224" s="9">
        <v>30</v>
      </c>
      <c r="C224" s="25" t="s">
        <v>43</v>
      </c>
      <c r="D224" s="25" t="s">
        <v>17</v>
      </c>
      <c r="E224" s="25" t="s">
        <v>18</v>
      </c>
      <c r="F224" s="25" t="s">
        <v>20</v>
      </c>
      <c r="G224" s="25" t="s">
        <v>23</v>
      </c>
      <c r="H224" s="20">
        <v>707</v>
      </c>
      <c r="I224" s="6">
        <v>12</v>
      </c>
      <c r="J224" s="132" t="str">
        <f>(Base!$F224&amp;"-"&amp;Base!$G224)</f>
        <v>Pouco-Sem conta</v>
      </c>
    </row>
    <row r="225" spans="1:10" x14ac:dyDescent="0.25">
      <c r="A225" s="5">
        <v>0</v>
      </c>
      <c r="B225" s="8">
        <v>32</v>
      </c>
      <c r="C225" s="24" t="s">
        <v>43</v>
      </c>
      <c r="D225" s="24" t="s">
        <v>17</v>
      </c>
      <c r="E225" s="24" t="s">
        <v>18</v>
      </c>
      <c r="F225" s="24" t="s">
        <v>19</v>
      </c>
      <c r="G225" s="24" t="s">
        <v>23</v>
      </c>
      <c r="H225" s="19">
        <v>2978</v>
      </c>
      <c r="I225" s="5">
        <v>24</v>
      </c>
      <c r="J225" s="132" t="str">
        <f>(Base!$F225&amp;"-"&amp;Base!$G225)</f>
        <v>Sem investimento-Sem conta</v>
      </c>
    </row>
    <row r="226" spans="1:10" x14ac:dyDescent="0.25">
      <c r="A226" s="6">
        <v>0</v>
      </c>
      <c r="B226" s="9">
        <v>30</v>
      </c>
      <c r="C226" s="25" t="s">
        <v>43</v>
      </c>
      <c r="D226" s="25" t="s">
        <v>17</v>
      </c>
      <c r="E226" s="25" t="s">
        <v>18</v>
      </c>
      <c r="F226" s="25" t="s">
        <v>20</v>
      </c>
      <c r="G226" s="25" t="s">
        <v>23</v>
      </c>
      <c r="H226" s="20">
        <v>4657</v>
      </c>
      <c r="I226" s="6">
        <v>15</v>
      </c>
      <c r="J226" s="132" t="str">
        <f>(Base!$F226&amp;"-"&amp;Base!$G226)</f>
        <v>Pouco-Sem conta</v>
      </c>
    </row>
    <row r="227" spans="1:10" x14ac:dyDescent="0.25">
      <c r="A227" s="5">
        <v>0</v>
      </c>
      <c r="B227" s="8">
        <v>27</v>
      </c>
      <c r="C227" s="24" t="s">
        <v>43</v>
      </c>
      <c r="D227" s="24" t="s">
        <v>17</v>
      </c>
      <c r="E227" s="24" t="s">
        <v>18</v>
      </c>
      <c r="F227" s="24" t="s">
        <v>20</v>
      </c>
      <c r="G227" s="24" t="s">
        <v>23</v>
      </c>
      <c r="H227" s="19">
        <v>2613</v>
      </c>
      <c r="I227" s="5">
        <v>36</v>
      </c>
      <c r="J227" s="132" t="str">
        <f>(Base!$F227&amp;"-"&amp;Base!$G227)</f>
        <v>Pouco-Sem conta</v>
      </c>
    </row>
    <row r="228" spans="1:10" x14ac:dyDescent="0.25">
      <c r="A228" s="6">
        <v>1</v>
      </c>
      <c r="B228" s="9">
        <v>27</v>
      </c>
      <c r="C228" s="25" t="s">
        <v>43</v>
      </c>
      <c r="D228" s="25" t="s">
        <v>17</v>
      </c>
      <c r="E228" s="25" t="s">
        <v>18</v>
      </c>
      <c r="F228" s="25" t="s">
        <v>25</v>
      </c>
      <c r="G228" s="25" t="s">
        <v>21</v>
      </c>
      <c r="H228" s="20">
        <v>10961</v>
      </c>
      <c r="I228" s="6">
        <v>48</v>
      </c>
      <c r="J228" s="132" t="str">
        <f>(Base!$F228&amp;"-"&amp;Base!$G228)</f>
        <v>Alto-Moderado</v>
      </c>
    </row>
    <row r="229" spans="1:10" x14ac:dyDescent="0.25">
      <c r="A229" s="5">
        <v>1</v>
      </c>
      <c r="B229" s="8">
        <v>53</v>
      </c>
      <c r="C229" s="24" t="s">
        <v>43</v>
      </c>
      <c r="D229" s="24" t="s">
        <v>26</v>
      </c>
      <c r="E229" s="24" t="s">
        <v>24</v>
      </c>
      <c r="F229" s="24" t="s">
        <v>20</v>
      </c>
      <c r="G229" s="24" t="s">
        <v>20</v>
      </c>
      <c r="H229" s="19">
        <v>7865</v>
      </c>
      <c r="I229" s="5">
        <v>12</v>
      </c>
      <c r="J229" s="132" t="str">
        <f>(Base!$F229&amp;"-"&amp;Base!$G229)</f>
        <v>Pouco-Pouco</v>
      </c>
    </row>
    <row r="230" spans="1:10" x14ac:dyDescent="0.25">
      <c r="A230" s="6">
        <v>1</v>
      </c>
      <c r="B230" s="9">
        <v>22</v>
      </c>
      <c r="C230" s="25" t="s">
        <v>43</v>
      </c>
      <c r="D230" s="25" t="s">
        <v>17</v>
      </c>
      <c r="E230" s="25" t="s">
        <v>18</v>
      </c>
      <c r="F230" s="25" t="s">
        <v>20</v>
      </c>
      <c r="G230" s="25" t="s">
        <v>23</v>
      </c>
      <c r="H230" s="20">
        <v>1478</v>
      </c>
      <c r="I230" s="6">
        <v>9</v>
      </c>
      <c r="J230" s="132" t="str">
        <f>(Base!$F230&amp;"-"&amp;Base!$G230)</f>
        <v>Pouco-Sem conta</v>
      </c>
    </row>
    <row r="231" spans="1:10" x14ac:dyDescent="0.25">
      <c r="A231" s="5">
        <v>0</v>
      </c>
      <c r="B231" s="8">
        <v>22</v>
      </c>
      <c r="C231" s="24" t="s">
        <v>43</v>
      </c>
      <c r="D231" s="24" t="s">
        <v>17</v>
      </c>
      <c r="E231" s="24" t="s">
        <v>24</v>
      </c>
      <c r="F231" s="24" t="s">
        <v>20</v>
      </c>
      <c r="G231" s="24" t="s">
        <v>20</v>
      </c>
      <c r="H231" s="19">
        <v>3149</v>
      </c>
      <c r="I231" s="5">
        <v>24</v>
      </c>
      <c r="J231" s="132" t="str">
        <f>(Base!$F231&amp;"-"&amp;Base!$G231)</f>
        <v>Pouco-Pouco</v>
      </c>
    </row>
    <row r="232" spans="1:10" x14ac:dyDescent="0.25">
      <c r="A232" s="6">
        <v>1</v>
      </c>
      <c r="B232" s="9">
        <v>26</v>
      </c>
      <c r="C232" s="25" t="s">
        <v>43</v>
      </c>
      <c r="D232" s="25" t="s">
        <v>17</v>
      </c>
      <c r="E232" s="25" t="s">
        <v>18</v>
      </c>
      <c r="F232" s="25" t="s">
        <v>20</v>
      </c>
      <c r="G232" s="25" t="s">
        <v>25</v>
      </c>
      <c r="H232" s="20">
        <v>4210</v>
      </c>
      <c r="I232" s="6">
        <v>36</v>
      </c>
      <c r="J232" s="132" t="str">
        <f>(Base!$F232&amp;"-"&amp;Base!$G232)</f>
        <v>Pouco-Alto</v>
      </c>
    </row>
    <row r="233" spans="1:10" x14ac:dyDescent="0.25">
      <c r="A233" s="5">
        <v>0</v>
      </c>
      <c r="B233" s="8">
        <v>51</v>
      </c>
      <c r="C233" s="24" t="s">
        <v>43</v>
      </c>
      <c r="D233" s="24" t="s">
        <v>22</v>
      </c>
      <c r="E233" s="24" t="s">
        <v>24</v>
      </c>
      <c r="F233" s="24" t="s">
        <v>25</v>
      </c>
      <c r="G233" s="24" t="s">
        <v>23</v>
      </c>
      <c r="H233" s="19">
        <v>2507</v>
      </c>
      <c r="I233" s="5">
        <v>9</v>
      </c>
      <c r="J233" s="132" t="str">
        <f>(Base!$F233&amp;"-"&amp;Base!$G233)</f>
        <v>Alto-Sem conta</v>
      </c>
    </row>
    <row r="234" spans="1:10" x14ac:dyDescent="0.25">
      <c r="A234" s="6">
        <v>0</v>
      </c>
      <c r="B234" s="9">
        <v>35</v>
      </c>
      <c r="C234" s="25" t="s">
        <v>43</v>
      </c>
      <c r="D234" s="25" t="s">
        <v>17</v>
      </c>
      <c r="E234" s="25" t="s">
        <v>18</v>
      </c>
      <c r="F234" s="25" t="s">
        <v>21</v>
      </c>
      <c r="G234" s="25" t="s">
        <v>23</v>
      </c>
      <c r="H234" s="20">
        <v>2141</v>
      </c>
      <c r="I234" s="6">
        <v>12</v>
      </c>
      <c r="J234" s="132" t="str">
        <f>(Base!$F234&amp;"-"&amp;Base!$G234)</f>
        <v>Moderado-Sem conta</v>
      </c>
    </row>
    <row r="235" spans="1:10" x14ac:dyDescent="0.25">
      <c r="A235" s="5">
        <v>0</v>
      </c>
      <c r="B235" s="8">
        <v>25</v>
      </c>
      <c r="C235" s="24" t="s">
        <v>43</v>
      </c>
      <c r="D235" s="24" t="s">
        <v>22</v>
      </c>
      <c r="E235" s="24" t="s">
        <v>18</v>
      </c>
      <c r="F235" s="24" t="s">
        <v>20</v>
      </c>
      <c r="G235" s="24" t="s">
        <v>21</v>
      </c>
      <c r="H235" s="19">
        <v>866</v>
      </c>
      <c r="I235" s="5">
        <v>18</v>
      </c>
      <c r="J235" s="132" t="str">
        <f>(Base!$F235&amp;"-"&amp;Base!$G235)</f>
        <v>Pouco-Moderado</v>
      </c>
    </row>
    <row r="236" spans="1:10" x14ac:dyDescent="0.25">
      <c r="A236" s="6">
        <v>0</v>
      </c>
      <c r="B236" s="9">
        <v>42</v>
      </c>
      <c r="C236" s="25" t="s">
        <v>43</v>
      </c>
      <c r="D236" s="25" t="s">
        <v>22</v>
      </c>
      <c r="E236" s="25" t="s">
        <v>18</v>
      </c>
      <c r="F236" s="25" t="s">
        <v>20</v>
      </c>
      <c r="G236" s="25" t="s">
        <v>23</v>
      </c>
      <c r="H236" s="20">
        <v>1544</v>
      </c>
      <c r="I236" s="6">
        <v>4</v>
      </c>
      <c r="J236" s="132" t="str">
        <f>(Base!$F236&amp;"-"&amp;Base!$G236)</f>
        <v>Pouco-Sem conta</v>
      </c>
    </row>
    <row r="237" spans="1:10" x14ac:dyDescent="0.25">
      <c r="A237" s="5">
        <v>1</v>
      </c>
      <c r="B237" s="8">
        <v>30</v>
      </c>
      <c r="C237" s="24" t="s">
        <v>43</v>
      </c>
      <c r="D237" s="24" t="s">
        <v>26</v>
      </c>
      <c r="E237" s="24" t="s">
        <v>18</v>
      </c>
      <c r="F237" s="24" t="s">
        <v>20</v>
      </c>
      <c r="G237" s="24" t="s">
        <v>20</v>
      </c>
      <c r="H237" s="19">
        <v>1823</v>
      </c>
      <c r="I237" s="5">
        <v>24</v>
      </c>
      <c r="J237" s="132" t="str">
        <f>(Base!$F237&amp;"-"&amp;Base!$G237)</f>
        <v>Pouco-Pouco</v>
      </c>
    </row>
    <row r="238" spans="1:10" x14ac:dyDescent="0.25">
      <c r="A238" s="6">
        <v>1</v>
      </c>
      <c r="B238" s="9">
        <v>23</v>
      </c>
      <c r="C238" s="25" t="s">
        <v>43</v>
      </c>
      <c r="D238" s="25" t="s">
        <v>26</v>
      </c>
      <c r="E238" s="25" t="s">
        <v>18</v>
      </c>
      <c r="F238" s="25" t="s">
        <v>19</v>
      </c>
      <c r="G238" s="25" t="s">
        <v>25</v>
      </c>
      <c r="H238" s="20">
        <v>14555</v>
      </c>
      <c r="I238" s="6">
        <v>6</v>
      </c>
      <c r="J238" s="132" t="str">
        <f>(Base!$F238&amp;"-"&amp;Base!$G238)</f>
        <v>Sem investimento-Alto</v>
      </c>
    </row>
    <row r="239" spans="1:10" x14ac:dyDescent="0.25">
      <c r="A239" s="5">
        <v>1</v>
      </c>
      <c r="B239" s="8">
        <v>61</v>
      </c>
      <c r="C239" s="24" t="s">
        <v>43</v>
      </c>
      <c r="D239" s="24" t="s">
        <v>22</v>
      </c>
      <c r="E239" s="24" t="s">
        <v>27</v>
      </c>
      <c r="F239" s="24" t="s">
        <v>21</v>
      </c>
      <c r="G239" s="24" t="s">
        <v>21</v>
      </c>
      <c r="H239" s="19">
        <v>2767</v>
      </c>
      <c r="I239" s="5">
        <v>21</v>
      </c>
      <c r="J239" s="132" t="str">
        <f>(Base!$F239&amp;"-"&amp;Base!$G239)</f>
        <v>Moderado-Moderado</v>
      </c>
    </row>
    <row r="240" spans="1:10" x14ac:dyDescent="0.25">
      <c r="A240" s="6">
        <v>0</v>
      </c>
      <c r="B240" s="9">
        <v>35</v>
      </c>
      <c r="C240" s="25" t="s">
        <v>44</v>
      </c>
      <c r="D240" s="25" t="s">
        <v>17</v>
      </c>
      <c r="E240" s="25" t="s">
        <v>18</v>
      </c>
      <c r="F240" s="25" t="s">
        <v>20</v>
      </c>
      <c r="G240" s="25" t="s">
        <v>23</v>
      </c>
      <c r="H240" s="20">
        <v>1291</v>
      </c>
      <c r="I240" s="6">
        <v>12</v>
      </c>
      <c r="J240" s="132" t="str">
        <f>(Base!$F240&amp;"-"&amp;Base!$G240)</f>
        <v>Pouco-Sem conta</v>
      </c>
    </row>
    <row r="241" spans="1:10" x14ac:dyDescent="0.25">
      <c r="A241" s="5">
        <v>0</v>
      </c>
      <c r="B241" s="8">
        <v>39</v>
      </c>
      <c r="C241" s="24" t="s">
        <v>43</v>
      </c>
      <c r="D241" s="24" t="s">
        <v>17</v>
      </c>
      <c r="E241" s="24" t="s">
        <v>18</v>
      </c>
      <c r="F241" s="24" t="s">
        <v>20</v>
      </c>
      <c r="G241" s="24" t="s">
        <v>20</v>
      </c>
      <c r="H241" s="19">
        <v>2522</v>
      </c>
      <c r="I241" s="5">
        <v>30</v>
      </c>
      <c r="J241" s="132" t="str">
        <f>(Base!$F241&amp;"-"&amp;Base!$G241)</f>
        <v>Pouco-Pouco</v>
      </c>
    </row>
    <row r="242" spans="1:10" x14ac:dyDescent="0.25">
      <c r="A242" s="6">
        <v>1</v>
      </c>
      <c r="B242" s="9">
        <v>29</v>
      </c>
      <c r="C242" s="25" t="s">
        <v>44</v>
      </c>
      <c r="D242" s="25" t="s">
        <v>17</v>
      </c>
      <c r="E242" s="25" t="s">
        <v>18</v>
      </c>
      <c r="F242" s="25" t="s">
        <v>19</v>
      </c>
      <c r="G242" s="25" t="s">
        <v>20</v>
      </c>
      <c r="H242" s="20">
        <v>915</v>
      </c>
      <c r="I242" s="6">
        <v>24</v>
      </c>
      <c r="J242" s="132" t="str">
        <f>(Base!$F242&amp;"-"&amp;Base!$G242)</f>
        <v>Sem investimento-Pouco</v>
      </c>
    </row>
    <row r="243" spans="1:10" x14ac:dyDescent="0.25">
      <c r="A243" s="5">
        <v>0</v>
      </c>
      <c r="B243" s="8">
        <v>51</v>
      </c>
      <c r="C243" s="24" t="s">
        <v>43</v>
      </c>
      <c r="D243" s="24" t="s">
        <v>17</v>
      </c>
      <c r="E243" s="24" t="s">
        <v>18</v>
      </c>
      <c r="F243" s="24" t="s">
        <v>20</v>
      </c>
      <c r="G243" s="24" t="s">
        <v>23</v>
      </c>
      <c r="H243" s="19">
        <v>1595</v>
      </c>
      <c r="I243" s="5">
        <v>6</v>
      </c>
      <c r="J243" s="132" t="str">
        <f>(Base!$F243&amp;"-"&amp;Base!$G243)</f>
        <v>Pouco-Sem conta</v>
      </c>
    </row>
    <row r="244" spans="1:10" x14ac:dyDescent="0.25">
      <c r="A244" s="6">
        <v>1</v>
      </c>
      <c r="B244" s="9">
        <v>24</v>
      </c>
      <c r="C244" s="25" t="s">
        <v>43</v>
      </c>
      <c r="D244" s="25" t="s">
        <v>17</v>
      </c>
      <c r="E244" s="25" t="s">
        <v>24</v>
      </c>
      <c r="F244" s="25" t="s">
        <v>20</v>
      </c>
      <c r="G244" s="25" t="s">
        <v>20</v>
      </c>
      <c r="H244" s="20">
        <v>4605</v>
      </c>
      <c r="I244" s="6">
        <v>48</v>
      </c>
      <c r="J244" s="132" t="str">
        <f>(Base!$F244&amp;"-"&amp;Base!$G244)</f>
        <v>Pouco-Pouco</v>
      </c>
    </row>
    <row r="245" spans="1:10" x14ac:dyDescent="0.25">
      <c r="A245" s="5">
        <v>0</v>
      </c>
      <c r="B245" s="8">
        <v>27</v>
      </c>
      <c r="C245" s="24" t="s">
        <v>44</v>
      </c>
      <c r="D245" s="24" t="s">
        <v>17</v>
      </c>
      <c r="E245" s="24" t="s">
        <v>18</v>
      </c>
      <c r="F245" s="24" t="s">
        <v>20</v>
      </c>
      <c r="G245" s="24" t="s">
        <v>23</v>
      </c>
      <c r="H245" s="19">
        <v>1185</v>
      </c>
      <c r="I245" s="5">
        <v>12</v>
      </c>
      <c r="J245" s="132" t="str">
        <f>(Base!$F245&amp;"-"&amp;Base!$G245)</f>
        <v>Pouco-Sem conta</v>
      </c>
    </row>
    <row r="246" spans="1:10" x14ac:dyDescent="0.25">
      <c r="A246" s="6">
        <v>0</v>
      </c>
      <c r="B246" s="9">
        <v>35</v>
      </c>
      <c r="C246" s="25" t="s">
        <v>44</v>
      </c>
      <c r="D246" s="25" t="s">
        <v>22</v>
      </c>
      <c r="E246" s="25" t="s">
        <v>18</v>
      </c>
      <c r="F246" s="25" t="s">
        <v>25</v>
      </c>
      <c r="G246" s="25" t="s">
        <v>23</v>
      </c>
      <c r="H246" s="20">
        <v>3447</v>
      </c>
      <c r="I246" s="6">
        <v>12</v>
      </c>
      <c r="J246" s="132" t="str">
        <f>(Base!$F246&amp;"-"&amp;Base!$G246)</f>
        <v>Alto-Sem conta</v>
      </c>
    </row>
    <row r="247" spans="1:10" x14ac:dyDescent="0.25">
      <c r="A247" s="5">
        <v>0</v>
      </c>
      <c r="B247" s="8">
        <v>25</v>
      </c>
      <c r="C247" s="24" t="s">
        <v>43</v>
      </c>
      <c r="D247" s="24" t="s">
        <v>17</v>
      </c>
      <c r="E247" s="24" t="s">
        <v>18</v>
      </c>
      <c r="F247" s="24" t="s">
        <v>20</v>
      </c>
      <c r="G247" s="24" t="s">
        <v>23</v>
      </c>
      <c r="H247" s="19">
        <v>1258</v>
      </c>
      <c r="I247" s="5">
        <v>24</v>
      </c>
      <c r="J247" s="132" t="str">
        <f>(Base!$F247&amp;"-"&amp;Base!$G247)</f>
        <v>Pouco-Sem conta</v>
      </c>
    </row>
    <row r="248" spans="1:10" x14ac:dyDescent="0.25">
      <c r="A248" s="6">
        <v>0</v>
      </c>
      <c r="B248" s="9">
        <v>52</v>
      </c>
      <c r="C248" s="25" t="s">
        <v>43</v>
      </c>
      <c r="D248" s="25" t="s">
        <v>17</v>
      </c>
      <c r="E248" s="25" t="s">
        <v>18</v>
      </c>
      <c r="F248" s="25" t="s">
        <v>20</v>
      </c>
      <c r="G248" s="25" t="s">
        <v>23</v>
      </c>
      <c r="H248" s="20">
        <v>717</v>
      </c>
      <c r="I248" s="6">
        <v>12</v>
      </c>
      <c r="J248" s="132" t="str">
        <f>(Base!$F248&amp;"-"&amp;Base!$G248)</f>
        <v>Pouco-Sem conta</v>
      </c>
    </row>
    <row r="249" spans="1:10" x14ac:dyDescent="0.25">
      <c r="A249" s="5">
        <v>0</v>
      </c>
      <c r="B249" s="8">
        <v>35</v>
      </c>
      <c r="C249" s="24" t="s">
        <v>43</v>
      </c>
      <c r="D249" s="24" t="s">
        <v>17</v>
      </c>
      <c r="E249" s="24" t="s">
        <v>27</v>
      </c>
      <c r="F249" s="24" t="s">
        <v>21</v>
      </c>
      <c r="G249" s="24" t="s">
        <v>23</v>
      </c>
      <c r="H249" s="19">
        <v>1204</v>
      </c>
      <c r="I249" s="5">
        <v>6</v>
      </c>
      <c r="J249" s="132" t="str">
        <f>(Base!$F249&amp;"-"&amp;Base!$G249)</f>
        <v>Moderado-Sem conta</v>
      </c>
    </row>
    <row r="250" spans="1:10" x14ac:dyDescent="0.25">
      <c r="A250" s="6">
        <v>0</v>
      </c>
      <c r="B250" s="9">
        <v>26</v>
      </c>
      <c r="C250" s="25" t="s">
        <v>43</v>
      </c>
      <c r="D250" s="25" t="s">
        <v>17</v>
      </c>
      <c r="E250" s="25" t="s">
        <v>18</v>
      </c>
      <c r="F250" s="25" t="s">
        <v>20</v>
      </c>
      <c r="G250" s="25" t="s">
        <v>25</v>
      </c>
      <c r="H250" s="20">
        <v>1925</v>
      </c>
      <c r="I250" s="6">
        <v>24</v>
      </c>
      <c r="J250" s="132" t="str">
        <f>(Base!$F250&amp;"-"&amp;Base!$G250)</f>
        <v>Pouco-Alto</v>
      </c>
    </row>
    <row r="251" spans="1:10" x14ac:dyDescent="0.25">
      <c r="A251" s="5">
        <v>1</v>
      </c>
      <c r="B251" s="8">
        <v>22</v>
      </c>
      <c r="C251" s="24" t="s">
        <v>44</v>
      </c>
      <c r="D251" s="24" t="s">
        <v>17</v>
      </c>
      <c r="E251" s="24" t="s">
        <v>27</v>
      </c>
      <c r="F251" s="24" t="s">
        <v>20</v>
      </c>
      <c r="G251" s="24" t="s">
        <v>23</v>
      </c>
      <c r="H251" s="19">
        <v>433</v>
      </c>
      <c r="I251" s="5">
        <v>18</v>
      </c>
      <c r="J251" s="132" t="str">
        <f>(Base!$F251&amp;"-"&amp;Base!$G251)</f>
        <v>Pouco-Sem conta</v>
      </c>
    </row>
    <row r="252" spans="1:10" x14ac:dyDescent="0.25">
      <c r="A252" s="6">
        <v>0</v>
      </c>
      <c r="B252" s="9">
        <v>39</v>
      </c>
      <c r="C252" s="25" t="s">
        <v>44</v>
      </c>
      <c r="D252" s="25" t="s">
        <v>22</v>
      </c>
      <c r="E252" s="25" t="s">
        <v>18</v>
      </c>
      <c r="F252" s="25" t="s">
        <v>25</v>
      </c>
      <c r="G252" s="25" t="s">
        <v>20</v>
      </c>
      <c r="H252" s="20">
        <v>666</v>
      </c>
      <c r="I252" s="6">
        <v>6</v>
      </c>
      <c r="J252" s="132" t="str">
        <f>(Base!$F252&amp;"-"&amp;Base!$G252)</f>
        <v>Alto-Pouco</v>
      </c>
    </row>
    <row r="253" spans="1:10" x14ac:dyDescent="0.25">
      <c r="A253" s="5">
        <v>0</v>
      </c>
      <c r="B253" s="8">
        <v>46</v>
      </c>
      <c r="C253" s="24" t="s">
        <v>44</v>
      </c>
      <c r="D253" s="24" t="s">
        <v>22</v>
      </c>
      <c r="E253" s="24" t="s">
        <v>18</v>
      </c>
      <c r="F253" s="24" t="s">
        <v>20</v>
      </c>
      <c r="G253" s="24" t="s">
        <v>25</v>
      </c>
      <c r="H253" s="19">
        <v>2251</v>
      </c>
      <c r="I253" s="5">
        <v>12</v>
      </c>
      <c r="J253" s="132" t="str">
        <f>(Base!$F253&amp;"-"&amp;Base!$G253)</f>
        <v>Pouco-Alto</v>
      </c>
    </row>
    <row r="254" spans="1:10" x14ac:dyDescent="0.25">
      <c r="A254" s="6">
        <v>1</v>
      </c>
      <c r="B254" s="9">
        <v>24</v>
      </c>
      <c r="C254" s="25" t="s">
        <v>44</v>
      </c>
      <c r="D254" s="25" t="s">
        <v>17</v>
      </c>
      <c r="E254" s="25" t="s">
        <v>18</v>
      </c>
      <c r="F254" s="25" t="s">
        <v>20</v>
      </c>
      <c r="G254" s="25" t="s">
        <v>21</v>
      </c>
      <c r="H254" s="20">
        <v>2150</v>
      </c>
      <c r="I254" s="6">
        <v>30</v>
      </c>
      <c r="J254" s="132" t="str">
        <f>(Base!$F254&amp;"-"&amp;Base!$G254)</f>
        <v>Pouco-Moderado</v>
      </c>
    </row>
    <row r="255" spans="1:10" x14ac:dyDescent="0.25">
      <c r="A255" s="5">
        <v>0</v>
      </c>
      <c r="B255" s="8">
        <v>35</v>
      </c>
      <c r="C255" s="24" t="s">
        <v>43</v>
      </c>
      <c r="D255" s="24" t="s">
        <v>17</v>
      </c>
      <c r="E255" s="24" t="s">
        <v>18</v>
      </c>
      <c r="F255" s="24" t="s">
        <v>21</v>
      </c>
      <c r="G255" s="24" t="s">
        <v>23</v>
      </c>
      <c r="H255" s="19">
        <v>4151</v>
      </c>
      <c r="I255" s="5">
        <v>24</v>
      </c>
      <c r="J255" s="132" t="str">
        <f>(Base!$F255&amp;"-"&amp;Base!$G255)</f>
        <v>Moderado-Sem conta</v>
      </c>
    </row>
    <row r="256" spans="1:10" x14ac:dyDescent="0.25">
      <c r="A256" s="6">
        <v>0</v>
      </c>
      <c r="B256" s="9">
        <v>24</v>
      </c>
      <c r="C256" s="25" t="s">
        <v>43</v>
      </c>
      <c r="D256" s="25" t="s">
        <v>17</v>
      </c>
      <c r="E256" s="25" t="s">
        <v>18</v>
      </c>
      <c r="F256" s="25" t="s">
        <v>19</v>
      </c>
      <c r="G256" s="25" t="s">
        <v>25</v>
      </c>
      <c r="H256" s="20">
        <v>2030</v>
      </c>
      <c r="I256" s="6">
        <v>9</v>
      </c>
      <c r="J256" s="132" t="str">
        <f>(Base!$F256&amp;"-"&amp;Base!$G256)</f>
        <v>Sem investimento-Alto</v>
      </c>
    </row>
    <row r="257" spans="1:10" x14ac:dyDescent="0.25">
      <c r="A257" s="5">
        <v>0</v>
      </c>
      <c r="B257" s="8">
        <v>27</v>
      </c>
      <c r="C257" s="24" t="s">
        <v>43</v>
      </c>
      <c r="D257" s="24" t="s">
        <v>22</v>
      </c>
      <c r="E257" s="24" t="s">
        <v>18</v>
      </c>
      <c r="F257" s="24" t="s">
        <v>19</v>
      </c>
      <c r="G257" s="24" t="s">
        <v>25</v>
      </c>
      <c r="H257" s="19">
        <v>7418</v>
      </c>
      <c r="I257" s="5">
        <v>60</v>
      </c>
      <c r="J257" s="132" t="str">
        <f>(Base!$F257&amp;"-"&amp;Base!$G257)</f>
        <v>Sem investimento-Alto</v>
      </c>
    </row>
    <row r="258" spans="1:10" x14ac:dyDescent="0.25">
      <c r="A258" s="6">
        <v>0</v>
      </c>
      <c r="B258" s="9">
        <v>35</v>
      </c>
      <c r="C258" s="25" t="s">
        <v>43</v>
      </c>
      <c r="D258" s="25" t="s">
        <v>22</v>
      </c>
      <c r="E258" s="25" t="s">
        <v>18</v>
      </c>
      <c r="F258" s="25" t="s">
        <v>20</v>
      </c>
      <c r="G258" s="25" t="s">
        <v>23</v>
      </c>
      <c r="H258" s="20">
        <v>2684</v>
      </c>
      <c r="I258" s="6">
        <v>24</v>
      </c>
      <c r="J258" s="132" t="str">
        <f>(Base!$F258&amp;"-"&amp;Base!$G258)</f>
        <v>Pouco-Sem conta</v>
      </c>
    </row>
    <row r="259" spans="1:10" x14ac:dyDescent="0.25">
      <c r="A259" s="5">
        <v>1</v>
      </c>
      <c r="B259" s="8">
        <v>29</v>
      </c>
      <c r="C259" s="24" t="s">
        <v>43</v>
      </c>
      <c r="D259" s="24" t="s">
        <v>17</v>
      </c>
      <c r="E259" s="24" t="s">
        <v>24</v>
      </c>
      <c r="F259" s="24" t="s">
        <v>20</v>
      </c>
      <c r="G259" s="24" t="s">
        <v>20</v>
      </c>
      <c r="H259" s="19">
        <v>2149</v>
      </c>
      <c r="I259" s="5">
        <v>12</v>
      </c>
      <c r="J259" s="132" t="str">
        <f>(Base!$F259&amp;"-"&amp;Base!$G259)</f>
        <v>Pouco-Pouco</v>
      </c>
    </row>
    <row r="260" spans="1:10" x14ac:dyDescent="0.25">
      <c r="A260" s="6">
        <v>0</v>
      </c>
      <c r="B260" s="9">
        <v>23</v>
      </c>
      <c r="C260" s="25" t="s">
        <v>44</v>
      </c>
      <c r="D260" s="25" t="s">
        <v>17</v>
      </c>
      <c r="E260" s="25" t="s">
        <v>18</v>
      </c>
      <c r="F260" s="25" t="s">
        <v>21</v>
      </c>
      <c r="G260" s="25" t="s">
        <v>23</v>
      </c>
      <c r="H260" s="20">
        <v>3812</v>
      </c>
      <c r="I260" s="6">
        <v>15</v>
      </c>
      <c r="J260" s="132" t="str">
        <f>(Base!$F260&amp;"-"&amp;Base!$G260)</f>
        <v>Moderado-Sem conta</v>
      </c>
    </row>
    <row r="261" spans="1:10" x14ac:dyDescent="0.25">
      <c r="A261" s="5">
        <v>0</v>
      </c>
      <c r="B261" s="8">
        <v>57</v>
      </c>
      <c r="C261" s="24" t="s">
        <v>44</v>
      </c>
      <c r="D261" s="24" t="s">
        <v>22</v>
      </c>
      <c r="E261" s="24" t="s">
        <v>18</v>
      </c>
      <c r="F261" s="24" t="s">
        <v>21</v>
      </c>
      <c r="G261" s="24" t="s">
        <v>23</v>
      </c>
      <c r="H261" s="19">
        <v>1154</v>
      </c>
      <c r="I261" s="5">
        <v>11</v>
      </c>
      <c r="J261" s="132" t="str">
        <f>(Base!$F261&amp;"-"&amp;Base!$G261)</f>
        <v>Moderado-Sem conta</v>
      </c>
    </row>
    <row r="262" spans="1:10" x14ac:dyDescent="0.25">
      <c r="A262" s="6">
        <v>0</v>
      </c>
      <c r="B262" s="9">
        <v>27</v>
      </c>
      <c r="C262" s="25" t="s">
        <v>43</v>
      </c>
      <c r="D262" s="25" t="s">
        <v>17</v>
      </c>
      <c r="E262" s="25" t="s">
        <v>18</v>
      </c>
      <c r="F262" s="25" t="s">
        <v>20</v>
      </c>
      <c r="G262" s="25" t="s">
        <v>20</v>
      </c>
      <c r="H262" s="20">
        <v>1657</v>
      </c>
      <c r="I262" s="6">
        <v>12</v>
      </c>
      <c r="J262" s="132" t="str">
        <f>(Base!$F262&amp;"-"&amp;Base!$G262)</f>
        <v>Pouco-Pouco</v>
      </c>
    </row>
    <row r="263" spans="1:10" x14ac:dyDescent="0.25">
      <c r="A263" s="5">
        <v>0</v>
      </c>
      <c r="B263" s="8">
        <v>55</v>
      </c>
      <c r="C263" s="24" t="s">
        <v>44</v>
      </c>
      <c r="D263" s="24" t="s">
        <v>17</v>
      </c>
      <c r="E263" s="24" t="s">
        <v>18</v>
      </c>
      <c r="F263" s="24" t="s">
        <v>20</v>
      </c>
      <c r="G263" s="24" t="s">
        <v>20</v>
      </c>
      <c r="H263" s="19">
        <v>1603</v>
      </c>
      <c r="I263" s="5">
        <v>24</v>
      </c>
      <c r="J263" s="132" t="str">
        <f>(Base!$F263&amp;"-"&amp;Base!$G263)</f>
        <v>Pouco-Pouco</v>
      </c>
    </row>
    <row r="264" spans="1:10" x14ac:dyDescent="0.25">
      <c r="A264" s="6">
        <v>0</v>
      </c>
      <c r="B264" s="9">
        <v>36</v>
      </c>
      <c r="C264" s="25" t="s">
        <v>43</v>
      </c>
      <c r="D264" s="25" t="s">
        <v>26</v>
      </c>
      <c r="E264" s="25" t="s">
        <v>24</v>
      </c>
      <c r="F264" s="25" t="s">
        <v>20</v>
      </c>
      <c r="G264" s="25" t="s">
        <v>20</v>
      </c>
      <c r="H264" s="20">
        <v>5302</v>
      </c>
      <c r="I264" s="6">
        <v>18</v>
      </c>
      <c r="J264" s="132" t="str">
        <f>(Base!$F264&amp;"-"&amp;Base!$G264)</f>
        <v>Pouco-Pouco</v>
      </c>
    </row>
    <row r="265" spans="1:10" x14ac:dyDescent="0.25">
      <c r="A265" s="5">
        <v>0</v>
      </c>
      <c r="B265" s="8">
        <v>57</v>
      </c>
      <c r="C265" s="24" t="s">
        <v>44</v>
      </c>
      <c r="D265" s="24" t="s">
        <v>22</v>
      </c>
      <c r="E265" s="24" t="s">
        <v>24</v>
      </c>
      <c r="F265" s="24" t="s">
        <v>20</v>
      </c>
      <c r="G265" s="24" t="s">
        <v>23</v>
      </c>
      <c r="H265" s="19">
        <v>2748</v>
      </c>
      <c r="I265" s="5">
        <v>12</v>
      </c>
      <c r="J265" s="132" t="str">
        <f>(Base!$F265&amp;"-"&amp;Base!$G265)</f>
        <v>Pouco-Sem conta</v>
      </c>
    </row>
    <row r="266" spans="1:10" x14ac:dyDescent="0.25">
      <c r="A266" s="6">
        <v>0</v>
      </c>
      <c r="B266" s="9">
        <v>32</v>
      </c>
      <c r="C266" s="25" t="s">
        <v>43</v>
      </c>
      <c r="D266" s="25" t="s">
        <v>22</v>
      </c>
      <c r="E266" s="25" t="s">
        <v>18</v>
      </c>
      <c r="F266" s="25" t="s">
        <v>20</v>
      </c>
      <c r="G266" s="25" t="s">
        <v>23</v>
      </c>
      <c r="H266" s="20">
        <v>1231</v>
      </c>
      <c r="I266" s="6">
        <v>10</v>
      </c>
      <c r="J266" s="132" t="str">
        <f>(Base!$F266&amp;"-"&amp;Base!$G266)</f>
        <v>Pouco-Sem conta</v>
      </c>
    </row>
    <row r="267" spans="1:10" x14ac:dyDescent="0.25">
      <c r="A267" s="5">
        <v>1</v>
      </c>
      <c r="B267" s="8">
        <v>37</v>
      </c>
      <c r="C267" s="24" t="s">
        <v>43</v>
      </c>
      <c r="D267" s="24" t="s">
        <v>17</v>
      </c>
      <c r="E267" s="24" t="s">
        <v>18</v>
      </c>
      <c r="F267" s="24" t="s">
        <v>20</v>
      </c>
      <c r="G267" s="24" t="s">
        <v>21</v>
      </c>
      <c r="H267" s="19">
        <v>802</v>
      </c>
      <c r="I267" s="5">
        <v>15</v>
      </c>
      <c r="J267" s="132" t="str">
        <f>(Base!$F267&amp;"-"&amp;Base!$G267)</f>
        <v>Pouco-Moderado</v>
      </c>
    </row>
    <row r="268" spans="1:10" x14ac:dyDescent="0.25">
      <c r="A268" s="6">
        <v>0</v>
      </c>
      <c r="B268" s="9">
        <v>36</v>
      </c>
      <c r="C268" s="25" t="s">
        <v>43</v>
      </c>
      <c r="D268" s="25" t="s">
        <v>17</v>
      </c>
      <c r="E268" s="25" t="s">
        <v>18</v>
      </c>
      <c r="F268" s="25" t="s">
        <v>19</v>
      </c>
      <c r="G268" s="25" t="s">
        <v>23</v>
      </c>
      <c r="H268" s="20">
        <v>6304</v>
      </c>
      <c r="I268" s="6">
        <v>36</v>
      </c>
      <c r="J268" s="132" t="str">
        <f>(Base!$F268&amp;"-"&amp;Base!$G268)</f>
        <v>Sem investimento-Sem conta</v>
      </c>
    </row>
    <row r="269" spans="1:10" x14ac:dyDescent="0.25">
      <c r="A269" s="5">
        <v>0</v>
      </c>
      <c r="B269" s="8">
        <v>38</v>
      </c>
      <c r="C269" s="24" t="s">
        <v>44</v>
      </c>
      <c r="D269" s="24" t="s">
        <v>17</v>
      </c>
      <c r="E269" s="24" t="s">
        <v>18</v>
      </c>
      <c r="F269" s="24" t="s">
        <v>20</v>
      </c>
      <c r="G269" s="24" t="s">
        <v>23</v>
      </c>
      <c r="H269" s="19">
        <v>1533</v>
      </c>
      <c r="I269" s="5">
        <v>24</v>
      </c>
      <c r="J269" s="132" t="str">
        <f>(Base!$F269&amp;"-"&amp;Base!$G269)</f>
        <v>Pouco-Sem conta</v>
      </c>
    </row>
    <row r="270" spans="1:10" x14ac:dyDescent="0.25">
      <c r="A270" s="6">
        <v>1</v>
      </c>
      <c r="B270" s="9">
        <v>45</v>
      </c>
      <c r="C270" s="25" t="s">
        <v>43</v>
      </c>
      <c r="D270" s="25" t="s">
        <v>26</v>
      </c>
      <c r="E270" s="25" t="s">
        <v>18</v>
      </c>
      <c r="F270" s="25" t="s">
        <v>20</v>
      </c>
      <c r="G270" s="25" t="s">
        <v>20</v>
      </c>
      <c r="H270" s="20">
        <v>8978</v>
      </c>
      <c r="I270" s="6">
        <v>14</v>
      </c>
      <c r="J270" s="132" t="str">
        <f>(Base!$F270&amp;"-"&amp;Base!$G270)</f>
        <v>Pouco-Pouco</v>
      </c>
    </row>
    <row r="271" spans="1:10" x14ac:dyDescent="0.25">
      <c r="A271" s="5">
        <v>0</v>
      </c>
      <c r="B271" s="8">
        <v>25</v>
      </c>
      <c r="C271" s="24" t="s">
        <v>43</v>
      </c>
      <c r="D271" s="24" t="s">
        <v>17</v>
      </c>
      <c r="E271" s="24" t="s">
        <v>18</v>
      </c>
      <c r="F271" s="24" t="s">
        <v>19</v>
      </c>
      <c r="G271" s="24" t="s">
        <v>23</v>
      </c>
      <c r="H271" s="19">
        <v>999</v>
      </c>
      <c r="I271" s="5">
        <v>24</v>
      </c>
      <c r="J271" s="132" t="str">
        <f>(Base!$F271&amp;"-"&amp;Base!$G271)</f>
        <v>Sem investimento-Sem conta</v>
      </c>
    </row>
    <row r="272" spans="1:10" x14ac:dyDescent="0.25">
      <c r="A272" s="6">
        <v>0</v>
      </c>
      <c r="B272" s="9">
        <v>32</v>
      </c>
      <c r="C272" s="25" t="s">
        <v>43</v>
      </c>
      <c r="D272" s="25" t="s">
        <v>17</v>
      </c>
      <c r="E272" s="25" t="s">
        <v>18</v>
      </c>
      <c r="F272" s="25" t="s">
        <v>19</v>
      </c>
      <c r="G272" s="25" t="s">
        <v>23</v>
      </c>
      <c r="H272" s="20">
        <v>2662</v>
      </c>
      <c r="I272" s="6">
        <v>18</v>
      </c>
      <c r="J272" s="132" t="str">
        <f>(Base!$F272&amp;"-"&amp;Base!$G272)</f>
        <v>Sem investimento-Sem conta</v>
      </c>
    </row>
    <row r="273" spans="1:10" x14ac:dyDescent="0.25">
      <c r="A273" s="5">
        <v>0</v>
      </c>
      <c r="B273" s="8">
        <v>37</v>
      </c>
      <c r="C273" s="24" t="s">
        <v>44</v>
      </c>
      <c r="D273" s="24" t="s">
        <v>17</v>
      </c>
      <c r="E273" s="24" t="s">
        <v>27</v>
      </c>
      <c r="F273" s="24" t="s">
        <v>25</v>
      </c>
      <c r="G273" s="24" t="s">
        <v>23</v>
      </c>
      <c r="H273" s="19">
        <v>1402</v>
      </c>
      <c r="I273" s="5">
        <v>12</v>
      </c>
      <c r="J273" s="132" t="str">
        <f>(Base!$F273&amp;"-"&amp;Base!$G273)</f>
        <v>Alto-Sem conta</v>
      </c>
    </row>
    <row r="274" spans="1:10" x14ac:dyDescent="0.25">
      <c r="A274" s="6">
        <v>0</v>
      </c>
      <c r="B274" s="9">
        <v>36</v>
      </c>
      <c r="C274" s="25" t="s">
        <v>43</v>
      </c>
      <c r="D274" s="25" t="s">
        <v>26</v>
      </c>
      <c r="E274" s="25" t="s">
        <v>24</v>
      </c>
      <c r="F274" s="25" t="s">
        <v>19</v>
      </c>
      <c r="G274" s="25" t="s">
        <v>25</v>
      </c>
      <c r="H274" s="20">
        <v>12169</v>
      </c>
      <c r="I274" s="6">
        <v>48</v>
      </c>
      <c r="J274" s="132" t="str">
        <f>(Base!$F274&amp;"-"&amp;Base!$G274)</f>
        <v>Sem investimento-Alto</v>
      </c>
    </row>
    <row r="275" spans="1:10" x14ac:dyDescent="0.25">
      <c r="A275" s="5">
        <v>1</v>
      </c>
      <c r="B275" s="8">
        <v>28</v>
      </c>
      <c r="C275" s="24" t="s">
        <v>43</v>
      </c>
      <c r="D275" s="24" t="s">
        <v>17</v>
      </c>
      <c r="E275" s="24" t="s">
        <v>18</v>
      </c>
      <c r="F275" s="24" t="s">
        <v>20</v>
      </c>
      <c r="G275" s="24" t="s">
        <v>21</v>
      </c>
      <c r="H275" s="19">
        <v>3060</v>
      </c>
      <c r="I275" s="5">
        <v>48</v>
      </c>
      <c r="J275" s="132" t="str">
        <f>(Base!$F275&amp;"-"&amp;Base!$G275)</f>
        <v>Pouco-Moderado</v>
      </c>
    </row>
    <row r="276" spans="1:10" x14ac:dyDescent="0.25">
      <c r="A276" s="6">
        <v>1</v>
      </c>
      <c r="B276" s="9">
        <v>34</v>
      </c>
      <c r="C276" s="25" t="s">
        <v>43</v>
      </c>
      <c r="D276" s="25" t="s">
        <v>22</v>
      </c>
      <c r="E276" s="25" t="s">
        <v>18</v>
      </c>
      <c r="F276" s="25" t="s">
        <v>20</v>
      </c>
      <c r="G276" s="25" t="s">
        <v>20</v>
      </c>
      <c r="H276" s="20">
        <v>11998</v>
      </c>
      <c r="I276" s="6">
        <v>30</v>
      </c>
      <c r="J276" s="132" t="str">
        <f>(Base!$F276&amp;"-"&amp;Base!$G276)</f>
        <v>Pouco-Pouco</v>
      </c>
    </row>
    <row r="277" spans="1:10" x14ac:dyDescent="0.25">
      <c r="A277" s="5">
        <v>0</v>
      </c>
      <c r="B277" s="8">
        <v>32</v>
      </c>
      <c r="C277" s="24" t="s">
        <v>43</v>
      </c>
      <c r="D277" s="24" t="s">
        <v>17</v>
      </c>
      <c r="E277" s="24" t="s">
        <v>18</v>
      </c>
      <c r="F277" s="24" t="s">
        <v>20</v>
      </c>
      <c r="G277" s="24" t="s">
        <v>23</v>
      </c>
      <c r="H277" s="19">
        <v>2697</v>
      </c>
      <c r="I277" s="5">
        <v>9</v>
      </c>
      <c r="J277" s="132" t="str">
        <f>(Base!$F277&amp;"-"&amp;Base!$G277)</f>
        <v>Pouco-Sem conta</v>
      </c>
    </row>
    <row r="278" spans="1:10" x14ac:dyDescent="0.25">
      <c r="A278" s="6">
        <v>0</v>
      </c>
      <c r="B278" s="9">
        <v>26</v>
      </c>
      <c r="C278" s="25" t="s">
        <v>44</v>
      </c>
      <c r="D278" s="25" t="s">
        <v>17</v>
      </c>
      <c r="E278" s="25" t="s">
        <v>18</v>
      </c>
      <c r="F278" s="25" t="s">
        <v>20</v>
      </c>
      <c r="G278" s="25" t="s">
        <v>23</v>
      </c>
      <c r="H278" s="20">
        <v>2404</v>
      </c>
      <c r="I278" s="6">
        <v>18</v>
      </c>
      <c r="J278" s="132" t="str">
        <f>(Base!$F278&amp;"-"&amp;Base!$G278)</f>
        <v>Pouco-Sem conta</v>
      </c>
    </row>
    <row r="279" spans="1:10" x14ac:dyDescent="0.25">
      <c r="A279" s="5">
        <v>0</v>
      </c>
      <c r="B279" s="8">
        <v>49</v>
      </c>
      <c r="C279" s="24" t="s">
        <v>43</v>
      </c>
      <c r="D279" s="24" t="s">
        <v>22</v>
      </c>
      <c r="E279" s="24" t="s">
        <v>18</v>
      </c>
      <c r="F279" s="24" t="s">
        <v>19</v>
      </c>
      <c r="G279" s="24" t="s">
        <v>20</v>
      </c>
      <c r="H279" s="19">
        <v>1262</v>
      </c>
      <c r="I279" s="5">
        <v>12</v>
      </c>
      <c r="J279" s="132" t="str">
        <f>(Base!$F279&amp;"-"&amp;Base!$G279)</f>
        <v>Sem investimento-Pouco</v>
      </c>
    </row>
    <row r="280" spans="1:10" x14ac:dyDescent="0.25">
      <c r="A280" s="6">
        <v>1</v>
      </c>
      <c r="B280" s="9">
        <v>32</v>
      </c>
      <c r="C280" s="25" t="s">
        <v>44</v>
      </c>
      <c r="D280" s="25" t="s">
        <v>17</v>
      </c>
      <c r="E280" s="25" t="s">
        <v>18</v>
      </c>
      <c r="F280" s="25" t="s">
        <v>20</v>
      </c>
      <c r="G280" s="25" t="s">
        <v>23</v>
      </c>
      <c r="H280" s="20">
        <v>4611</v>
      </c>
      <c r="I280" s="6">
        <v>6</v>
      </c>
      <c r="J280" s="132" t="str">
        <f>(Base!$F280&amp;"-"&amp;Base!$G280)</f>
        <v>Pouco-Sem conta</v>
      </c>
    </row>
    <row r="281" spans="1:10" x14ac:dyDescent="0.25">
      <c r="A281" s="5">
        <v>0</v>
      </c>
      <c r="B281" s="8">
        <v>29</v>
      </c>
      <c r="C281" s="24" t="s">
        <v>43</v>
      </c>
      <c r="D281" s="24" t="s">
        <v>26</v>
      </c>
      <c r="E281" s="24" t="s">
        <v>27</v>
      </c>
      <c r="F281" s="24" t="s">
        <v>21</v>
      </c>
      <c r="G281" s="24" t="s">
        <v>23</v>
      </c>
      <c r="H281" s="19">
        <v>1901</v>
      </c>
      <c r="I281" s="5">
        <v>24</v>
      </c>
      <c r="J281" s="132" t="str">
        <f>(Base!$F281&amp;"-"&amp;Base!$G281)</f>
        <v>Moderado-Sem conta</v>
      </c>
    </row>
    <row r="282" spans="1:10" x14ac:dyDescent="0.25">
      <c r="A282" s="6">
        <v>0</v>
      </c>
      <c r="B282" s="9">
        <v>23</v>
      </c>
      <c r="C282" s="25" t="s">
        <v>43</v>
      </c>
      <c r="D282" s="25" t="s">
        <v>17</v>
      </c>
      <c r="E282" s="25" t="s">
        <v>27</v>
      </c>
      <c r="F282" s="25" t="s">
        <v>25</v>
      </c>
      <c r="G282" s="25" t="s">
        <v>23</v>
      </c>
      <c r="H282" s="20">
        <v>3368</v>
      </c>
      <c r="I282" s="6">
        <v>15</v>
      </c>
      <c r="J282" s="132" t="str">
        <f>(Base!$F282&amp;"-"&amp;Base!$G282)</f>
        <v>Alto-Sem conta</v>
      </c>
    </row>
    <row r="283" spans="1:10" x14ac:dyDescent="0.25">
      <c r="A283" s="5">
        <v>0</v>
      </c>
      <c r="B283" s="8">
        <v>50</v>
      </c>
      <c r="C283" s="24" t="s">
        <v>43</v>
      </c>
      <c r="D283" s="24" t="s">
        <v>17</v>
      </c>
      <c r="E283" s="24" t="s">
        <v>18</v>
      </c>
      <c r="F283" s="24" t="s">
        <v>20</v>
      </c>
      <c r="G283" s="24" t="s">
        <v>23</v>
      </c>
      <c r="H283" s="19">
        <v>1574</v>
      </c>
      <c r="I283" s="5">
        <v>12</v>
      </c>
      <c r="J283" s="132" t="str">
        <f>(Base!$F283&amp;"-"&amp;Base!$G283)</f>
        <v>Pouco-Sem conta</v>
      </c>
    </row>
    <row r="284" spans="1:10" x14ac:dyDescent="0.25">
      <c r="A284" s="6">
        <v>0</v>
      </c>
      <c r="B284" s="9">
        <v>49</v>
      </c>
      <c r="C284" s="25" t="s">
        <v>43</v>
      </c>
      <c r="D284" s="25" t="s">
        <v>22</v>
      </c>
      <c r="E284" s="25" t="s">
        <v>18</v>
      </c>
      <c r="F284" s="25" t="s">
        <v>19</v>
      </c>
      <c r="G284" s="25" t="s">
        <v>25</v>
      </c>
      <c r="H284" s="20">
        <v>1445</v>
      </c>
      <c r="I284" s="6">
        <v>18</v>
      </c>
      <c r="J284" s="132" t="str">
        <f>(Base!$F284&amp;"-"&amp;Base!$G284)</f>
        <v>Sem investimento-Alto</v>
      </c>
    </row>
    <row r="285" spans="1:10" x14ac:dyDescent="0.25">
      <c r="A285" s="5">
        <v>0</v>
      </c>
      <c r="B285" s="8">
        <v>63</v>
      </c>
      <c r="C285" s="24" t="s">
        <v>43</v>
      </c>
      <c r="D285" s="24" t="s">
        <v>17</v>
      </c>
      <c r="E285" s="24" t="s">
        <v>18</v>
      </c>
      <c r="F285" s="24" t="s">
        <v>19</v>
      </c>
      <c r="G285" s="24" t="s">
        <v>23</v>
      </c>
      <c r="H285" s="19">
        <v>1520</v>
      </c>
      <c r="I285" s="5">
        <v>15</v>
      </c>
      <c r="J285" s="132" t="str">
        <f>(Base!$F285&amp;"-"&amp;Base!$G285)</f>
        <v>Sem investimento-Sem conta</v>
      </c>
    </row>
    <row r="286" spans="1:10" x14ac:dyDescent="0.25">
      <c r="A286" s="6">
        <v>0</v>
      </c>
      <c r="B286" s="9">
        <v>37</v>
      </c>
      <c r="C286" s="25" t="s">
        <v>43</v>
      </c>
      <c r="D286" s="25" t="s">
        <v>17</v>
      </c>
      <c r="E286" s="25" t="s">
        <v>18</v>
      </c>
      <c r="F286" s="25" t="s">
        <v>21</v>
      </c>
      <c r="G286" s="25" t="s">
        <v>21</v>
      </c>
      <c r="H286" s="20">
        <v>3878</v>
      </c>
      <c r="I286" s="6">
        <v>24</v>
      </c>
      <c r="J286" s="132" t="str">
        <f>(Base!$F286&amp;"-"&amp;Base!$G286)</f>
        <v>Moderado-Moderado</v>
      </c>
    </row>
    <row r="287" spans="1:10" x14ac:dyDescent="0.25">
      <c r="A287" s="5">
        <v>0</v>
      </c>
      <c r="B287" s="8">
        <v>35</v>
      </c>
      <c r="C287" s="24" t="s">
        <v>44</v>
      </c>
      <c r="D287" s="24" t="s">
        <v>22</v>
      </c>
      <c r="E287" s="24" t="s">
        <v>18</v>
      </c>
      <c r="F287" s="24" t="s">
        <v>20</v>
      </c>
      <c r="G287" s="24" t="s">
        <v>20</v>
      </c>
      <c r="H287" s="19">
        <v>10722</v>
      </c>
      <c r="I287" s="5">
        <v>47</v>
      </c>
      <c r="J287" s="132" t="str">
        <f>(Base!$F287&amp;"-"&amp;Base!$G287)</f>
        <v>Pouco-Pouco</v>
      </c>
    </row>
    <row r="288" spans="1:10" x14ac:dyDescent="0.25">
      <c r="A288" s="6">
        <v>0</v>
      </c>
      <c r="B288" s="9">
        <v>26</v>
      </c>
      <c r="C288" s="25" t="s">
        <v>43</v>
      </c>
      <c r="D288" s="25" t="s">
        <v>17</v>
      </c>
      <c r="E288" s="25" t="s">
        <v>18</v>
      </c>
      <c r="F288" s="25" t="s">
        <v>20</v>
      </c>
      <c r="G288" s="25" t="s">
        <v>20</v>
      </c>
      <c r="H288" s="20">
        <v>4788</v>
      </c>
      <c r="I288" s="6">
        <v>48</v>
      </c>
      <c r="J288" s="132" t="str">
        <f>(Base!$F288&amp;"-"&amp;Base!$G288)</f>
        <v>Pouco-Pouco</v>
      </c>
    </row>
    <row r="289" spans="1:10" x14ac:dyDescent="0.25">
      <c r="A289" s="5">
        <v>0</v>
      </c>
      <c r="B289" s="8">
        <v>31</v>
      </c>
      <c r="C289" s="24" t="s">
        <v>43</v>
      </c>
      <c r="D289" s="24" t="s">
        <v>26</v>
      </c>
      <c r="E289" s="24" t="s">
        <v>24</v>
      </c>
      <c r="F289" s="24" t="s">
        <v>21</v>
      </c>
      <c r="G289" s="24" t="s">
        <v>21</v>
      </c>
      <c r="H289" s="19">
        <v>7582</v>
      </c>
      <c r="I289" s="5">
        <v>48</v>
      </c>
      <c r="J289" s="132" t="str">
        <f>(Base!$F289&amp;"-"&amp;Base!$G289)</f>
        <v>Moderado-Moderado</v>
      </c>
    </row>
    <row r="290" spans="1:10" x14ac:dyDescent="0.25">
      <c r="A290" s="6">
        <v>0</v>
      </c>
      <c r="B290" s="9">
        <v>49</v>
      </c>
      <c r="C290" s="25" t="s">
        <v>44</v>
      </c>
      <c r="D290" s="25" t="s">
        <v>17</v>
      </c>
      <c r="E290" s="25" t="s">
        <v>18</v>
      </c>
      <c r="F290" s="25" t="s">
        <v>20</v>
      </c>
      <c r="G290" s="25" t="s">
        <v>21</v>
      </c>
      <c r="H290" s="20">
        <v>1092</v>
      </c>
      <c r="I290" s="6">
        <v>12</v>
      </c>
      <c r="J290" s="132" t="str">
        <f>(Base!$F290&amp;"-"&amp;Base!$G290)</f>
        <v>Pouco-Moderado</v>
      </c>
    </row>
    <row r="291" spans="1:10" x14ac:dyDescent="0.25">
      <c r="A291" s="5">
        <v>1</v>
      </c>
      <c r="B291" s="8">
        <v>48</v>
      </c>
      <c r="C291" s="24" t="s">
        <v>43</v>
      </c>
      <c r="D291" s="24" t="s">
        <v>17</v>
      </c>
      <c r="E291" s="24" t="s">
        <v>18</v>
      </c>
      <c r="F291" s="24" t="s">
        <v>20</v>
      </c>
      <c r="G291" s="24" t="s">
        <v>20</v>
      </c>
      <c r="H291" s="19">
        <v>1024</v>
      </c>
      <c r="I291" s="5">
        <v>24</v>
      </c>
      <c r="J291" s="132" t="str">
        <f>(Base!$F291&amp;"-"&amp;Base!$G291)</f>
        <v>Pouco-Pouco</v>
      </c>
    </row>
    <row r="292" spans="1:10" x14ac:dyDescent="0.25">
      <c r="A292" s="6">
        <v>0</v>
      </c>
      <c r="B292" s="9">
        <v>26</v>
      </c>
      <c r="C292" s="25" t="s">
        <v>43</v>
      </c>
      <c r="D292" s="25" t="s">
        <v>17</v>
      </c>
      <c r="E292" s="25" t="s">
        <v>18</v>
      </c>
      <c r="F292" s="25" t="s">
        <v>20</v>
      </c>
      <c r="G292" s="25" t="s">
        <v>23</v>
      </c>
      <c r="H292" s="20">
        <v>1076</v>
      </c>
      <c r="I292" s="6">
        <v>12</v>
      </c>
      <c r="J292" s="132" t="str">
        <f>(Base!$F292&amp;"-"&amp;Base!$G292)</f>
        <v>Pouco-Sem conta</v>
      </c>
    </row>
    <row r="293" spans="1:10" x14ac:dyDescent="0.25">
      <c r="A293" s="5">
        <v>1</v>
      </c>
      <c r="B293" s="8">
        <v>28</v>
      </c>
      <c r="C293" s="24" t="s">
        <v>43</v>
      </c>
      <c r="D293" s="24" t="s">
        <v>26</v>
      </c>
      <c r="E293" s="24" t="s">
        <v>27</v>
      </c>
      <c r="F293" s="24" t="s">
        <v>20</v>
      </c>
      <c r="G293" s="24" t="s">
        <v>21</v>
      </c>
      <c r="H293" s="19">
        <v>9398</v>
      </c>
      <c r="I293" s="5">
        <v>36</v>
      </c>
      <c r="J293" s="132" t="str">
        <f>(Base!$F293&amp;"-"&amp;Base!$G293)</f>
        <v>Pouco-Moderado</v>
      </c>
    </row>
    <row r="294" spans="1:10" x14ac:dyDescent="0.25">
      <c r="A294" s="6">
        <v>0</v>
      </c>
      <c r="B294" s="9">
        <v>44</v>
      </c>
      <c r="C294" s="25" t="s">
        <v>44</v>
      </c>
      <c r="D294" s="25" t="s">
        <v>26</v>
      </c>
      <c r="E294" s="25" t="s">
        <v>24</v>
      </c>
      <c r="F294" s="25" t="s">
        <v>20</v>
      </c>
      <c r="G294" s="25" t="s">
        <v>20</v>
      </c>
      <c r="H294" s="20">
        <v>6419</v>
      </c>
      <c r="I294" s="6">
        <v>24</v>
      </c>
      <c r="J294" s="132" t="str">
        <f>(Base!$F294&amp;"-"&amp;Base!$G294)</f>
        <v>Pouco-Pouco</v>
      </c>
    </row>
    <row r="295" spans="1:10" x14ac:dyDescent="0.25">
      <c r="A295" s="5">
        <v>0</v>
      </c>
      <c r="B295" s="8">
        <v>56</v>
      </c>
      <c r="C295" s="24" t="s">
        <v>43</v>
      </c>
      <c r="D295" s="24" t="s">
        <v>17</v>
      </c>
      <c r="E295" s="24" t="s">
        <v>24</v>
      </c>
      <c r="F295" s="24" t="s">
        <v>20</v>
      </c>
      <c r="G295" s="24" t="s">
        <v>25</v>
      </c>
      <c r="H295" s="19">
        <v>4796</v>
      </c>
      <c r="I295" s="5">
        <v>42</v>
      </c>
      <c r="J295" s="132" t="str">
        <f>(Base!$F295&amp;"-"&amp;Base!$G295)</f>
        <v>Pouco-Alto</v>
      </c>
    </row>
    <row r="296" spans="1:10" x14ac:dyDescent="0.25">
      <c r="A296" s="6">
        <v>0</v>
      </c>
      <c r="B296" s="9">
        <v>46</v>
      </c>
      <c r="C296" s="25" t="s">
        <v>43</v>
      </c>
      <c r="D296" s="25" t="s">
        <v>26</v>
      </c>
      <c r="E296" s="25" t="s">
        <v>18</v>
      </c>
      <c r="F296" s="25" t="s">
        <v>19</v>
      </c>
      <c r="G296" s="25" t="s">
        <v>23</v>
      </c>
      <c r="H296" s="20">
        <v>7629</v>
      </c>
      <c r="I296" s="6">
        <v>48</v>
      </c>
      <c r="J296" s="132" t="str">
        <f>(Base!$F296&amp;"-"&amp;Base!$G296)</f>
        <v>Sem investimento-Sem conta</v>
      </c>
    </row>
    <row r="297" spans="1:10" x14ac:dyDescent="0.25">
      <c r="A297" s="5">
        <v>1</v>
      </c>
      <c r="B297" s="8">
        <v>26</v>
      </c>
      <c r="C297" s="24" t="s">
        <v>44</v>
      </c>
      <c r="D297" s="24" t="s">
        <v>17</v>
      </c>
      <c r="E297" s="24" t="s">
        <v>18</v>
      </c>
      <c r="F297" s="24" t="s">
        <v>20</v>
      </c>
      <c r="G297" s="24" t="s">
        <v>21</v>
      </c>
      <c r="H297" s="19">
        <v>9960</v>
      </c>
      <c r="I297" s="5">
        <v>48</v>
      </c>
      <c r="J297" s="132" t="str">
        <f>(Base!$F297&amp;"-"&amp;Base!$G297)</f>
        <v>Pouco-Moderado</v>
      </c>
    </row>
    <row r="298" spans="1:10" x14ac:dyDescent="0.25">
      <c r="A298" s="6">
        <v>0</v>
      </c>
      <c r="B298" s="9">
        <v>20</v>
      </c>
      <c r="C298" s="25" t="s">
        <v>44</v>
      </c>
      <c r="D298" s="25" t="s">
        <v>17</v>
      </c>
      <c r="E298" s="25" t="s">
        <v>27</v>
      </c>
      <c r="F298" s="25" t="s">
        <v>19</v>
      </c>
      <c r="G298" s="25" t="s">
        <v>23</v>
      </c>
      <c r="H298" s="20">
        <v>4675</v>
      </c>
      <c r="I298" s="6">
        <v>12</v>
      </c>
      <c r="J298" s="132" t="str">
        <f>(Base!$F298&amp;"-"&amp;Base!$G298)</f>
        <v>Sem investimento-Sem conta</v>
      </c>
    </row>
    <row r="299" spans="1:10" x14ac:dyDescent="0.25">
      <c r="A299" s="5">
        <v>0</v>
      </c>
      <c r="B299" s="8">
        <v>45</v>
      </c>
      <c r="C299" s="24" t="s">
        <v>43</v>
      </c>
      <c r="D299" s="24" t="s">
        <v>22</v>
      </c>
      <c r="E299" s="24" t="s">
        <v>18</v>
      </c>
      <c r="F299" s="24" t="s">
        <v>19</v>
      </c>
      <c r="G299" s="24" t="s">
        <v>23</v>
      </c>
      <c r="H299" s="19">
        <v>1287</v>
      </c>
      <c r="I299" s="5">
        <v>10</v>
      </c>
      <c r="J299" s="132" t="str">
        <f>(Base!$F299&amp;"-"&amp;Base!$G299)</f>
        <v>Sem investimento-Sem conta</v>
      </c>
    </row>
    <row r="300" spans="1:10" x14ac:dyDescent="0.25">
      <c r="A300" s="6">
        <v>0</v>
      </c>
      <c r="B300" s="9">
        <v>43</v>
      </c>
      <c r="C300" s="25" t="s">
        <v>43</v>
      </c>
      <c r="D300" s="25" t="s">
        <v>17</v>
      </c>
      <c r="E300" s="25" t="s">
        <v>18</v>
      </c>
      <c r="F300" s="25" t="s">
        <v>20</v>
      </c>
      <c r="G300" s="25" t="s">
        <v>23</v>
      </c>
      <c r="H300" s="20">
        <v>2515</v>
      </c>
      <c r="I300" s="6">
        <v>18</v>
      </c>
      <c r="J300" s="132" t="str">
        <f>(Base!$F300&amp;"-"&amp;Base!$G300)</f>
        <v>Pouco-Sem conta</v>
      </c>
    </row>
    <row r="301" spans="1:10" x14ac:dyDescent="0.25">
      <c r="A301" s="5">
        <v>0</v>
      </c>
      <c r="B301" s="8">
        <v>32</v>
      </c>
      <c r="C301" s="24" t="s">
        <v>43</v>
      </c>
      <c r="D301" s="24" t="s">
        <v>17</v>
      </c>
      <c r="E301" s="24" t="s">
        <v>18</v>
      </c>
      <c r="F301" s="24" t="s">
        <v>25</v>
      </c>
      <c r="G301" s="24" t="s">
        <v>21</v>
      </c>
      <c r="H301" s="19">
        <v>2745</v>
      </c>
      <c r="I301" s="5">
        <v>21</v>
      </c>
      <c r="J301" s="132" t="str">
        <f>(Base!$F301&amp;"-"&amp;Base!$G301)</f>
        <v>Alto-Moderado</v>
      </c>
    </row>
    <row r="302" spans="1:10" x14ac:dyDescent="0.25">
      <c r="A302" s="6">
        <v>0</v>
      </c>
      <c r="B302" s="9">
        <v>54</v>
      </c>
      <c r="C302" s="25" t="s">
        <v>44</v>
      </c>
      <c r="D302" s="25" t="s">
        <v>26</v>
      </c>
      <c r="E302" s="25" t="s">
        <v>18</v>
      </c>
      <c r="F302" s="25" t="s">
        <v>20</v>
      </c>
      <c r="G302" s="25" t="s">
        <v>23</v>
      </c>
      <c r="H302" s="20">
        <v>672</v>
      </c>
      <c r="I302" s="6">
        <v>6</v>
      </c>
      <c r="J302" s="132" t="str">
        <f>(Base!$F302&amp;"-"&amp;Base!$G302)</f>
        <v>Pouco-Sem conta</v>
      </c>
    </row>
    <row r="303" spans="1:10" x14ac:dyDescent="0.25">
      <c r="A303" s="5">
        <v>1</v>
      </c>
      <c r="B303" s="8">
        <v>42</v>
      </c>
      <c r="C303" s="24" t="s">
        <v>44</v>
      </c>
      <c r="D303" s="24" t="s">
        <v>17</v>
      </c>
      <c r="E303" s="24" t="s">
        <v>18</v>
      </c>
      <c r="F303" s="24" t="s">
        <v>20</v>
      </c>
      <c r="G303" s="24" t="s">
        <v>21</v>
      </c>
      <c r="H303" s="19">
        <v>3804</v>
      </c>
      <c r="I303" s="5">
        <v>36</v>
      </c>
      <c r="J303" s="132" t="str">
        <f>(Base!$F303&amp;"-"&amp;Base!$G303)</f>
        <v>Pouco-Moderado</v>
      </c>
    </row>
    <row r="304" spans="1:10" x14ac:dyDescent="0.25">
      <c r="A304" s="6">
        <v>1</v>
      </c>
      <c r="B304" s="9">
        <v>37</v>
      </c>
      <c r="C304" s="25" t="s">
        <v>43</v>
      </c>
      <c r="D304" s="25" t="s">
        <v>22</v>
      </c>
      <c r="E304" s="25" t="s">
        <v>18</v>
      </c>
      <c r="F304" s="25" t="s">
        <v>19</v>
      </c>
      <c r="G304" s="25" t="s">
        <v>25</v>
      </c>
      <c r="H304" s="20">
        <v>1344</v>
      </c>
      <c r="I304" s="6">
        <v>24</v>
      </c>
      <c r="J304" s="132" t="str">
        <f>(Base!$F304&amp;"-"&amp;Base!$G304)</f>
        <v>Sem investimento-Alto</v>
      </c>
    </row>
    <row r="305" spans="1:10" x14ac:dyDescent="0.25">
      <c r="A305" s="5">
        <v>0</v>
      </c>
      <c r="B305" s="8">
        <v>49</v>
      </c>
      <c r="C305" s="24" t="s">
        <v>43</v>
      </c>
      <c r="D305" s="24" t="s">
        <v>17</v>
      </c>
      <c r="E305" s="24" t="s">
        <v>18</v>
      </c>
      <c r="F305" s="24" t="s">
        <v>20</v>
      </c>
      <c r="G305" s="24" t="s">
        <v>20</v>
      </c>
      <c r="H305" s="19">
        <v>1038</v>
      </c>
      <c r="I305" s="5">
        <v>10</v>
      </c>
      <c r="J305" s="132" t="str">
        <f>(Base!$F305&amp;"-"&amp;Base!$G305)</f>
        <v>Pouco-Pouco</v>
      </c>
    </row>
    <row r="306" spans="1:10" x14ac:dyDescent="0.25">
      <c r="A306" s="6">
        <v>1</v>
      </c>
      <c r="B306" s="9">
        <v>44</v>
      </c>
      <c r="C306" s="25" t="s">
        <v>43</v>
      </c>
      <c r="D306" s="25" t="s">
        <v>17</v>
      </c>
      <c r="E306" s="25" t="s">
        <v>24</v>
      </c>
      <c r="F306" s="25" t="s">
        <v>25</v>
      </c>
      <c r="G306" s="25" t="s">
        <v>23</v>
      </c>
      <c r="H306" s="20">
        <v>10127</v>
      </c>
      <c r="I306" s="6">
        <v>48</v>
      </c>
      <c r="J306" s="132" t="str">
        <f>(Base!$F306&amp;"-"&amp;Base!$G306)</f>
        <v>Alto-Sem conta</v>
      </c>
    </row>
    <row r="307" spans="1:10" x14ac:dyDescent="0.25">
      <c r="A307" s="5">
        <v>0</v>
      </c>
      <c r="B307" s="8">
        <v>33</v>
      </c>
      <c r="C307" s="24" t="s">
        <v>43</v>
      </c>
      <c r="D307" s="24" t="s">
        <v>17</v>
      </c>
      <c r="E307" s="24" t="s">
        <v>18</v>
      </c>
      <c r="F307" s="24" t="s">
        <v>25</v>
      </c>
      <c r="G307" s="24" t="s">
        <v>23</v>
      </c>
      <c r="H307" s="19">
        <v>1543</v>
      </c>
      <c r="I307" s="5">
        <v>6</v>
      </c>
      <c r="J307" s="132" t="str">
        <f>(Base!$F307&amp;"-"&amp;Base!$G307)</f>
        <v>Alto-Sem conta</v>
      </c>
    </row>
    <row r="308" spans="1:10" x14ac:dyDescent="0.25">
      <c r="A308" s="6">
        <v>0</v>
      </c>
      <c r="B308" s="9">
        <v>24</v>
      </c>
      <c r="C308" s="25" t="s">
        <v>44</v>
      </c>
      <c r="D308" s="25" t="s">
        <v>22</v>
      </c>
      <c r="E308" s="25" t="s">
        <v>27</v>
      </c>
      <c r="F308" s="25" t="s">
        <v>19</v>
      </c>
      <c r="G308" s="25" t="s">
        <v>23</v>
      </c>
      <c r="H308" s="20">
        <v>4811</v>
      </c>
      <c r="I308" s="6">
        <v>30</v>
      </c>
      <c r="J308" s="132" t="str">
        <f>(Base!$F308&amp;"-"&amp;Base!$G308)</f>
        <v>Sem investimento-Sem conta</v>
      </c>
    </row>
    <row r="309" spans="1:10" x14ac:dyDescent="0.25">
      <c r="A309" s="5">
        <v>1</v>
      </c>
      <c r="B309" s="8">
        <v>33</v>
      </c>
      <c r="C309" s="24" t="s">
        <v>43</v>
      </c>
      <c r="D309" s="24" t="s">
        <v>22</v>
      </c>
      <c r="E309" s="24" t="s">
        <v>18</v>
      </c>
      <c r="F309" s="24" t="s">
        <v>21</v>
      </c>
      <c r="G309" s="24" t="s">
        <v>20</v>
      </c>
      <c r="H309" s="19">
        <v>727</v>
      </c>
      <c r="I309" s="5">
        <v>12</v>
      </c>
      <c r="J309" s="132" t="str">
        <f>(Base!$F309&amp;"-"&amp;Base!$G309)</f>
        <v>Moderado-Pouco</v>
      </c>
    </row>
    <row r="310" spans="1:10" x14ac:dyDescent="0.25">
      <c r="A310" s="6">
        <v>1</v>
      </c>
      <c r="B310" s="9">
        <v>24</v>
      </c>
      <c r="C310" s="25" t="s">
        <v>44</v>
      </c>
      <c r="D310" s="25" t="s">
        <v>17</v>
      </c>
      <c r="E310" s="25" t="s">
        <v>18</v>
      </c>
      <c r="F310" s="25" t="s">
        <v>20</v>
      </c>
      <c r="G310" s="25" t="s">
        <v>21</v>
      </c>
      <c r="H310" s="20">
        <v>1237</v>
      </c>
      <c r="I310" s="6">
        <v>8</v>
      </c>
      <c r="J310" s="132" t="str">
        <f>(Base!$F310&amp;"-"&amp;Base!$G310)</f>
        <v>Pouco-Moderado</v>
      </c>
    </row>
    <row r="311" spans="1:10" x14ac:dyDescent="0.25">
      <c r="A311" s="5">
        <v>0</v>
      </c>
      <c r="B311" s="8">
        <v>22</v>
      </c>
      <c r="C311" s="24" t="s">
        <v>43</v>
      </c>
      <c r="D311" s="24" t="s">
        <v>22</v>
      </c>
      <c r="E311" s="24" t="s">
        <v>27</v>
      </c>
      <c r="F311" s="24" t="s">
        <v>20</v>
      </c>
      <c r="G311" s="24" t="s">
        <v>21</v>
      </c>
      <c r="H311" s="19">
        <v>276</v>
      </c>
      <c r="I311" s="5">
        <v>9</v>
      </c>
      <c r="J311" s="132" t="str">
        <f>(Base!$F311&amp;"-"&amp;Base!$G311)</f>
        <v>Pouco-Moderado</v>
      </c>
    </row>
    <row r="312" spans="1:10" x14ac:dyDescent="0.25">
      <c r="A312" s="6">
        <v>0</v>
      </c>
      <c r="B312" s="9">
        <v>40</v>
      </c>
      <c r="C312" s="25" t="s">
        <v>43</v>
      </c>
      <c r="D312" s="25" t="s">
        <v>26</v>
      </c>
      <c r="E312" s="25" t="s">
        <v>24</v>
      </c>
      <c r="F312" s="25" t="s">
        <v>19</v>
      </c>
      <c r="G312" s="25" t="s">
        <v>25</v>
      </c>
      <c r="H312" s="20">
        <v>5381</v>
      </c>
      <c r="I312" s="6">
        <v>48</v>
      </c>
      <c r="J312" s="132" t="str">
        <f>(Base!$F312&amp;"-"&amp;Base!$G312)</f>
        <v>Sem investimento-Alto</v>
      </c>
    </row>
    <row r="313" spans="1:10" x14ac:dyDescent="0.25">
      <c r="A313" s="5">
        <v>0</v>
      </c>
      <c r="B313" s="8">
        <v>25</v>
      </c>
      <c r="C313" s="24" t="s">
        <v>43</v>
      </c>
      <c r="D313" s="24" t="s">
        <v>17</v>
      </c>
      <c r="E313" s="24" t="s">
        <v>18</v>
      </c>
      <c r="F313" s="24" t="s">
        <v>21</v>
      </c>
      <c r="G313" s="24" t="s">
        <v>23</v>
      </c>
      <c r="H313" s="19">
        <v>5511</v>
      </c>
      <c r="I313" s="5">
        <v>24</v>
      </c>
      <c r="J313" s="132" t="str">
        <f>(Base!$F313&amp;"-"&amp;Base!$G313)</f>
        <v>Moderado-Sem conta</v>
      </c>
    </row>
    <row r="314" spans="1:10" x14ac:dyDescent="0.25">
      <c r="A314" s="6">
        <v>0</v>
      </c>
      <c r="B314" s="9">
        <v>26</v>
      </c>
      <c r="C314" s="25" t="s">
        <v>44</v>
      </c>
      <c r="D314" s="25" t="s">
        <v>17</v>
      </c>
      <c r="E314" s="25" t="s">
        <v>18</v>
      </c>
      <c r="F314" s="25" t="s">
        <v>20</v>
      </c>
      <c r="G314" s="25" t="s">
        <v>25</v>
      </c>
      <c r="H314" s="20">
        <v>3749</v>
      </c>
      <c r="I314" s="6">
        <v>24</v>
      </c>
      <c r="J314" s="132" t="str">
        <f>(Base!$F314&amp;"-"&amp;Base!$G314)</f>
        <v>Pouco-Alto</v>
      </c>
    </row>
    <row r="315" spans="1:10" x14ac:dyDescent="0.25">
      <c r="A315" s="5">
        <v>1</v>
      </c>
      <c r="B315" s="8">
        <v>25</v>
      </c>
      <c r="C315" s="24" t="s">
        <v>43</v>
      </c>
      <c r="D315" s="24" t="s">
        <v>22</v>
      </c>
      <c r="E315" s="24" t="s">
        <v>18</v>
      </c>
      <c r="F315" s="24" t="s">
        <v>20</v>
      </c>
      <c r="G315" s="24" t="s">
        <v>21</v>
      </c>
      <c r="H315" s="19">
        <v>685</v>
      </c>
      <c r="I315" s="5">
        <v>12</v>
      </c>
      <c r="J315" s="132" t="str">
        <f>(Base!$F315&amp;"-"&amp;Base!$G315)</f>
        <v>Pouco-Moderado</v>
      </c>
    </row>
    <row r="316" spans="1:10" x14ac:dyDescent="0.25">
      <c r="A316" s="6">
        <v>0</v>
      </c>
      <c r="B316" s="9">
        <v>29</v>
      </c>
      <c r="C316" s="25" t="s">
        <v>43</v>
      </c>
      <c r="D316" s="25" t="s">
        <v>22</v>
      </c>
      <c r="E316" s="25" t="s">
        <v>18</v>
      </c>
      <c r="F316" s="25" t="s">
        <v>19</v>
      </c>
      <c r="G316" s="25" t="s">
        <v>25</v>
      </c>
      <c r="H316" s="20">
        <v>1494</v>
      </c>
      <c r="I316" s="6">
        <v>4</v>
      </c>
      <c r="J316" s="132" t="str">
        <f>(Base!$F316&amp;"-"&amp;Base!$G316)</f>
        <v>Sem investimento-Alto</v>
      </c>
    </row>
    <row r="317" spans="1:10" x14ac:dyDescent="0.25">
      <c r="A317" s="5">
        <v>1</v>
      </c>
      <c r="B317" s="8">
        <v>31</v>
      </c>
      <c r="C317" s="24" t="s">
        <v>43</v>
      </c>
      <c r="D317" s="24" t="s">
        <v>17</v>
      </c>
      <c r="E317" s="24" t="s">
        <v>18</v>
      </c>
      <c r="F317" s="24" t="s">
        <v>20</v>
      </c>
      <c r="G317" s="24" t="s">
        <v>20</v>
      </c>
      <c r="H317" s="19">
        <v>2746</v>
      </c>
      <c r="I317" s="5">
        <v>36</v>
      </c>
      <c r="J317" s="132" t="str">
        <f>(Base!$F317&amp;"-"&amp;Base!$G317)</f>
        <v>Pouco-Pouco</v>
      </c>
    </row>
    <row r="318" spans="1:10" x14ac:dyDescent="0.25">
      <c r="A318" s="6">
        <v>0</v>
      </c>
      <c r="B318" s="9">
        <v>38</v>
      </c>
      <c r="C318" s="25" t="s">
        <v>43</v>
      </c>
      <c r="D318" s="25" t="s">
        <v>22</v>
      </c>
      <c r="E318" s="25" t="s">
        <v>18</v>
      </c>
      <c r="F318" s="25" t="s">
        <v>20</v>
      </c>
      <c r="G318" s="25" t="s">
        <v>20</v>
      </c>
      <c r="H318" s="20">
        <v>708</v>
      </c>
      <c r="I318" s="6">
        <v>12</v>
      </c>
      <c r="J318" s="132" t="str">
        <f>(Base!$F318&amp;"-"&amp;Base!$G318)</f>
        <v>Pouco-Pouco</v>
      </c>
    </row>
    <row r="319" spans="1:10" x14ac:dyDescent="0.25">
      <c r="A319" s="5">
        <v>0</v>
      </c>
      <c r="B319" s="8">
        <v>48</v>
      </c>
      <c r="C319" s="24" t="s">
        <v>44</v>
      </c>
      <c r="D319" s="24" t="s">
        <v>22</v>
      </c>
      <c r="E319" s="24" t="s">
        <v>18</v>
      </c>
      <c r="F319" s="24" t="s">
        <v>19</v>
      </c>
      <c r="G319" s="24" t="s">
        <v>25</v>
      </c>
      <c r="H319" s="19">
        <v>4351</v>
      </c>
      <c r="I319" s="5">
        <v>24</v>
      </c>
      <c r="J319" s="132" t="str">
        <f>(Base!$F319&amp;"-"&amp;Base!$G319)</f>
        <v>Sem investimento-Alto</v>
      </c>
    </row>
    <row r="320" spans="1:10" x14ac:dyDescent="0.25">
      <c r="A320" s="6">
        <v>0</v>
      </c>
      <c r="B320" s="9">
        <v>32</v>
      </c>
      <c r="C320" s="25" t="s">
        <v>43</v>
      </c>
      <c r="D320" s="25" t="s">
        <v>17</v>
      </c>
      <c r="E320" s="25" t="s">
        <v>18</v>
      </c>
      <c r="F320" s="25" t="s">
        <v>20</v>
      </c>
      <c r="G320" s="25" t="s">
        <v>23</v>
      </c>
      <c r="H320" s="20">
        <v>701</v>
      </c>
      <c r="I320" s="6">
        <v>12</v>
      </c>
      <c r="J320" s="132" t="str">
        <f>(Base!$F320&amp;"-"&amp;Base!$G320)</f>
        <v>Pouco-Sem conta</v>
      </c>
    </row>
    <row r="321" spans="1:10" x14ac:dyDescent="0.25">
      <c r="A321" s="5">
        <v>0</v>
      </c>
      <c r="B321" s="8">
        <v>27</v>
      </c>
      <c r="C321" s="24" t="s">
        <v>44</v>
      </c>
      <c r="D321" s="24" t="s">
        <v>22</v>
      </c>
      <c r="E321" s="24" t="s">
        <v>18</v>
      </c>
      <c r="F321" s="24" t="s">
        <v>20</v>
      </c>
      <c r="G321" s="24" t="s">
        <v>20</v>
      </c>
      <c r="H321" s="19">
        <v>3643</v>
      </c>
      <c r="I321" s="5">
        <v>15</v>
      </c>
      <c r="J321" s="132" t="str">
        <f>(Base!$F321&amp;"-"&amp;Base!$G321)</f>
        <v>Pouco-Pouco</v>
      </c>
    </row>
    <row r="322" spans="1:10" x14ac:dyDescent="0.25">
      <c r="A322" s="6">
        <v>1</v>
      </c>
      <c r="B322" s="9">
        <v>28</v>
      </c>
      <c r="C322" s="25" t="s">
        <v>43</v>
      </c>
      <c r="D322" s="25" t="s">
        <v>26</v>
      </c>
      <c r="E322" s="25" t="s">
        <v>18</v>
      </c>
      <c r="F322" s="25" t="s">
        <v>20</v>
      </c>
      <c r="G322" s="25" t="s">
        <v>21</v>
      </c>
      <c r="H322" s="20">
        <v>4249</v>
      </c>
      <c r="I322" s="6">
        <v>30</v>
      </c>
      <c r="J322" s="132" t="str">
        <f>(Base!$F322&amp;"-"&amp;Base!$G322)</f>
        <v>Pouco-Moderado</v>
      </c>
    </row>
    <row r="323" spans="1:10" x14ac:dyDescent="0.25">
      <c r="A323" s="5">
        <v>1</v>
      </c>
      <c r="B323" s="8">
        <v>32</v>
      </c>
      <c r="C323" s="24" t="s">
        <v>43</v>
      </c>
      <c r="D323" s="24" t="s">
        <v>17</v>
      </c>
      <c r="E323" s="24" t="s">
        <v>18</v>
      </c>
      <c r="F323" s="24" t="s">
        <v>20</v>
      </c>
      <c r="G323" s="24" t="s">
        <v>20</v>
      </c>
      <c r="H323" s="19">
        <v>1938</v>
      </c>
      <c r="I323" s="5">
        <v>24</v>
      </c>
      <c r="J323" s="132" t="str">
        <f>(Base!$F323&amp;"-"&amp;Base!$G323)</f>
        <v>Pouco-Pouco</v>
      </c>
    </row>
    <row r="324" spans="1:10" x14ac:dyDescent="0.25">
      <c r="A324" s="6">
        <v>0</v>
      </c>
      <c r="B324" s="9">
        <v>34</v>
      </c>
      <c r="C324" s="25" t="s">
        <v>43</v>
      </c>
      <c r="D324" s="25" t="s">
        <v>26</v>
      </c>
      <c r="E324" s="25" t="s">
        <v>24</v>
      </c>
      <c r="F324" s="25" t="s">
        <v>20</v>
      </c>
      <c r="G324" s="25" t="s">
        <v>20</v>
      </c>
      <c r="H324" s="20">
        <v>2910</v>
      </c>
      <c r="I324" s="6">
        <v>24</v>
      </c>
      <c r="J324" s="132" t="str">
        <f>(Base!$F324&amp;"-"&amp;Base!$G324)</f>
        <v>Pouco-Pouco</v>
      </c>
    </row>
    <row r="325" spans="1:10" x14ac:dyDescent="0.25">
      <c r="A325" s="5">
        <v>0</v>
      </c>
      <c r="B325" s="8">
        <v>28</v>
      </c>
      <c r="C325" s="24" t="s">
        <v>43</v>
      </c>
      <c r="D325" s="24" t="s">
        <v>17</v>
      </c>
      <c r="E325" s="24" t="s">
        <v>18</v>
      </c>
      <c r="F325" s="24" t="s">
        <v>25</v>
      </c>
      <c r="G325" s="24" t="s">
        <v>20</v>
      </c>
      <c r="H325" s="19">
        <v>2659</v>
      </c>
      <c r="I325" s="5">
        <v>18</v>
      </c>
      <c r="J325" s="132" t="str">
        <f>(Base!$F325&amp;"-"&amp;Base!$G325)</f>
        <v>Alto-Pouco</v>
      </c>
    </row>
    <row r="326" spans="1:10" x14ac:dyDescent="0.25">
      <c r="A326" s="6">
        <v>0</v>
      </c>
      <c r="B326" s="9">
        <v>36</v>
      </c>
      <c r="C326" s="25" t="s">
        <v>44</v>
      </c>
      <c r="D326" s="25" t="s">
        <v>17</v>
      </c>
      <c r="E326" s="25" t="s">
        <v>18</v>
      </c>
      <c r="F326" s="25" t="s">
        <v>20</v>
      </c>
      <c r="G326" s="25" t="s">
        <v>23</v>
      </c>
      <c r="H326" s="20">
        <v>1028</v>
      </c>
      <c r="I326" s="6">
        <v>18</v>
      </c>
      <c r="J326" s="132" t="str">
        <f>(Base!$F326&amp;"-"&amp;Base!$G326)</f>
        <v>Pouco-Sem conta</v>
      </c>
    </row>
    <row r="327" spans="1:10" x14ac:dyDescent="0.25">
      <c r="A327" s="5">
        <v>0</v>
      </c>
      <c r="B327" s="8">
        <v>39</v>
      </c>
      <c r="C327" s="24" t="s">
        <v>43</v>
      </c>
      <c r="D327" s="24" t="s">
        <v>22</v>
      </c>
      <c r="E327" s="24" t="s">
        <v>18</v>
      </c>
      <c r="F327" s="24" t="s">
        <v>20</v>
      </c>
      <c r="G327" s="24" t="s">
        <v>20</v>
      </c>
      <c r="H327" s="19">
        <v>3398</v>
      </c>
      <c r="I327" s="5">
        <v>8</v>
      </c>
      <c r="J327" s="132" t="str">
        <f>(Base!$F327&amp;"-"&amp;Base!$G327)</f>
        <v>Pouco-Pouco</v>
      </c>
    </row>
    <row r="328" spans="1:10" x14ac:dyDescent="0.25">
      <c r="A328" s="6">
        <v>0</v>
      </c>
      <c r="B328" s="9">
        <v>49</v>
      </c>
      <c r="C328" s="25" t="s">
        <v>43</v>
      </c>
      <c r="D328" s="25" t="s">
        <v>17</v>
      </c>
      <c r="E328" s="25" t="s">
        <v>27</v>
      </c>
      <c r="F328" s="25" t="s">
        <v>19</v>
      </c>
      <c r="G328" s="25" t="s">
        <v>23</v>
      </c>
      <c r="H328" s="20">
        <v>5801</v>
      </c>
      <c r="I328" s="6">
        <v>12</v>
      </c>
      <c r="J328" s="132" t="str">
        <f>(Base!$F328&amp;"-"&amp;Base!$G328)</f>
        <v>Sem investimento-Sem conta</v>
      </c>
    </row>
    <row r="329" spans="1:10" x14ac:dyDescent="0.25">
      <c r="A329" s="5">
        <v>0</v>
      </c>
      <c r="B329" s="8">
        <v>34</v>
      </c>
      <c r="C329" s="24" t="s">
        <v>44</v>
      </c>
      <c r="D329" s="24" t="s">
        <v>17</v>
      </c>
      <c r="E329" s="24" t="s">
        <v>18</v>
      </c>
      <c r="F329" s="24" t="s">
        <v>25</v>
      </c>
      <c r="G329" s="24" t="s">
        <v>23</v>
      </c>
      <c r="H329" s="19">
        <v>1525</v>
      </c>
      <c r="I329" s="5">
        <v>24</v>
      </c>
      <c r="J329" s="132" t="str">
        <f>(Base!$F329&amp;"-"&amp;Base!$G329)</f>
        <v>Alto-Sem conta</v>
      </c>
    </row>
    <row r="330" spans="1:10" x14ac:dyDescent="0.25">
      <c r="A330" s="6">
        <v>0</v>
      </c>
      <c r="B330" s="9">
        <v>31</v>
      </c>
      <c r="C330" s="25" t="s">
        <v>43</v>
      </c>
      <c r="D330" s="25" t="s">
        <v>17</v>
      </c>
      <c r="E330" s="25" t="s">
        <v>18</v>
      </c>
      <c r="F330" s="25" t="s">
        <v>20</v>
      </c>
      <c r="G330" s="25" t="s">
        <v>25</v>
      </c>
      <c r="H330" s="20">
        <v>4473</v>
      </c>
      <c r="I330" s="6">
        <v>36</v>
      </c>
      <c r="J330" s="132" t="str">
        <f>(Base!$F330&amp;"-"&amp;Base!$G330)</f>
        <v>Pouco-Alto</v>
      </c>
    </row>
    <row r="331" spans="1:10" x14ac:dyDescent="0.25">
      <c r="A331" s="5">
        <v>0</v>
      </c>
      <c r="B331" s="8">
        <v>28</v>
      </c>
      <c r="C331" s="24" t="s">
        <v>43</v>
      </c>
      <c r="D331" s="24" t="s">
        <v>17</v>
      </c>
      <c r="E331" s="24" t="s">
        <v>18</v>
      </c>
      <c r="F331" s="24" t="s">
        <v>20</v>
      </c>
      <c r="G331" s="24" t="s">
        <v>21</v>
      </c>
      <c r="H331" s="19">
        <v>1068</v>
      </c>
      <c r="I331" s="5">
        <v>6</v>
      </c>
      <c r="J331" s="132" t="str">
        <f>(Base!$F331&amp;"-"&amp;Base!$G331)</f>
        <v>Pouco-Moderado</v>
      </c>
    </row>
    <row r="332" spans="1:10" x14ac:dyDescent="0.25">
      <c r="A332" s="6">
        <v>0</v>
      </c>
      <c r="B332" s="9">
        <v>75</v>
      </c>
      <c r="C332" s="25" t="s">
        <v>43</v>
      </c>
      <c r="D332" s="25" t="s">
        <v>26</v>
      </c>
      <c r="E332" s="25" t="s">
        <v>24</v>
      </c>
      <c r="F332" s="25" t="s">
        <v>20</v>
      </c>
      <c r="G332" s="25" t="s">
        <v>20</v>
      </c>
      <c r="H332" s="20">
        <v>6615</v>
      </c>
      <c r="I332" s="6">
        <v>24</v>
      </c>
      <c r="J332" s="132" t="str">
        <f>(Base!$F332&amp;"-"&amp;Base!$G332)</f>
        <v>Pouco-Pouco</v>
      </c>
    </row>
    <row r="333" spans="1:10" x14ac:dyDescent="0.25">
      <c r="A333" s="5">
        <v>1</v>
      </c>
      <c r="B333" s="8">
        <v>30</v>
      </c>
      <c r="C333" s="24" t="s">
        <v>44</v>
      </c>
      <c r="D333" s="24" t="s">
        <v>17</v>
      </c>
      <c r="E333" s="24" t="s">
        <v>18</v>
      </c>
      <c r="F333" s="24" t="s">
        <v>21</v>
      </c>
      <c r="G333" s="24" t="s">
        <v>23</v>
      </c>
      <c r="H333" s="19">
        <v>1864</v>
      </c>
      <c r="I333" s="5">
        <v>18</v>
      </c>
      <c r="J333" s="132" t="str">
        <f>(Base!$F333&amp;"-"&amp;Base!$G333)</f>
        <v>Moderado-Sem conta</v>
      </c>
    </row>
    <row r="334" spans="1:10" x14ac:dyDescent="0.25">
      <c r="A334" s="6">
        <v>1</v>
      </c>
      <c r="B334" s="9">
        <v>24</v>
      </c>
      <c r="C334" s="25" t="s">
        <v>44</v>
      </c>
      <c r="D334" s="25" t="s">
        <v>26</v>
      </c>
      <c r="E334" s="25" t="s">
        <v>18</v>
      </c>
      <c r="F334" s="25" t="s">
        <v>21</v>
      </c>
      <c r="G334" s="25" t="s">
        <v>21</v>
      </c>
      <c r="H334" s="20">
        <v>7408</v>
      </c>
      <c r="I334" s="6">
        <v>60</v>
      </c>
      <c r="J334" s="132" t="str">
        <f>(Base!$F334&amp;"-"&amp;Base!$G334)</f>
        <v>Moderado-Moderado</v>
      </c>
    </row>
    <row r="335" spans="1:10" x14ac:dyDescent="0.25">
      <c r="A335" s="5">
        <v>1</v>
      </c>
      <c r="B335" s="8">
        <v>24</v>
      </c>
      <c r="C335" s="24" t="s">
        <v>44</v>
      </c>
      <c r="D335" s="24" t="s">
        <v>22</v>
      </c>
      <c r="E335" s="24" t="s">
        <v>27</v>
      </c>
      <c r="F335" s="24" t="s">
        <v>21</v>
      </c>
      <c r="G335" s="24" t="s">
        <v>23</v>
      </c>
      <c r="H335" s="19">
        <v>11590</v>
      </c>
      <c r="I335" s="5">
        <v>48</v>
      </c>
      <c r="J335" s="132" t="str">
        <f>(Base!$F335&amp;"-"&amp;Base!$G335)</f>
        <v>Moderado-Sem conta</v>
      </c>
    </row>
    <row r="336" spans="1:10" x14ac:dyDescent="0.25">
      <c r="A336" s="6">
        <v>1</v>
      </c>
      <c r="B336" s="9">
        <v>23</v>
      </c>
      <c r="C336" s="25" t="s">
        <v>43</v>
      </c>
      <c r="D336" s="25" t="s">
        <v>17</v>
      </c>
      <c r="E336" s="25" t="s">
        <v>27</v>
      </c>
      <c r="F336" s="25" t="s">
        <v>20</v>
      </c>
      <c r="G336" s="25" t="s">
        <v>20</v>
      </c>
      <c r="H336" s="20">
        <v>4110</v>
      </c>
      <c r="I336" s="6">
        <v>24</v>
      </c>
      <c r="J336" s="132" t="str">
        <f>(Base!$F336&amp;"-"&amp;Base!$G336)</f>
        <v>Pouco-Pouco</v>
      </c>
    </row>
    <row r="337" spans="1:10" x14ac:dyDescent="0.25">
      <c r="A337" s="5">
        <v>1</v>
      </c>
      <c r="B337" s="8">
        <v>44</v>
      </c>
      <c r="C337" s="24" t="s">
        <v>43</v>
      </c>
      <c r="D337" s="24" t="s">
        <v>26</v>
      </c>
      <c r="E337" s="24" t="s">
        <v>27</v>
      </c>
      <c r="F337" s="24" t="s">
        <v>20</v>
      </c>
      <c r="G337" s="24" t="s">
        <v>20</v>
      </c>
      <c r="H337" s="19">
        <v>3384</v>
      </c>
      <c r="I337" s="5">
        <v>6</v>
      </c>
      <c r="J337" s="132" t="str">
        <f>(Base!$F337&amp;"-"&amp;Base!$G337)</f>
        <v>Pouco-Pouco</v>
      </c>
    </row>
    <row r="338" spans="1:10" x14ac:dyDescent="0.25">
      <c r="A338" s="6">
        <v>0</v>
      </c>
      <c r="B338" s="9">
        <v>23</v>
      </c>
      <c r="C338" s="25" t="s">
        <v>44</v>
      </c>
      <c r="D338" s="25" t="s">
        <v>22</v>
      </c>
      <c r="E338" s="25" t="s">
        <v>18</v>
      </c>
      <c r="F338" s="25" t="s">
        <v>20</v>
      </c>
      <c r="G338" s="25" t="s">
        <v>21</v>
      </c>
      <c r="H338" s="20">
        <v>2101</v>
      </c>
      <c r="I338" s="6">
        <v>13</v>
      </c>
      <c r="J338" s="132" t="str">
        <f>(Base!$F338&amp;"-"&amp;Base!$G338)</f>
        <v>Pouco-Moderado</v>
      </c>
    </row>
    <row r="339" spans="1:10" x14ac:dyDescent="0.25">
      <c r="A339" s="5">
        <v>1</v>
      </c>
      <c r="B339" s="8">
        <v>24</v>
      </c>
      <c r="C339" s="24" t="s">
        <v>44</v>
      </c>
      <c r="D339" s="24" t="s">
        <v>17</v>
      </c>
      <c r="E339" s="24" t="s">
        <v>27</v>
      </c>
      <c r="F339" s="24" t="s">
        <v>19</v>
      </c>
      <c r="G339" s="24" t="s">
        <v>20</v>
      </c>
      <c r="H339" s="19">
        <v>1275</v>
      </c>
      <c r="I339" s="5">
        <v>15</v>
      </c>
      <c r="J339" s="132" t="str">
        <f>(Base!$F339&amp;"-"&amp;Base!$G339)</f>
        <v>Sem investimento-Pouco</v>
      </c>
    </row>
    <row r="340" spans="1:10" x14ac:dyDescent="0.25">
      <c r="A340" s="6">
        <v>0</v>
      </c>
      <c r="B340" s="9">
        <v>28</v>
      </c>
      <c r="C340" s="25" t="s">
        <v>43</v>
      </c>
      <c r="D340" s="25" t="s">
        <v>17</v>
      </c>
      <c r="E340" s="25" t="s">
        <v>18</v>
      </c>
      <c r="F340" s="25" t="s">
        <v>20</v>
      </c>
      <c r="G340" s="25" t="s">
        <v>20</v>
      </c>
      <c r="H340" s="20">
        <v>4169</v>
      </c>
      <c r="I340" s="6">
        <v>24</v>
      </c>
      <c r="J340" s="132" t="str">
        <f>(Base!$F340&amp;"-"&amp;Base!$G340)</f>
        <v>Pouco-Pouco</v>
      </c>
    </row>
    <row r="341" spans="1:10" x14ac:dyDescent="0.25">
      <c r="A341" s="5">
        <v>0</v>
      </c>
      <c r="B341" s="8">
        <v>31</v>
      </c>
      <c r="C341" s="24" t="s">
        <v>43</v>
      </c>
      <c r="D341" s="24" t="s">
        <v>22</v>
      </c>
      <c r="E341" s="24" t="s">
        <v>18</v>
      </c>
      <c r="F341" s="24" t="s">
        <v>20</v>
      </c>
      <c r="G341" s="24" t="s">
        <v>21</v>
      </c>
      <c r="H341" s="19">
        <v>1521</v>
      </c>
      <c r="I341" s="5">
        <v>10</v>
      </c>
      <c r="J341" s="132" t="str">
        <f>(Base!$F341&amp;"-"&amp;Base!$G341)</f>
        <v>Pouco-Moderado</v>
      </c>
    </row>
    <row r="342" spans="1:10" x14ac:dyDescent="0.25">
      <c r="A342" s="6">
        <v>0</v>
      </c>
      <c r="B342" s="9">
        <v>24</v>
      </c>
      <c r="C342" s="25" t="s">
        <v>44</v>
      </c>
      <c r="D342" s="25" t="s">
        <v>17</v>
      </c>
      <c r="E342" s="25" t="s">
        <v>24</v>
      </c>
      <c r="F342" s="25" t="s">
        <v>20</v>
      </c>
      <c r="G342" s="25" t="s">
        <v>21</v>
      </c>
      <c r="H342" s="20">
        <v>5743</v>
      </c>
      <c r="I342" s="6">
        <v>24</v>
      </c>
      <c r="J342" s="132" t="str">
        <f>(Base!$F342&amp;"-"&amp;Base!$G342)</f>
        <v>Pouco-Moderado</v>
      </c>
    </row>
    <row r="343" spans="1:10" x14ac:dyDescent="0.25">
      <c r="A343" s="5">
        <v>0</v>
      </c>
      <c r="B343" s="8">
        <v>26</v>
      </c>
      <c r="C343" s="24" t="s">
        <v>44</v>
      </c>
      <c r="D343" s="24" t="s">
        <v>22</v>
      </c>
      <c r="E343" s="24" t="s">
        <v>27</v>
      </c>
      <c r="F343" s="24" t="s">
        <v>20</v>
      </c>
      <c r="G343" s="24" t="s">
        <v>20</v>
      </c>
      <c r="H343" s="19">
        <v>3599</v>
      </c>
      <c r="I343" s="5">
        <v>21</v>
      </c>
      <c r="J343" s="132" t="str">
        <f>(Base!$F343&amp;"-"&amp;Base!$G343)</f>
        <v>Pouco-Pouco</v>
      </c>
    </row>
    <row r="344" spans="1:10" x14ac:dyDescent="0.25">
      <c r="A344" s="6">
        <v>0</v>
      </c>
      <c r="B344" s="9">
        <v>25</v>
      </c>
      <c r="C344" s="25" t="s">
        <v>43</v>
      </c>
      <c r="D344" s="25" t="s">
        <v>17</v>
      </c>
      <c r="E344" s="25" t="s">
        <v>27</v>
      </c>
      <c r="F344" s="25" t="s">
        <v>25</v>
      </c>
      <c r="G344" s="25" t="s">
        <v>21</v>
      </c>
      <c r="H344" s="20">
        <v>3213</v>
      </c>
      <c r="I344" s="6">
        <v>18</v>
      </c>
      <c r="J344" s="132" t="str">
        <f>(Base!$F344&amp;"-"&amp;Base!$G344)</f>
        <v>Alto-Moderado</v>
      </c>
    </row>
    <row r="345" spans="1:10" x14ac:dyDescent="0.25">
      <c r="A345" s="5">
        <v>0</v>
      </c>
      <c r="B345" s="8">
        <v>33</v>
      </c>
      <c r="C345" s="24" t="s">
        <v>43</v>
      </c>
      <c r="D345" s="24" t="s">
        <v>26</v>
      </c>
      <c r="E345" s="24" t="s">
        <v>18</v>
      </c>
      <c r="F345" s="24" t="s">
        <v>20</v>
      </c>
      <c r="G345" s="24" t="s">
        <v>21</v>
      </c>
      <c r="H345" s="19">
        <v>4439</v>
      </c>
      <c r="I345" s="5">
        <v>18</v>
      </c>
      <c r="J345" s="132" t="str">
        <f>(Base!$F345&amp;"-"&amp;Base!$G345)</f>
        <v>Pouco-Moderado</v>
      </c>
    </row>
    <row r="346" spans="1:10" x14ac:dyDescent="0.25">
      <c r="A346" s="6">
        <v>0</v>
      </c>
      <c r="B346" s="9">
        <v>37</v>
      </c>
      <c r="C346" s="25" t="s">
        <v>43</v>
      </c>
      <c r="D346" s="25" t="s">
        <v>22</v>
      </c>
      <c r="E346" s="25" t="s">
        <v>18</v>
      </c>
      <c r="F346" s="25" t="s">
        <v>20</v>
      </c>
      <c r="G346" s="25" t="s">
        <v>25</v>
      </c>
      <c r="H346" s="20">
        <v>3949</v>
      </c>
      <c r="I346" s="6">
        <v>10</v>
      </c>
      <c r="J346" s="132" t="str">
        <f>(Base!$F346&amp;"-"&amp;Base!$G346)</f>
        <v>Pouco-Alto</v>
      </c>
    </row>
    <row r="347" spans="1:10" x14ac:dyDescent="0.25">
      <c r="A347" s="5">
        <v>0</v>
      </c>
      <c r="B347" s="8">
        <v>43</v>
      </c>
      <c r="C347" s="24" t="s">
        <v>44</v>
      </c>
      <c r="D347" s="24" t="s">
        <v>22</v>
      </c>
      <c r="E347" s="24" t="s">
        <v>18</v>
      </c>
      <c r="F347" s="24" t="s">
        <v>20</v>
      </c>
      <c r="G347" s="24" t="s">
        <v>23</v>
      </c>
      <c r="H347" s="19">
        <v>1459</v>
      </c>
      <c r="I347" s="5">
        <v>15</v>
      </c>
      <c r="J347" s="132" t="str">
        <f>(Base!$F347&amp;"-"&amp;Base!$G347)</f>
        <v>Pouco-Sem conta</v>
      </c>
    </row>
    <row r="348" spans="1:10" x14ac:dyDescent="0.25">
      <c r="A348" s="6">
        <v>0</v>
      </c>
      <c r="B348" s="9">
        <v>23</v>
      </c>
      <c r="C348" s="25" t="s">
        <v>43</v>
      </c>
      <c r="D348" s="25" t="s">
        <v>17</v>
      </c>
      <c r="E348" s="25" t="s">
        <v>18</v>
      </c>
      <c r="F348" s="25" t="s">
        <v>20</v>
      </c>
      <c r="G348" s="25" t="s">
        <v>21</v>
      </c>
      <c r="H348" s="20">
        <v>882</v>
      </c>
      <c r="I348" s="6">
        <v>13</v>
      </c>
      <c r="J348" s="132" t="str">
        <f>(Base!$F348&amp;"-"&amp;Base!$G348)</f>
        <v>Pouco-Moderado</v>
      </c>
    </row>
    <row r="349" spans="1:10" x14ac:dyDescent="0.25">
      <c r="A349" s="5">
        <v>0</v>
      </c>
      <c r="B349" s="8">
        <v>23</v>
      </c>
      <c r="C349" s="24" t="s">
        <v>44</v>
      </c>
      <c r="D349" s="24" t="s">
        <v>26</v>
      </c>
      <c r="E349" s="24" t="s">
        <v>27</v>
      </c>
      <c r="F349" s="24" t="s">
        <v>25</v>
      </c>
      <c r="G349" s="24" t="s">
        <v>21</v>
      </c>
      <c r="H349" s="19">
        <v>3758</v>
      </c>
      <c r="I349" s="5">
        <v>24</v>
      </c>
      <c r="J349" s="132" t="str">
        <f>(Base!$F349&amp;"-"&amp;Base!$G349)</f>
        <v>Alto-Moderado</v>
      </c>
    </row>
    <row r="350" spans="1:10" x14ac:dyDescent="0.25">
      <c r="A350" s="6">
        <v>0</v>
      </c>
      <c r="B350" s="9">
        <v>34</v>
      </c>
      <c r="C350" s="25" t="s">
        <v>43</v>
      </c>
      <c r="D350" s="25" t="s">
        <v>22</v>
      </c>
      <c r="E350" s="25" t="s">
        <v>18</v>
      </c>
      <c r="F350" s="25" t="s">
        <v>21</v>
      </c>
      <c r="G350" s="25" t="s">
        <v>23</v>
      </c>
      <c r="H350" s="20">
        <v>1743</v>
      </c>
      <c r="I350" s="6">
        <v>6</v>
      </c>
      <c r="J350" s="132" t="str">
        <f>(Base!$F350&amp;"-"&amp;Base!$G350)</f>
        <v>Moderado-Sem conta</v>
      </c>
    </row>
    <row r="351" spans="1:10" x14ac:dyDescent="0.25">
      <c r="A351" s="5">
        <v>1</v>
      </c>
      <c r="B351" s="8">
        <v>32</v>
      </c>
      <c r="C351" s="24" t="s">
        <v>43</v>
      </c>
      <c r="D351" s="24" t="s">
        <v>17</v>
      </c>
      <c r="E351" s="24" t="s">
        <v>24</v>
      </c>
      <c r="F351" s="24" t="s">
        <v>25</v>
      </c>
      <c r="G351" s="24" t="s">
        <v>21</v>
      </c>
      <c r="H351" s="19">
        <v>1136</v>
      </c>
      <c r="I351" s="5">
        <v>9</v>
      </c>
      <c r="J351" s="132" t="str">
        <f>(Base!$F351&amp;"-"&amp;Base!$G351)</f>
        <v>Alto-Moderado</v>
      </c>
    </row>
    <row r="352" spans="1:10" x14ac:dyDescent="0.25">
      <c r="A352" s="6">
        <v>0</v>
      </c>
      <c r="B352" s="9">
        <v>23</v>
      </c>
      <c r="C352" s="25" t="s">
        <v>44</v>
      </c>
      <c r="D352" s="25" t="s">
        <v>17</v>
      </c>
      <c r="E352" s="25" t="s">
        <v>27</v>
      </c>
      <c r="F352" s="25" t="s">
        <v>20</v>
      </c>
      <c r="G352" s="25" t="s">
        <v>23</v>
      </c>
      <c r="H352" s="20">
        <v>1236</v>
      </c>
      <c r="I352" s="6">
        <v>9</v>
      </c>
      <c r="J352" s="132" t="str">
        <f>(Base!$F352&amp;"-"&amp;Base!$G352)</f>
        <v>Pouco-Sem conta</v>
      </c>
    </row>
    <row r="353" spans="1:10" x14ac:dyDescent="0.25">
      <c r="A353" s="5">
        <v>1</v>
      </c>
      <c r="B353" s="8">
        <v>29</v>
      </c>
      <c r="C353" s="24" t="s">
        <v>44</v>
      </c>
      <c r="D353" s="24" t="s">
        <v>17</v>
      </c>
      <c r="E353" s="24" t="s">
        <v>18</v>
      </c>
      <c r="F353" s="24" t="s">
        <v>20</v>
      </c>
      <c r="G353" s="24" t="s">
        <v>21</v>
      </c>
      <c r="H353" s="19">
        <v>959</v>
      </c>
      <c r="I353" s="5">
        <v>9</v>
      </c>
      <c r="J353" s="132" t="str">
        <f>(Base!$F353&amp;"-"&amp;Base!$G353)</f>
        <v>Pouco-Moderado</v>
      </c>
    </row>
    <row r="354" spans="1:10" x14ac:dyDescent="0.25">
      <c r="A354" s="6">
        <v>0</v>
      </c>
      <c r="B354" s="9">
        <v>38</v>
      </c>
      <c r="C354" s="25" t="s">
        <v>43</v>
      </c>
      <c r="D354" s="25" t="s">
        <v>26</v>
      </c>
      <c r="E354" s="25" t="s">
        <v>18</v>
      </c>
      <c r="F354" s="25" t="s">
        <v>19</v>
      </c>
      <c r="G354" s="25" t="s">
        <v>23</v>
      </c>
      <c r="H354" s="20">
        <v>3229</v>
      </c>
      <c r="I354" s="6">
        <v>18</v>
      </c>
      <c r="J354" s="132" t="str">
        <f>(Base!$F354&amp;"-"&amp;Base!$G354)</f>
        <v>Sem investimento-Sem conta</v>
      </c>
    </row>
    <row r="355" spans="1:10" x14ac:dyDescent="0.25">
      <c r="A355" s="5">
        <v>1</v>
      </c>
      <c r="B355" s="8">
        <v>28</v>
      </c>
      <c r="C355" s="24" t="s">
        <v>43</v>
      </c>
      <c r="D355" s="24" t="s">
        <v>17</v>
      </c>
      <c r="E355" s="24" t="s">
        <v>27</v>
      </c>
      <c r="F355" s="24" t="s">
        <v>20</v>
      </c>
      <c r="G355" s="24" t="s">
        <v>20</v>
      </c>
      <c r="H355" s="19">
        <v>6199</v>
      </c>
      <c r="I355" s="5">
        <v>12</v>
      </c>
      <c r="J355" s="132" t="str">
        <f>(Base!$F355&amp;"-"&amp;Base!$G355)</f>
        <v>Pouco-Pouco</v>
      </c>
    </row>
    <row r="356" spans="1:10" x14ac:dyDescent="0.25">
      <c r="A356" s="6">
        <v>0</v>
      </c>
      <c r="B356" s="9">
        <v>46</v>
      </c>
      <c r="C356" s="25" t="s">
        <v>43</v>
      </c>
      <c r="D356" s="25" t="s">
        <v>17</v>
      </c>
      <c r="E356" s="25" t="s">
        <v>24</v>
      </c>
      <c r="F356" s="25" t="s">
        <v>25</v>
      </c>
      <c r="G356" s="25" t="s">
        <v>23</v>
      </c>
      <c r="H356" s="20">
        <v>727</v>
      </c>
      <c r="I356" s="6">
        <v>10</v>
      </c>
      <c r="J356" s="132" t="str">
        <f>(Base!$F356&amp;"-"&amp;Base!$G356)</f>
        <v>Alto-Sem conta</v>
      </c>
    </row>
    <row r="357" spans="1:10" x14ac:dyDescent="0.25">
      <c r="A357" s="5">
        <v>1</v>
      </c>
      <c r="B357" s="8">
        <v>23</v>
      </c>
      <c r="C357" s="24" t="s">
        <v>43</v>
      </c>
      <c r="D357" s="24" t="s">
        <v>22</v>
      </c>
      <c r="E357" s="24" t="s">
        <v>18</v>
      </c>
      <c r="F357" s="24" t="s">
        <v>20</v>
      </c>
      <c r="G357" s="24" t="s">
        <v>21</v>
      </c>
      <c r="H357" s="19">
        <v>1246</v>
      </c>
      <c r="I357" s="5">
        <v>24</v>
      </c>
      <c r="J357" s="132" t="str">
        <f>(Base!$F357&amp;"-"&amp;Base!$G357)</f>
        <v>Pouco-Moderado</v>
      </c>
    </row>
    <row r="358" spans="1:10" x14ac:dyDescent="0.25">
      <c r="A358" s="6">
        <v>0</v>
      </c>
      <c r="B358" s="9">
        <v>49</v>
      </c>
      <c r="C358" s="25" t="s">
        <v>43</v>
      </c>
      <c r="D358" s="25" t="s">
        <v>17</v>
      </c>
      <c r="E358" s="25" t="s">
        <v>18</v>
      </c>
      <c r="F358" s="25" t="s">
        <v>19</v>
      </c>
      <c r="G358" s="25" t="s">
        <v>23</v>
      </c>
      <c r="H358" s="20">
        <v>2331</v>
      </c>
      <c r="I358" s="6">
        <v>12</v>
      </c>
      <c r="J358" s="132" t="str">
        <f>(Base!$F358&amp;"-"&amp;Base!$G358)</f>
        <v>Sem investimento-Sem conta</v>
      </c>
    </row>
    <row r="359" spans="1:10" x14ac:dyDescent="0.25">
      <c r="A359" s="5">
        <v>1</v>
      </c>
      <c r="B359" s="8">
        <v>26</v>
      </c>
      <c r="C359" s="24" t="s">
        <v>43</v>
      </c>
      <c r="D359" s="24" t="s">
        <v>26</v>
      </c>
      <c r="E359" s="24" t="s">
        <v>18</v>
      </c>
      <c r="F359" s="24" t="s">
        <v>20</v>
      </c>
      <c r="G359" s="24" t="s">
        <v>23</v>
      </c>
      <c r="H359" s="19">
        <v>4463</v>
      </c>
      <c r="I359" s="5">
        <v>36</v>
      </c>
      <c r="J359" s="132" t="str">
        <f>(Base!$F359&amp;"-"&amp;Base!$G359)</f>
        <v>Pouco-Sem conta</v>
      </c>
    </row>
    <row r="360" spans="1:10" x14ac:dyDescent="0.25">
      <c r="A360" s="6">
        <v>0</v>
      </c>
      <c r="B360" s="9">
        <v>28</v>
      </c>
      <c r="C360" s="25" t="s">
        <v>43</v>
      </c>
      <c r="D360" s="25" t="s">
        <v>17</v>
      </c>
      <c r="E360" s="25" t="s">
        <v>18</v>
      </c>
      <c r="F360" s="25" t="s">
        <v>20</v>
      </c>
      <c r="G360" s="25" t="s">
        <v>23</v>
      </c>
      <c r="H360" s="20">
        <v>776</v>
      </c>
      <c r="I360" s="6">
        <v>12</v>
      </c>
      <c r="J360" s="132" t="str">
        <f>(Base!$F360&amp;"-"&amp;Base!$G360)</f>
        <v>Pouco-Sem conta</v>
      </c>
    </row>
    <row r="361" spans="1:10" x14ac:dyDescent="0.25">
      <c r="A361" s="5">
        <v>1</v>
      </c>
      <c r="B361" s="8">
        <v>23</v>
      </c>
      <c r="C361" s="24" t="s">
        <v>44</v>
      </c>
      <c r="D361" s="24" t="s">
        <v>17</v>
      </c>
      <c r="E361" s="24" t="s">
        <v>27</v>
      </c>
      <c r="F361" s="24" t="s">
        <v>20</v>
      </c>
      <c r="G361" s="24" t="s">
        <v>20</v>
      </c>
      <c r="H361" s="19">
        <v>2406</v>
      </c>
      <c r="I361" s="5">
        <v>30</v>
      </c>
      <c r="J361" s="132" t="str">
        <f>(Base!$F361&amp;"-"&amp;Base!$G361)</f>
        <v>Pouco-Pouco</v>
      </c>
    </row>
    <row r="362" spans="1:10" x14ac:dyDescent="0.25">
      <c r="A362" s="6">
        <v>0</v>
      </c>
      <c r="B362" s="9">
        <v>61</v>
      </c>
      <c r="C362" s="25" t="s">
        <v>43</v>
      </c>
      <c r="D362" s="25" t="s">
        <v>17</v>
      </c>
      <c r="E362" s="25" t="s">
        <v>24</v>
      </c>
      <c r="F362" s="25" t="s">
        <v>19</v>
      </c>
      <c r="G362" s="25" t="s">
        <v>25</v>
      </c>
      <c r="H362" s="20">
        <v>1239</v>
      </c>
      <c r="I362" s="6">
        <v>18</v>
      </c>
      <c r="J362" s="132" t="str">
        <f>(Base!$F362&amp;"-"&amp;Base!$G362)</f>
        <v>Sem investimento-Alto</v>
      </c>
    </row>
    <row r="363" spans="1:10" x14ac:dyDescent="0.25">
      <c r="A363" s="5">
        <v>0</v>
      </c>
      <c r="B363" s="8">
        <v>37</v>
      </c>
      <c r="C363" s="24" t="s">
        <v>43</v>
      </c>
      <c r="D363" s="24" t="s">
        <v>26</v>
      </c>
      <c r="E363" s="24" t="s">
        <v>18</v>
      </c>
      <c r="F363" s="24" t="s">
        <v>19</v>
      </c>
      <c r="G363" s="24" t="s">
        <v>25</v>
      </c>
      <c r="H363" s="19">
        <v>3399</v>
      </c>
      <c r="I363" s="5">
        <v>12</v>
      </c>
      <c r="J363" s="132" t="str">
        <f>(Base!$F363&amp;"-"&amp;Base!$G363)</f>
        <v>Sem investimento-Alto</v>
      </c>
    </row>
    <row r="364" spans="1:10" x14ac:dyDescent="0.25">
      <c r="A364" s="6">
        <v>0</v>
      </c>
      <c r="B364" s="9">
        <v>36</v>
      </c>
      <c r="C364" s="25" t="s">
        <v>44</v>
      </c>
      <c r="D364" s="25" t="s">
        <v>17</v>
      </c>
      <c r="E364" s="25" t="s">
        <v>18</v>
      </c>
      <c r="F364" s="25" t="s">
        <v>20</v>
      </c>
      <c r="G364" s="25" t="s">
        <v>25</v>
      </c>
      <c r="H364" s="20">
        <v>2247</v>
      </c>
      <c r="I364" s="6">
        <v>12</v>
      </c>
      <c r="J364" s="132" t="str">
        <f>(Base!$F364&amp;"-"&amp;Base!$G364)</f>
        <v>Pouco-Alto</v>
      </c>
    </row>
    <row r="365" spans="1:10" x14ac:dyDescent="0.25">
      <c r="A365" s="5">
        <v>0</v>
      </c>
      <c r="B365" s="8">
        <v>21</v>
      </c>
      <c r="C365" s="24" t="s">
        <v>43</v>
      </c>
      <c r="D365" s="24" t="s">
        <v>17</v>
      </c>
      <c r="E365" s="24" t="s">
        <v>27</v>
      </c>
      <c r="F365" s="24" t="s">
        <v>20</v>
      </c>
      <c r="G365" s="24" t="s">
        <v>23</v>
      </c>
      <c r="H365" s="19">
        <v>1766</v>
      </c>
      <c r="I365" s="5">
        <v>6</v>
      </c>
      <c r="J365" s="132" t="str">
        <f>(Base!$F365&amp;"-"&amp;Base!$G365)</f>
        <v>Pouco-Sem conta</v>
      </c>
    </row>
    <row r="366" spans="1:10" x14ac:dyDescent="0.25">
      <c r="A366" s="6">
        <v>1</v>
      </c>
      <c r="B366" s="9">
        <v>25</v>
      </c>
      <c r="C366" s="25" t="s">
        <v>43</v>
      </c>
      <c r="D366" s="25" t="s">
        <v>26</v>
      </c>
      <c r="E366" s="25" t="s">
        <v>18</v>
      </c>
      <c r="F366" s="25" t="s">
        <v>20</v>
      </c>
      <c r="G366" s="25" t="s">
        <v>20</v>
      </c>
      <c r="H366" s="20">
        <v>2473</v>
      </c>
      <c r="I366" s="6">
        <v>18</v>
      </c>
      <c r="J366" s="132" t="str">
        <f>(Base!$F366&amp;"-"&amp;Base!$G366)</f>
        <v>Pouco-Pouco</v>
      </c>
    </row>
    <row r="367" spans="1:10" x14ac:dyDescent="0.25">
      <c r="A367" s="5">
        <v>0</v>
      </c>
      <c r="B367" s="8">
        <v>36</v>
      </c>
      <c r="C367" s="24" t="s">
        <v>43</v>
      </c>
      <c r="D367" s="24" t="s">
        <v>17</v>
      </c>
      <c r="E367" s="24" t="s">
        <v>18</v>
      </c>
      <c r="F367" s="24" t="s">
        <v>20</v>
      </c>
      <c r="G367" s="24" t="s">
        <v>23</v>
      </c>
      <c r="H367" s="19">
        <v>1542</v>
      </c>
      <c r="I367" s="5">
        <v>12</v>
      </c>
      <c r="J367" s="132" t="str">
        <f>(Base!$F367&amp;"-"&amp;Base!$G367)</f>
        <v>Pouco-Sem conta</v>
      </c>
    </row>
    <row r="368" spans="1:10" x14ac:dyDescent="0.25">
      <c r="A368" s="6">
        <v>0</v>
      </c>
      <c r="B368" s="9">
        <v>27</v>
      </c>
      <c r="C368" s="25" t="s">
        <v>43</v>
      </c>
      <c r="D368" s="25" t="s">
        <v>17</v>
      </c>
      <c r="E368" s="25" t="s">
        <v>18</v>
      </c>
      <c r="F368" s="25" t="s">
        <v>20</v>
      </c>
      <c r="G368" s="25" t="s">
        <v>23</v>
      </c>
      <c r="H368" s="20">
        <v>3850</v>
      </c>
      <c r="I368" s="6">
        <v>18</v>
      </c>
      <c r="J368" s="132" t="str">
        <f>(Base!$F368&amp;"-"&amp;Base!$G368)</f>
        <v>Pouco-Sem conta</v>
      </c>
    </row>
    <row r="369" spans="1:10" x14ac:dyDescent="0.25">
      <c r="A369" s="5">
        <v>0</v>
      </c>
      <c r="B369" s="8">
        <v>22</v>
      </c>
      <c r="C369" s="24" t="s">
        <v>44</v>
      </c>
      <c r="D369" s="24" t="s">
        <v>17</v>
      </c>
      <c r="E369" s="24" t="s">
        <v>27</v>
      </c>
      <c r="F369" s="24" t="s">
        <v>20</v>
      </c>
      <c r="G369" s="24" t="s">
        <v>20</v>
      </c>
      <c r="H369" s="19">
        <v>3650</v>
      </c>
      <c r="I369" s="5">
        <v>18</v>
      </c>
      <c r="J369" s="132" t="str">
        <f>(Base!$F369&amp;"-"&amp;Base!$G369)</f>
        <v>Pouco-Pouco</v>
      </c>
    </row>
    <row r="370" spans="1:10" x14ac:dyDescent="0.25">
      <c r="A370" s="6">
        <v>1</v>
      </c>
      <c r="B370" s="9">
        <v>42</v>
      </c>
      <c r="C370" s="25" t="s">
        <v>43</v>
      </c>
      <c r="D370" s="25" t="s">
        <v>17</v>
      </c>
      <c r="E370" s="25" t="s">
        <v>18</v>
      </c>
      <c r="F370" s="25" t="s">
        <v>20</v>
      </c>
      <c r="G370" s="25" t="s">
        <v>20</v>
      </c>
      <c r="H370" s="20">
        <v>3446</v>
      </c>
      <c r="I370" s="6">
        <v>36</v>
      </c>
      <c r="J370" s="132" t="str">
        <f>(Base!$F370&amp;"-"&amp;Base!$G370)</f>
        <v>Pouco-Pouco</v>
      </c>
    </row>
    <row r="371" spans="1:10" x14ac:dyDescent="0.25">
      <c r="A371" s="5">
        <v>0</v>
      </c>
      <c r="B371" s="8">
        <v>40</v>
      </c>
      <c r="C371" s="24" t="s">
        <v>44</v>
      </c>
      <c r="D371" s="24" t="s">
        <v>17</v>
      </c>
      <c r="E371" s="24" t="s">
        <v>27</v>
      </c>
      <c r="F371" s="24" t="s">
        <v>20</v>
      </c>
      <c r="G371" s="24" t="s">
        <v>21</v>
      </c>
      <c r="H371" s="19">
        <v>3001</v>
      </c>
      <c r="I371" s="5">
        <v>18</v>
      </c>
      <c r="J371" s="132" t="str">
        <f>(Base!$F371&amp;"-"&amp;Base!$G371)</f>
        <v>Pouco-Moderado</v>
      </c>
    </row>
    <row r="372" spans="1:10" x14ac:dyDescent="0.25">
      <c r="A372" s="6">
        <v>0</v>
      </c>
      <c r="B372" s="9">
        <v>36</v>
      </c>
      <c r="C372" s="25" t="s">
        <v>43</v>
      </c>
      <c r="D372" s="25" t="s">
        <v>17</v>
      </c>
      <c r="E372" s="25" t="s">
        <v>18</v>
      </c>
      <c r="F372" s="25" t="s">
        <v>19</v>
      </c>
      <c r="G372" s="25" t="s">
        <v>23</v>
      </c>
      <c r="H372" s="20">
        <v>3079</v>
      </c>
      <c r="I372" s="6">
        <v>36</v>
      </c>
      <c r="J372" s="132" t="str">
        <f>(Base!$F372&amp;"-"&amp;Base!$G372)</f>
        <v>Sem investimento-Sem conta</v>
      </c>
    </row>
    <row r="373" spans="1:10" x14ac:dyDescent="0.25">
      <c r="A373" s="5">
        <v>0</v>
      </c>
      <c r="B373" s="8">
        <v>33</v>
      </c>
      <c r="C373" s="24" t="s">
        <v>43</v>
      </c>
      <c r="D373" s="24" t="s">
        <v>17</v>
      </c>
      <c r="E373" s="24" t="s">
        <v>18</v>
      </c>
      <c r="F373" s="24" t="s">
        <v>20</v>
      </c>
      <c r="G373" s="24" t="s">
        <v>23</v>
      </c>
      <c r="H373" s="19">
        <v>6070</v>
      </c>
      <c r="I373" s="5">
        <v>18</v>
      </c>
      <c r="J373" s="132" t="str">
        <f>(Base!$F373&amp;"-"&amp;Base!$G373)</f>
        <v>Pouco-Sem conta</v>
      </c>
    </row>
    <row r="374" spans="1:10" x14ac:dyDescent="0.25">
      <c r="A374" s="6">
        <v>0</v>
      </c>
      <c r="B374" s="9">
        <v>23</v>
      </c>
      <c r="C374" s="25" t="s">
        <v>44</v>
      </c>
      <c r="D374" s="25" t="s">
        <v>17</v>
      </c>
      <c r="E374" s="25" t="s">
        <v>27</v>
      </c>
      <c r="F374" s="25" t="s">
        <v>20</v>
      </c>
      <c r="G374" s="25" t="s">
        <v>23</v>
      </c>
      <c r="H374" s="20">
        <v>2146</v>
      </c>
      <c r="I374" s="6">
        <v>10</v>
      </c>
      <c r="J374" s="132" t="str">
        <f>(Base!$F374&amp;"-"&amp;Base!$G374)</f>
        <v>Pouco-Sem conta</v>
      </c>
    </row>
    <row r="375" spans="1:10" x14ac:dyDescent="0.25">
      <c r="A375" s="5">
        <v>0</v>
      </c>
      <c r="B375" s="8">
        <v>63</v>
      </c>
      <c r="C375" s="24" t="s">
        <v>43</v>
      </c>
      <c r="D375" s="24" t="s">
        <v>26</v>
      </c>
      <c r="E375" s="24" t="s">
        <v>24</v>
      </c>
      <c r="F375" s="24" t="s">
        <v>19</v>
      </c>
      <c r="G375" s="24" t="s">
        <v>23</v>
      </c>
      <c r="H375" s="19">
        <v>13756</v>
      </c>
      <c r="I375" s="5">
        <v>60</v>
      </c>
      <c r="J375" s="132" t="str">
        <f>(Base!$F375&amp;"-"&amp;Base!$G375)</f>
        <v>Sem investimento-Sem conta</v>
      </c>
    </row>
    <row r="376" spans="1:10" x14ac:dyDescent="0.25">
      <c r="A376" s="6">
        <v>1</v>
      </c>
      <c r="B376" s="9">
        <v>60</v>
      </c>
      <c r="C376" s="25" t="s">
        <v>44</v>
      </c>
      <c r="D376" s="25" t="s">
        <v>26</v>
      </c>
      <c r="E376" s="25" t="s">
        <v>24</v>
      </c>
      <c r="F376" s="25" t="s">
        <v>21</v>
      </c>
      <c r="G376" s="25" t="s">
        <v>21</v>
      </c>
      <c r="H376" s="20">
        <v>14782</v>
      </c>
      <c r="I376" s="6">
        <v>60</v>
      </c>
      <c r="J376" s="132" t="str">
        <f>(Base!$F376&amp;"-"&amp;Base!$G376)</f>
        <v>Moderado-Moderado</v>
      </c>
    </row>
    <row r="377" spans="1:10" x14ac:dyDescent="0.25">
      <c r="A377" s="5">
        <v>1</v>
      </c>
      <c r="B377" s="8">
        <v>37</v>
      </c>
      <c r="C377" s="24" t="s">
        <v>44</v>
      </c>
      <c r="D377" s="24" t="s">
        <v>17</v>
      </c>
      <c r="E377" s="24" t="s">
        <v>27</v>
      </c>
      <c r="F377" s="24" t="s">
        <v>20</v>
      </c>
      <c r="G377" s="24" t="s">
        <v>20</v>
      </c>
      <c r="H377" s="19">
        <v>7685</v>
      </c>
      <c r="I377" s="5">
        <v>48</v>
      </c>
      <c r="J377" s="132" t="str">
        <f>(Base!$F377&amp;"-"&amp;Base!$G377)</f>
        <v>Pouco-Pouco</v>
      </c>
    </row>
    <row r="378" spans="1:10" x14ac:dyDescent="0.25">
      <c r="A378" s="6">
        <v>0</v>
      </c>
      <c r="B378" s="9">
        <v>34</v>
      </c>
      <c r="C378" s="25" t="s">
        <v>43</v>
      </c>
      <c r="D378" s="25" t="s">
        <v>17</v>
      </c>
      <c r="E378" s="25" t="s">
        <v>18</v>
      </c>
      <c r="F378" s="25" t="s">
        <v>20</v>
      </c>
      <c r="G378" s="25" t="s">
        <v>23</v>
      </c>
      <c r="H378" s="20">
        <v>2320</v>
      </c>
      <c r="I378" s="6">
        <v>18</v>
      </c>
      <c r="J378" s="132" t="str">
        <f>(Base!$F378&amp;"-"&amp;Base!$G378)</f>
        <v>Pouco-Sem conta</v>
      </c>
    </row>
    <row r="379" spans="1:10" x14ac:dyDescent="0.25">
      <c r="A379" s="5">
        <v>0</v>
      </c>
      <c r="B379" s="8">
        <v>36</v>
      </c>
      <c r="C379" s="24" t="s">
        <v>43</v>
      </c>
      <c r="D379" s="24" t="s">
        <v>17</v>
      </c>
      <c r="E379" s="24" t="s">
        <v>24</v>
      </c>
      <c r="F379" s="24" t="s">
        <v>19</v>
      </c>
      <c r="G379" s="24" t="s">
        <v>23</v>
      </c>
      <c r="H379" s="19">
        <v>846</v>
      </c>
      <c r="I379" s="5">
        <v>7</v>
      </c>
      <c r="J379" s="132" t="str">
        <f>(Base!$F379&amp;"-"&amp;Base!$G379)</f>
        <v>Sem investimento-Sem conta</v>
      </c>
    </row>
    <row r="380" spans="1:10" x14ac:dyDescent="0.25">
      <c r="A380" s="6">
        <v>1</v>
      </c>
      <c r="B380" s="9">
        <v>57</v>
      </c>
      <c r="C380" s="25" t="s">
        <v>43</v>
      </c>
      <c r="D380" s="25" t="s">
        <v>26</v>
      </c>
      <c r="E380" s="25" t="s">
        <v>24</v>
      </c>
      <c r="F380" s="25" t="s">
        <v>20</v>
      </c>
      <c r="G380" s="25" t="s">
        <v>21</v>
      </c>
      <c r="H380" s="20">
        <v>14318</v>
      </c>
      <c r="I380" s="6">
        <v>36</v>
      </c>
      <c r="J380" s="132" t="str">
        <f>(Base!$F380&amp;"-"&amp;Base!$G380)</f>
        <v>Pouco-Moderado</v>
      </c>
    </row>
    <row r="381" spans="1:10" x14ac:dyDescent="0.25">
      <c r="A381" s="5">
        <v>0</v>
      </c>
      <c r="B381" s="8">
        <v>52</v>
      </c>
      <c r="C381" s="24" t="s">
        <v>44</v>
      </c>
      <c r="D381" s="24" t="s">
        <v>22</v>
      </c>
      <c r="E381" s="24" t="s">
        <v>18</v>
      </c>
      <c r="F381" s="24" t="s">
        <v>21</v>
      </c>
      <c r="G381" s="24" t="s">
        <v>23</v>
      </c>
      <c r="H381" s="19">
        <v>362</v>
      </c>
      <c r="I381" s="5">
        <v>6</v>
      </c>
      <c r="J381" s="132" t="str">
        <f>(Base!$F381&amp;"-"&amp;Base!$G381)</f>
        <v>Moderado-Sem conta</v>
      </c>
    </row>
    <row r="382" spans="1:10" x14ac:dyDescent="0.25">
      <c r="A382" s="6">
        <v>0</v>
      </c>
      <c r="B382" s="9">
        <v>39</v>
      </c>
      <c r="C382" s="25" t="s">
        <v>43</v>
      </c>
      <c r="D382" s="25" t="s">
        <v>17</v>
      </c>
      <c r="E382" s="25" t="s">
        <v>18</v>
      </c>
      <c r="F382" s="25" t="s">
        <v>19</v>
      </c>
      <c r="G382" s="25" t="s">
        <v>20</v>
      </c>
      <c r="H382" s="20">
        <v>2212</v>
      </c>
      <c r="I382" s="6">
        <v>20</v>
      </c>
      <c r="J382" s="132" t="str">
        <f>(Base!$F382&amp;"-"&amp;Base!$G382)</f>
        <v>Sem investimento-Pouco</v>
      </c>
    </row>
    <row r="383" spans="1:10" x14ac:dyDescent="0.25">
      <c r="A383" s="5">
        <v>1</v>
      </c>
      <c r="B383" s="8">
        <v>38</v>
      </c>
      <c r="C383" s="24" t="s">
        <v>44</v>
      </c>
      <c r="D383" s="24" t="s">
        <v>26</v>
      </c>
      <c r="E383" s="24" t="s">
        <v>24</v>
      </c>
      <c r="F383" s="24" t="s">
        <v>20</v>
      </c>
      <c r="G383" s="24" t="s">
        <v>21</v>
      </c>
      <c r="H383" s="19">
        <v>12976</v>
      </c>
      <c r="I383" s="5">
        <v>18</v>
      </c>
      <c r="J383" s="132" t="str">
        <f>(Base!$F383&amp;"-"&amp;Base!$G383)</f>
        <v>Pouco-Moderado</v>
      </c>
    </row>
    <row r="384" spans="1:10" x14ac:dyDescent="0.25">
      <c r="A384" s="6">
        <v>0</v>
      </c>
      <c r="B384" s="9">
        <v>25</v>
      </c>
      <c r="C384" s="25" t="s">
        <v>44</v>
      </c>
      <c r="D384" s="25" t="s">
        <v>17</v>
      </c>
      <c r="E384" s="25" t="s">
        <v>27</v>
      </c>
      <c r="F384" s="25" t="s">
        <v>19</v>
      </c>
      <c r="G384" s="25" t="s">
        <v>23</v>
      </c>
      <c r="H384" s="20">
        <v>1283</v>
      </c>
      <c r="I384" s="6">
        <v>22</v>
      </c>
      <c r="J384" s="132" t="str">
        <f>(Base!$F384&amp;"-"&amp;Base!$G384)</f>
        <v>Sem investimento-Sem conta</v>
      </c>
    </row>
    <row r="385" spans="1:10" x14ac:dyDescent="0.25">
      <c r="A385" s="5">
        <v>0</v>
      </c>
      <c r="B385" s="8">
        <v>26</v>
      </c>
      <c r="C385" s="24" t="s">
        <v>43</v>
      </c>
      <c r="D385" s="24" t="s">
        <v>17</v>
      </c>
      <c r="E385" s="24" t="s">
        <v>18</v>
      </c>
      <c r="F385" s="24" t="s">
        <v>20</v>
      </c>
      <c r="G385" s="24" t="s">
        <v>25</v>
      </c>
      <c r="H385" s="19">
        <v>1330</v>
      </c>
      <c r="I385" s="5">
        <v>12</v>
      </c>
      <c r="J385" s="132" t="str">
        <f>(Base!$F385&amp;"-"&amp;Base!$G385)</f>
        <v>Pouco-Alto</v>
      </c>
    </row>
    <row r="386" spans="1:10" x14ac:dyDescent="0.25">
      <c r="A386" s="6">
        <v>0</v>
      </c>
      <c r="B386" s="9">
        <v>26</v>
      </c>
      <c r="C386" s="25" t="s">
        <v>43</v>
      </c>
      <c r="D386" s="25" t="s">
        <v>22</v>
      </c>
      <c r="E386" s="25" t="s">
        <v>18</v>
      </c>
      <c r="F386" s="25" t="s">
        <v>21</v>
      </c>
      <c r="G386" s="25" t="s">
        <v>23</v>
      </c>
      <c r="H386" s="20">
        <v>4272</v>
      </c>
      <c r="I386" s="6">
        <v>30</v>
      </c>
      <c r="J386" s="132" t="str">
        <f>(Base!$F386&amp;"-"&amp;Base!$G386)</f>
        <v>Moderado-Sem conta</v>
      </c>
    </row>
    <row r="387" spans="1:10" x14ac:dyDescent="0.25">
      <c r="A387" s="5">
        <v>0</v>
      </c>
      <c r="B387" s="8">
        <v>25</v>
      </c>
      <c r="C387" s="24" t="s">
        <v>44</v>
      </c>
      <c r="D387" s="24" t="s">
        <v>17</v>
      </c>
      <c r="E387" s="24" t="s">
        <v>18</v>
      </c>
      <c r="F387" s="24" t="s">
        <v>20</v>
      </c>
      <c r="G387" s="24" t="s">
        <v>23</v>
      </c>
      <c r="H387" s="19">
        <v>2238</v>
      </c>
      <c r="I387" s="5">
        <v>18</v>
      </c>
      <c r="J387" s="132" t="str">
        <f>(Base!$F387&amp;"-"&amp;Base!$G387)</f>
        <v>Pouco-Sem conta</v>
      </c>
    </row>
    <row r="388" spans="1:10" x14ac:dyDescent="0.25">
      <c r="A388" s="6">
        <v>0</v>
      </c>
      <c r="B388" s="9">
        <v>21</v>
      </c>
      <c r="C388" s="25" t="s">
        <v>44</v>
      </c>
      <c r="D388" s="25" t="s">
        <v>17</v>
      </c>
      <c r="E388" s="25" t="s">
        <v>27</v>
      </c>
      <c r="F388" s="25" t="s">
        <v>19</v>
      </c>
      <c r="G388" s="25" t="s">
        <v>23</v>
      </c>
      <c r="H388" s="20">
        <v>1126</v>
      </c>
      <c r="I388" s="6">
        <v>18</v>
      </c>
      <c r="J388" s="132" t="str">
        <f>(Base!$F388&amp;"-"&amp;Base!$G388)</f>
        <v>Sem investimento-Sem conta</v>
      </c>
    </row>
    <row r="389" spans="1:10" x14ac:dyDescent="0.25">
      <c r="A389" s="5">
        <v>0</v>
      </c>
      <c r="B389" s="8">
        <v>40</v>
      </c>
      <c r="C389" s="24" t="s">
        <v>43</v>
      </c>
      <c r="D389" s="24" t="s">
        <v>26</v>
      </c>
      <c r="E389" s="24" t="s">
        <v>18</v>
      </c>
      <c r="F389" s="24" t="s">
        <v>20</v>
      </c>
      <c r="G389" s="24" t="s">
        <v>21</v>
      </c>
      <c r="H389" s="19">
        <v>7374</v>
      </c>
      <c r="I389" s="5">
        <v>18</v>
      </c>
      <c r="J389" s="132" t="str">
        <f>(Base!$F389&amp;"-"&amp;Base!$G389)</f>
        <v>Pouco-Moderado</v>
      </c>
    </row>
    <row r="390" spans="1:10" x14ac:dyDescent="0.25">
      <c r="A390" s="6">
        <v>0</v>
      </c>
      <c r="B390" s="9">
        <v>27</v>
      </c>
      <c r="C390" s="25" t="s">
        <v>43</v>
      </c>
      <c r="D390" s="25" t="s">
        <v>17</v>
      </c>
      <c r="E390" s="25" t="s">
        <v>18</v>
      </c>
      <c r="F390" s="25" t="s">
        <v>25</v>
      </c>
      <c r="G390" s="25" t="s">
        <v>21</v>
      </c>
      <c r="H390" s="20">
        <v>2326</v>
      </c>
      <c r="I390" s="6">
        <v>15</v>
      </c>
      <c r="J390" s="132" t="str">
        <f>(Base!$F390&amp;"-"&amp;Base!$G390)</f>
        <v>Alto-Moderado</v>
      </c>
    </row>
    <row r="391" spans="1:10" x14ac:dyDescent="0.25">
      <c r="A391" s="5">
        <v>0</v>
      </c>
      <c r="B391" s="8">
        <v>27</v>
      </c>
      <c r="C391" s="24" t="s">
        <v>44</v>
      </c>
      <c r="D391" s="24" t="s">
        <v>17</v>
      </c>
      <c r="E391" s="24" t="s">
        <v>18</v>
      </c>
      <c r="F391" s="24" t="s">
        <v>20</v>
      </c>
      <c r="G391" s="24" t="s">
        <v>23</v>
      </c>
      <c r="H391" s="19">
        <v>1449</v>
      </c>
      <c r="I391" s="5">
        <v>9</v>
      </c>
      <c r="J391" s="132" t="str">
        <f>(Base!$F391&amp;"-"&amp;Base!$G391)</f>
        <v>Pouco-Sem conta</v>
      </c>
    </row>
    <row r="392" spans="1:10" x14ac:dyDescent="0.25">
      <c r="A392" s="6">
        <v>0</v>
      </c>
      <c r="B392" s="9">
        <v>30</v>
      </c>
      <c r="C392" s="25" t="s">
        <v>43</v>
      </c>
      <c r="D392" s="25" t="s">
        <v>26</v>
      </c>
      <c r="E392" s="25" t="s">
        <v>18</v>
      </c>
      <c r="F392" s="25" t="s">
        <v>20</v>
      </c>
      <c r="G392" s="25" t="s">
        <v>23</v>
      </c>
      <c r="H392" s="20">
        <v>1820</v>
      </c>
      <c r="I392" s="6">
        <v>18</v>
      </c>
      <c r="J392" s="132" t="str">
        <f>(Base!$F392&amp;"-"&amp;Base!$G392)</f>
        <v>Pouco-Sem conta</v>
      </c>
    </row>
    <row r="393" spans="1:10" x14ac:dyDescent="0.25">
      <c r="A393" s="5">
        <v>0</v>
      </c>
      <c r="B393" s="8">
        <v>19</v>
      </c>
      <c r="C393" s="24" t="s">
        <v>44</v>
      </c>
      <c r="D393" s="24" t="s">
        <v>22</v>
      </c>
      <c r="E393" s="24" t="s">
        <v>27</v>
      </c>
      <c r="F393" s="24" t="s">
        <v>25</v>
      </c>
      <c r="G393" s="24" t="s">
        <v>21</v>
      </c>
      <c r="H393" s="19">
        <v>983</v>
      </c>
      <c r="I393" s="5">
        <v>12</v>
      </c>
      <c r="J393" s="132" t="str">
        <f>(Base!$F393&amp;"-"&amp;Base!$G393)</f>
        <v>Alto-Moderado</v>
      </c>
    </row>
    <row r="394" spans="1:10" x14ac:dyDescent="0.25">
      <c r="A394" s="6">
        <v>0</v>
      </c>
      <c r="B394" s="9">
        <v>39</v>
      </c>
      <c r="C394" s="25" t="s">
        <v>43</v>
      </c>
      <c r="D394" s="25" t="s">
        <v>26</v>
      </c>
      <c r="E394" s="25" t="s">
        <v>24</v>
      </c>
      <c r="F394" s="25" t="s">
        <v>20</v>
      </c>
      <c r="G394" s="25" t="s">
        <v>20</v>
      </c>
      <c r="H394" s="20">
        <v>3249</v>
      </c>
      <c r="I394" s="6">
        <v>36</v>
      </c>
      <c r="J394" s="132" t="str">
        <f>(Base!$F394&amp;"-"&amp;Base!$G394)</f>
        <v>Pouco-Pouco</v>
      </c>
    </row>
    <row r="395" spans="1:10" x14ac:dyDescent="0.25">
      <c r="A395" s="5">
        <v>0</v>
      </c>
      <c r="B395" s="8">
        <v>31</v>
      </c>
      <c r="C395" s="24" t="s">
        <v>44</v>
      </c>
      <c r="D395" s="24" t="s">
        <v>17</v>
      </c>
      <c r="E395" s="24" t="s">
        <v>18</v>
      </c>
      <c r="F395" s="24" t="s">
        <v>20</v>
      </c>
      <c r="G395" s="24" t="s">
        <v>20</v>
      </c>
      <c r="H395" s="19">
        <v>1957</v>
      </c>
      <c r="I395" s="5">
        <v>6</v>
      </c>
      <c r="J395" s="132" t="str">
        <f>(Base!$F395&amp;"-"&amp;Base!$G395)</f>
        <v>Pouco-Pouco</v>
      </c>
    </row>
    <row r="396" spans="1:10" x14ac:dyDescent="0.25">
      <c r="A396" s="6">
        <v>0</v>
      </c>
      <c r="B396" s="9">
        <v>31</v>
      </c>
      <c r="C396" s="25" t="s">
        <v>43</v>
      </c>
      <c r="D396" s="25" t="s">
        <v>26</v>
      </c>
      <c r="E396" s="25" t="s">
        <v>18</v>
      </c>
      <c r="F396" s="25" t="s">
        <v>20</v>
      </c>
      <c r="G396" s="25" t="s">
        <v>23</v>
      </c>
      <c r="H396" s="20">
        <v>2406</v>
      </c>
      <c r="I396" s="6">
        <v>9</v>
      </c>
      <c r="J396" s="132" t="str">
        <f>(Base!$F396&amp;"-"&amp;Base!$G396)</f>
        <v>Pouco-Sem conta</v>
      </c>
    </row>
    <row r="397" spans="1:10" x14ac:dyDescent="0.25">
      <c r="A397" s="5">
        <v>0</v>
      </c>
      <c r="B397" s="8">
        <v>32</v>
      </c>
      <c r="C397" s="24" t="s">
        <v>43</v>
      </c>
      <c r="D397" s="24" t="s">
        <v>17</v>
      </c>
      <c r="E397" s="24" t="s">
        <v>27</v>
      </c>
      <c r="F397" s="24" t="s">
        <v>21</v>
      </c>
      <c r="G397" s="24" t="s">
        <v>21</v>
      </c>
      <c r="H397" s="19">
        <v>11760</v>
      </c>
      <c r="I397" s="5">
        <v>39</v>
      </c>
      <c r="J397" s="132" t="str">
        <f>(Base!$F397&amp;"-"&amp;Base!$G397)</f>
        <v>Moderado-Moderado</v>
      </c>
    </row>
    <row r="398" spans="1:10" x14ac:dyDescent="0.25">
      <c r="A398" s="6">
        <v>0</v>
      </c>
      <c r="B398" s="9">
        <v>55</v>
      </c>
      <c r="C398" s="25" t="s">
        <v>44</v>
      </c>
      <c r="D398" s="25" t="s">
        <v>26</v>
      </c>
      <c r="E398" s="25" t="s">
        <v>24</v>
      </c>
      <c r="F398" s="25" t="s">
        <v>20</v>
      </c>
      <c r="G398" s="25" t="s">
        <v>20</v>
      </c>
      <c r="H398" s="20">
        <v>2578</v>
      </c>
      <c r="I398" s="6">
        <v>12</v>
      </c>
      <c r="J398" s="132" t="str">
        <f>(Base!$F398&amp;"-"&amp;Base!$G398)</f>
        <v>Pouco-Pouco</v>
      </c>
    </row>
    <row r="399" spans="1:10" x14ac:dyDescent="0.25">
      <c r="A399" s="5">
        <v>0</v>
      </c>
      <c r="B399" s="8">
        <v>46</v>
      </c>
      <c r="C399" s="24" t="s">
        <v>43</v>
      </c>
      <c r="D399" s="24" t="s">
        <v>17</v>
      </c>
      <c r="E399" s="24" t="s">
        <v>18</v>
      </c>
      <c r="F399" s="24" t="s">
        <v>20</v>
      </c>
      <c r="G399" s="24" t="s">
        <v>20</v>
      </c>
      <c r="H399" s="19">
        <v>2348</v>
      </c>
      <c r="I399" s="5">
        <v>36</v>
      </c>
      <c r="J399" s="132" t="str">
        <f>(Base!$F399&amp;"-"&amp;Base!$G399)</f>
        <v>Pouco-Pouco</v>
      </c>
    </row>
    <row r="400" spans="1:10" x14ac:dyDescent="0.25">
      <c r="A400" s="6">
        <v>1</v>
      </c>
      <c r="B400" s="9">
        <v>46</v>
      </c>
      <c r="C400" s="25" t="s">
        <v>43</v>
      </c>
      <c r="D400" s="25" t="s">
        <v>17</v>
      </c>
      <c r="E400" s="25" t="s">
        <v>27</v>
      </c>
      <c r="F400" s="25" t="s">
        <v>20</v>
      </c>
      <c r="G400" s="25" t="s">
        <v>21</v>
      </c>
      <c r="H400" s="20">
        <v>1223</v>
      </c>
      <c r="I400" s="6">
        <v>12</v>
      </c>
      <c r="J400" s="132" t="str">
        <f>(Base!$F400&amp;"-"&amp;Base!$G400)</f>
        <v>Pouco-Moderado</v>
      </c>
    </row>
    <row r="401" spans="1:10" x14ac:dyDescent="0.25">
      <c r="A401" s="5">
        <v>0</v>
      </c>
      <c r="B401" s="8">
        <v>43</v>
      </c>
      <c r="C401" s="24" t="s">
        <v>44</v>
      </c>
      <c r="D401" s="24" t="s">
        <v>22</v>
      </c>
      <c r="E401" s="24" t="s">
        <v>18</v>
      </c>
      <c r="F401" s="24" t="s">
        <v>25</v>
      </c>
      <c r="G401" s="24" t="s">
        <v>23</v>
      </c>
      <c r="H401" s="19">
        <v>1516</v>
      </c>
      <c r="I401" s="5">
        <v>24</v>
      </c>
      <c r="J401" s="132" t="str">
        <f>(Base!$F401&amp;"-"&amp;Base!$G401)</f>
        <v>Alto-Sem conta</v>
      </c>
    </row>
    <row r="402" spans="1:10" x14ac:dyDescent="0.25">
      <c r="A402" s="6">
        <v>0</v>
      </c>
      <c r="B402" s="9">
        <v>39</v>
      </c>
      <c r="C402" s="25" t="s">
        <v>43</v>
      </c>
      <c r="D402" s="25" t="s">
        <v>17</v>
      </c>
      <c r="E402" s="25" t="s">
        <v>18</v>
      </c>
      <c r="F402" s="25" t="s">
        <v>20</v>
      </c>
      <c r="G402" s="25" t="s">
        <v>23</v>
      </c>
      <c r="H402" s="20">
        <v>1473</v>
      </c>
      <c r="I402" s="6">
        <v>18</v>
      </c>
      <c r="J402" s="132" t="str">
        <f>(Base!$F402&amp;"-"&amp;Base!$G402)</f>
        <v>Pouco-Sem conta</v>
      </c>
    </row>
    <row r="403" spans="1:10" x14ac:dyDescent="0.25">
      <c r="A403" s="5">
        <v>0</v>
      </c>
      <c r="B403" s="8">
        <v>28</v>
      </c>
      <c r="C403" s="24" t="s">
        <v>43</v>
      </c>
      <c r="D403" s="24" t="s">
        <v>17</v>
      </c>
      <c r="E403" s="24" t="s">
        <v>18</v>
      </c>
      <c r="F403" s="24" t="s">
        <v>19</v>
      </c>
      <c r="G403" s="24" t="s">
        <v>25</v>
      </c>
      <c r="H403" s="19">
        <v>1887</v>
      </c>
      <c r="I403" s="5">
        <v>18</v>
      </c>
      <c r="J403" s="132" t="str">
        <f>(Base!$F403&amp;"-"&amp;Base!$G403)</f>
        <v>Sem investimento-Alto</v>
      </c>
    </row>
    <row r="404" spans="1:10" x14ac:dyDescent="0.25">
      <c r="A404" s="6">
        <v>1</v>
      </c>
      <c r="B404" s="9">
        <v>27</v>
      </c>
      <c r="C404" s="25" t="s">
        <v>43</v>
      </c>
      <c r="D404" s="25" t="s">
        <v>17</v>
      </c>
      <c r="E404" s="25" t="s">
        <v>18</v>
      </c>
      <c r="F404" s="25" t="s">
        <v>20</v>
      </c>
      <c r="G404" s="25" t="s">
        <v>23</v>
      </c>
      <c r="H404" s="20">
        <v>8648</v>
      </c>
      <c r="I404" s="6">
        <v>24</v>
      </c>
      <c r="J404" s="132" t="str">
        <f>(Base!$F404&amp;"-"&amp;Base!$G404)</f>
        <v>Pouco-Sem conta</v>
      </c>
    </row>
    <row r="405" spans="1:10" x14ac:dyDescent="0.25">
      <c r="A405" s="5">
        <v>0</v>
      </c>
      <c r="B405" s="8">
        <v>27</v>
      </c>
      <c r="C405" s="24" t="s">
        <v>43</v>
      </c>
      <c r="D405" s="24" t="s">
        <v>22</v>
      </c>
      <c r="E405" s="24" t="s">
        <v>18</v>
      </c>
      <c r="F405" s="24" t="s">
        <v>20</v>
      </c>
      <c r="G405" s="24" t="s">
        <v>23</v>
      </c>
      <c r="H405" s="19">
        <v>802</v>
      </c>
      <c r="I405" s="5">
        <v>14</v>
      </c>
      <c r="J405" s="132" t="str">
        <f>(Base!$F405&amp;"-"&amp;Base!$G405)</f>
        <v>Pouco-Sem conta</v>
      </c>
    </row>
    <row r="406" spans="1:10" x14ac:dyDescent="0.25">
      <c r="A406" s="6">
        <v>0</v>
      </c>
      <c r="B406" s="9">
        <v>43</v>
      </c>
      <c r="C406" s="25" t="s">
        <v>43</v>
      </c>
      <c r="D406" s="25" t="s">
        <v>17</v>
      </c>
      <c r="E406" s="25" t="s">
        <v>18</v>
      </c>
      <c r="F406" s="25" t="s">
        <v>19</v>
      </c>
      <c r="G406" s="25" t="s">
        <v>25</v>
      </c>
      <c r="H406" s="20">
        <v>2899</v>
      </c>
      <c r="I406" s="6">
        <v>18</v>
      </c>
      <c r="J406" s="132" t="str">
        <f>(Base!$F406&amp;"-"&amp;Base!$G406)</f>
        <v>Sem investimento-Alto</v>
      </c>
    </row>
    <row r="407" spans="1:10" x14ac:dyDescent="0.25">
      <c r="A407" s="5">
        <v>1</v>
      </c>
      <c r="B407" s="8">
        <v>22</v>
      </c>
      <c r="C407" s="24" t="s">
        <v>43</v>
      </c>
      <c r="D407" s="24" t="s">
        <v>17</v>
      </c>
      <c r="E407" s="24" t="s">
        <v>18</v>
      </c>
      <c r="F407" s="24" t="s">
        <v>20</v>
      </c>
      <c r="G407" s="24" t="s">
        <v>21</v>
      </c>
      <c r="H407" s="19">
        <v>2039</v>
      </c>
      <c r="I407" s="5">
        <v>24</v>
      </c>
      <c r="J407" s="132" t="str">
        <f>(Base!$F407&amp;"-"&amp;Base!$G407)</f>
        <v>Pouco-Moderado</v>
      </c>
    </row>
    <row r="408" spans="1:10" x14ac:dyDescent="0.25">
      <c r="A408" s="6">
        <v>0</v>
      </c>
      <c r="B408" s="9">
        <v>43</v>
      </c>
      <c r="C408" s="25" t="s">
        <v>43</v>
      </c>
      <c r="D408" s="25" t="s">
        <v>17</v>
      </c>
      <c r="E408" s="25" t="s">
        <v>18</v>
      </c>
      <c r="F408" s="25" t="s">
        <v>19</v>
      </c>
      <c r="G408" s="25" t="s">
        <v>23</v>
      </c>
      <c r="H408" s="20">
        <v>2197</v>
      </c>
      <c r="I408" s="6">
        <v>24</v>
      </c>
      <c r="J408" s="132" t="str">
        <f>(Base!$F408&amp;"-"&amp;Base!$G408)</f>
        <v>Sem investimento-Sem conta</v>
      </c>
    </row>
    <row r="409" spans="1:10" x14ac:dyDescent="0.25">
      <c r="A409" s="5">
        <v>0</v>
      </c>
      <c r="B409" s="8">
        <v>27</v>
      </c>
      <c r="C409" s="24" t="s">
        <v>43</v>
      </c>
      <c r="D409" s="24" t="s">
        <v>17</v>
      </c>
      <c r="E409" s="24" t="s">
        <v>18</v>
      </c>
      <c r="F409" s="24" t="s">
        <v>20</v>
      </c>
      <c r="G409" s="24" t="s">
        <v>20</v>
      </c>
      <c r="H409" s="19">
        <v>1053</v>
      </c>
      <c r="I409" s="5">
        <v>15</v>
      </c>
      <c r="J409" s="132" t="str">
        <f>(Base!$F409&amp;"-"&amp;Base!$G409)</f>
        <v>Pouco-Pouco</v>
      </c>
    </row>
    <row r="410" spans="1:10" x14ac:dyDescent="0.25">
      <c r="A410" s="6">
        <v>0</v>
      </c>
      <c r="B410" s="9">
        <v>26</v>
      </c>
      <c r="C410" s="25" t="s">
        <v>43</v>
      </c>
      <c r="D410" s="25" t="s">
        <v>26</v>
      </c>
      <c r="E410" s="25" t="s">
        <v>18</v>
      </c>
      <c r="F410" s="25" t="s">
        <v>25</v>
      </c>
      <c r="G410" s="25" t="s">
        <v>23</v>
      </c>
      <c r="H410" s="20">
        <v>3235</v>
      </c>
      <c r="I410" s="6">
        <v>24</v>
      </c>
      <c r="J410" s="132" t="str">
        <f>(Base!$F410&amp;"-"&amp;Base!$G410)</f>
        <v>Alto-Sem conta</v>
      </c>
    </row>
    <row r="411" spans="1:10" x14ac:dyDescent="0.25">
      <c r="A411" s="5">
        <v>1</v>
      </c>
      <c r="B411" s="8">
        <v>28</v>
      </c>
      <c r="C411" s="24" t="s">
        <v>43</v>
      </c>
      <c r="D411" s="24" t="s">
        <v>17</v>
      </c>
      <c r="E411" s="24" t="s">
        <v>18</v>
      </c>
      <c r="F411" s="24" t="s">
        <v>25</v>
      </c>
      <c r="G411" s="24" t="s">
        <v>25</v>
      </c>
      <c r="H411" s="19">
        <v>939</v>
      </c>
      <c r="I411" s="5">
        <v>12</v>
      </c>
      <c r="J411" s="132" t="str">
        <f>(Base!$F411&amp;"-"&amp;Base!$G411)</f>
        <v>Alto-Alto</v>
      </c>
    </row>
    <row r="412" spans="1:10" x14ac:dyDescent="0.25">
      <c r="A412" s="6">
        <v>0</v>
      </c>
      <c r="B412" s="9">
        <v>20</v>
      </c>
      <c r="C412" s="25" t="s">
        <v>44</v>
      </c>
      <c r="D412" s="25" t="s">
        <v>17</v>
      </c>
      <c r="E412" s="25" t="s">
        <v>18</v>
      </c>
      <c r="F412" s="25" t="s">
        <v>20</v>
      </c>
      <c r="G412" s="25" t="s">
        <v>21</v>
      </c>
      <c r="H412" s="20">
        <v>1967</v>
      </c>
      <c r="I412" s="6">
        <v>24</v>
      </c>
      <c r="J412" s="132" t="str">
        <f>(Base!$F412&amp;"-"&amp;Base!$G412)</f>
        <v>Pouco-Moderado</v>
      </c>
    </row>
    <row r="413" spans="1:10" x14ac:dyDescent="0.25">
      <c r="A413" s="5">
        <v>0</v>
      </c>
      <c r="B413" s="8">
        <v>35</v>
      </c>
      <c r="C413" s="24" t="s">
        <v>43</v>
      </c>
      <c r="D413" s="24" t="s">
        <v>26</v>
      </c>
      <c r="E413" s="24" t="s">
        <v>18</v>
      </c>
      <c r="F413" s="24" t="s">
        <v>20</v>
      </c>
      <c r="G413" s="24" t="s">
        <v>23</v>
      </c>
      <c r="H413" s="19">
        <v>7253</v>
      </c>
      <c r="I413" s="5">
        <v>33</v>
      </c>
      <c r="J413" s="132" t="str">
        <f>(Base!$F413&amp;"-"&amp;Base!$G413)</f>
        <v>Pouco-Sem conta</v>
      </c>
    </row>
    <row r="414" spans="1:10" x14ac:dyDescent="0.25">
      <c r="A414" s="6">
        <v>1</v>
      </c>
      <c r="B414" s="9">
        <v>42</v>
      </c>
      <c r="C414" s="25" t="s">
        <v>43</v>
      </c>
      <c r="D414" s="25" t="s">
        <v>26</v>
      </c>
      <c r="E414" s="25" t="s">
        <v>18</v>
      </c>
      <c r="F414" s="25" t="s">
        <v>20</v>
      </c>
      <c r="G414" s="25" t="s">
        <v>23</v>
      </c>
      <c r="H414" s="20">
        <v>2292</v>
      </c>
      <c r="I414" s="6">
        <v>12</v>
      </c>
      <c r="J414" s="132" t="str">
        <f>(Base!$F414&amp;"-"&amp;Base!$G414)</f>
        <v>Pouco-Sem conta</v>
      </c>
    </row>
    <row r="415" spans="1:10" x14ac:dyDescent="0.25">
      <c r="A415" s="5">
        <v>0</v>
      </c>
      <c r="B415" s="8">
        <v>40</v>
      </c>
      <c r="C415" s="24" t="s">
        <v>43</v>
      </c>
      <c r="D415" s="24" t="s">
        <v>22</v>
      </c>
      <c r="E415" s="24" t="s">
        <v>27</v>
      </c>
      <c r="F415" s="24" t="s">
        <v>25</v>
      </c>
      <c r="G415" s="24" t="s">
        <v>23</v>
      </c>
      <c r="H415" s="19">
        <v>1597</v>
      </c>
      <c r="I415" s="5">
        <v>10</v>
      </c>
      <c r="J415" s="132" t="str">
        <f>(Base!$F415&amp;"-"&amp;Base!$G415)</f>
        <v>Alto-Sem conta</v>
      </c>
    </row>
    <row r="416" spans="1:10" x14ac:dyDescent="0.25">
      <c r="A416" s="6">
        <v>1</v>
      </c>
      <c r="B416" s="9">
        <v>35</v>
      </c>
      <c r="C416" s="25" t="s">
        <v>44</v>
      </c>
      <c r="D416" s="25" t="s">
        <v>17</v>
      </c>
      <c r="E416" s="25" t="s">
        <v>18</v>
      </c>
      <c r="F416" s="25" t="s">
        <v>19</v>
      </c>
      <c r="G416" s="25" t="s">
        <v>20</v>
      </c>
      <c r="H416" s="20">
        <v>1381</v>
      </c>
      <c r="I416" s="6">
        <v>24</v>
      </c>
      <c r="J416" s="132" t="str">
        <f>(Base!$F416&amp;"-"&amp;Base!$G416)</f>
        <v>Sem investimento-Pouco</v>
      </c>
    </row>
    <row r="417" spans="1:10" x14ac:dyDescent="0.25">
      <c r="A417" s="5">
        <v>0</v>
      </c>
      <c r="B417" s="8">
        <v>35</v>
      </c>
      <c r="C417" s="24" t="s">
        <v>43</v>
      </c>
      <c r="D417" s="24" t="s">
        <v>17</v>
      </c>
      <c r="E417" s="24" t="s">
        <v>18</v>
      </c>
      <c r="F417" s="24" t="s">
        <v>20</v>
      </c>
      <c r="G417" s="24" t="s">
        <v>23</v>
      </c>
      <c r="H417" s="19">
        <v>5842</v>
      </c>
      <c r="I417" s="5">
        <v>36</v>
      </c>
      <c r="J417" s="132" t="str">
        <f>(Base!$F417&amp;"-"&amp;Base!$G417)</f>
        <v>Pouco-Sem conta</v>
      </c>
    </row>
    <row r="418" spans="1:10" x14ac:dyDescent="0.25">
      <c r="A418" s="6">
        <v>1</v>
      </c>
      <c r="B418" s="9">
        <v>33</v>
      </c>
      <c r="C418" s="25" t="s">
        <v>43</v>
      </c>
      <c r="D418" s="25" t="s">
        <v>22</v>
      </c>
      <c r="E418" s="25" t="s">
        <v>18</v>
      </c>
      <c r="F418" s="25" t="s">
        <v>20</v>
      </c>
      <c r="G418" s="25" t="s">
        <v>20</v>
      </c>
      <c r="H418" s="20">
        <v>2579</v>
      </c>
      <c r="I418" s="6">
        <v>12</v>
      </c>
      <c r="J418" s="132" t="str">
        <f>(Base!$F418&amp;"-"&amp;Base!$G418)</f>
        <v>Pouco-Pouco</v>
      </c>
    </row>
    <row r="419" spans="1:10" x14ac:dyDescent="0.25">
      <c r="A419" s="5">
        <v>0</v>
      </c>
      <c r="B419" s="8">
        <v>23</v>
      </c>
      <c r="C419" s="24" t="s">
        <v>44</v>
      </c>
      <c r="D419" s="24" t="s">
        <v>17</v>
      </c>
      <c r="E419" s="24" t="s">
        <v>27</v>
      </c>
      <c r="F419" s="24" t="s">
        <v>19</v>
      </c>
      <c r="G419" s="24" t="s">
        <v>20</v>
      </c>
      <c r="H419" s="19">
        <v>8471</v>
      </c>
      <c r="I419" s="5">
        <v>18</v>
      </c>
      <c r="J419" s="132" t="str">
        <f>(Base!$F419&amp;"-"&amp;Base!$G419)</f>
        <v>Sem investimento-Pouco</v>
      </c>
    </row>
    <row r="420" spans="1:10" x14ac:dyDescent="0.25">
      <c r="A420" s="6">
        <v>0</v>
      </c>
      <c r="B420" s="9">
        <v>31</v>
      </c>
      <c r="C420" s="25" t="s">
        <v>44</v>
      </c>
      <c r="D420" s="25" t="s">
        <v>26</v>
      </c>
      <c r="E420" s="25" t="s">
        <v>18</v>
      </c>
      <c r="F420" s="25" t="s">
        <v>25</v>
      </c>
      <c r="G420" s="25" t="s">
        <v>23</v>
      </c>
      <c r="H420" s="20">
        <v>2782</v>
      </c>
      <c r="I420" s="6">
        <v>21</v>
      </c>
      <c r="J420" s="132" t="str">
        <f>(Base!$F420&amp;"-"&amp;Base!$G420)</f>
        <v>Alto-Sem conta</v>
      </c>
    </row>
    <row r="421" spans="1:10" x14ac:dyDescent="0.25">
      <c r="A421" s="5">
        <v>1</v>
      </c>
      <c r="B421" s="8">
        <v>33</v>
      </c>
      <c r="C421" s="24" t="s">
        <v>44</v>
      </c>
      <c r="D421" s="24" t="s">
        <v>17</v>
      </c>
      <c r="E421" s="24" t="s">
        <v>18</v>
      </c>
      <c r="F421" s="24" t="s">
        <v>19</v>
      </c>
      <c r="G421" s="24" t="s">
        <v>25</v>
      </c>
      <c r="H421" s="19">
        <v>1042</v>
      </c>
      <c r="I421" s="5">
        <v>18</v>
      </c>
      <c r="J421" s="132" t="str">
        <f>(Base!$F421&amp;"-"&amp;Base!$G421)</f>
        <v>Sem investimento-Alto</v>
      </c>
    </row>
    <row r="422" spans="1:10" x14ac:dyDescent="0.25">
      <c r="A422" s="6">
        <v>0</v>
      </c>
      <c r="B422" s="9">
        <v>20</v>
      </c>
      <c r="C422" s="25" t="s">
        <v>44</v>
      </c>
      <c r="D422" s="25" t="s">
        <v>17</v>
      </c>
      <c r="E422" s="25" t="s">
        <v>27</v>
      </c>
      <c r="F422" s="25" t="s">
        <v>25</v>
      </c>
      <c r="G422" s="25" t="s">
        <v>23</v>
      </c>
      <c r="H422" s="20">
        <v>3186</v>
      </c>
      <c r="I422" s="6">
        <v>15</v>
      </c>
      <c r="J422" s="132" t="str">
        <f>(Base!$F422&amp;"-"&amp;Base!$G422)</f>
        <v>Alto-Sem conta</v>
      </c>
    </row>
    <row r="423" spans="1:10" x14ac:dyDescent="0.25">
      <c r="A423" s="5">
        <v>0</v>
      </c>
      <c r="B423" s="8">
        <v>30</v>
      </c>
      <c r="C423" s="24" t="s">
        <v>43</v>
      </c>
      <c r="D423" s="24" t="s">
        <v>17</v>
      </c>
      <c r="E423" s="24" t="s">
        <v>18</v>
      </c>
      <c r="F423" s="24" t="s">
        <v>19</v>
      </c>
      <c r="G423" s="24" t="s">
        <v>25</v>
      </c>
      <c r="H423" s="19">
        <v>2028</v>
      </c>
      <c r="I423" s="5">
        <v>12</v>
      </c>
      <c r="J423" s="132" t="str">
        <f>(Base!$F423&amp;"-"&amp;Base!$G423)</f>
        <v>Sem investimento-Alto</v>
      </c>
    </row>
    <row r="424" spans="1:10" x14ac:dyDescent="0.25">
      <c r="A424" s="6">
        <v>0</v>
      </c>
      <c r="B424" s="9">
        <v>47</v>
      </c>
      <c r="C424" s="25" t="s">
        <v>43</v>
      </c>
      <c r="D424" s="25" t="s">
        <v>22</v>
      </c>
      <c r="E424" s="25" t="s">
        <v>18</v>
      </c>
      <c r="F424" s="25" t="s">
        <v>20</v>
      </c>
      <c r="G424" s="25" t="s">
        <v>21</v>
      </c>
      <c r="H424" s="20">
        <v>958</v>
      </c>
      <c r="I424" s="6">
        <v>12</v>
      </c>
      <c r="J424" s="132" t="str">
        <f>(Base!$F424&amp;"-"&amp;Base!$G424)</f>
        <v>Pouco-Moderado</v>
      </c>
    </row>
    <row r="425" spans="1:10" x14ac:dyDescent="0.25">
      <c r="A425" s="5">
        <v>0</v>
      </c>
      <c r="B425" s="8">
        <v>34</v>
      </c>
      <c r="C425" s="24" t="s">
        <v>43</v>
      </c>
      <c r="D425" s="24" t="s">
        <v>26</v>
      </c>
      <c r="E425" s="24" t="s">
        <v>18</v>
      </c>
      <c r="F425" s="24" t="s">
        <v>21</v>
      </c>
      <c r="G425" s="24" t="s">
        <v>23</v>
      </c>
      <c r="H425" s="19">
        <v>1591</v>
      </c>
      <c r="I425" s="5">
        <v>21</v>
      </c>
      <c r="J425" s="132" t="str">
        <f>(Base!$F425&amp;"-"&amp;Base!$G425)</f>
        <v>Moderado-Sem conta</v>
      </c>
    </row>
    <row r="426" spans="1:10" x14ac:dyDescent="0.25">
      <c r="A426" s="6">
        <v>1</v>
      </c>
      <c r="B426" s="9">
        <v>25</v>
      </c>
      <c r="C426" s="25" t="s">
        <v>44</v>
      </c>
      <c r="D426" s="25" t="s">
        <v>17</v>
      </c>
      <c r="E426" s="25" t="s">
        <v>18</v>
      </c>
      <c r="F426" s="25" t="s">
        <v>19</v>
      </c>
      <c r="G426" s="25" t="s">
        <v>25</v>
      </c>
      <c r="H426" s="20">
        <v>2762</v>
      </c>
      <c r="I426" s="6">
        <v>12</v>
      </c>
      <c r="J426" s="132" t="str">
        <f>(Base!$F426&amp;"-"&amp;Base!$G426)</f>
        <v>Sem investimento-Alto</v>
      </c>
    </row>
    <row r="427" spans="1:10" x14ac:dyDescent="0.25">
      <c r="A427" s="5">
        <v>0</v>
      </c>
      <c r="B427" s="8">
        <v>21</v>
      </c>
      <c r="C427" s="24" t="s">
        <v>43</v>
      </c>
      <c r="D427" s="24" t="s">
        <v>17</v>
      </c>
      <c r="E427" s="24" t="s">
        <v>27</v>
      </c>
      <c r="F427" s="24" t="s">
        <v>20</v>
      </c>
      <c r="G427" s="24" t="s">
        <v>21</v>
      </c>
      <c r="H427" s="19">
        <v>2779</v>
      </c>
      <c r="I427" s="5">
        <v>18</v>
      </c>
      <c r="J427" s="132" t="str">
        <f>(Base!$F427&amp;"-"&amp;Base!$G427)</f>
        <v>Pouco-Moderado</v>
      </c>
    </row>
    <row r="428" spans="1:10" x14ac:dyDescent="0.25">
      <c r="A428" s="6">
        <v>0</v>
      </c>
      <c r="B428" s="9">
        <v>29</v>
      </c>
      <c r="C428" s="25" t="s">
        <v>43</v>
      </c>
      <c r="D428" s="25" t="s">
        <v>17</v>
      </c>
      <c r="E428" s="25" t="s">
        <v>18</v>
      </c>
      <c r="F428" s="25" t="s">
        <v>20</v>
      </c>
      <c r="G428" s="25" t="s">
        <v>23</v>
      </c>
      <c r="H428" s="20">
        <v>2743</v>
      </c>
      <c r="I428" s="6">
        <v>28</v>
      </c>
      <c r="J428" s="132" t="str">
        <f>(Base!$F428&amp;"-"&amp;Base!$G428)</f>
        <v>Pouco-Sem conta</v>
      </c>
    </row>
    <row r="429" spans="1:10" x14ac:dyDescent="0.25">
      <c r="A429" s="5">
        <v>0</v>
      </c>
      <c r="B429" s="8">
        <v>46</v>
      </c>
      <c r="C429" s="24" t="s">
        <v>43</v>
      </c>
      <c r="D429" s="24" t="s">
        <v>17</v>
      </c>
      <c r="E429" s="24" t="s">
        <v>18</v>
      </c>
      <c r="F429" s="24" t="s">
        <v>25</v>
      </c>
      <c r="G429" s="24" t="s">
        <v>23</v>
      </c>
      <c r="H429" s="19">
        <v>1149</v>
      </c>
      <c r="I429" s="5">
        <v>18</v>
      </c>
      <c r="J429" s="132" t="str">
        <f>(Base!$F429&amp;"-"&amp;Base!$G429)</f>
        <v>Alto-Sem conta</v>
      </c>
    </row>
    <row r="430" spans="1:10" x14ac:dyDescent="0.25">
      <c r="A430" s="6">
        <v>0</v>
      </c>
      <c r="B430" s="9">
        <v>20</v>
      </c>
      <c r="C430" s="25" t="s">
        <v>43</v>
      </c>
      <c r="D430" s="25" t="s">
        <v>17</v>
      </c>
      <c r="E430" s="25" t="s">
        <v>18</v>
      </c>
      <c r="F430" s="25" t="s">
        <v>20</v>
      </c>
      <c r="G430" s="25" t="s">
        <v>23</v>
      </c>
      <c r="H430" s="20">
        <v>1313</v>
      </c>
      <c r="I430" s="6">
        <v>9</v>
      </c>
      <c r="J430" s="132" t="str">
        <f>(Base!$F430&amp;"-"&amp;Base!$G430)</f>
        <v>Pouco-Sem conta</v>
      </c>
    </row>
    <row r="431" spans="1:10" x14ac:dyDescent="0.25">
      <c r="A431" s="5">
        <v>1</v>
      </c>
      <c r="B431" s="8">
        <v>55</v>
      </c>
      <c r="C431" s="24" t="s">
        <v>44</v>
      </c>
      <c r="D431" s="24" t="s">
        <v>26</v>
      </c>
      <c r="E431" s="24" t="s">
        <v>24</v>
      </c>
      <c r="F431" s="24" t="s">
        <v>20</v>
      </c>
      <c r="G431" s="24" t="s">
        <v>20</v>
      </c>
      <c r="H431" s="19">
        <v>1190</v>
      </c>
      <c r="I431" s="5">
        <v>18</v>
      </c>
      <c r="J431" s="132" t="str">
        <f>(Base!$F431&amp;"-"&amp;Base!$G431)</f>
        <v>Pouco-Pouco</v>
      </c>
    </row>
    <row r="432" spans="1:10" x14ac:dyDescent="0.25">
      <c r="A432" s="6">
        <v>0</v>
      </c>
      <c r="B432" s="9">
        <v>74</v>
      </c>
      <c r="C432" s="25" t="s">
        <v>43</v>
      </c>
      <c r="D432" s="25" t="s">
        <v>22</v>
      </c>
      <c r="E432" s="25" t="s">
        <v>18</v>
      </c>
      <c r="F432" s="25" t="s">
        <v>20</v>
      </c>
      <c r="G432" s="25" t="s">
        <v>23</v>
      </c>
      <c r="H432" s="20">
        <v>3448</v>
      </c>
      <c r="I432" s="6">
        <v>5</v>
      </c>
      <c r="J432" s="132" t="str">
        <f>(Base!$F432&amp;"-"&amp;Base!$G432)</f>
        <v>Pouco-Sem conta</v>
      </c>
    </row>
    <row r="433" spans="1:10" x14ac:dyDescent="0.25">
      <c r="A433" s="5">
        <v>1</v>
      </c>
      <c r="B433" s="8">
        <v>29</v>
      </c>
      <c r="C433" s="24" t="s">
        <v>43</v>
      </c>
      <c r="D433" s="24" t="s">
        <v>26</v>
      </c>
      <c r="E433" s="24" t="s">
        <v>18</v>
      </c>
      <c r="F433" s="24" t="s">
        <v>20</v>
      </c>
      <c r="G433" s="24" t="s">
        <v>21</v>
      </c>
      <c r="H433" s="19">
        <v>11328</v>
      </c>
      <c r="I433" s="5">
        <v>24</v>
      </c>
      <c r="J433" s="132" t="str">
        <f>(Base!$F433&amp;"-"&amp;Base!$G433)</f>
        <v>Pouco-Moderado</v>
      </c>
    </row>
    <row r="434" spans="1:10" x14ac:dyDescent="0.25">
      <c r="A434" s="6">
        <v>0</v>
      </c>
      <c r="B434" s="9">
        <v>36</v>
      </c>
      <c r="C434" s="25" t="s">
        <v>43</v>
      </c>
      <c r="D434" s="25" t="s">
        <v>26</v>
      </c>
      <c r="E434" s="25" t="s">
        <v>24</v>
      </c>
      <c r="F434" s="25" t="s">
        <v>20</v>
      </c>
      <c r="G434" s="25" t="s">
        <v>20</v>
      </c>
      <c r="H434" s="20">
        <v>1872</v>
      </c>
      <c r="I434" s="6">
        <v>6</v>
      </c>
      <c r="J434" s="132" t="str">
        <f>(Base!$F434&amp;"-"&amp;Base!$G434)</f>
        <v>Pouco-Pouco</v>
      </c>
    </row>
    <row r="435" spans="1:10" x14ac:dyDescent="0.25">
      <c r="A435" s="5">
        <v>0</v>
      </c>
      <c r="B435" s="8">
        <v>33</v>
      </c>
      <c r="C435" s="24" t="s">
        <v>43</v>
      </c>
      <c r="D435" s="24" t="s">
        <v>17</v>
      </c>
      <c r="E435" s="24" t="s">
        <v>18</v>
      </c>
      <c r="F435" s="24" t="s">
        <v>20</v>
      </c>
      <c r="G435" s="24" t="s">
        <v>23</v>
      </c>
      <c r="H435" s="19">
        <v>2058</v>
      </c>
      <c r="I435" s="5">
        <v>24</v>
      </c>
      <c r="J435" s="132" t="str">
        <f>(Base!$F435&amp;"-"&amp;Base!$G435)</f>
        <v>Pouco-Sem conta</v>
      </c>
    </row>
    <row r="436" spans="1:10" x14ac:dyDescent="0.25">
      <c r="A436" s="6">
        <v>0</v>
      </c>
      <c r="B436" s="9">
        <v>25</v>
      </c>
      <c r="C436" s="25" t="s">
        <v>43</v>
      </c>
      <c r="D436" s="25" t="s">
        <v>17</v>
      </c>
      <c r="E436" s="25" t="s">
        <v>18</v>
      </c>
      <c r="F436" s="25" t="s">
        <v>20</v>
      </c>
      <c r="G436" s="25" t="s">
        <v>20</v>
      </c>
      <c r="H436" s="20">
        <v>2136</v>
      </c>
      <c r="I436" s="6">
        <v>9</v>
      </c>
      <c r="J436" s="132" t="str">
        <f>(Base!$F436&amp;"-"&amp;Base!$G436)</f>
        <v>Pouco-Pouco</v>
      </c>
    </row>
    <row r="437" spans="1:10" x14ac:dyDescent="0.25">
      <c r="A437" s="5">
        <v>1</v>
      </c>
      <c r="B437" s="8">
        <v>25</v>
      </c>
      <c r="C437" s="24" t="s">
        <v>43</v>
      </c>
      <c r="D437" s="24" t="s">
        <v>17</v>
      </c>
      <c r="E437" s="24" t="s">
        <v>18</v>
      </c>
      <c r="F437" s="24" t="s">
        <v>19</v>
      </c>
      <c r="G437" s="24" t="s">
        <v>25</v>
      </c>
      <c r="H437" s="19">
        <v>1484</v>
      </c>
      <c r="I437" s="5">
        <v>12</v>
      </c>
      <c r="J437" s="132" t="str">
        <f>(Base!$F437&amp;"-"&amp;Base!$G437)</f>
        <v>Sem investimento-Alto</v>
      </c>
    </row>
    <row r="438" spans="1:10" x14ac:dyDescent="0.25">
      <c r="A438" s="6">
        <v>0</v>
      </c>
      <c r="B438" s="9">
        <v>23</v>
      </c>
      <c r="C438" s="25" t="s">
        <v>43</v>
      </c>
      <c r="D438" s="25" t="s">
        <v>22</v>
      </c>
      <c r="E438" s="25" t="s">
        <v>27</v>
      </c>
      <c r="F438" s="25" t="s">
        <v>25</v>
      </c>
      <c r="G438" s="25" t="s">
        <v>23</v>
      </c>
      <c r="H438" s="20">
        <v>660</v>
      </c>
      <c r="I438" s="6">
        <v>6</v>
      </c>
      <c r="J438" s="132" t="str">
        <f>(Base!$F438&amp;"-"&amp;Base!$G438)</f>
        <v>Alto-Sem conta</v>
      </c>
    </row>
    <row r="439" spans="1:10" x14ac:dyDescent="0.25">
      <c r="A439" s="5">
        <v>0</v>
      </c>
      <c r="B439" s="8">
        <v>37</v>
      </c>
      <c r="C439" s="24" t="s">
        <v>44</v>
      </c>
      <c r="D439" s="24" t="s">
        <v>17</v>
      </c>
      <c r="E439" s="24" t="s">
        <v>18</v>
      </c>
      <c r="F439" s="24" t="s">
        <v>25</v>
      </c>
      <c r="G439" s="24" t="s">
        <v>23</v>
      </c>
      <c r="H439" s="19">
        <v>1287</v>
      </c>
      <c r="I439" s="5">
        <v>24</v>
      </c>
      <c r="J439" s="132" t="str">
        <f>(Base!$F439&amp;"-"&amp;Base!$G439)</f>
        <v>Alto-Sem conta</v>
      </c>
    </row>
    <row r="440" spans="1:10" x14ac:dyDescent="0.25">
      <c r="A440" s="6">
        <v>0</v>
      </c>
      <c r="B440" s="9">
        <v>65</v>
      </c>
      <c r="C440" s="25" t="s">
        <v>43</v>
      </c>
      <c r="D440" s="25" t="s">
        <v>26</v>
      </c>
      <c r="E440" s="25" t="s">
        <v>18</v>
      </c>
      <c r="F440" s="25" t="s">
        <v>20</v>
      </c>
      <c r="G440" s="25" t="s">
        <v>20</v>
      </c>
      <c r="H440" s="20">
        <v>3394</v>
      </c>
      <c r="I440" s="6">
        <v>42</v>
      </c>
      <c r="J440" s="132" t="str">
        <f>(Base!$F440&amp;"-"&amp;Base!$G440)</f>
        <v>Pouco-Pouco</v>
      </c>
    </row>
    <row r="441" spans="1:10" x14ac:dyDescent="0.25">
      <c r="A441" s="5">
        <v>1</v>
      </c>
      <c r="B441" s="8">
        <v>26</v>
      </c>
      <c r="C441" s="24" t="s">
        <v>44</v>
      </c>
      <c r="D441" s="24" t="s">
        <v>26</v>
      </c>
      <c r="E441" s="24" t="s">
        <v>18</v>
      </c>
      <c r="F441" s="24" t="s">
        <v>20</v>
      </c>
      <c r="G441" s="24" t="s">
        <v>25</v>
      </c>
      <c r="H441" s="19">
        <v>609</v>
      </c>
      <c r="I441" s="5">
        <v>12</v>
      </c>
      <c r="J441" s="132" t="str">
        <f>(Base!$F441&amp;"-"&amp;Base!$G441)</f>
        <v>Pouco-Alto</v>
      </c>
    </row>
    <row r="442" spans="1:10" x14ac:dyDescent="0.25">
      <c r="A442" s="6">
        <v>0</v>
      </c>
      <c r="B442" s="9">
        <v>39</v>
      </c>
      <c r="C442" s="25" t="s">
        <v>43</v>
      </c>
      <c r="D442" s="25" t="s">
        <v>26</v>
      </c>
      <c r="E442" s="25" t="s">
        <v>18</v>
      </c>
      <c r="F442" s="25" t="s">
        <v>20</v>
      </c>
      <c r="G442" s="25" t="s">
        <v>23</v>
      </c>
      <c r="H442" s="20">
        <v>1884</v>
      </c>
      <c r="I442" s="6">
        <v>12</v>
      </c>
      <c r="J442" s="132" t="str">
        <f>(Base!$F442&amp;"-"&amp;Base!$G442)</f>
        <v>Pouco-Sem conta</v>
      </c>
    </row>
    <row r="443" spans="1:10" x14ac:dyDescent="0.25">
      <c r="A443" s="5">
        <v>0</v>
      </c>
      <c r="B443" s="8">
        <v>30</v>
      </c>
      <c r="C443" s="24" t="s">
        <v>44</v>
      </c>
      <c r="D443" s="24" t="s">
        <v>17</v>
      </c>
      <c r="E443" s="24" t="s">
        <v>18</v>
      </c>
      <c r="F443" s="24" t="s">
        <v>20</v>
      </c>
      <c r="G443" s="24" t="s">
        <v>20</v>
      </c>
      <c r="H443" s="19">
        <v>1620</v>
      </c>
      <c r="I443" s="5">
        <v>12</v>
      </c>
      <c r="J443" s="132" t="str">
        <f>(Base!$F443&amp;"-"&amp;Base!$G443)</f>
        <v>Pouco-Pouco</v>
      </c>
    </row>
    <row r="444" spans="1:10" x14ac:dyDescent="0.25">
      <c r="A444" s="6">
        <v>0</v>
      </c>
      <c r="B444" s="9">
        <v>29</v>
      </c>
      <c r="C444" s="25" t="s">
        <v>43</v>
      </c>
      <c r="D444" s="25" t="s">
        <v>17</v>
      </c>
      <c r="E444" s="25" t="s">
        <v>18</v>
      </c>
      <c r="F444" s="25" t="s">
        <v>20</v>
      </c>
      <c r="G444" s="25" t="s">
        <v>21</v>
      </c>
      <c r="H444" s="20">
        <v>2629</v>
      </c>
      <c r="I444" s="6">
        <v>20</v>
      </c>
      <c r="J444" s="132" t="str">
        <f>(Base!$F444&amp;"-"&amp;Base!$G444)</f>
        <v>Pouco-Moderado</v>
      </c>
    </row>
    <row r="445" spans="1:10" x14ac:dyDescent="0.25">
      <c r="A445" s="5">
        <v>1</v>
      </c>
      <c r="B445" s="8">
        <v>41</v>
      </c>
      <c r="C445" s="24" t="s">
        <v>43</v>
      </c>
      <c r="D445" s="24" t="s">
        <v>22</v>
      </c>
      <c r="E445" s="24" t="s">
        <v>18</v>
      </c>
      <c r="F445" s="24" t="s">
        <v>20</v>
      </c>
      <c r="G445" s="24" t="s">
        <v>23</v>
      </c>
      <c r="H445" s="19">
        <v>719</v>
      </c>
      <c r="I445" s="5">
        <v>12</v>
      </c>
      <c r="J445" s="132" t="str">
        <f>(Base!$F445&amp;"-"&amp;Base!$G445)</f>
        <v>Pouco-Sem conta</v>
      </c>
    </row>
    <row r="446" spans="1:10" x14ac:dyDescent="0.25">
      <c r="A446" s="6">
        <v>1</v>
      </c>
      <c r="B446" s="9">
        <v>30</v>
      </c>
      <c r="C446" s="25" t="s">
        <v>44</v>
      </c>
      <c r="D446" s="25" t="s">
        <v>26</v>
      </c>
      <c r="E446" s="25" t="s">
        <v>18</v>
      </c>
      <c r="F446" s="25" t="s">
        <v>20</v>
      </c>
      <c r="G446" s="25" t="s">
        <v>21</v>
      </c>
      <c r="H446" s="20">
        <v>5096</v>
      </c>
      <c r="I446" s="6">
        <v>48</v>
      </c>
      <c r="J446" s="132" t="str">
        <f>(Base!$F446&amp;"-"&amp;Base!$G446)</f>
        <v>Pouco-Moderado</v>
      </c>
    </row>
    <row r="447" spans="1:10" x14ac:dyDescent="0.25">
      <c r="A447" s="5">
        <v>0</v>
      </c>
      <c r="B447" s="8">
        <v>41</v>
      </c>
      <c r="C447" s="24" t="s">
        <v>44</v>
      </c>
      <c r="D447" s="24" t="s">
        <v>22</v>
      </c>
      <c r="E447" s="24" t="s">
        <v>27</v>
      </c>
      <c r="F447" s="24" t="s">
        <v>19</v>
      </c>
      <c r="G447" s="24" t="s">
        <v>23</v>
      </c>
      <c r="H447" s="19">
        <v>1244</v>
      </c>
      <c r="I447" s="5">
        <v>9</v>
      </c>
      <c r="J447" s="132" t="str">
        <f>(Base!$F447&amp;"-"&amp;Base!$G447)</f>
        <v>Sem investimento-Sem conta</v>
      </c>
    </row>
    <row r="448" spans="1:10" x14ac:dyDescent="0.25">
      <c r="A448" s="6">
        <v>1</v>
      </c>
      <c r="B448" s="9">
        <v>34</v>
      </c>
      <c r="C448" s="25" t="s">
        <v>44</v>
      </c>
      <c r="D448" s="25" t="s">
        <v>17</v>
      </c>
      <c r="E448" s="25" t="s">
        <v>18</v>
      </c>
      <c r="F448" s="25" t="s">
        <v>20</v>
      </c>
      <c r="G448" s="25" t="s">
        <v>20</v>
      </c>
      <c r="H448" s="20">
        <v>1842</v>
      </c>
      <c r="I448" s="6">
        <v>36</v>
      </c>
      <c r="J448" s="132" t="str">
        <f>(Base!$F448&amp;"-"&amp;Base!$G448)</f>
        <v>Pouco-Pouco</v>
      </c>
    </row>
    <row r="449" spans="1:10" x14ac:dyDescent="0.25">
      <c r="A449" s="5">
        <v>0</v>
      </c>
      <c r="B449" s="8">
        <v>35</v>
      </c>
      <c r="C449" s="24" t="s">
        <v>43</v>
      </c>
      <c r="D449" s="24" t="s">
        <v>17</v>
      </c>
      <c r="E449" s="24" t="s">
        <v>18</v>
      </c>
      <c r="F449" s="24" t="s">
        <v>20</v>
      </c>
      <c r="G449" s="24" t="s">
        <v>21</v>
      </c>
      <c r="H449" s="19">
        <v>2576</v>
      </c>
      <c r="I449" s="5">
        <v>7</v>
      </c>
      <c r="J449" s="132" t="str">
        <f>(Base!$F449&amp;"-"&amp;Base!$G449)</f>
        <v>Pouco-Moderado</v>
      </c>
    </row>
    <row r="450" spans="1:10" x14ac:dyDescent="0.25">
      <c r="A450" s="6">
        <v>0</v>
      </c>
      <c r="B450" s="9">
        <v>55</v>
      </c>
      <c r="C450" s="25" t="s">
        <v>44</v>
      </c>
      <c r="D450" s="25" t="s">
        <v>26</v>
      </c>
      <c r="E450" s="25" t="s">
        <v>18</v>
      </c>
      <c r="F450" s="25" t="s">
        <v>19</v>
      </c>
      <c r="G450" s="25" t="s">
        <v>25</v>
      </c>
      <c r="H450" s="20">
        <v>1424</v>
      </c>
      <c r="I450" s="6">
        <v>12</v>
      </c>
      <c r="J450" s="132" t="str">
        <f>(Base!$F450&amp;"-"&amp;Base!$G450)</f>
        <v>Sem investimento-Alto</v>
      </c>
    </row>
    <row r="451" spans="1:10" x14ac:dyDescent="0.25">
      <c r="A451" s="5">
        <v>1</v>
      </c>
      <c r="B451" s="8">
        <v>61</v>
      </c>
      <c r="C451" s="24" t="s">
        <v>43</v>
      </c>
      <c r="D451" s="24" t="s">
        <v>17</v>
      </c>
      <c r="E451" s="24" t="s">
        <v>18</v>
      </c>
      <c r="F451" s="24" t="s">
        <v>25</v>
      </c>
      <c r="G451" s="24" t="s">
        <v>21</v>
      </c>
      <c r="H451" s="19">
        <v>1512</v>
      </c>
      <c r="I451" s="5">
        <v>15</v>
      </c>
      <c r="J451" s="132" t="str">
        <f>(Base!$F451&amp;"-"&amp;Base!$G451)</f>
        <v>Alto-Moderado</v>
      </c>
    </row>
    <row r="452" spans="1:10" x14ac:dyDescent="0.25">
      <c r="A452" s="6">
        <v>0</v>
      </c>
      <c r="B452" s="9">
        <v>30</v>
      </c>
      <c r="C452" s="25" t="s">
        <v>43</v>
      </c>
      <c r="D452" s="25" t="s">
        <v>26</v>
      </c>
      <c r="E452" s="25" t="s">
        <v>18</v>
      </c>
      <c r="F452" s="25" t="s">
        <v>19</v>
      </c>
      <c r="G452" s="25" t="s">
        <v>23</v>
      </c>
      <c r="H452" s="20">
        <v>11054</v>
      </c>
      <c r="I452" s="6">
        <v>36</v>
      </c>
      <c r="J452" s="132" t="str">
        <f>(Base!$F452&amp;"-"&amp;Base!$G452)</f>
        <v>Sem investimento-Sem conta</v>
      </c>
    </row>
    <row r="453" spans="1:10" x14ac:dyDescent="0.25">
      <c r="A453" s="5">
        <v>0</v>
      </c>
      <c r="B453" s="8">
        <v>29</v>
      </c>
      <c r="C453" s="24" t="s">
        <v>44</v>
      </c>
      <c r="D453" s="24" t="s">
        <v>17</v>
      </c>
      <c r="E453" s="24" t="s">
        <v>18</v>
      </c>
      <c r="F453" s="24" t="s">
        <v>20</v>
      </c>
      <c r="G453" s="24" t="s">
        <v>23</v>
      </c>
      <c r="H453" s="19">
        <v>518</v>
      </c>
      <c r="I453" s="5">
        <v>6</v>
      </c>
      <c r="J453" s="132" t="str">
        <f>(Base!$F453&amp;"-"&amp;Base!$G453)</f>
        <v>Pouco-Sem conta</v>
      </c>
    </row>
    <row r="454" spans="1:10" x14ac:dyDescent="0.25">
      <c r="A454" s="6">
        <v>0</v>
      </c>
      <c r="B454" s="9">
        <v>34</v>
      </c>
      <c r="C454" s="25" t="s">
        <v>43</v>
      </c>
      <c r="D454" s="25" t="s">
        <v>17</v>
      </c>
      <c r="E454" s="25" t="s">
        <v>18</v>
      </c>
      <c r="F454" s="25" t="s">
        <v>20</v>
      </c>
      <c r="G454" s="25" t="s">
        <v>23</v>
      </c>
      <c r="H454" s="20">
        <v>2759</v>
      </c>
      <c r="I454" s="6">
        <v>12</v>
      </c>
      <c r="J454" s="132" t="str">
        <f>(Base!$F454&amp;"-"&amp;Base!$G454)</f>
        <v>Pouco-Sem conta</v>
      </c>
    </row>
    <row r="455" spans="1:10" x14ac:dyDescent="0.25">
      <c r="A455" s="5">
        <v>0</v>
      </c>
      <c r="B455" s="8">
        <v>35</v>
      </c>
      <c r="C455" s="24" t="s">
        <v>43</v>
      </c>
      <c r="D455" s="24" t="s">
        <v>26</v>
      </c>
      <c r="E455" s="24" t="s">
        <v>18</v>
      </c>
      <c r="F455" s="24" t="s">
        <v>20</v>
      </c>
      <c r="G455" s="24" t="s">
        <v>23</v>
      </c>
      <c r="H455" s="19">
        <v>2670</v>
      </c>
      <c r="I455" s="5">
        <v>24</v>
      </c>
      <c r="J455" s="132" t="str">
        <f>(Base!$F455&amp;"-"&amp;Base!$G455)</f>
        <v>Pouco-Sem conta</v>
      </c>
    </row>
    <row r="456" spans="1:10" x14ac:dyDescent="0.25">
      <c r="A456" s="6">
        <v>1</v>
      </c>
      <c r="B456" s="9">
        <v>31</v>
      </c>
      <c r="C456" s="25" t="s">
        <v>43</v>
      </c>
      <c r="D456" s="25" t="s">
        <v>17</v>
      </c>
      <c r="E456" s="25" t="s">
        <v>18</v>
      </c>
      <c r="F456" s="25" t="s">
        <v>20</v>
      </c>
      <c r="G456" s="25" t="s">
        <v>20</v>
      </c>
      <c r="H456" s="20">
        <v>4817</v>
      </c>
      <c r="I456" s="6">
        <v>24</v>
      </c>
      <c r="J456" s="132" t="str">
        <f>(Base!$F456&amp;"-"&amp;Base!$G456)</f>
        <v>Pouco-Pouco</v>
      </c>
    </row>
    <row r="457" spans="1:10" x14ac:dyDescent="0.25">
      <c r="A457" s="5">
        <v>0</v>
      </c>
      <c r="B457" s="8">
        <v>29</v>
      </c>
      <c r="C457" s="24" t="s">
        <v>44</v>
      </c>
      <c r="D457" s="24" t="s">
        <v>26</v>
      </c>
      <c r="E457" s="24" t="s">
        <v>18</v>
      </c>
      <c r="F457" s="24" t="s">
        <v>20</v>
      </c>
      <c r="G457" s="24" t="s">
        <v>23</v>
      </c>
      <c r="H457" s="19">
        <v>2679</v>
      </c>
      <c r="I457" s="5">
        <v>24</v>
      </c>
      <c r="J457" s="132" t="str">
        <f>(Base!$F457&amp;"-"&amp;Base!$G457)</f>
        <v>Pouco-Sem conta</v>
      </c>
    </row>
    <row r="458" spans="1:10" x14ac:dyDescent="0.25">
      <c r="A458" s="6">
        <v>0</v>
      </c>
      <c r="B458" s="9">
        <v>36</v>
      </c>
      <c r="C458" s="25" t="s">
        <v>43</v>
      </c>
      <c r="D458" s="25" t="s">
        <v>17</v>
      </c>
      <c r="E458" s="25" t="s">
        <v>27</v>
      </c>
      <c r="F458" s="25" t="s">
        <v>20</v>
      </c>
      <c r="G458" s="25" t="s">
        <v>20</v>
      </c>
      <c r="H458" s="20">
        <v>3905</v>
      </c>
      <c r="I458" s="6">
        <v>11</v>
      </c>
      <c r="J458" s="132" t="str">
        <f>(Base!$F458&amp;"-"&amp;Base!$G458)</f>
        <v>Pouco-Pouco</v>
      </c>
    </row>
    <row r="459" spans="1:10" x14ac:dyDescent="0.25">
      <c r="A459" s="5">
        <v>1</v>
      </c>
      <c r="B459" s="8">
        <v>35</v>
      </c>
      <c r="C459" s="24" t="s">
        <v>43</v>
      </c>
      <c r="D459" s="24" t="s">
        <v>17</v>
      </c>
      <c r="E459" s="24" t="s">
        <v>24</v>
      </c>
      <c r="F459" s="24" t="s">
        <v>20</v>
      </c>
      <c r="G459" s="24" t="s">
        <v>20</v>
      </c>
      <c r="H459" s="19">
        <v>3386</v>
      </c>
      <c r="I459" s="5">
        <v>12</v>
      </c>
      <c r="J459" s="132" t="str">
        <f>(Base!$F459&amp;"-"&amp;Base!$G459)</f>
        <v>Pouco-Pouco</v>
      </c>
    </row>
    <row r="460" spans="1:10" x14ac:dyDescent="0.25">
      <c r="A460" s="6">
        <v>0</v>
      </c>
      <c r="B460" s="9">
        <v>27</v>
      </c>
      <c r="C460" s="25" t="s">
        <v>44</v>
      </c>
      <c r="D460" s="25" t="s">
        <v>17</v>
      </c>
      <c r="E460" s="25" t="s">
        <v>18</v>
      </c>
      <c r="F460" s="25" t="s">
        <v>20</v>
      </c>
      <c r="G460" s="25" t="s">
        <v>20</v>
      </c>
      <c r="H460" s="20">
        <v>343</v>
      </c>
      <c r="I460" s="6">
        <v>6</v>
      </c>
      <c r="J460" s="132" t="str">
        <f>(Base!$F460&amp;"-"&amp;Base!$G460)</f>
        <v>Pouco-Pouco</v>
      </c>
    </row>
    <row r="461" spans="1:10" x14ac:dyDescent="0.25">
      <c r="A461" s="5">
        <v>0</v>
      </c>
      <c r="B461" s="8">
        <v>32</v>
      </c>
      <c r="C461" s="24" t="s">
        <v>43</v>
      </c>
      <c r="D461" s="24" t="s">
        <v>17</v>
      </c>
      <c r="E461" s="24" t="s">
        <v>18</v>
      </c>
      <c r="F461" s="24" t="s">
        <v>20</v>
      </c>
      <c r="G461" s="24" t="s">
        <v>23</v>
      </c>
      <c r="H461" s="19">
        <v>4594</v>
      </c>
      <c r="I461" s="5">
        <v>18</v>
      </c>
      <c r="J461" s="132" t="str">
        <f>(Base!$F461&amp;"-"&amp;Base!$G461)</f>
        <v>Pouco-Sem conta</v>
      </c>
    </row>
    <row r="462" spans="1:10" x14ac:dyDescent="0.25">
      <c r="A462" s="6">
        <v>0</v>
      </c>
      <c r="B462" s="9">
        <v>37</v>
      </c>
      <c r="C462" s="25" t="s">
        <v>43</v>
      </c>
      <c r="D462" s="25" t="s">
        <v>17</v>
      </c>
      <c r="E462" s="25" t="s">
        <v>18</v>
      </c>
      <c r="F462" s="25" t="s">
        <v>20</v>
      </c>
      <c r="G462" s="25" t="s">
        <v>20</v>
      </c>
      <c r="H462" s="20">
        <v>3620</v>
      </c>
      <c r="I462" s="6">
        <v>36</v>
      </c>
      <c r="J462" s="132" t="str">
        <f>(Base!$F462&amp;"-"&amp;Base!$G462)</f>
        <v>Pouco-Pouco</v>
      </c>
    </row>
    <row r="463" spans="1:10" x14ac:dyDescent="0.25">
      <c r="A463" s="5">
        <v>0</v>
      </c>
      <c r="B463" s="8">
        <v>36</v>
      </c>
      <c r="C463" s="24" t="s">
        <v>43</v>
      </c>
      <c r="D463" s="24" t="s">
        <v>17</v>
      </c>
      <c r="E463" s="24" t="s">
        <v>18</v>
      </c>
      <c r="F463" s="24" t="s">
        <v>20</v>
      </c>
      <c r="G463" s="24" t="s">
        <v>20</v>
      </c>
      <c r="H463" s="19">
        <v>1721</v>
      </c>
      <c r="I463" s="5">
        <v>15</v>
      </c>
      <c r="J463" s="132" t="str">
        <f>(Base!$F463&amp;"-"&amp;Base!$G463)</f>
        <v>Pouco-Pouco</v>
      </c>
    </row>
    <row r="464" spans="1:10" x14ac:dyDescent="0.25">
      <c r="A464" s="6">
        <v>0</v>
      </c>
      <c r="B464" s="9">
        <v>34</v>
      </c>
      <c r="C464" s="25" t="s">
        <v>44</v>
      </c>
      <c r="D464" s="25" t="s">
        <v>26</v>
      </c>
      <c r="E464" s="25" t="s">
        <v>27</v>
      </c>
      <c r="F464" s="25" t="s">
        <v>20</v>
      </c>
      <c r="G464" s="25" t="s">
        <v>21</v>
      </c>
      <c r="H464" s="20">
        <v>3017</v>
      </c>
      <c r="I464" s="6">
        <v>12</v>
      </c>
      <c r="J464" s="132" t="str">
        <f>(Base!$F464&amp;"-"&amp;Base!$G464)</f>
        <v>Pouco-Moderado</v>
      </c>
    </row>
    <row r="465" spans="1:10" x14ac:dyDescent="0.25">
      <c r="A465" s="5">
        <v>0</v>
      </c>
      <c r="B465" s="8">
        <v>38</v>
      </c>
      <c r="C465" s="24" t="s">
        <v>43</v>
      </c>
      <c r="D465" s="24" t="s">
        <v>17</v>
      </c>
      <c r="E465" s="24" t="s">
        <v>18</v>
      </c>
      <c r="F465" s="24" t="s">
        <v>19</v>
      </c>
      <c r="G465" s="24" t="s">
        <v>25</v>
      </c>
      <c r="H465" s="19">
        <v>754</v>
      </c>
      <c r="I465" s="5">
        <v>12</v>
      </c>
      <c r="J465" s="132" t="str">
        <f>(Base!$F465&amp;"-"&amp;Base!$G465)</f>
        <v>Sem investimento-Alto</v>
      </c>
    </row>
    <row r="466" spans="1:10" x14ac:dyDescent="0.25">
      <c r="A466" s="6">
        <v>0</v>
      </c>
      <c r="B466" s="9">
        <v>34</v>
      </c>
      <c r="C466" s="25" t="s">
        <v>43</v>
      </c>
      <c r="D466" s="25" t="s">
        <v>17</v>
      </c>
      <c r="E466" s="25" t="s">
        <v>18</v>
      </c>
      <c r="F466" s="25" t="s">
        <v>20</v>
      </c>
      <c r="G466" s="25" t="s">
        <v>23</v>
      </c>
      <c r="H466" s="20">
        <v>1950</v>
      </c>
      <c r="I466" s="6">
        <v>18</v>
      </c>
      <c r="J466" s="132" t="str">
        <f>(Base!$F466&amp;"-"&amp;Base!$G466)</f>
        <v>Pouco-Sem conta</v>
      </c>
    </row>
    <row r="467" spans="1:10" x14ac:dyDescent="0.25">
      <c r="A467" s="5">
        <v>0</v>
      </c>
      <c r="B467" s="8">
        <v>63</v>
      </c>
      <c r="C467" s="24" t="s">
        <v>43</v>
      </c>
      <c r="D467" s="24" t="s">
        <v>17</v>
      </c>
      <c r="E467" s="24" t="s">
        <v>18</v>
      </c>
      <c r="F467" s="24" t="s">
        <v>20</v>
      </c>
      <c r="G467" s="24" t="s">
        <v>20</v>
      </c>
      <c r="H467" s="19">
        <v>2924</v>
      </c>
      <c r="I467" s="5">
        <v>24</v>
      </c>
      <c r="J467" s="132" t="str">
        <f>(Base!$F467&amp;"-"&amp;Base!$G467)</f>
        <v>Pouco-Pouco</v>
      </c>
    </row>
    <row r="468" spans="1:10" x14ac:dyDescent="0.25">
      <c r="A468" s="6">
        <v>1</v>
      </c>
      <c r="B468" s="9">
        <v>29</v>
      </c>
      <c r="C468" s="25" t="s">
        <v>44</v>
      </c>
      <c r="D468" s="25" t="s">
        <v>22</v>
      </c>
      <c r="E468" s="25" t="s">
        <v>27</v>
      </c>
      <c r="F468" s="25" t="s">
        <v>20</v>
      </c>
      <c r="G468" s="25" t="s">
        <v>20</v>
      </c>
      <c r="H468" s="20">
        <v>1659</v>
      </c>
      <c r="I468" s="6">
        <v>24</v>
      </c>
      <c r="J468" s="132" t="str">
        <f>(Base!$F468&amp;"-"&amp;Base!$G468)</f>
        <v>Pouco-Pouco</v>
      </c>
    </row>
    <row r="469" spans="1:10" x14ac:dyDescent="0.25">
      <c r="A469" s="5">
        <v>0</v>
      </c>
      <c r="B469" s="8">
        <v>32</v>
      </c>
      <c r="C469" s="24" t="s">
        <v>43</v>
      </c>
      <c r="D469" s="24" t="s">
        <v>17</v>
      </c>
      <c r="E469" s="24" t="s">
        <v>18</v>
      </c>
      <c r="F469" s="24" t="s">
        <v>19</v>
      </c>
      <c r="G469" s="24" t="s">
        <v>23</v>
      </c>
      <c r="H469" s="19">
        <v>7238</v>
      </c>
      <c r="I469" s="5">
        <v>48</v>
      </c>
      <c r="J469" s="132" t="str">
        <f>(Base!$F469&amp;"-"&amp;Base!$G469)</f>
        <v>Sem investimento-Sem conta</v>
      </c>
    </row>
    <row r="470" spans="1:10" x14ac:dyDescent="0.25">
      <c r="A470" s="6">
        <v>0</v>
      </c>
      <c r="B470" s="9">
        <v>26</v>
      </c>
      <c r="C470" s="25" t="s">
        <v>44</v>
      </c>
      <c r="D470" s="25" t="s">
        <v>17</v>
      </c>
      <c r="E470" s="25" t="s">
        <v>18</v>
      </c>
      <c r="F470" s="25" t="s">
        <v>20</v>
      </c>
      <c r="G470" s="25" t="s">
        <v>23</v>
      </c>
      <c r="H470" s="20">
        <v>2764</v>
      </c>
      <c r="I470" s="6">
        <v>33</v>
      </c>
      <c r="J470" s="132" t="str">
        <f>(Base!$F470&amp;"-"&amp;Base!$G470)</f>
        <v>Pouco-Sem conta</v>
      </c>
    </row>
    <row r="471" spans="1:10" x14ac:dyDescent="0.25">
      <c r="A471" s="5">
        <v>0</v>
      </c>
      <c r="B471" s="8">
        <v>35</v>
      </c>
      <c r="C471" s="24" t="s">
        <v>43</v>
      </c>
      <c r="D471" s="24" t="s">
        <v>22</v>
      </c>
      <c r="E471" s="24" t="s">
        <v>18</v>
      </c>
      <c r="F471" s="24" t="s">
        <v>20</v>
      </c>
      <c r="G471" s="24" t="s">
        <v>23</v>
      </c>
      <c r="H471" s="19">
        <v>4679</v>
      </c>
      <c r="I471" s="5">
        <v>24</v>
      </c>
      <c r="J471" s="132" t="str">
        <f>(Base!$F471&amp;"-"&amp;Base!$G471)</f>
        <v>Pouco-Sem conta</v>
      </c>
    </row>
    <row r="472" spans="1:10" x14ac:dyDescent="0.25">
      <c r="A472" s="6">
        <v>1</v>
      </c>
      <c r="B472" s="9">
        <v>22</v>
      </c>
      <c r="C472" s="25" t="s">
        <v>43</v>
      </c>
      <c r="D472" s="25" t="s">
        <v>17</v>
      </c>
      <c r="E472" s="25" t="s">
        <v>27</v>
      </c>
      <c r="F472" s="25" t="s">
        <v>21</v>
      </c>
      <c r="G472" s="25" t="s">
        <v>21</v>
      </c>
      <c r="H472" s="20">
        <v>3092</v>
      </c>
      <c r="I472" s="6">
        <v>24</v>
      </c>
      <c r="J472" s="132" t="str">
        <f>(Base!$F472&amp;"-"&amp;Base!$G472)</f>
        <v>Moderado-Moderado</v>
      </c>
    </row>
    <row r="473" spans="1:10" x14ac:dyDescent="0.25">
      <c r="A473" s="5">
        <v>1</v>
      </c>
      <c r="B473" s="8">
        <v>23</v>
      </c>
      <c r="C473" s="24" t="s">
        <v>44</v>
      </c>
      <c r="D473" s="24" t="s">
        <v>17</v>
      </c>
      <c r="E473" s="24" t="s">
        <v>18</v>
      </c>
      <c r="F473" s="24" t="s">
        <v>20</v>
      </c>
      <c r="G473" s="24" t="s">
        <v>20</v>
      </c>
      <c r="H473" s="19">
        <v>448</v>
      </c>
      <c r="I473" s="5">
        <v>6</v>
      </c>
      <c r="J473" s="132" t="str">
        <f>(Base!$F473&amp;"-"&amp;Base!$G473)</f>
        <v>Pouco-Pouco</v>
      </c>
    </row>
    <row r="474" spans="1:10" x14ac:dyDescent="0.25">
      <c r="A474" s="6">
        <v>1</v>
      </c>
      <c r="B474" s="9">
        <v>28</v>
      </c>
      <c r="C474" s="25" t="s">
        <v>43</v>
      </c>
      <c r="D474" s="25" t="s">
        <v>22</v>
      </c>
      <c r="E474" s="25" t="s">
        <v>18</v>
      </c>
      <c r="F474" s="25" t="s">
        <v>20</v>
      </c>
      <c r="G474" s="25" t="s">
        <v>20</v>
      </c>
      <c r="H474" s="20">
        <v>654</v>
      </c>
      <c r="I474" s="6">
        <v>9</v>
      </c>
      <c r="J474" s="132" t="str">
        <f>(Base!$F474&amp;"-"&amp;Base!$G474)</f>
        <v>Pouco-Pouco</v>
      </c>
    </row>
    <row r="475" spans="1:10" x14ac:dyDescent="0.25">
      <c r="A475" s="5">
        <v>0</v>
      </c>
      <c r="B475" s="8">
        <v>36</v>
      </c>
      <c r="C475" s="24" t="s">
        <v>43</v>
      </c>
      <c r="D475" s="24" t="s">
        <v>26</v>
      </c>
      <c r="E475" s="24" t="s">
        <v>18</v>
      </c>
      <c r="F475" s="24" t="s">
        <v>19</v>
      </c>
      <c r="G475" s="24" t="s">
        <v>23</v>
      </c>
      <c r="H475" s="19">
        <v>1238</v>
      </c>
      <c r="I475" s="5">
        <v>6</v>
      </c>
      <c r="J475" s="132" t="str">
        <f>(Base!$F475&amp;"-"&amp;Base!$G475)</f>
        <v>Sem investimento-Sem conta</v>
      </c>
    </row>
    <row r="476" spans="1:10" x14ac:dyDescent="0.25">
      <c r="A476" s="6">
        <v>1</v>
      </c>
      <c r="B476" s="9">
        <v>33</v>
      </c>
      <c r="C476" s="25" t="s">
        <v>43</v>
      </c>
      <c r="D476" s="25" t="s">
        <v>17</v>
      </c>
      <c r="E476" s="25" t="s">
        <v>18</v>
      </c>
      <c r="F476" s="25" t="s">
        <v>20</v>
      </c>
      <c r="G476" s="25" t="s">
        <v>21</v>
      </c>
      <c r="H476" s="20">
        <v>1245</v>
      </c>
      <c r="I476" s="6">
        <v>18</v>
      </c>
      <c r="J476" s="132" t="str">
        <f>(Base!$F476&amp;"-"&amp;Base!$G476)</f>
        <v>Pouco-Moderado</v>
      </c>
    </row>
    <row r="477" spans="1:10" x14ac:dyDescent="0.25">
      <c r="A477" s="5">
        <v>1</v>
      </c>
      <c r="B477" s="8">
        <v>26</v>
      </c>
      <c r="C477" s="24" t="s">
        <v>44</v>
      </c>
      <c r="D477" s="24" t="s">
        <v>17</v>
      </c>
      <c r="E477" s="24" t="s">
        <v>27</v>
      </c>
      <c r="F477" s="24" t="s">
        <v>20</v>
      </c>
      <c r="G477" s="24" t="s">
        <v>20</v>
      </c>
      <c r="H477" s="19">
        <v>3114</v>
      </c>
      <c r="I477" s="5">
        <v>18</v>
      </c>
      <c r="J477" s="132" t="str">
        <f>(Base!$F477&amp;"-"&amp;Base!$G477)</f>
        <v>Pouco-Pouco</v>
      </c>
    </row>
    <row r="478" spans="1:10" x14ac:dyDescent="0.25">
      <c r="A478" s="6">
        <v>0</v>
      </c>
      <c r="B478" s="9">
        <v>24</v>
      </c>
      <c r="C478" s="25" t="s">
        <v>43</v>
      </c>
      <c r="D478" s="25" t="s">
        <v>17</v>
      </c>
      <c r="E478" s="25" t="s">
        <v>18</v>
      </c>
      <c r="F478" s="25" t="s">
        <v>25</v>
      </c>
      <c r="G478" s="25" t="s">
        <v>23</v>
      </c>
      <c r="H478" s="20">
        <v>2569</v>
      </c>
      <c r="I478" s="6">
        <v>39</v>
      </c>
      <c r="J478" s="132" t="str">
        <f>(Base!$F478&amp;"-"&amp;Base!$G478)</f>
        <v>Alto-Sem conta</v>
      </c>
    </row>
    <row r="479" spans="1:10" x14ac:dyDescent="0.25">
      <c r="A479" s="5">
        <v>0</v>
      </c>
      <c r="B479" s="8">
        <v>25</v>
      </c>
      <c r="C479" s="24" t="s">
        <v>43</v>
      </c>
      <c r="D479" s="24" t="s">
        <v>17</v>
      </c>
      <c r="E479" s="24" t="s">
        <v>18</v>
      </c>
      <c r="F479" s="24" t="s">
        <v>20</v>
      </c>
      <c r="G479" s="24" t="s">
        <v>25</v>
      </c>
      <c r="H479" s="19">
        <v>5152</v>
      </c>
      <c r="I479" s="5">
        <v>24</v>
      </c>
      <c r="J479" s="132" t="str">
        <f>(Base!$F479&amp;"-"&amp;Base!$G479)</f>
        <v>Pouco-Alto</v>
      </c>
    </row>
    <row r="480" spans="1:10" x14ac:dyDescent="0.25">
      <c r="A480" s="6">
        <v>0</v>
      </c>
      <c r="B480" s="9">
        <v>39</v>
      </c>
      <c r="C480" s="25" t="s">
        <v>43</v>
      </c>
      <c r="D480" s="25" t="s">
        <v>22</v>
      </c>
      <c r="E480" s="25" t="s">
        <v>18</v>
      </c>
      <c r="F480" s="25" t="s">
        <v>21</v>
      </c>
      <c r="G480" s="25" t="s">
        <v>21</v>
      </c>
      <c r="H480" s="20">
        <v>1037</v>
      </c>
      <c r="I480" s="6">
        <v>12</v>
      </c>
      <c r="J480" s="132" t="str">
        <f>(Base!$F480&amp;"-"&amp;Base!$G480)</f>
        <v>Moderado-Moderado</v>
      </c>
    </row>
    <row r="481" spans="1:10" x14ac:dyDescent="0.25">
      <c r="A481" s="5">
        <v>0</v>
      </c>
      <c r="B481" s="8">
        <v>44</v>
      </c>
      <c r="C481" s="24" t="s">
        <v>43</v>
      </c>
      <c r="D481" s="24" t="s">
        <v>17</v>
      </c>
      <c r="E481" s="24" t="s">
        <v>18</v>
      </c>
      <c r="F481" s="24" t="s">
        <v>20</v>
      </c>
      <c r="G481" s="24" t="s">
        <v>20</v>
      </c>
      <c r="H481" s="19">
        <v>1478</v>
      </c>
      <c r="I481" s="5">
        <v>15</v>
      </c>
      <c r="J481" s="132" t="str">
        <f>(Base!$F481&amp;"-"&amp;Base!$G481)</f>
        <v>Pouco-Pouco</v>
      </c>
    </row>
    <row r="482" spans="1:10" x14ac:dyDescent="0.25">
      <c r="A482" s="6">
        <v>0</v>
      </c>
      <c r="B482" s="9">
        <v>23</v>
      </c>
      <c r="C482" s="25" t="s">
        <v>44</v>
      </c>
      <c r="D482" s="25" t="s">
        <v>22</v>
      </c>
      <c r="E482" s="25" t="s">
        <v>18</v>
      </c>
      <c r="F482" s="25" t="s">
        <v>20</v>
      </c>
      <c r="G482" s="25" t="s">
        <v>21</v>
      </c>
      <c r="H482" s="20">
        <v>3573</v>
      </c>
      <c r="I482" s="6">
        <v>12</v>
      </c>
      <c r="J482" s="132" t="str">
        <f>(Base!$F482&amp;"-"&amp;Base!$G482)</f>
        <v>Pouco-Moderado</v>
      </c>
    </row>
    <row r="483" spans="1:10" x14ac:dyDescent="0.25">
      <c r="A483" s="5">
        <v>0</v>
      </c>
      <c r="B483" s="8">
        <v>26</v>
      </c>
      <c r="C483" s="24" t="s">
        <v>43</v>
      </c>
      <c r="D483" s="24" t="s">
        <v>17</v>
      </c>
      <c r="E483" s="24" t="s">
        <v>18</v>
      </c>
      <c r="F483" s="24" t="s">
        <v>20</v>
      </c>
      <c r="G483" s="24" t="s">
        <v>21</v>
      </c>
      <c r="H483" s="19">
        <v>1201</v>
      </c>
      <c r="I483" s="5">
        <v>24</v>
      </c>
      <c r="J483" s="132" t="str">
        <f>(Base!$F483&amp;"-"&amp;Base!$G483)</f>
        <v>Pouco-Moderado</v>
      </c>
    </row>
    <row r="484" spans="1:10" x14ac:dyDescent="0.25">
      <c r="A484" s="6">
        <v>0</v>
      </c>
      <c r="B484" s="9">
        <v>57</v>
      </c>
      <c r="C484" s="25" t="s">
        <v>44</v>
      </c>
      <c r="D484" s="25" t="s">
        <v>17</v>
      </c>
      <c r="E484" s="25" t="s">
        <v>27</v>
      </c>
      <c r="F484" s="25" t="s">
        <v>25</v>
      </c>
      <c r="G484" s="25" t="s">
        <v>20</v>
      </c>
      <c r="H484" s="20">
        <v>3622</v>
      </c>
      <c r="I484" s="6">
        <v>30</v>
      </c>
      <c r="J484" s="132" t="str">
        <f>(Base!$F484&amp;"-"&amp;Base!$G484)</f>
        <v>Alto-Pouco</v>
      </c>
    </row>
    <row r="485" spans="1:10" x14ac:dyDescent="0.25">
      <c r="A485" s="5">
        <v>0</v>
      </c>
      <c r="B485" s="8">
        <v>30</v>
      </c>
      <c r="C485" s="24" t="s">
        <v>44</v>
      </c>
      <c r="D485" s="24" t="s">
        <v>17</v>
      </c>
      <c r="E485" s="24" t="s">
        <v>18</v>
      </c>
      <c r="F485" s="24" t="s">
        <v>25</v>
      </c>
      <c r="G485" s="24" t="s">
        <v>23</v>
      </c>
      <c r="H485" s="19">
        <v>960</v>
      </c>
      <c r="I485" s="5">
        <v>15</v>
      </c>
      <c r="J485" s="132" t="str">
        <f>(Base!$F485&amp;"-"&amp;Base!$G485)</f>
        <v>Alto-Sem conta</v>
      </c>
    </row>
    <row r="486" spans="1:10" x14ac:dyDescent="0.25">
      <c r="A486" s="6">
        <v>0</v>
      </c>
      <c r="B486" s="9">
        <v>44</v>
      </c>
      <c r="C486" s="25" t="s">
        <v>43</v>
      </c>
      <c r="D486" s="25" t="s">
        <v>17</v>
      </c>
      <c r="E486" s="25" t="s">
        <v>18</v>
      </c>
      <c r="F486" s="25" t="s">
        <v>25</v>
      </c>
      <c r="G486" s="25" t="s">
        <v>23</v>
      </c>
      <c r="H486" s="20">
        <v>1163</v>
      </c>
      <c r="I486" s="6">
        <v>12</v>
      </c>
      <c r="J486" s="132" t="str">
        <f>(Base!$F486&amp;"-"&amp;Base!$G486)</f>
        <v>Alto-Sem conta</v>
      </c>
    </row>
    <row r="487" spans="1:10" x14ac:dyDescent="0.25">
      <c r="A487" s="5">
        <v>1</v>
      </c>
      <c r="B487" s="8">
        <v>47</v>
      </c>
      <c r="C487" s="24" t="s">
        <v>43</v>
      </c>
      <c r="D487" s="24" t="s">
        <v>26</v>
      </c>
      <c r="E487" s="24" t="s">
        <v>18</v>
      </c>
      <c r="F487" s="24" t="s">
        <v>20</v>
      </c>
      <c r="G487" s="24" t="s">
        <v>21</v>
      </c>
      <c r="H487" s="19">
        <v>1209</v>
      </c>
      <c r="I487" s="5">
        <v>6</v>
      </c>
      <c r="J487" s="132" t="str">
        <f>(Base!$F487&amp;"-"&amp;Base!$G487)</f>
        <v>Pouco-Moderado</v>
      </c>
    </row>
    <row r="488" spans="1:10" x14ac:dyDescent="0.25">
      <c r="A488" s="6">
        <v>0</v>
      </c>
      <c r="B488" s="9">
        <v>52</v>
      </c>
      <c r="C488" s="25" t="s">
        <v>43</v>
      </c>
      <c r="D488" s="25" t="s">
        <v>17</v>
      </c>
      <c r="E488" s="25" t="s">
        <v>18</v>
      </c>
      <c r="F488" s="25" t="s">
        <v>20</v>
      </c>
      <c r="G488" s="25" t="s">
        <v>23</v>
      </c>
      <c r="H488" s="20">
        <v>3077</v>
      </c>
      <c r="I488" s="6">
        <v>12</v>
      </c>
      <c r="J488" s="132" t="str">
        <f>(Base!$F488&amp;"-"&amp;Base!$G488)</f>
        <v>Pouco-Sem conta</v>
      </c>
    </row>
    <row r="489" spans="1:10" x14ac:dyDescent="0.25">
      <c r="A489" s="5">
        <v>0</v>
      </c>
      <c r="B489" s="8">
        <v>62</v>
      </c>
      <c r="C489" s="24" t="s">
        <v>44</v>
      </c>
      <c r="D489" s="24" t="s">
        <v>17</v>
      </c>
      <c r="E489" s="24" t="s">
        <v>24</v>
      </c>
      <c r="F489" s="24" t="s">
        <v>20</v>
      </c>
      <c r="G489" s="24" t="s">
        <v>23</v>
      </c>
      <c r="H489" s="19">
        <v>3757</v>
      </c>
      <c r="I489" s="5">
        <v>24</v>
      </c>
      <c r="J489" s="132" t="str">
        <f>(Base!$F489&amp;"-"&amp;Base!$G489)</f>
        <v>Pouco-Sem conta</v>
      </c>
    </row>
    <row r="490" spans="1:10" x14ac:dyDescent="0.25">
      <c r="A490" s="6">
        <v>0</v>
      </c>
      <c r="B490" s="9">
        <v>35</v>
      </c>
      <c r="C490" s="25" t="s">
        <v>43</v>
      </c>
      <c r="D490" s="25" t="s">
        <v>22</v>
      </c>
      <c r="E490" s="25" t="s">
        <v>27</v>
      </c>
      <c r="F490" s="25" t="s">
        <v>21</v>
      </c>
      <c r="G490" s="25" t="s">
        <v>23</v>
      </c>
      <c r="H490" s="20">
        <v>1418</v>
      </c>
      <c r="I490" s="6">
        <v>10</v>
      </c>
      <c r="J490" s="132" t="str">
        <f>(Base!$F490&amp;"-"&amp;Base!$G490)</f>
        <v>Moderado-Sem conta</v>
      </c>
    </row>
    <row r="491" spans="1:10" x14ac:dyDescent="0.25">
      <c r="A491" s="5">
        <v>0</v>
      </c>
      <c r="B491" s="8">
        <v>26</v>
      </c>
      <c r="C491" s="24" t="s">
        <v>43</v>
      </c>
      <c r="D491" s="24" t="s">
        <v>17</v>
      </c>
      <c r="E491" s="24" t="s">
        <v>27</v>
      </c>
      <c r="F491" s="24" t="s">
        <v>20</v>
      </c>
      <c r="G491" s="24" t="s">
        <v>23</v>
      </c>
      <c r="H491" s="19">
        <v>3518</v>
      </c>
      <c r="I491" s="5">
        <v>6</v>
      </c>
      <c r="J491" s="132" t="str">
        <f>(Base!$F491&amp;"-"&amp;Base!$G491)</f>
        <v>Pouco-Sem conta</v>
      </c>
    </row>
    <row r="492" spans="1:10" x14ac:dyDescent="0.25">
      <c r="A492" s="6">
        <v>0</v>
      </c>
      <c r="B492" s="9">
        <v>26</v>
      </c>
      <c r="C492" s="25" t="s">
        <v>43</v>
      </c>
      <c r="D492" s="25" t="s">
        <v>17</v>
      </c>
      <c r="E492" s="25" t="s">
        <v>18</v>
      </c>
      <c r="F492" s="25" t="s">
        <v>20</v>
      </c>
      <c r="G492" s="25" t="s">
        <v>23</v>
      </c>
      <c r="H492" s="20">
        <v>1934</v>
      </c>
      <c r="I492" s="6">
        <v>12</v>
      </c>
      <c r="J492" s="132" t="str">
        <f>(Base!$F492&amp;"-"&amp;Base!$G492)</f>
        <v>Pouco-Sem conta</v>
      </c>
    </row>
    <row r="493" spans="1:10" x14ac:dyDescent="0.25">
      <c r="A493" s="5">
        <v>1</v>
      </c>
      <c r="B493" s="8">
        <v>42</v>
      </c>
      <c r="C493" s="24" t="s">
        <v>44</v>
      </c>
      <c r="D493" s="24" t="s">
        <v>26</v>
      </c>
      <c r="E493" s="24" t="s">
        <v>24</v>
      </c>
      <c r="F493" s="24" t="s">
        <v>20</v>
      </c>
      <c r="G493" s="24" t="s">
        <v>21</v>
      </c>
      <c r="H493" s="19">
        <v>8318</v>
      </c>
      <c r="I493" s="5">
        <v>27</v>
      </c>
      <c r="J493" s="132" t="str">
        <f>(Base!$F493&amp;"-"&amp;Base!$G493)</f>
        <v>Pouco-Moderado</v>
      </c>
    </row>
    <row r="494" spans="1:10" x14ac:dyDescent="0.25">
      <c r="A494" s="6">
        <v>0</v>
      </c>
      <c r="B494" s="9">
        <v>27</v>
      </c>
      <c r="C494" s="25" t="s">
        <v>44</v>
      </c>
      <c r="D494" s="25" t="s">
        <v>17</v>
      </c>
      <c r="E494" s="25" t="s">
        <v>18</v>
      </c>
      <c r="F494" s="25" t="s">
        <v>21</v>
      </c>
      <c r="G494" s="25" t="s">
        <v>23</v>
      </c>
      <c r="H494" s="20">
        <v>1237</v>
      </c>
      <c r="I494" s="6">
        <v>6</v>
      </c>
      <c r="J494" s="132" t="str">
        <f>(Base!$F494&amp;"-"&amp;Base!$G494)</f>
        <v>Moderado-Sem conta</v>
      </c>
    </row>
    <row r="495" spans="1:10" x14ac:dyDescent="0.25">
      <c r="A495" s="5">
        <v>0</v>
      </c>
      <c r="B495" s="8">
        <v>38</v>
      </c>
      <c r="C495" s="24" t="s">
        <v>43</v>
      </c>
      <c r="D495" s="24" t="s">
        <v>17</v>
      </c>
      <c r="E495" s="24" t="s">
        <v>18</v>
      </c>
      <c r="F495" s="24" t="s">
        <v>19</v>
      </c>
      <c r="G495" s="24" t="s">
        <v>25</v>
      </c>
      <c r="H495" s="19">
        <v>368</v>
      </c>
      <c r="I495" s="5">
        <v>6</v>
      </c>
      <c r="J495" s="132" t="str">
        <f>(Base!$F495&amp;"-"&amp;Base!$G495)</f>
        <v>Sem investimento-Alto</v>
      </c>
    </row>
    <row r="496" spans="1:10" x14ac:dyDescent="0.25">
      <c r="A496" s="6">
        <v>0</v>
      </c>
      <c r="B496" s="9">
        <v>39</v>
      </c>
      <c r="C496" s="25" t="s">
        <v>43</v>
      </c>
      <c r="D496" s="25" t="s">
        <v>22</v>
      </c>
      <c r="E496" s="25" t="s">
        <v>27</v>
      </c>
      <c r="F496" s="25" t="s">
        <v>20</v>
      </c>
      <c r="G496" s="25" t="s">
        <v>20</v>
      </c>
      <c r="H496" s="20">
        <v>2122</v>
      </c>
      <c r="I496" s="6">
        <v>12</v>
      </c>
      <c r="J496" s="132" t="str">
        <f>(Base!$F496&amp;"-"&amp;Base!$G496)</f>
        <v>Pouco-Pouco</v>
      </c>
    </row>
    <row r="497" spans="1:10" x14ac:dyDescent="0.25">
      <c r="A497" s="5">
        <v>1</v>
      </c>
      <c r="B497" s="8">
        <v>20</v>
      </c>
      <c r="C497" s="24" t="s">
        <v>43</v>
      </c>
      <c r="D497" s="24" t="s">
        <v>17</v>
      </c>
      <c r="E497" s="24" t="s">
        <v>18</v>
      </c>
      <c r="F497" s="24" t="s">
        <v>19</v>
      </c>
      <c r="G497" s="24" t="s">
        <v>20</v>
      </c>
      <c r="H497" s="19">
        <v>2996</v>
      </c>
      <c r="I497" s="5">
        <v>24</v>
      </c>
      <c r="J497" s="132" t="str">
        <f>(Base!$F497&amp;"-"&amp;Base!$G497)</f>
        <v>Sem investimento-Pouco</v>
      </c>
    </row>
    <row r="498" spans="1:10" x14ac:dyDescent="0.25">
      <c r="A498" s="6">
        <v>1</v>
      </c>
      <c r="B498" s="9">
        <v>29</v>
      </c>
      <c r="C498" s="25" t="s">
        <v>43</v>
      </c>
      <c r="D498" s="25" t="s">
        <v>26</v>
      </c>
      <c r="E498" s="25" t="s">
        <v>27</v>
      </c>
      <c r="F498" s="25" t="s">
        <v>21</v>
      </c>
      <c r="G498" s="25" t="s">
        <v>21</v>
      </c>
      <c r="H498" s="20">
        <v>9034</v>
      </c>
      <c r="I498" s="6">
        <v>36</v>
      </c>
      <c r="J498" s="132" t="str">
        <f>(Base!$F498&amp;"-"&amp;Base!$G498)</f>
        <v>Moderado-Moderado</v>
      </c>
    </row>
    <row r="499" spans="1:10" x14ac:dyDescent="0.25">
      <c r="A499" s="5">
        <v>0</v>
      </c>
      <c r="B499" s="8">
        <v>40</v>
      </c>
      <c r="C499" s="24" t="s">
        <v>43</v>
      </c>
      <c r="D499" s="24" t="s">
        <v>17</v>
      </c>
      <c r="E499" s="24" t="s">
        <v>18</v>
      </c>
      <c r="F499" s="24" t="s">
        <v>20</v>
      </c>
      <c r="G499" s="24" t="s">
        <v>23</v>
      </c>
      <c r="H499" s="19">
        <v>1585</v>
      </c>
      <c r="I499" s="5">
        <v>24</v>
      </c>
      <c r="J499" s="132" t="str">
        <f>(Base!$F499&amp;"-"&amp;Base!$G499)</f>
        <v>Pouco-Sem conta</v>
      </c>
    </row>
    <row r="500" spans="1:10" x14ac:dyDescent="0.25">
      <c r="A500" s="6">
        <v>0</v>
      </c>
      <c r="B500" s="9">
        <v>32</v>
      </c>
      <c r="C500" s="25" t="s">
        <v>43</v>
      </c>
      <c r="D500" s="25" t="s">
        <v>22</v>
      </c>
      <c r="E500" s="25" t="s">
        <v>18</v>
      </c>
      <c r="F500" s="25" t="s">
        <v>20</v>
      </c>
      <c r="G500" s="25" t="s">
        <v>21</v>
      </c>
      <c r="H500" s="20">
        <v>1301</v>
      </c>
      <c r="I500" s="6">
        <v>18</v>
      </c>
      <c r="J500" s="132" t="str">
        <f>(Base!$F500&amp;"-"&amp;Base!$G500)</f>
        <v>Pouco-Moderado</v>
      </c>
    </row>
    <row r="501" spans="1:10" x14ac:dyDescent="0.25">
      <c r="A501" s="5">
        <v>0</v>
      </c>
      <c r="B501" s="8">
        <v>28</v>
      </c>
      <c r="C501" s="24" t="s">
        <v>43</v>
      </c>
      <c r="D501" s="24" t="s">
        <v>17</v>
      </c>
      <c r="E501" s="24" t="s">
        <v>18</v>
      </c>
      <c r="F501" s="24" t="s">
        <v>21</v>
      </c>
      <c r="G501" s="24" t="s">
        <v>25</v>
      </c>
      <c r="H501" s="19">
        <v>1323</v>
      </c>
      <c r="I501" s="5">
        <v>6</v>
      </c>
      <c r="J501" s="132" t="str">
        <f>(Base!$F501&amp;"-"&amp;Base!$G501)</f>
        <v>Moderado-Alto</v>
      </c>
    </row>
    <row r="502" spans="1:10" x14ac:dyDescent="0.25">
      <c r="A502" s="6">
        <v>1</v>
      </c>
      <c r="B502" s="9">
        <v>27</v>
      </c>
      <c r="C502" s="25" t="s">
        <v>44</v>
      </c>
      <c r="D502" s="25" t="s">
        <v>17</v>
      </c>
      <c r="E502" s="25" t="s">
        <v>18</v>
      </c>
      <c r="F502" s="25" t="s">
        <v>20</v>
      </c>
      <c r="G502" s="25" t="s">
        <v>20</v>
      </c>
      <c r="H502" s="20">
        <v>3123</v>
      </c>
      <c r="I502" s="6">
        <v>24</v>
      </c>
      <c r="J502" s="132" t="str">
        <f>(Base!$F502&amp;"-"&amp;Base!$G502)</f>
        <v>Pouco-Pouco</v>
      </c>
    </row>
    <row r="503" spans="1:10" x14ac:dyDescent="0.25">
      <c r="A503" s="5">
        <v>0</v>
      </c>
      <c r="B503" s="8">
        <v>42</v>
      </c>
      <c r="C503" s="24" t="s">
        <v>43</v>
      </c>
      <c r="D503" s="24" t="s">
        <v>17</v>
      </c>
      <c r="E503" s="24" t="s">
        <v>24</v>
      </c>
      <c r="F503" s="24" t="s">
        <v>20</v>
      </c>
      <c r="G503" s="24" t="s">
        <v>20</v>
      </c>
      <c r="H503" s="19">
        <v>5493</v>
      </c>
      <c r="I503" s="5">
        <v>36</v>
      </c>
      <c r="J503" s="132" t="str">
        <f>(Base!$F503&amp;"-"&amp;Base!$G503)</f>
        <v>Pouco-Pouco</v>
      </c>
    </row>
    <row r="504" spans="1:10" x14ac:dyDescent="0.25">
      <c r="A504" s="6">
        <v>0</v>
      </c>
      <c r="B504" s="9">
        <v>49</v>
      </c>
      <c r="C504" s="25" t="s">
        <v>43</v>
      </c>
      <c r="D504" s="25" t="s">
        <v>17</v>
      </c>
      <c r="E504" s="25" t="s">
        <v>18</v>
      </c>
      <c r="F504" s="25" t="s">
        <v>21</v>
      </c>
      <c r="G504" s="25" t="s">
        <v>25</v>
      </c>
      <c r="H504" s="20">
        <v>1126</v>
      </c>
      <c r="I504" s="6">
        <v>9</v>
      </c>
      <c r="J504" s="132" t="str">
        <f>(Base!$F504&amp;"-"&amp;Base!$G504)</f>
        <v>Moderado-Alto</v>
      </c>
    </row>
    <row r="505" spans="1:10" x14ac:dyDescent="0.25">
      <c r="A505" s="5">
        <v>1</v>
      </c>
      <c r="B505" s="8">
        <v>38</v>
      </c>
      <c r="C505" s="24" t="s">
        <v>43</v>
      </c>
      <c r="D505" s="24" t="s">
        <v>17</v>
      </c>
      <c r="E505" s="24" t="s">
        <v>18</v>
      </c>
      <c r="F505" s="24" t="s">
        <v>21</v>
      </c>
      <c r="G505" s="24" t="s">
        <v>21</v>
      </c>
      <c r="H505" s="19">
        <v>1216</v>
      </c>
      <c r="I505" s="5">
        <v>24</v>
      </c>
      <c r="J505" s="132" t="str">
        <f>(Base!$F505&amp;"-"&amp;Base!$G505)</f>
        <v>Moderado-Moderado</v>
      </c>
    </row>
    <row r="506" spans="1:10" x14ac:dyDescent="0.25">
      <c r="A506" s="6">
        <v>1</v>
      </c>
      <c r="B506" s="9">
        <v>24</v>
      </c>
      <c r="C506" s="25" t="s">
        <v>44</v>
      </c>
      <c r="D506" s="25" t="s">
        <v>17</v>
      </c>
      <c r="E506" s="25" t="s">
        <v>27</v>
      </c>
      <c r="F506" s="25" t="s">
        <v>20</v>
      </c>
      <c r="G506" s="25" t="s">
        <v>20</v>
      </c>
      <c r="H506" s="20">
        <v>1207</v>
      </c>
      <c r="I506" s="6">
        <v>24</v>
      </c>
      <c r="J506" s="132" t="str">
        <f>(Base!$F506&amp;"-"&amp;Base!$G506)</f>
        <v>Pouco-Pouco</v>
      </c>
    </row>
    <row r="507" spans="1:10" x14ac:dyDescent="0.25">
      <c r="A507" s="5">
        <v>1</v>
      </c>
      <c r="B507" s="8">
        <v>27</v>
      </c>
      <c r="C507" s="24" t="s">
        <v>43</v>
      </c>
      <c r="D507" s="24" t="s">
        <v>22</v>
      </c>
      <c r="E507" s="24" t="s">
        <v>18</v>
      </c>
      <c r="F507" s="24" t="s">
        <v>19</v>
      </c>
      <c r="G507" s="24" t="s">
        <v>23</v>
      </c>
      <c r="H507" s="19">
        <v>1309</v>
      </c>
      <c r="I507" s="5">
        <v>10</v>
      </c>
      <c r="J507" s="132" t="str">
        <f>(Base!$F507&amp;"-"&amp;Base!$G507)</f>
        <v>Sem investimento-Sem conta</v>
      </c>
    </row>
    <row r="508" spans="1:10" x14ac:dyDescent="0.25">
      <c r="A508" s="6">
        <v>0</v>
      </c>
      <c r="B508" s="9">
        <v>36</v>
      </c>
      <c r="C508" s="25" t="s">
        <v>43</v>
      </c>
      <c r="D508" s="25" t="s">
        <v>17</v>
      </c>
      <c r="E508" s="25" t="s">
        <v>18</v>
      </c>
      <c r="F508" s="25" t="s">
        <v>25</v>
      </c>
      <c r="G508" s="25" t="s">
        <v>25</v>
      </c>
      <c r="H508" s="20">
        <v>2360</v>
      </c>
      <c r="I508" s="6">
        <v>15</v>
      </c>
      <c r="J508" s="132" t="str">
        <f>(Base!$F508&amp;"-"&amp;Base!$G508)</f>
        <v>Alto-Alto</v>
      </c>
    </row>
    <row r="509" spans="1:10" x14ac:dyDescent="0.25">
      <c r="A509" s="5">
        <v>1</v>
      </c>
      <c r="B509" s="8">
        <v>34</v>
      </c>
      <c r="C509" s="24" t="s">
        <v>43</v>
      </c>
      <c r="D509" s="24" t="s">
        <v>26</v>
      </c>
      <c r="E509" s="24" t="s">
        <v>18</v>
      </c>
      <c r="F509" s="24" t="s">
        <v>21</v>
      </c>
      <c r="G509" s="24" t="s">
        <v>21</v>
      </c>
      <c r="H509" s="19">
        <v>6850</v>
      </c>
      <c r="I509" s="5">
        <v>15</v>
      </c>
      <c r="J509" s="132" t="str">
        <f>(Base!$F509&amp;"-"&amp;Base!$G509)</f>
        <v>Moderado-Moderado</v>
      </c>
    </row>
    <row r="510" spans="1:10" x14ac:dyDescent="0.25">
      <c r="A510" s="6">
        <v>0</v>
      </c>
      <c r="B510" s="9">
        <v>28</v>
      </c>
      <c r="C510" s="25" t="s">
        <v>43</v>
      </c>
      <c r="D510" s="25" t="s">
        <v>17</v>
      </c>
      <c r="E510" s="25" t="s">
        <v>18</v>
      </c>
      <c r="F510" s="25" t="s">
        <v>20</v>
      </c>
      <c r="G510" s="25" t="s">
        <v>23</v>
      </c>
      <c r="H510" s="20">
        <v>1413</v>
      </c>
      <c r="I510" s="6">
        <v>24</v>
      </c>
      <c r="J510" s="132" t="str">
        <f>(Base!$F510&amp;"-"&amp;Base!$G510)</f>
        <v>Pouco-Sem conta</v>
      </c>
    </row>
    <row r="511" spans="1:10" x14ac:dyDescent="0.25">
      <c r="A511" s="5">
        <v>0</v>
      </c>
      <c r="B511" s="8">
        <v>45</v>
      </c>
      <c r="C511" s="24" t="s">
        <v>43</v>
      </c>
      <c r="D511" s="24" t="s">
        <v>26</v>
      </c>
      <c r="E511" s="24" t="s">
        <v>18</v>
      </c>
      <c r="F511" s="24" t="s">
        <v>21</v>
      </c>
      <c r="G511" s="24" t="s">
        <v>23</v>
      </c>
      <c r="H511" s="19">
        <v>8588</v>
      </c>
      <c r="I511" s="5">
        <v>39</v>
      </c>
      <c r="J511" s="132" t="str">
        <f>(Base!$F511&amp;"-"&amp;Base!$G511)</f>
        <v>Moderado-Sem conta</v>
      </c>
    </row>
    <row r="512" spans="1:10" x14ac:dyDescent="0.25">
      <c r="A512" s="6">
        <v>1</v>
      </c>
      <c r="B512" s="9">
        <v>26</v>
      </c>
      <c r="C512" s="25" t="s">
        <v>43</v>
      </c>
      <c r="D512" s="25" t="s">
        <v>17</v>
      </c>
      <c r="E512" s="25" t="s">
        <v>18</v>
      </c>
      <c r="F512" s="25" t="s">
        <v>20</v>
      </c>
      <c r="G512" s="25" t="s">
        <v>20</v>
      </c>
      <c r="H512" s="20">
        <v>759</v>
      </c>
      <c r="I512" s="6">
        <v>12</v>
      </c>
      <c r="J512" s="132" t="str">
        <f>(Base!$F512&amp;"-"&amp;Base!$G512)</f>
        <v>Pouco-Pouco</v>
      </c>
    </row>
    <row r="513" spans="1:10" x14ac:dyDescent="0.25">
      <c r="A513" s="5">
        <v>0</v>
      </c>
      <c r="B513" s="8">
        <v>32</v>
      </c>
      <c r="C513" s="24" t="s">
        <v>43</v>
      </c>
      <c r="D513" s="24" t="s">
        <v>26</v>
      </c>
      <c r="E513" s="24" t="s">
        <v>24</v>
      </c>
      <c r="F513" s="24" t="s">
        <v>20</v>
      </c>
      <c r="G513" s="24" t="s">
        <v>23</v>
      </c>
      <c r="H513" s="19">
        <v>4686</v>
      </c>
      <c r="I513" s="5">
        <v>36</v>
      </c>
      <c r="J513" s="132" t="str">
        <f>(Base!$F513&amp;"-"&amp;Base!$G513)</f>
        <v>Pouco-Sem conta</v>
      </c>
    </row>
    <row r="514" spans="1:10" x14ac:dyDescent="0.25">
      <c r="A514" s="6">
        <v>0</v>
      </c>
      <c r="B514" s="9">
        <v>26</v>
      </c>
      <c r="C514" s="25" t="s">
        <v>43</v>
      </c>
      <c r="D514" s="25" t="s">
        <v>17</v>
      </c>
      <c r="E514" s="25" t="s">
        <v>27</v>
      </c>
      <c r="F514" s="25" t="s">
        <v>20</v>
      </c>
      <c r="G514" s="25" t="s">
        <v>25</v>
      </c>
      <c r="H514" s="20">
        <v>2687</v>
      </c>
      <c r="I514" s="6">
        <v>15</v>
      </c>
      <c r="J514" s="132" t="str">
        <f>(Base!$F514&amp;"-"&amp;Base!$G514)</f>
        <v>Pouco-Alto</v>
      </c>
    </row>
    <row r="515" spans="1:10" x14ac:dyDescent="0.25">
      <c r="A515" s="5">
        <v>0</v>
      </c>
      <c r="B515" s="8">
        <v>20</v>
      </c>
      <c r="C515" s="24" t="s">
        <v>43</v>
      </c>
      <c r="D515" s="24" t="s">
        <v>17</v>
      </c>
      <c r="E515" s="24" t="s">
        <v>27</v>
      </c>
      <c r="F515" s="24" t="s">
        <v>20</v>
      </c>
      <c r="G515" s="24" t="s">
        <v>21</v>
      </c>
      <c r="H515" s="19">
        <v>585</v>
      </c>
      <c r="I515" s="5">
        <v>12</v>
      </c>
      <c r="J515" s="132" t="str">
        <f>(Base!$F515&amp;"-"&amp;Base!$G515)</f>
        <v>Pouco-Moderado</v>
      </c>
    </row>
    <row r="516" spans="1:10" x14ac:dyDescent="0.25">
      <c r="A516" s="6">
        <v>0</v>
      </c>
      <c r="B516" s="9">
        <v>54</v>
      </c>
      <c r="C516" s="25" t="s">
        <v>43</v>
      </c>
      <c r="D516" s="25" t="s">
        <v>17</v>
      </c>
      <c r="E516" s="25" t="s">
        <v>18</v>
      </c>
      <c r="F516" s="25" t="s">
        <v>19</v>
      </c>
      <c r="G516" s="25" t="s">
        <v>23</v>
      </c>
      <c r="H516" s="20">
        <v>2255</v>
      </c>
      <c r="I516" s="6">
        <v>24</v>
      </c>
      <c r="J516" s="132" t="str">
        <f>(Base!$F516&amp;"-"&amp;Base!$G516)</f>
        <v>Sem investimento-Sem conta</v>
      </c>
    </row>
    <row r="517" spans="1:10" x14ac:dyDescent="0.25">
      <c r="A517" s="5">
        <v>0</v>
      </c>
      <c r="B517" s="8">
        <v>37</v>
      </c>
      <c r="C517" s="24" t="s">
        <v>44</v>
      </c>
      <c r="D517" s="24" t="s">
        <v>17</v>
      </c>
      <c r="E517" s="24" t="s">
        <v>18</v>
      </c>
      <c r="F517" s="24" t="s">
        <v>20</v>
      </c>
      <c r="G517" s="24" t="s">
        <v>20</v>
      </c>
      <c r="H517" s="19">
        <v>609</v>
      </c>
      <c r="I517" s="5">
        <v>6</v>
      </c>
      <c r="J517" s="132" t="str">
        <f>(Base!$F517&amp;"-"&amp;Base!$G517)</f>
        <v>Pouco-Pouco</v>
      </c>
    </row>
    <row r="518" spans="1:10" x14ac:dyDescent="0.25">
      <c r="A518" s="6">
        <v>0</v>
      </c>
      <c r="B518" s="9">
        <v>40</v>
      </c>
      <c r="C518" s="25" t="s">
        <v>43</v>
      </c>
      <c r="D518" s="25" t="s">
        <v>22</v>
      </c>
      <c r="E518" s="25" t="s">
        <v>18</v>
      </c>
      <c r="F518" s="25" t="s">
        <v>20</v>
      </c>
      <c r="G518" s="25" t="s">
        <v>20</v>
      </c>
      <c r="H518" s="20">
        <v>1361</v>
      </c>
      <c r="I518" s="6">
        <v>6</v>
      </c>
      <c r="J518" s="132" t="str">
        <f>(Base!$F518&amp;"-"&amp;Base!$G518)</f>
        <v>Pouco-Pouco</v>
      </c>
    </row>
    <row r="519" spans="1:10" x14ac:dyDescent="0.25">
      <c r="A519" s="5">
        <v>1</v>
      </c>
      <c r="B519" s="8">
        <v>23</v>
      </c>
      <c r="C519" s="24" t="s">
        <v>44</v>
      </c>
      <c r="D519" s="24" t="s">
        <v>17</v>
      </c>
      <c r="E519" s="24" t="s">
        <v>27</v>
      </c>
      <c r="F519" s="24" t="s">
        <v>20</v>
      </c>
      <c r="G519" s="24" t="s">
        <v>23</v>
      </c>
      <c r="H519" s="19">
        <v>7127</v>
      </c>
      <c r="I519" s="5">
        <v>36</v>
      </c>
      <c r="J519" s="132" t="str">
        <f>(Base!$F519&amp;"-"&amp;Base!$G519)</f>
        <v>Pouco-Sem conta</v>
      </c>
    </row>
    <row r="520" spans="1:10" x14ac:dyDescent="0.25">
      <c r="A520" s="6">
        <v>0</v>
      </c>
      <c r="B520" s="9">
        <v>43</v>
      </c>
      <c r="C520" s="25" t="s">
        <v>43</v>
      </c>
      <c r="D520" s="25" t="s">
        <v>17</v>
      </c>
      <c r="E520" s="25" t="s">
        <v>18</v>
      </c>
      <c r="F520" s="25" t="s">
        <v>21</v>
      </c>
      <c r="G520" s="25" t="s">
        <v>20</v>
      </c>
      <c r="H520" s="20">
        <v>1203</v>
      </c>
      <c r="I520" s="6">
        <v>6</v>
      </c>
      <c r="J520" s="132" t="str">
        <f>(Base!$F520&amp;"-"&amp;Base!$G520)</f>
        <v>Moderado-Pouco</v>
      </c>
    </row>
    <row r="521" spans="1:10" x14ac:dyDescent="0.25">
      <c r="A521" s="5">
        <v>0</v>
      </c>
      <c r="B521" s="8">
        <v>36</v>
      </c>
      <c r="C521" s="24" t="s">
        <v>43</v>
      </c>
      <c r="D521" s="24" t="s">
        <v>17</v>
      </c>
      <c r="E521" s="24" t="s">
        <v>24</v>
      </c>
      <c r="F521" s="24" t="s">
        <v>19</v>
      </c>
      <c r="G521" s="24" t="s">
        <v>23</v>
      </c>
      <c r="H521" s="19">
        <v>700</v>
      </c>
      <c r="I521" s="5">
        <v>6</v>
      </c>
      <c r="J521" s="132" t="str">
        <f>(Base!$F521&amp;"-"&amp;Base!$G521)</f>
        <v>Sem investimento-Sem conta</v>
      </c>
    </row>
    <row r="522" spans="1:10" x14ac:dyDescent="0.25">
      <c r="A522" s="6">
        <v>0</v>
      </c>
      <c r="B522" s="9">
        <v>44</v>
      </c>
      <c r="C522" s="25" t="s">
        <v>43</v>
      </c>
      <c r="D522" s="25" t="s">
        <v>17</v>
      </c>
      <c r="E522" s="25" t="s">
        <v>24</v>
      </c>
      <c r="F522" s="25" t="s">
        <v>20</v>
      </c>
      <c r="G522" s="25" t="s">
        <v>23</v>
      </c>
      <c r="H522" s="20">
        <v>5507</v>
      </c>
      <c r="I522" s="6">
        <v>24</v>
      </c>
      <c r="J522" s="132" t="str">
        <f>(Base!$F522&amp;"-"&amp;Base!$G522)</f>
        <v>Pouco-Sem conta</v>
      </c>
    </row>
    <row r="523" spans="1:10" x14ac:dyDescent="0.25">
      <c r="A523" s="5">
        <v>1</v>
      </c>
      <c r="B523" s="8">
        <v>24</v>
      </c>
      <c r="C523" s="24" t="s">
        <v>44</v>
      </c>
      <c r="D523" s="24" t="s">
        <v>17</v>
      </c>
      <c r="E523" s="24" t="s">
        <v>18</v>
      </c>
      <c r="F523" s="24" t="s">
        <v>20</v>
      </c>
      <c r="G523" s="24" t="s">
        <v>20</v>
      </c>
      <c r="H523" s="19">
        <v>3190</v>
      </c>
      <c r="I523" s="5">
        <v>18</v>
      </c>
      <c r="J523" s="132" t="str">
        <f>(Base!$F523&amp;"-"&amp;Base!$G523)</f>
        <v>Pouco-Pouco</v>
      </c>
    </row>
    <row r="524" spans="1:10" x14ac:dyDescent="0.25">
      <c r="A524" s="6">
        <v>1</v>
      </c>
      <c r="B524" s="9">
        <v>53</v>
      </c>
      <c r="C524" s="25" t="s">
        <v>43</v>
      </c>
      <c r="D524" s="25" t="s">
        <v>17</v>
      </c>
      <c r="E524" s="25" t="s">
        <v>24</v>
      </c>
      <c r="F524" s="25" t="s">
        <v>20</v>
      </c>
      <c r="G524" s="25" t="s">
        <v>20</v>
      </c>
      <c r="H524" s="20">
        <v>7119</v>
      </c>
      <c r="I524" s="6">
        <v>48</v>
      </c>
      <c r="J524" s="132" t="str">
        <f>(Base!$F524&amp;"-"&amp;Base!$G524)</f>
        <v>Pouco-Pouco</v>
      </c>
    </row>
    <row r="525" spans="1:10" x14ac:dyDescent="0.25">
      <c r="A525" s="5">
        <v>0</v>
      </c>
      <c r="B525" s="8">
        <v>23</v>
      </c>
      <c r="C525" s="24" t="s">
        <v>44</v>
      </c>
      <c r="D525" s="24" t="s">
        <v>17</v>
      </c>
      <c r="E525" s="24" t="s">
        <v>18</v>
      </c>
      <c r="F525" s="24" t="s">
        <v>21</v>
      </c>
      <c r="G525" s="24" t="s">
        <v>23</v>
      </c>
      <c r="H525" s="19">
        <v>3488</v>
      </c>
      <c r="I525" s="5">
        <v>24</v>
      </c>
      <c r="J525" s="132" t="str">
        <f>(Base!$F525&amp;"-"&amp;Base!$G525)</f>
        <v>Moderado-Sem conta</v>
      </c>
    </row>
    <row r="526" spans="1:10" x14ac:dyDescent="0.25">
      <c r="A526" s="6">
        <v>0</v>
      </c>
      <c r="B526" s="9">
        <v>26</v>
      </c>
      <c r="C526" s="25" t="s">
        <v>44</v>
      </c>
      <c r="D526" s="25" t="s">
        <v>22</v>
      </c>
      <c r="E526" s="25" t="s">
        <v>18</v>
      </c>
      <c r="F526" s="25" t="s">
        <v>20</v>
      </c>
      <c r="G526" s="25" t="s">
        <v>21</v>
      </c>
      <c r="H526" s="20">
        <v>1113</v>
      </c>
      <c r="I526" s="6">
        <v>18</v>
      </c>
      <c r="J526" s="132" t="str">
        <f>(Base!$F526&amp;"-"&amp;Base!$G526)</f>
        <v>Pouco-Moderado</v>
      </c>
    </row>
    <row r="527" spans="1:10" x14ac:dyDescent="0.25">
      <c r="A527" s="5">
        <v>0</v>
      </c>
      <c r="B527" s="8">
        <v>30</v>
      </c>
      <c r="C527" s="24" t="s">
        <v>43</v>
      </c>
      <c r="D527" s="24" t="s">
        <v>17</v>
      </c>
      <c r="E527" s="24" t="s">
        <v>18</v>
      </c>
      <c r="F527" s="24" t="s">
        <v>20</v>
      </c>
      <c r="G527" s="24" t="s">
        <v>21</v>
      </c>
      <c r="H527" s="19">
        <v>7966</v>
      </c>
      <c r="I527" s="5">
        <v>26</v>
      </c>
      <c r="J527" s="132" t="str">
        <f>(Base!$F527&amp;"-"&amp;Base!$G527)</f>
        <v>Pouco-Moderado</v>
      </c>
    </row>
    <row r="528" spans="1:10" x14ac:dyDescent="0.25">
      <c r="A528" s="6">
        <v>0</v>
      </c>
      <c r="B528" s="9">
        <v>31</v>
      </c>
      <c r="C528" s="25" t="s">
        <v>44</v>
      </c>
      <c r="D528" s="25" t="s">
        <v>17</v>
      </c>
      <c r="E528" s="25" t="s">
        <v>18</v>
      </c>
      <c r="F528" s="25" t="s">
        <v>21</v>
      </c>
      <c r="G528" s="25" t="s">
        <v>23</v>
      </c>
      <c r="H528" s="20">
        <v>1532</v>
      </c>
      <c r="I528" s="6">
        <v>15</v>
      </c>
      <c r="J528" s="132" t="str">
        <f>(Base!$F528&amp;"-"&amp;Base!$G528)</f>
        <v>Moderado-Sem conta</v>
      </c>
    </row>
    <row r="529" spans="1:10" x14ac:dyDescent="0.25">
      <c r="A529" s="5">
        <v>0</v>
      </c>
      <c r="B529" s="8">
        <v>42</v>
      </c>
      <c r="C529" s="24" t="s">
        <v>43</v>
      </c>
      <c r="D529" s="24" t="s">
        <v>22</v>
      </c>
      <c r="E529" s="24" t="s">
        <v>18</v>
      </c>
      <c r="F529" s="24" t="s">
        <v>20</v>
      </c>
      <c r="G529" s="24" t="s">
        <v>23</v>
      </c>
      <c r="H529" s="19">
        <v>1503</v>
      </c>
      <c r="I529" s="5">
        <v>4</v>
      </c>
      <c r="J529" s="132" t="str">
        <f>(Base!$F529&amp;"-"&amp;Base!$G529)</f>
        <v>Pouco-Sem conta</v>
      </c>
    </row>
    <row r="530" spans="1:10" x14ac:dyDescent="0.25">
      <c r="A530" s="6">
        <v>1</v>
      </c>
      <c r="B530" s="9">
        <v>31</v>
      </c>
      <c r="C530" s="25" t="s">
        <v>43</v>
      </c>
      <c r="D530" s="25" t="s">
        <v>17</v>
      </c>
      <c r="E530" s="25" t="s">
        <v>27</v>
      </c>
      <c r="F530" s="25" t="s">
        <v>20</v>
      </c>
      <c r="G530" s="25" t="s">
        <v>20</v>
      </c>
      <c r="H530" s="20">
        <v>2302</v>
      </c>
      <c r="I530" s="6">
        <v>36</v>
      </c>
      <c r="J530" s="132" t="str">
        <f>(Base!$F530&amp;"-"&amp;Base!$G530)</f>
        <v>Pouco-Pouco</v>
      </c>
    </row>
    <row r="531" spans="1:10" x14ac:dyDescent="0.25">
      <c r="A531" s="5">
        <v>0</v>
      </c>
      <c r="B531" s="8">
        <v>41</v>
      </c>
      <c r="C531" s="24" t="s">
        <v>43</v>
      </c>
      <c r="D531" s="24" t="s">
        <v>22</v>
      </c>
      <c r="E531" s="24" t="s">
        <v>18</v>
      </c>
      <c r="F531" s="24" t="s">
        <v>20</v>
      </c>
      <c r="G531" s="24" t="s">
        <v>20</v>
      </c>
      <c r="H531" s="19">
        <v>662</v>
      </c>
      <c r="I531" s="5">
        <v>6</v>
      </c>
      <c r="J531" s="132" t="str">
        <f>(Base!$F531&amp;"-"&amp;Base!$G531)</f>
        <v>Pouco-Pouco</v>
      </c>
    </row>
    <row r="532" spans="1:10" x14ac:dyDescent="0.25">
      <c r="A532" s="6">
        <v>0</v>
      </c>
      <c r="B532" s="9">
        <v>32</v>
      </c>
      <c r="C532" s="25" t="s">
        <v>43</v>
      </c>
      <c r="D532" s="25" t="s">
        <v>17</v>
      </c>
      <c r="E532" s="25" t="s">
        <v>18</v>
      </c>
      <c r="F532" s="25" t="s">
        <v>20</v>
      </c>
      <c r="G532" s="25" t="s">
        <v>21</v>
      </c>
      <c r="H532" s="20">
        <v>2273</v>
      </c>
      <c r="I532" s="6">
        <v>36</v>
      </c>
      <c r="J532" s="132" t="str">
        <f>(Base!$F532&amp;"-"&amp;Base!$G532)</f>
        <v>Pouco-Moderado</v>
      </c>
    </row>
    <row r="533" spans="1:10" x14ac:dyDescent="0.25">
      <c r="A533" s="5">
        <v>1</v>
      </c>
      <c r="B533" s="8">
        <v>28</v>
      </c>
      <c r="C533" s="24" t="s">
        <v>44</v>
      </c>
      <c r="D533" s="24" t="s">
        <v>17</v>
      </c>
      <c r="E533" s="24" t="s">
        <v>27</v>
      </c>
      <c r="F533" s="24" t="s">
        <v>21</v>
      </c>
      <c r="G533" s="24" t="s">
        <v>21</v>
      </c>
      <c r="H533" s="19">
        <v>2631</v>
      </c>
      <c r="I533" s="5">
        <v>15</v>
      </c>
      <c r="J533" s="132" t="str">
        <f>(Base!$F533&amp;"-"&amp;Base!$G533)</f>
        <v>Moderado-Moderado</v>
      </c>
    </row>
    <row r="534" spans="1:10" x14ac:dyDescent="0.25">
      <c r="A534" s="6">
        <v>0</v>
      </c>
      <c r="B534" s="9">
        <v>41</v>
      </c>
      <c r="C534" s="25" t="s">
        <v>43</v>
      </c>
      <c r="D534" s="25" t="s">
        <v>17</v>
      </c>
      <c r="E534" s="25" t="s">
        <v>27</v>
      </c>
      <c r="F534" s="25" t="s">
        <v>20</v>
      </c>
      <c r="G534" s="25" t="s">
        <v>23</v>
      </c>
      <c r="H534" s="20">
        <v>1503</v>
      </c>
      <c r="I534" s="6">
        <v>12</v>
      </c>
      <c r="J534" s="132" t="str">
        <f>(Base!$F534&amp;"-"&amp;Base!$G534)</f>
        <v>Pouco-Sem conta</v>
      </c>
    </row>
    <row r="535" spans="1:10" x14ac:dyDescent="0.25">
      <c r="A535" s="5">
        <v>0</v>
      </c>
      <c r="B535" s="8">
        <v>26</v>
      </c>
      <c r="C535" s="24" t="s">
        <v>43</v>
      </c>
      <c r="D535" s="24" t="s">
        <v>17</v>
      </c>
      <c r="E535" s="24" t="s">
        <v>18</v>
      </c>
      <c r="F535" s="24" t="s">
        <v>21</v>
      </c>
      <c r="G535" s="24" t="s">
        <v>23</v>
      </c>
      <c r="H535" s="19">
        <v>1311</v>
      </c>
      <c r="I535" s="5">
        <v>24</v>
      </c>
      <c r="J535" s="132" t="str">
        <f>(Base!$F535&amp;"-"&amp;Base!$G535)</f>
        <v>Moderado-Sem conta</v>
      </c>
    </row>
    <row r="536" spans="1:10" x14ac:dyDescent="0.25">
      <c r="A536" s="6">
        <v>0</v>
      </c>
      <c r="B536" s="9">
        <v>25</v>
      </c>
      <c r="C536" s="25" t="s">
        <v>43</v>
      </c>
      <c r="D536" s="25" t="s">
        <v>17</v>
      </c>
      <c r="E536" s="25" t="s">
        <v>18</v>
      </c>
      <c r="F536" s="25" t="s">
        <v>19</v>
      </c>
      <c r="G536" s="25" t="s">
        <v>23</v>
      </c>
      <c r="H536" s="20">
        <v>3105</v>
      </c>
      <c r="I536" s="6">
        <v>24</v>
      </c>
      <c r="J536" s="132" t="str">
        <f>(Base!$F536&amp;"-"&amp;Base!$G536)</f>
        <v>Sem investimento-Sem conta</v>
      </c>
    </row>
    <row r="537" spans="1:10" x14ac:dyDescent="0.25">
      <c r="A537" s="5">
        <v>1</v>
      </c>
      <c r="B537" s="8">
        <v>33</v>
      </c>
      <c r="C537" s="24" t="s">
        <v>43</v>
      </c>
      <c r="D537" s="24" t="s">
        <v>17</v>
      </c>
      <c r="E537" s="24" t="s">
        <v>27</v>
      </c>
      <c r="F537" s="24" t="s">
        <v>20</v>
      </c>
      <c r="G537" s="24" t="s">
        <v>25</v>
      </c>
      <c r="H537" s="19">
        <v>2319</v>
      </c>
      <c r="I537" s="5">
        <v>21</v>
      </c>
      <c r="J537" s="132" t="str">
        <f>(Base!$F537&amp;"-"&amp;Base!$G537)</f>
        <v>Pouco-Alto</v>
      </c>
    </row>
    <row r="538" spans="1:10" x14ac:dyDescent="0.25">
      <c r="A538" s="6">
        <v>0</v>
      </c>
      <c r="B538" s="9">
        <v>75</v>
      </c>
      <c r="C538" s="25" t="s">
        <v>44</v>
      </c>
      <c r="D538" s="25" t="s">
        <v>26</v>
      </c>
      <c r="E538" s="25" t="s">
        <v>18</v>
      </c>
      <c r="F538" s="25" t="s">
        <v>19</v>
      </c>
      <c r="G538" s="25" t="s">
        <v>20</v>
      </c>
      <c r="H538" s="20">
        <v>1374</v>
      </c>
      <c r="I538" s="6">
        <v>6</v>
      </c>
      <c r="J538" s="132" t="str">
        <f>(Base!$F538&amp;"-"&amp;Base!$G538)</f>
        <v>Sem investimento-Pouco</v>
      </c>
    </row>
    <row r="539" spans="1:10" x14ac:dyDescent="0.25">
      <c r="A539" s="5">
        <v>0</v>
      </c>
      <c r="B539" s="8">
        <v>37</v>
      </c>
      <c r="C539" s="24" t="s">
        <v>44</v>
      </c>
      <c r="D539" s="24" t="s">
        <v>17</v>
      </c>
      <c r="E539" s="24" t="s">
        <v>18</v>
      </c>
      <c r="F539" s="24" t="s">
        <v>20</v>
      </c>
      <c r="G539" s="24" t="s">
        <v>21</v>
      </c>
      <c r="H539" s="19">
        <v>3612</v>
      </c>
      <c r="I539" s="5">
        <v>18</v>
      </c>
      <c r="J539" s="132" t="str">
        <f>(Base!$F539&amp;"-"&amp;Base!$G539)</f>
        <v>Pouco-Moderado</v>
      </c>
    </row>
    <row r="540" spans="1:10" x14ac:dyDescent="0.25">
      <c r="A540" s="6">
        <v>1</v>
      </c>
      <c r="B540" s="9">
        <v>42</v>
      </c>
      <c r="C540" s="25" t="s">
        <v>43</v>
      </c>
      <c r="D540" s="25" t="s">
        <v>26</v>
      </c>
      <c r="E540" s="25" t="s">
        <v>24</v>
      </c>
      <c r="F540" s="25" t="s">
        <v>20</v>
      </c>
      <c r="G540" s="25" t="s">
        <v>20</v>
      </c>
      <c r="H540" s="20">
        <v>7763</v>
      </c>
      <c r="I540" s="6">
        <v>48</v>
      </c>
      <c r="J540" s="132" t="str">
        <f>(Base!$F540&amp;"-"&amp;Base!$G540)</f>
        <v>Pouco-Pouco</v>
      </c>
    </row>
    <row r="541" spans="1:10" x14ac:dyDescent="0.25">
      <c r="A541" s="5">
        <v>0</v>
      </c>
      <c r="B541" s="8">
        <v>45</v>
      </c>
      <c r="C541" s="24" t="s">
        <v>44</v>
      </c>
      <c r="D541" s="24" t="s">
        <v>22</v>
      </c>
      <c r="E541" s="24" t="s">
        <v>18</v>
      </c>
      <c r="F541" s="24" t="s">
        <v>20</v>
      </c>
      <c r="G541" s="24" t="s">
        <v>25</v>
      </c>
      <c r="H541" s="19">
        <v>3049</v>
      </c>
      <c r="I541" s="5">
        <v>18</v>
      </c>
      <c r="J541" s="132" t="str">
        <f>(Base!$F541&amp;"-"&amp;Base!$G541)</f>
        <v>Pouco-Alto</v>
      </c>
    </row>
    <row r="542" spans="1:10" x14ac:dyDescent="0.25">
      <c r="A542" s="6">
        <v>1</v>
      </c>
      <c r="B542" s="9">
        <v>23</v>
      </c>
      <c r="C542" s="25" t="s">
        <v>43</v>
      </c>
      <c r="D542" s="25" t="s">
        <v>17</v>
      </c>
      <c r="E542" s="25" t="s">
        <v>27</v>
      </c>
      <c r="F542" s="25" t="s">
        <v>20</v>
      </c>
      <c r="G542" s="25" t="s">
        <v>21</v>
      </c>
      <c r="H542" s="20">
        <v>1534</v>
      </c>
      <c r="I542" s="6">
        <v>12</v>
      </c>
      <c r="J542" s="132" t="str">
        <f>(Base!$F542&amp;"-"&amp;Base!$G542)</f>
        <v>Pouco-Moderado</v>
      </c>
    </row>
    <row r="543" spans="1:10" x14ac:dyDescent="0.25">
      <c r="A543" s="5">
        <v>0</v>
      </c>
      <c r="B543" s="8">
        <v>60</v>
      </c>
      <c r="C543" s="24" t="s">
        <v>43</v>
      </c>
      <c r="D543" s="24" t="s">
        <v>17</v>
      </c>
      <c r="E543" s="24" t="s">
        <v>24</v>
      </c>
      <c r="F543" s="24" t="s">
        <v>20</v>
      </c>
      <c r="G543" s="24" t="s">
        <v>23</v>
      </c>
      <c r="H543" s="19">
        <v>2032</v>
      </c>
      <c r="I543" s="5">
        <v>24</v>
      </c>
      <c r="J543" s="132" t="str">
        <f>(Base!$F543&amp;"-"&amp;Base!$G543)</f>
        <v>Pouco-Sem conta</v>
      </c>
    </row>
    <row r="544" spans="1:10" x14ac:dyDescent="0.25">
      <c r="A544" s="6">
        <v>1</v>
      </c>
      <c r="B544" s="9">
        <v>31</v>
      </c>
      <c r="C544" s="25" t="s">
        <v>43</v>
      </c>
      <c r="D544" s="25" t="s">
        <v>17</v>
      </c>
      <c r="E544" s="25" t="s">
        <v>18</v>
      </c>
      <c r="F544" s="25" t="s">
        <v>19</v>
      </c>
      <c r="G544" s="25" t="s">
        <v>20</v>
      </c>
      <c r="H544" s="20">
        <v>6350</v>
      </c>
      <c r="I544" s="6">
        <v>30</v>
      </c>
      <c r="J544" s="132" t="str">
        <f>(Base!$F544&amp;"-"&amp;Base!$G544)</f>
        <v>Sem investimento-Pouco</v>
      </c>
    </row>
    <row r="545" spans="1:10" x14ac:dyDescent="0.25">
      <c r="A545" s="5">
        <v>1</v>
      </c>
      <c r="B545" s="8">
        <v>34</v>
      </c>
      <c r="C545" s="24" t="s">
        <v>43</v>
      </c>
      <c r="D545" s="24" t="s">
        <v>22</v>
      </c>
      <c r="E545" s="24" t="s">
        <v>18</v>
      </c>
      <c r="F545" s="24" t="s">
        <v>20</v>
      </c>
      <c r="G545" s="24" t="s">
        <v>25</v>
      </c>
      <c r="H545" s="19">
        <v>2864</v>
      </c>
      <c r="I545" s="5">
        <v>18</v>
      </c>
      <c r="J545" s="132" t="str">
        <f>(Base!$F545&amp;"-"&amp;Base!$G545)</f>
        <v>Pouco-Alto</v>
      </c>
    </row>
    <row r="546" spans="1:10" x14ac:dyDescent="0.25">
      <c r="A546" s="6">
        <v>0</v>
      </c>
      <c r="B546" s="9">
        <v>61</v>
      </c>
      <c r="C546" s="25" t="s">
        <v>43</v>
      </c>
      <c r="D546" s="25" t="s">
        <v>22</v>
      </c>
      <c r="E546" s="25" t="s">
        <v>18</v>
      </c>
      <c r="F546" s="25" t="s">
        <v>20</v>
      </c>
      <c r="G546" s="25" t="s">
        <v>23</v>
      </c>
      <c r="H546" s="20">
        <v>1255</v>
      </c>
      <c r="I546" s="6">
        <v>12</v>
      </c>
      <c r="J546" s="132" t="str">
        <f>(Base!$F546&amp;"-"&amp;Base!$G546)</f>
        <v>Pouco-Sem conta</v>
      </c>
    </row>
    <row r="547" spans="1:10" x14ac:dyDescent="0.25">
      <c r="A547" s="5">
        <v>1</v>
      </c>
      <c r="B547" s="8">
        <v>43</v>
      </c>
      <c r="C547" s="24" t="s">
        <v>43</v>
      </c>
      <c r="D547" s="24" t="s">
        <v>17</v>
      </c>
      <c r="E547" s="24" t="s">
        <v>24</v>
      </c>
      <c r="F547" s="24" t="s">
        <v>20</v>
      </c>
      <c r="G547" s="24" t="s">
        <v>20</v>
      </c>
      <c r="H547" s="19">
        <v>1333</v>
      </c>
      <c r="I547" s="5">
        <v>24</v>
      </c>
      <c r="J547" s="132" t="str">
        <f>(Base!$F547&amp;"-"&amp;Base!$G547)</f>
        <v>Pouco-Pouco</v>
      </c>
    </row>
    <row r="548" spans="1:10" x14ac:dyDescent="0.25">
      <c r="A548" s="6">
        <v>0</v>
      </c>
      <c r="B548" s="9">
        <v>37</v>
      </c>
      <c r="C548" s="25" t="s">
        <v>44</v>
      </c>
      <c r="D548" s="25" t="s">
        <v>17</v>
      </c>
      <c r="E548" s="25" t="s">
        <v>18</v>
      </c>
      <c r="F548" s="25" t="s">
        <v>20</v>
      </c>
      <c r="G548" s="25" t="s">
        <v>23</v>
      </c>
      <c r="H548" s="20">
        <v>2022</v>
      </c>
      <c r="I548" s="6">
        <v>24</v>
      </c>
      <c r="J548" s="132" t="str">
        <f>(Base!$F548&amp;"-"&amp;Base!$G548)</f>
        <v>Pouco-Sem conta</v>
      </c>
    </row>
    <row r="549" spans="1:10" x14ac:dyDescent="0.25">
      <c r="A549" s="5">
        <v>0</v>
      </c>
      <c r="B549" s="8">
        <v>32</v>
      </c>
      <c r="C549" s="24" t="s">
        <v>43</v>
      </c>
      <c r="D549" s="24" t="s">
        <v>17</v>
      </c>
      <c r="E549" s="24" t="s">
        <v>18</v>
      </c>
      <c r="F549" s="24" t="s">
        <v>20</v>
      </c>
      <c r="G549" s="24" t="s">
        <v>23</v>
      </c>
      <c r="H549" s="19">
        <v>1552</v>
      </c>
      <c r="I549" s="5">
        <v>24</v>
      </c>
      <c r="J549" s="132" t="str">
        <f>(Base!$F549&amp;"-"&amp;Base!$G549)</f>
        <v>Pouco-Sem conta</v>
      </c>
    </row>
    <row r="550" spans="1:10" x14ac:dyDescent="0.25">
      <c r="A550" s="6">
        <v>1</v>
      </c>
      <c r="B550" s="9">
        <v>24</v>
      </c>
      <c r="C550" s="25" t="s">
        <v>44</v>
      </c>
      <c r="D550" s="25" t="s">
        <v>22</v>
      </c>
      <c r="E550" s="25" t="s">
        <v>18</v>
      </c>
      <c r="F550" s="25" t="s">
        <v>20</v>
      </c>
      <c r="G550" s="25" t="s">
        <v>20</v>
      </c>
      <c r="H550" s="20">
        <v>626</v>
      </c>
      <c r="I550" s="6">
        <v>12</v>
      </c>
      <c r="J550" s="132" t="str">
        <f>(Base!$F550&amp;"-"&amp;Base!$G550)</f>
        <v>Pouco-Pouco</v>
      </c>
    </row>
    <row r="551" spans="1:10" x14ac:dyDescent="0.25">
      <c r="A551" s="5">
        <v>0</v>
      </c>
      <c r="B551" s="8">
        <v>35</v>
      </c>
      <c r="C551" s="24" t="s">
        <v>43</v>
      </c>
      <c r="D551" s="24" t="s">
        <v>17</v>
      </c>
      <c r="E551" s="24" t="s">
        <v>24</v>
      </c>
      <c r="F551" s="24" t="s">
        <v>19</v>
      </c>
      <c r="G551" s="24" t="s">
        <v>23</v>
      </c>
      <c r="H551" s="19">
        <v>8858</v>
      </c>
      <c r="I551" s="5">
        <v>48</v>
      </c>
      <c r="J551" s="132" t="str">
        <f>(Base!$F551&amp;"-"&amp;Base!$G551)</f>
        <v>Sem investimento-Sem conta</v>
      </c>
    </row>
    <row r="552" spans="1:10" x14ac:dyDescent="0.25">
      <c r="A552" s="6">
        <v>0</v>
      </c>
      <c r="B552" s="9">
        <v>23</v>
      </c>
      <c r="C552" s="25" t="s">
        <v>44</v>
      </c>
      <c r="D552" s="25" t="s">
        <v>17</v>
      </c>
      <c r="E552" s="25" t="s">
        <v>18</v>
      </c>
      <c r="F552" s="25" t="s">
        <v>19</v>
      </c>
      <c r="G552" s="25" t="s">
        <v>23</v>
      </c>
      <c r="H552" s="20">
        <v>996</v>
      </c>
      <c r="I552" s="6">
        <v>12</v>
      </c>
      <c r="J552" s="132" t="str">
        <f>(Base!$F552&amp;"-"&amp;Base!$G552)</f>
        <v>Sem investimento-Sem conta</v>
      </c>
    </row>
    <row r="553" spans="1:10" x14ac:dyDescent="0.25">
      <c r="A553" s="5">
        <v>0</v>
      </c>
      <c r="B553" s="8">
        <v>45</v>
      </c>
      <c r="C553" s="24" t="s">
        <v>43</v>
      </c>
      <c r="D553" s="24" t="s">
        <v>22</v>
      </c>
      <c r="E553" s="24" t="s">
        <v>18</v>
      </c>
      <c r="F553" s="24" t="s">
        <v>25</v>
      </c>
      <c r="G553" s="24" t="s">
        <v>23</v>
      </c>
      <c r="H553" s="19">
        <v>1750</v>
      </c>
      <c r="I553" s="5">
        <v>6</v>
      </c>
      <c r="J553" s="132" t="str">
        <f>(Base!$F553&amp;"-"&amp;Base!$G553)</f>
        <v>Alto-Sem conta</v>
      </c>
    </row>
    <row r="554" spans="1:10" x14ac:dyDescent="0.25">
      <c r="A554" s="6">
        <v>1</v>
      </c>
      <c r="B554" s="9">
        <v>34</v>
      </c>
      <c r="C554" s="25" t="s">
        <v>43</v>
      </c>
      <c r="D554" s="25" t="s">
        <v>17</v>
      </c>
      <c r="E554" s="25" t="s">
        <v>18</v>
      </c>
      <c r="F554" s="25" t="s">
        <v>20</v>
      </c>
      <c r="G554" s="25" t="s">
        <v>20</v>
      </c>
      <c r="H554" s="20">
        <v>6999</v>
      </c>
      <c r="I554" s="6">
        <v>48</v>
      </c>
      <c r="J554" s="132" t="str">
        <f>(Base!$F554&amp;"-"&amp;Base!$G554)</f>
        <v>Pouco-Pouco</v>
      </c>
    </row>
    <row r="555" spans="1:10" x14ac:dyDescent="0.25">
      <c r="A555" s="5">
        <v>0</v>
      </c>
      <c r="B555" s="8">
        <v>27</v>
      </c>
      <c r="C555" s="24" t="s">
        <v>43</v>
      </c>
      <c r="D555" s="24" t="s">
        <v>17</v>
      </c>
      <c r="E555" s="24" t="s">
        <v>18</v>
      </c>
      <c r="F555" s="24" t="s">
        <v>21</v>
      </c>
      <c r="G555" s="24" t="s">
        <v>21</v>
      </c>
      <c r="H555" s="19">
        <v>1995</v>
      </c>
      <c r="I555" s="5">
        <v>12</v>
      </c>
      <c r="J555" s="132" t="str">
        <f>(Base!$F555&amp;"-"&amp;Base!$G555)</f>
        <v>Moderado-Moderado</v>
      </c>
    </row>
    <row r="556" spans="1:10" x14ac:dyDescent="0.25">
      <c r="A556" s="6">
        <v>0</v>
      </c>
      <c r="B556" s="9">
        <v>67</v>
      </c>
      <c r="C556" s="25" t="s">
        <v>44</v>
      </c>
      <c r="D556" s="25" t="s">
        <v>26</v>
      </c>
      <c r="E556" s="25" t="s">
        <v>18</v>
      </c>
      <c r="F556" s="25" t="s">
        <v>20</v>
      </c>
      <c r="G556" s="25" t="s">
        <v>21</v>
      </c>
      <c r="H556" s="20">
        <v>1199</v>
      </c>
      <c r="I556" s="6">
        <v>9</v>
      </c>
      <c r="J556" s="132" t="str">
        <f>(Base!$F556&amp;"-"&amp;Base!$G556)</f>
        <v>Pouco-Moderado</v>
      </c>
    </row>
    <row r="557" spans="1:10" x14ac:dyDescent="0.25">
      <c r="A557" s="5">
        <v>1</v>
      </c>
      <c r="B557" s="8">
        <v>22</v>
      </c>
      <c r="C557" s="24" t="s">
        <v>43</v>
      </c>
      <c r="D557" s="24" t="s">
        <v>17</v>
      </c>
      <c r="E557" s="24" t="s">
        <v>18</v>
      </c>
      <c r="F557" s="24" t="s">
        <v>20</v>
      </c>
      <c r="G557" s="24" t="s">
        <v>21</v>
      </c>
      <c r="H557" s="19">
        <v>1331</v>
      </c>
      <c r="I557" s="5">
        <v>12</v>
      </c>
      <c r="J557" s="132" t="str">
        <f>(Base!$F557&amp;"-"&amp;Base!$G557)</f>
        <v>Pouco-Moderado</v>
      </c>
    </row>
    <row r="558" spans="1:10" x14ac:dyDescent="0.25">
      <c r="A558" s="6">
        <v>1</v>
      </c>
      <c r="B558" s="9">
        <v>28</v>
      </c>
      <c r="C558" s="25" t="s">
        <v>44</v>
      </c>
      <c r="D558" s="25" t="s">
        <v>17</v>
      </c>
      <c r="E558" s="25" t="s">
        <v>18</v>
      </c>
      <c r="F558" s="25" t="s">
        <v>21</v>
      </c>
      <c r="G558" s="25" t="s">
        <v>21</v>
      </c>
      <c r="H558" s="20">
        <v>2278</v>
      </c>
      <c r="I558" s="6">
        <v>18</v>
      </c>
      <c r="J558" s="132" t="str">
        <f>(Base!$F558&amp;"-"&amp;Base!$G558)</f>
        <v>Moderado-Moderado</v>
      </c>
    </row>
    <row r="559" spans="1:10" x14ac:dyDescent="0.25">
      <c r="A559" s="5">
        <v>1</v>
      </c>
      <c r="B559" s="8">
        <v>29</v>
      </c>
      <c r="C559" s="24" t="s">
        <v>44</v>
      </c>
      <c r="D559" s="24" t="s">
        <v>17</v>
      </c>
      <c r="E559" s="24" t="s">
        <v>18</v>
      </c>
      <c r="F559" s="24" t="s">
        <v>19</v>
      </c>
      <c r="G559" s="24" t="s">
        <v>23</v>
      </c>
      <c r="H559" s="19">
        <v>5003</v>
      </c>
      <c r="I559" s="5">
        <v>21</v>
      </c>
      <c r="J559" s="132" t="str">
        <f>(Base!$F559&amp;"-"&amp;Base!$G559)</f>
        <v>Sem investimento-Sem conta</v>
      </c>
    </row>
    <row r="560" spans="1:10" x14ac:dyDescent="0.25">
      <c r="A560" s="6">
        <v>1</v>
      </c>
      <c r="B560" s="9">
        <v>27</v>
      </c>
      <c r="C560" s="25" t="s">
        <v>43</v>
      </c>
      <c r="D560" s="25" t="s">
        <v>17</v>
      </c>
      <c r="E560" s="25" t="s">
        <v>18</v>
      </c>
      <c r="F560" s="25" t="s">
        <v>20</v>
      </c>
      <c r="G560" s="25" t="s">
        <v>20</v>
      </c>
      <c r="H560" s="20">
        <v>3552</v>
      </c>
      <c r="I560" s="6">
        <v>24</v>
      </c>
      <c r="J560" s="132" t="str">
        <f>(Base!$F560&amp;"-"&amp;Base!$G560)</f>
        <v>Pouco-Pouco</v>
      </c>
    </row>
    <row r="561" spans="1:10" x14ac:dyDescent="0.25">
      <c r="A561" s="5">
        <v>1</v>
      </c>
      <c r="B561" s="8">
        <v>31</v>
      </c>
      <c r="C561" s="24" t="s">
        <v>43</v>
      </c>
      <c r="D561" s="24" t="s">
        <v>22</v>
      </c>
      <c r="E561" s="24" t="s">
        <v>18</v>
      </c>
      <c r="F561" s="24" t="s">
        <v>20</v>
      </c>
      <c r="G561" s="24" t="s">
        <v>21</v>
      </c>
      <c r="H561" s="19">
        <v>1928</v>
      </c>
      <c r="I561" s="5">
        <v>18</v>
      </c>
      <c r="J561" s="132" t="str">
        <f>(Base!$F561&amp;"-"&amp;Base!$G561)</f>
        <v>Pouco-Moderado</v>
      </c>
    </row>
    <row r="562" spans="1:10" x14ac:dyDescent="0.25">
      <c r="A562" s="6">
        <v>0</v>
      </c>
      <c r="B562" s="9">
        <v>49</v>
      </c>
      <c r="C562" s="25" t="s">
        <v>43</v>
      </c>
      <c r="D562" s="25" t="s">
        <v>17</v>
      </c>
      <c r="E562" s="25" t="s">
        <v>24</v>
      </c>
      <c r="F562" s="25" t="s">
        <v>19</v>
      </c>
      <c r="G562" s="25" t="s">
        <v>20</v>
      </c>
      <c r="H562" s="20">
        <v>2964</v>
      </c>
      <c r="I562" s="6">
        <v>24</v>
      </c>
      <c r="J562" s="132" t="str">
        <f>(Base!$F562&amp;"-"&amp;Base!$G562)</f>
        <v>Sem investimento-Pouco</v>
      </c>
    </row>
    <row r="563" spans="1:10" x14ac:dyDescent="0.25">
      <c r="A563" s="5">
        <v>1</v>
      </c>
      <c r="B563" s="8">
        <v>24</v>
      </c>
      <c r="C563" s="24" t="s">
        <v>43</v>
      </c>
      <c r="D563" s="24" t="s">
        <v>22</v>
      </c>
      <c r="E563" s="24" t="s">
        <v>27</v>
      </c>
      <c r="F563" s="24" t="s">
        <v>20</v>
      </c>
      <c r="G563" s="24" t="s">
        <v>20</v>
      </c>
      <c r="H563" s="19">
        <v>1546</v>
      </c>
      <c r="I563" s="5">
        <v>24</v>
      </c>
      <c r="J563" s="132" t="str">
        <f>(Base!$F563&amp;"-"&amp;Base!$G563)</f>
        <v>Pouco-Pouco</v>
      </c>
    </row>
    <row r="564" spans="1:10" x14ac:dyDescent="0.25">
      <c r="A564" s="6">
        <v>0</v>
      </c>
      <c r="B564" s="9">
        <v>29</v>
      </c>
      <c r="C564" s="25" t="s">
        <v>44</v>
      </c>
      <c r="D564" s="25" t="s">
        <v>17</v>
      </c>
      <c r="E564" s="25" t="s">
        <v>18</v>
      </c>
      <c r="F564" s="25" t="s">
        <v>20</v>
      </c>
      <c r="G564" s="25" t="s">
        <v>25</v>
      </c>
      <c r="H564" s="20">
        <v>683</v>
      </c>
      <c r="I564" s="6">
        <v>6</v>
      </c>
      <c r="J564" s="132" t="str">
        <f>(Base!$F564&amp;"-"&amp;Base!$G564)</f>
        <v>Pouco-Alto</v>
      </c>
    </row>
    <row r="565" spans="1:10" x14ac:dyDescent="0.25">
      <c r="A565" s="5">
        <v>1</v>
      </c>
      <c r="B565" s="8">
        <v>37</v>
      </c>
      <c r="C565" s="24" t="s">
        <v>43</v>
      </c>
      <c r="D565" s="24" t="s">
        <v>17</v>
      </c>
      <c r="E565" s="24" t="s">
        <v>24</v>
      </c>
      <c r="F565" s="24" t="s">
        <v>19</v>
      </c>
      <c r="G565" s="24" t="s">
        <v>25</v>
      </c>
      <c r="H565" s="19">
        <v>12389</v>
      </c>
      <c r="I565" s="5">
        <v>36</v>
      </c>
      <c r="J565" s="132" t="str">
        <f>(Base!$F565&amp;"-"&amp;Base!$G565)</f>
        <v>Sem investimento-Alto</v>
      </c>
    </row>
    <row r="566" spans="1:10" x14ac:dyDescent="0.25">
      <c r="A566" s="6">
        <v>0</v>
      </c>
      <c r="B566" s="9">
        <v>37</v>
      </c>
      <c r="C566" s="25" t="s">
        <v>43</v>
      </c>
      <c r="D566" s="25" t="s">
        <v>26</v>
      </c>
      <c r="E566" s="25" t="s">
        <v>18</v>
      </c>
      <c r="F566" s="25" t="s">
        <v>19</v>
      </c>
      <c r="G566" s="25" t="s">
        <v>25</v>
      </c>
      <c r="H566" s="20">
        <v>4712</v>
      </c>
      <c r="I566" s="6">
        <v>24</v>
      </c>
      <c r="J566" s="132" t="str">
        <f>(Base!$F566&amp;"-"&amp;Base!$G566)</f>
        <v>Sem investimento-Alto</v>
      </c>
    </row>
    <row r="567" spans="1:10" x14ac:dyDescent="0.25">
      <c r="A567" s="5">
        <v>0</v>
      </c>
      <c r="B567" s="8">
        <v>23</v>
      </c>
      <c r="C567" s="24" t="s">
        <v>44</v>
      </c>
      <c r="D567" s="24" t="s">
        <v>17</v>
      </c>
      <c r="E567" s="24" t="s">
        <v>27</v>
      </c>
      <c r="F567" s="24" t="s">
        <v>21</v>
      </c>
      <c r="G567" s="24" t="s">
        <v>21</v>
      </c>
      <c r="H567" s="19">
        <v>1553</v>
      </c>
      <c r="I567" s="5">
        <v>24</v>
      </c>
      <c r="J567" s="132" t="str">
        <f>(Base!$F567&amp;"-"&amp;Base!$G567)</f>
        <v>Moderado-Moderado</v>
      </c>
    </row>
    <row r="568" spans="1:10" x14ac:dyDescent="0.25">
      <c r="A568" s="6">
        <v>1</v>
      </c>
      <c r="B568" s="9">
        <v>36</v>
      </c>
      <c r="C568" s="25" t="s">
        <v>43</v>
      </c>
      <c r="D568" s="25" t="s">
        <v>17</v>
      </c>
      <c r="E568" s="25" t="s">
        <v>18</v>
      </c>
      <c r="F568" s="25" t="s">
        <v>20</v>
      </c>
      <c r="G568" s="25" t="s">
        <v>20</v>
      </c>
      <c r="H568" s="20">
        <v>1372</v>
      </c>
      <c r="I568" s="6">
        <v>12</v>
      </c>
      <c r="J568" s="132" t="str">
        <f>(Base!$F568&amp;"-"&amp;Base!$G568)</f>
        <v>Pouco-Pouco</v>
      </c>
    </row>
    <row r="569" spans="1:10" x14ac:dyDescent="0.25">
      <c r="A569" s="5">
        <v>0</v>
      </c>
      <c r="B569" s="8">
        <v>34</v>
      </c>
      <c r="C569" s="24" t="s">
        <v>43</v>
      </c>
      <c r="D569" s="24" t="s">
        <v>17</v>
      </c>
      <c r="E569" s="24" t="s">
        <v>18</v>
      </c>
      <c r="F569" s="24" t="s">
        <v>25</v>
      </c>
      <c r="G569" s="24" t="s">
        <v>23</v>
      </c>
      <c r="H569" s="19">
        <v>2578</v>
      </c>
      <c r="I569" s="5">
        <v>24</v>
      </c>
      <c r="J569" s="132" t="str">
        <f>(Base!$F569&amp;"-"&amp;Base!$G569)</f>
        <v>Alto-Sem conta</v>
      </c>
    </row>
    <row r="570" spans="1:10" x14ac:dyDescent="0.25">
      <c r="A570" s="6">
        <v>0</v>
      </c>
      <c r="B570" s="9">
        <v>41</v>
      </c>
      <c r="C570" s="25" t="s">
        <v>43</v>
      </c>
      <c r="D570" s="25" t="s">
        <v>17</v>
      </c>
      <c r="E570" s="25" t="s">
        <v>18</v>
      </c>
      <c r="F570" s="25" t="s">
        <v>19</v>
      </c>
      <c r="G570" s="25" t="s">
        <v>25</v>
      </c>
      <c r="H570" s="20">
        <v>3979</v>
      </c>
      <c r="I570" s="6">
        <v>48</v>
      </c>
      <c r="J570" s="132" t="str">
        <f>(Base!$F570&amp;"-"&amp;Base!$G570)</f>
        <v>Sem investimento-Alto</v>
      </c>
    </row>
    <row r="571" spans="1:10" x14ac:dyDescent="0.25">
      <c r="A571" s="5">
        <v>1</v>
      </c>
      <c r="B571" s="8">
        <v>31</v>
      </c>
      <c r="C571" s="24" t="s">
        <v>44</v>
      </c>
      <c r="D571" s="24" t="s">
        <v>17</v>
      </c>
      <c r="E571" s="24" t="s">
        <v>18</v>
      </c>
      <c r="F571" s="24" t="s">
        <v>20</v>
      </c>
      <c r="G571" s="24" t="s">
        <v>20</v>
      </c>
      <c r="H571" s="19">
        <v>6758</v>
      </c>
      <c r="I571" s="5">
        <v>48</v>
      </c>
      <c r="J571" s="132" t="str">
        <f>(Base!$F571&amp;"-"&amp;Base!$G571)</f>
        <v>Pouco-Pouco</v>
      </c>
    </row>
    <row r="572" spans="1:10" x14ac:dyDescent="0.25">
      <c r="A572" s="6">
        <v>1</v>
      </c>
      <c r="B572" s="9">
        <v>23</v>
      </c>
      <c r="C572" s="25" t="s">
        <v>44</v>
      </c>
      <c r="D572" s="25" t="s">
        <v>22</v>
      </c>
      <c r="E572" s="25" t="s">
        <v>27</v>
      </c>
      <c r="F572" s="25" t="s">
        <v>20</v>
      </c>
      <c r="G572" s="25" t="s">
        <v>20</v>
      </c>
      <c r="H572" s="20">
        <v>3234</v>
      </c>
      <c r="I572" s="6">
        <v>24</v>
      </c>
      <c r="J572" s="132" t="str">
        <f>(Base!$F572&amp;"-"&amp;Base!$G572)</f>
        <v>Pouco-Pouco</v>
      </c>
    </row>
    <row r="573" spans="1:10" x14ac:dyDescent="0.25">
      <c r="A573" s="5">
        <v>0</v>
      </c>
      <c r="B573" s="8">
        <v>38</v>
      </c>
      <c r="C573" s="24" t="s">
        <v>43</v>
      </c>
      <c r="D573" s="24" t="s">
        <v>17</v>
      </c>
      <c r="E573" s="24" t="s">
        <v>18</v>
      </c>
      <c r="F573" s="24" t="s">
        <v>20</v>
      </c>
      <c r="G573" s="24" t="s">
        <v>23</v>
      </c>
      <c r="H573" s="19">
        <v>5954</v>
      </c>
      <c r="I573" s="5">
        <v>30</v>
      </c>
      <c r="J573" s="132" t="str">
        <f>(Base!$F573&amp;"-"&amp;Base!$G573)</f>
        <v>Pouco-Sem conta</v>
      </c>
    </row>
    <row r="574" spans="1:10" x14ac:dyDescent="0.25">
      <c r="A574" s="6">
        <v>0</v>
      </c>
      <c r="B574" s="9">
        <v>26</v>
      </c>
      <c r="C574" s="25" t="s">
        <v>44</v>
      </c>
      <c r="D574" s="25" t="s">
        <v>26</v>
      </c>
      <c r="E574" s="25" t="s">
        <v>27</v>
      </c>
      <c r="F574" s="25" t="s">
        <v>19</v>
      </c>
      <c r="G574" s="25" t="s">
        <v>23</v>
      </c>
      <c r="H574" s="20">
        <v>5433</v>
      </c>
      <c r="I574" s="6">
        <v>24</v>
      </c>
      <c r="J574" s="132" t="str">
        <f>(Base!$F574&amp;"-"&amp;Base!$G574)</f>
        <v>Sem investimento-Sem conta</v>
      </c>
    </row>
    <row r="575" spans="1:10" x14ac:dyDescent="0.25">
      <c r="A575" s="5">
        <v>0</v>
      </c>
      <c r="B575" s="8">
        <v>22</v>
      </c>
      <c r="C575" s="24" t="s">
        <v>44</v>
      </c>
      <c r="D575" s="24" t="s">
        <v>22</v>
      </c>
      <c r="E575" s="24" t="s">
        <v>18</v>
      </c>
      <c r="F575" s="24" t="s">
        <v>20</v>
      </c>
      <c r="G575" s="24" t="s">
        <v>20</v>
      </c>
      <c r="H575" s="19">
        <v>806</v>
      </c>
      <c r="I575" s="5">
        <v>15</v>
      </c>
      <c r="J575" s="132" t="str">
        <f>(Base!$F575&amp;"-"&amp;Base!$G575)</f>
        <v>Pouco-Pouco</v>
      </c>
    </row>
    <row r="576" spans="1:10" x14ac:dyDescent="0.25">
      <c r="A576" s="6">
        <v>0</v>
      </c>
      <c r="B576" s="9">
        <v>27</v>
      </c>
      <c r="C576" s="25" t="s">
        <v>43</v>
      </c>
      <c r="D576" s="25" t="s">
        <v>22</v>
      </c>
      <c r="E576" s="25" t="s">
        <v>18</v>
      </c>
      <c r="F576" s="25" t="s">
        <v>20</v>
      </c>
      <c r="G576" s="25" t="s">
        <v>21</v>
      </c>
      <c r="H576" s="20">
        <v>1082</v>
      </c>
      <c r="I576" s="6">
        <v>9</v>
      </c>
      <c r="J576" s="132" t="str">
        <f>(Base!$F576&amp;"-"&amp;Base!$G576)</f>
        <v>Pouco-Moderado</v>
      </c>
    </row>
    <row r="577" spans="1:10" x14ac:dyDescent="0.25">
      <c r="A577" s="5">
        <v>0</v>
      </c>
      <c r="B577" s="8">
        <v>24</v>
      </c>
      <c r="C577" s="24" t="s">
        <v>44</v>
      </c>
      <c r="D577" s="24" t="s">
        <v>17</v>
      </c>
      <c r="E577" s="24" t="s">
        <v>18</v>
      </c>
      <c r="F577" s="24" t="s">
        <v>20</v>
      </c>
      <c r="G577" s="24" t="s">
        <v>23</v>
      </c>
      <c r="H577" s="19">
        <v>2788</v>
      </c>
      <c r="I577" s="5">
        <v>15</v>
      </c>
      <c r="J577" s="132" t="str">
        <f>(Base!$F577&amp;"-"&amp;Base!$G577)</f>
        <v>Pouco-Sem conta</v>
      </c>
    </row>
    <row r="578" spans="1:10" x14ac:dyDescent="0.25">
      <c r="A578" s="6">
        <v>0</v>
      </c>
      <c r="B578" s="9">
        <v>27</v>
      </c>
      <c r="C578" s="25" t="s">
        <v>44</v>
      </c>
      <c r="D578" s="25" t="s">
        <v>17</v>
      </c>
      <c r="E578" s="25" t="s">
        <v>18</v>
      </c>
      <c r="F578" s="25" t="s">
        <v>20</v>
      </c>
      <c r="G578" s="25" t="s">
        <v>21</v>
      </c>
      <c r="H578" s="20">
        <v>2930</v>
      </c>
      <c r="I578" s="6">
        <v>12</v>
      </c>
      <c r="J578" s="132" t="str">
        <f>(Base!$F578&amp;"-"&amp;Base!$G578)</f>
        <v>Pouco-Moderado</v>
      </c>
    </row>
    <row r="579" spans="1:10" x14ac:dyDescent="0.25">
      <c r="A579" s="5">
        <v>0</v>
      </c>
      <c r="B579" s="8">
        <v>33</v>
      </c>
      <c r="C579" s="24" t="s">
        <v>44</v>
      </c>
      <c r="D579" s="24" t="s">
        <v>17</v>
      </c>
      <c r="E579" s="24" t="s">
        <v>18</v>
      </c>
      <c r="F579" s="24" t="s">
        <v>19</v>
      </c>
      <c r="G579" s="24" t="s">
        <v>23</v>
      </c>
      <c r="H579" s="19">
        <v>1927</v>
      </c>
      <c r="I579" s="5">
        <v>24</v>
      </c>
      <c r="J579" s="132" t="str">
        <f>(Base!$F579&amp;"-"&amp;Base!$G579)</f>
        <v>Sem investimento-Sem conta</v>
      </c>
    </row>
    <row r="580" spans="1:10" x14ac:dyDescent="0.25">
      <c r="A580" s="6">
        <v>1</v>
      </c>
      <c r="B580" s="9">
        <v>27</v>
      </c>
      <c r="C580" s="25" t="s">
        <v>43</v>
      </c>
      <c r="D580" s="25" t="s">
        <v>17</v>
      </c>
      <c r="E580" s="25" t="s">
        <v>18</v>
      </c>
      <c r="F580" s="25" t="s">
        <v>20</v>
      </c>
      <c r="G580" s="25" t="s">
        <v>21</v>
      </c>
      <c r="H580" s="20">
        <v>2820</v>
      </c>
      <c r="I580" s="6">
        <v>36</v>
      </c>
      <c r="J580" s="132" t="str">
        <f>(Base!$F580&amp;"-"&amp;Base!$G580)</f>
        <v>Pouco-Moderado</v>
      </c>
    </row>
    <row r="581" spans="1:10" x14ac:dyDescent="0.25">
      <c r="A581" s="5">
        <v>0</v>
      </c>
      <c r="B581" s="8">
        <v>27</v>
      </c>
      <c r="C581" s="24" t="s">
        <v>43</v>
      </c>
      <c r="D581" s="24" t="s">
        <v>22</v>
      </c>
      <c r="E581" s="24" t="s">
        <v>18</v>
      </c>
      <c r="F581" s="24" t="s">
        <v>20</v>
      </c>
      <c r="G581" s="24" t="s">
        <v>23</v>
      </c>
      <c r="H581" s="19">
        <v>937</v>
      </c>
      <c r="I581" s="5">
        <v>24</v>
      </c>
      <c r="J581" s="132" t="str">
        <f>(Base!$F581&amp;"-"&amp;Base!$G581)</f>
        <v>Pouco-Sem conta</v>
      </c>
    </row>
    <row r="582" spans="1:10" x14ac:dyDescent="0.25">
      <c r="A582" s="6">
        <v>1</v>
      </c>
      <c r="B582" s="9">
        <v>30</v>
      </c>
      <c r="C582" s="25" t="s">
        <v>43</v>
      </c>
      <c r="D582" s="25" t="s">
        <v>17</v>
      </c>
      <c r="E582" s="25" t="s">
        <v>18</v>
      </c>
      <c r="F582" s="25" t="s">
        <v>20</v>
      </c>
      <c r="G582" s="25" t="s">
        <v>21</v>
      </c>
      <c r="H582" s="20">
        <v>1056</v>
      </c>
      <c r="I582" s="6">
        <v>18</v>
      </c>
      <c r="J582" s="132" t="str">
        <f>(Base!$F582&amp;"-"&amp;Base!$G582)</f>
        <v>Pouco-Moderado</v>
      </c>
    </row>
    <row r="583" spans="1:10" x14ac:dyDescent="0.25">
      <c r="A583" s="5">
        <v>0</v>
      </c>
      <c r="B583" s="8">
        <v>49</v>
      </c>
      <c r="C583" s="24" t="s">
        <v>43</v>
      </c>
      <c r="D583" s="24" t="s">
        <v>22</v>
      </c>
      <c r="E583" s="24" t="s">
        <v>18</v>
      </c>
      <c r="F583" s="24" t="s">
        <v>20</v>
      </c>
      <c r="G583" s="24" t="s">
        <v>21</v>
      </c>
      <c r="H583" s="19">
        <v>3124</v>
      </c>
      <c r="I583" s="5">
        <v>12</v>
      </c>
      <c r="J583" s="132" t="str">
        <f>(Base!$F583&amp;"-"&amp;Base!$G583)</f>
        <v>Pouco-Moderado</v>
      </c>
    </row>
    <row r="584" spans="1:10" x14ac:dyDescent="0.25">
      <c r="A584" s="6">
        <v>0</v>
      </c>
      <c r="B584" s="9">
        <v>26</v>
      </c>
      <c r="C584" s="25" t="s">
        <v>44</v>
      </c>
      <c r="D584" s="25" t="s">
        <v>17</v>
      </c>
      <c r="E584" s="25" t="s">
        <v>27</v>
      </c>
      <c r="F584" s="25" t="s">
        <v>20</v>
      </c>
      <c r="G584" s="25" t="s">
        <v>23</v>
      </c>
      <c r="H584" s="20">
        <v>1388</v>
      </c>
      <c r="I584" s="6">
        <v>9</v>
      </c>
      <c r="J584" s="132" t="str">
        <f>(Base!$F584&amp;"-"&amp;Base!$G584)</f>
        <v>Pouco-Sem conta</v>
      </c>
    </row>
    <row r="585" spans="1:10" x14ac:dyDescent="0.25">
      <c r="A585" s="5">
        <v>1</v>
      </c>
      <c r="B585" s="8">
        <v>33</v>
      </c>
      <c r="C585" s="24" t="s">
        <v>43</v>
      </c>
      <c r="D585" s="24" t="s">
        <v>22</v>
      </c>
      <c r="E585" s="24" t="s">
        <v>27</v>
      </c>
      <c r="F585" s="24" t="s">
        <v>20</v>
      </c>
      <c r="G585" s="24" t="s">
        <v>21</v>
      </c>
      <c r="H585" s="19">
        <v>2384</v>
      </c>
      <c r="I585" s="5">
        <v>36</v>
      </c>
      <c r="J585" s="132" t="str">
        <f>(Base!$F585&amp;"-"&amp;Base!$G585)</f>
        <v>Pouco-Moderado</v>
      </c>
    </row>
    <row r="586" spans="1:10" x14ac:dyDescent="0.25">
      <c r="A586" s="6">
        <v>0</v>
      </c>
      <c r="B586" s="9">
        <v>52</v>
      </c>
      <c r="C586" s="25" t="s">
        <v>44</v>
      </c>
      <c r="D586" s="25" t="s">
        <v>26</v>
      </c>
      <c r="E586" s="25" t="s">
        <v>24</v>
      </c>
      <c r="F586" s="25" t="s">
        <v>19</v>
      </c>
      <c r="G586" s="25" t="s">
        <v>23</v>
      </c>
      <c r="H586" s="20">
        <v>2133</v>
      </c>
      <c r="I586" s="6">
        <v>12</v>
      </c>
      <c r="J586" s="132" t="str">
        <f>(Base!$F586&amp;"-"&amp;Base!$G586)</f>
        <v>Sem investimento-Sem conta</v>
      </c>
    </row>
    <row r="587" spans="1:10" x14ac:dyDescent="0.25">
      <c r="A587" s="5">
        <v>1</v>
      </c>
      <c r="B587" s="8">
        <v>20</v>
      </c>
      <c r="C587" s="24" t="s">
        <v>44</v>
      </c>
      <c r="D587" s="24" t="s">
        <v>17</v>
      </c>
      <c r="E587" s="24" t="s">
        <v>27</v>
      </c>
      <c r="F587" s="24" t="s">
        <v>20</v>
      </c>
      <c r="G587" s="24" t="s">
        <v>20</v>
      </c>
      <c r="H587" s="19">
        <v>2039</v>
      </c>
      <c r="I587" s="5">
        <v>18</v>
      </c>
      <c r="J587" s="132" t="str">
        <f>(Base!$F587&amp;"-"&amp;Base!$G587)</f>
        <v>Pouco-Pouco</v>
      </c>
    </row>
    <row r="588" spans="1:10" x14ac:dyDescent="0.25">
      <c r="A588" s="6">
        <v>0</v>
      </c>
      <c r="B588" s="9">
        <v>36</v>
      </c>
      <c r="C588" s="25" t="s">
        <v>43</v>
      </c>
      <c r="D588" s="25" t="s">
        <v>17</v>
      </c>
      <c r="E588" s="25" t="s">
        <v>27</v>
      </c>
      <c r="F588" s="25" t="s">
        <v>20</v>
      </c>
      <c r="G588" s="25" t="s">
        <v>20</v>
      </c>
      <c r="H588" s="20">
        <v>2799</v>
      </c>
      <c r="I588" s="6">
        <v>9</v>
      </c>
      <c r="J588" s="132" t="str">
        <f>(Base!$F588&amp;"-"&amp;Base!$G588)</f>
        <v>Pouco-Pouco</v>
      </c>
    </row>
    <row r="589" spans="1:10" x14ac:dyDescent="0.25">
      <c r="A589" s="5">
        <v>0</v>
      </c>
      <c r="B589" s="8">
        <v>21</v>
      </c>
      <c r="C589" s="24" t="s">
        <v>43</v>
      </c>
      <c r="D589" s="24" t="s">
        <v>22</v>
      </c>
      <c r="E589" s="24" t="s">
        <v>18</v>
      </c>
      <c r="F589" s="24" t="s">
        <v>20</v>
      </c>
      <c r="G589" s="24" t="s">
        <v>20</v>
      </c>
      <c r="H589" s="19">
        <v>1289</v>
      </c>
      <c r="I589" s="5">
        <v>12</v>
      </c>
      <c r="J589" s="132" t="str">
        <f>(Base!$F589&amp;"-"&amp;Base!$G589)</f>
        <v>Pouco-Pouco</v>
      </c>
    </row>
    <row r="590" spans="1:10" x14ac:dyDescent="0.25">
      <c r="A590" s="6">
        <v>1</v>
      </c>
      <c r="B590" s="9">
        <v>47</v>
      </c>
      <c r="C590" s="25" t="s">
        <v>43</v>
      </c>
      <c r="D590" s="25" t="s">
        <v>22</v>
      </c>
      <c r="E590" s="25" t="s">
        <v>18</v>
      </c>
      <c r="F590" s="25" t="s">
        <v>20</v>
      </c>
      <c r="G590" s="25" t="s">
        <v>20</v>
      </c>
      <c r="H590" s="20">
        <v>1217</v>
      </c>
      <c r="I590" s="6">
        <v>18</v>
      </c>
      <c r="J590" s="132" t="str">
        <f>(Base!$F590&amp;"-"&amp;Base!$G590)</f>
        <v>Pouco-Pouco</v>
      </c>
    </row>
    <row r="591" spans="1:10" x14ac:dyDescent="0.25">
      <c r="A591" s="5">
        <v>1</v>
      </c>
      <c r="B591" s="8">
        <v>60</v>
      </c>
      <c r="C591" s="24" t="s">
        <v>43</v>
      </c>
      <c r="D591" s="24" t="s">
        <v>17</v>
      </c>
      <c r="E591" s="24" t="s">
        <v>18</v>
      </c>
      <c r="F591" s="24" t="s">
        <v>20</v>
      </c>
      <c r="G591" s="24" t="s">
        <v>20</v>
      </c>
      <c r="H591" s="19">
        <v>2246</v>
      </c>
      <c r="I591" s="5">
        <v>12</v>
      </c>
      <c r="J591" s="132" t="str">
        <f>(Base!$F591&amp;"-"&amp;Base!$G591)</f>
        <v>Pouco-Pouco</v>
      </c>
    </row>
    <row r="592" spans="1:10" x14ac:dyDescent="0.25">
      <c r="A592" s="6">
        <v>0</v>
      </c>
      <c r="B592" s="9">
        <v>58</v>
      </c>
      <c r="C592" s="25" t="s">
        <v>44</v>
      </c>
      <c r="D592" s="25" t="s">
        <v>22</v>
      </c>
      <c r="E592" s="25" t="s">
        <v>18</v>
      </c>
      <c r="F592" s="25" t="s">
        <v>20</v>
      </c>
      <c r="G592" s="25" t="s">
        <v>20</v>
      </c>
      <c r="H592" s="20">
        <v>385</v>
      </c>
      <c r="I592" s="6">
        <v>12</v>
      </c>
      <c r="J592" s="132" t="str">
        <f>(Base!$F592&amp;"-"&amp;Base!$G592)</f>
        <v>Pouco-Pouco</v>
      </c>
    </row>
    <row r="593" spans="1:10" x14ac:dyDescent="0.25">
      <c r="A593" s="5">
        <v>0</v>
      </c>
      <c r="B593" s="8">
        <v>42</v>
      </c>
      <c r="C593" s="24" t="s">
        <v>44</v>
      </c>
      <c r="D593" s="24" t="s">
        <v>17</v>
      </c>
      <c r="E593" s="24" t="s">
        <v>27</v>
      </c>
      <c r="F593" s="24" t="s">
        <v>19</v>
      </c>
      <c r="G593" s="24" t="s">
        <v>25</v>
      </c>
      <c r="H593" s="19">
        <v>1965</v>
      </c>
      <c r="I593" s="5">
        <v>24</v>
      </c>
      <c r="J593" s="132" t="str">
        <f>(Base!$F593&amp;"-"&amp;Base!$G593)</f>
        <v>Sem investimento-Alto</v>
      </c>
    </row>
    <row r="594" spans="1:10" x14ac:dyDescent="0.25">
      <c r="A594" s="6">
        <v>0</v>
      </c>
      <c r="B594" s="9">
        <v>36</v>
      </c>
      <c r="C594" s="25" t="s">
        <v>44</v>
      </c>
      <c r="D594" s="25" t="s">
        <v>22</v>
      </c>
      <c r="E594" s="25" t="s">
        <v>18</v>
      </c>
      <c r="F594" s="25" t="s">
        <v>25</v>
      </c>
      <c r="G594" s="25" t="s">
        <v>23</v>
      </c>
      <c r="H594" s="20">
        <v>1572</v>
      </c>
      <c r="I594" s="6">
        <v>21</v>
      </c>
      <c r="J594" s="132" t="str">
        <f>(Base!$F594&amp;"-"&amp;Base!$G594)</f>
        <v>Alto-Sem conta</v>
      </c>
    </row>
    <row r="595" spans="1:10" x14ac:dyDescent="0.25">
      <c r="A595" s="5">
        <v>1</v>
      </c>
      <c r="B595" s="8">
        <v>20</v>
      </c>
      <c r="C595" s="24" t="s">
        <v>44</v>
      </c>
      <c r="D595" s="24" t="s">
        <v>22</v>
      </c>
      <c r="E595" s="24" t="s">
        <v>27</v>
      </c>
      <c r="F595" s="24" t="s">
        <v>20</v>
      </c>
      <c r="G595" s="24" t="s">
        <v>21</v>
      </c>
      <c r="H595" s="19">
        <v>2718</v>
      </c>
      <c r="I595" s="5">
        <v>24</v>
      </c>
      <c r="J595" s="132" t="str">
        <f>(Base!$F595&amp;"-"&amp;Base!$G595)</f>
        <v>Pouco-Moderado</v>
      </c>
    </row>
    <row r="596" spans="1:10" x14ac:dyDescent="0.25">
      <c r="A596" s="6">
        <v>1</v>
      </c>
      <c r="B596" s="9">
        <v>40</v>
      </c>
      <c r="C596" s="25" t="s">
        <v>43</v>
      </c>
      <c r="D596" s="25" t="s">
        <v>26</v>
      </c>
      <c r="E596" s="25" t="s">
        <v>18</v>
      </c>
      <c r="F596" s="25" t="s">
        <v>19</v>
      </c>
      <c r="G596" s="25" t="s">
        <v>20</v>
      </c>
      <c r="H596" s="20">
        <v>1358</v>
      </c>
      <c r="I596" s="6">
        <v>24</v>
      </c>
      <c r="J596" s="132" t="str">
        <f>(Base!$F596&amp;"-"&amp;Base!$G596)</f>
        <v>Sem investimento-Pouco</v>
      </c>
    </row>
    <row r="597" spans="1:10" x14ac:dyDescent="0.25">
      <c r="A597" s="5">
        <v>1</v>
      </c>
      <c r="B597" s="8">
        <v>32</v>
      </c>
      <c r="C597" s="24" t="s">
        <v>44</v>
      </c>
      <c r="D597" s="24" t="s">
        <v>22</v>
      </c>
      <c r="E597" s="24" t="s">
        <v>18</v>
      </c>
      <c r="F597" s="24" t="s">
        <v>21</v>
      </c>
      <c r="G597" s="24" t="s">
        <v>21</v>
      </c>
      <c r="H597" s="19">
        <v>931</v>
      </c>
      <c r="I597" s="5">
        <v>6</v>
      </c>
      <c r="J597" s="132" t="str">
        <f>(Base!$F597&amp;"-"&amp;Base!$G597)</f>
        <v>Moderado-Moderado</v>
      </c>
    </row>
    <row r="598" spans="1:10" x14ac:dyDescent="0.25">
      <c r="A598" s="6">
        <v>1</v>
      </c>
      <c r="B598" s="9">
        <v>23</v>
      </c>
      <c r="C598" s="25" t="s">
        <v>44</v>
      </c>
      <c r="D598" s="25" t="s">
        <v>17</v>
      </c>
      <c r="E598" s="25" t="s">
        <v>27</v>
      </c>
      <c r="F598" s="25" t="s">
        <v>20</v>
      </c>
      <c r="G598" s="25" t="s">
        <v>20</v>
      </c>
      <c r="H598" s="20">
        <v>1442</v>
      </c>
      <c r="I598" s="6">
        <v>24</v>
      </c>
      <c r="J598" s="132" t="str">
        <f>(Base!$F598&amp;"-"&amp;Base!$G598)</f>
        <v>Pouco-Pouco</v>
      </c>
    </row>
    <row r="599" spans="1:10" x14ac:dyDescent="0.25">
      <c r="A599" s="5">
        <v>1</v>
      </c>
      <c r="B599" s="8">
        <v>36</v>
      </c>
      <c r="C599" s="24" t="s">
        <v>43</v>
      </c>
      <c r="D599" s="24" t="s">
        <v>22</v>
      </c>
      <c r="E599" s="24" t="s">
        <v>18</v>
      </c>
      <c r="F599" s="24" t="s">
        <v>20</v>
      </c>
      <c r="G599" s="24" t="s">
        <v>21</v>
      </c>
      <c r="H599" s="19">
        <v>4241</v>
      </c>
      <c r="I599" s="5">
        <v>24</v>
      </c>
      <c r="J599" s="132" t="str">
        <f>(Base!$F599&amp;"-"&amp;Base!$G599)</f>
        <v>Pouco-Moderado</v>
      </c>
    </row>
    <row r="600" spans="1:10" x14ac:dyDescent="0.25">
      <c r="A600" s="6">
        <v>1</v>
      </c>
      <c r="B600" s="9">
        <v>31</v>
      </c>
      <c r="C600" s="25" t="s">
        <v>43</v>
      </c>
      <c r="D600" s="25" t="s">
        <v>17</v>
      </c>
      <c r="E600" s="25" t="s">
        <v>18</v>
      </c>
      <c r="F600" s="25" t="s">
        <v>20</v>
      </c>
      <c r="G600" s="25" t="s">
        <v>23</v>
      </c>
      <c r="H600" s="20">
        <v>2775</v>
      </c>
      <c r="I600" s="6">
        <v>18</v>
      </c>
      <c r="J600" s="132" t="str">
        <f>(Base!$F600&amp;"-"&amp;Base!$G600)</f>
        <v>Pouco-Sem conta</v>
      </c>
    </row>
    <row r="601" spans="1:10" x14ac:dyDescent="0.25">
      <c r="A601" s="5">
        <v>0</v>
      </c>
      <c r="B601" s="8">
        <v>32</v>
      </c>
      <c r="C601" s="24" t="s">
        <v>43</v>
      </c>
      <c r="D601" s="24" t="s">
        <v>17</v>
      </c>
      <c r="E601" s="24" t="s">
        <v>24</v>
      </c>
      <c r="F601" s="24" t="s">
        <v>20</v>
      </c>
      <c r="G601" s="24" t="s">
        <v>23</v>
      </c>
      <c r="H601" s="19">
        <v>3863</v>
      </c>
      <c r="I601" s="5">
        <v>24</v>
      </c>
      <c r="J601" s="132" t="str">
        <f>(Base!$F601&amp;"-"&amp;Base!$G601)</f>
        <v>Pouco-Sem conta</v>
      </c>
    </row>
    <row r="602" spans="1:10" x14ac:dyDescent="0.25">
      <c r="A602" s="6">
        <v>0</v>
      </c>
      <c r="B602" s="9">
        <v>45</v>
      </c>
      <c r="C602" s="25" t="s">
        <v>44</v>
      </c>
      <c r="D602" s="25" t="s">
        <v>17</v>
      </c>
      <c r="E602" s="25" t="s">
        <v>18</v>
      </c>
      <c r="F602" s="25" t="s">
        <v>20</v>
      </c>
      <c r="G602" s="25" t="s">
        <v>21</v>
      </c>
      <c r="H602" s="20">
        <v>2329</v>
      </c>
      <c r="I602" s="6">
        <v>7</v>
      </c>
      <c r="J602" s="132" t="str">
        <f>(Base!$F602&amp;"-"&amp;Base!$G602)</f>
        <v>Pouco-Moderado</v>
      </c>
    </row>
    <row r="603" spans="1:10" x14ac:dyDescent="0.25">
      <c r="A603" s="5">
        <v>1</v>
      </c>
      <c r="B603" s="8">
        <v>30</v>
      </c>
      <c r="C603" s="24" t="s">
        <v>44</v>
      </c>
      <c r="D603" s="24" t="s">
        <v>17</v>
      </c>
      <c r="E603" s="24" t="s">
        <v>18</v>
      </c>
      <c r="F603" s="24" t="s">
        <v>20</v>
      </c>
      <c r="G603" s="24" t="s">
        <v>21</v>
      </c>
      <c r="H603" s="19">
        <v>918</v>
      </c>
      <c r="I603" s="5">
        <v>9</v>
      </c>
      <c r="J603" s="132" t="str">
        <f>(Base!$F603&amp;"-"&amp;Base!$G603)</f>
        <v>Pouco-Moderado</v>
      </c>
    </row>
    <row r="604" spans="1:10" x14ac:dyDescent="0.25">
      <c r="A604" s="6">
        <v>1</v>
      </c>
      <c r="B604" s="9">
        <v>34</v>
      </c>
      <c r="C604" s="25" t="s">
        <v>44</v>
      </c>
      <c r="D604" s="25" t="s">
        <v>22</v>
      </c>
      <c r="E604" s="25" t="s">
        <v>24</v>
      </c>
      <c r="F604" s="25" t="s">
        <v>20</v>
      </c>
      <c r="G604" s="25" t="s">
        <v>21</v>
      </c>
      <c r="H604" s="20">
        <v>1837</v>
      </c>
      <c r="I604" s="6">
        <v>24</v>
      </c>
      <c r="J604" s="132" t="str">
        <f>(Base!$F604&amp;"-"&amp;Base!$G604)</f>
        <v>Pouco-Moderado</v>
      </c>
    </row>
    <row r="605" spans="1:10" x14ac:dyDescent="0.25">
      <c r="A605" s="5">
        <v>1</v>
      </c>
      <c r="B605" s="8">
        <v>28</v>
      </c>
      <c r="C605" s="24" t="s">
        <v>44</v>
      </c>
      <c r="D605" s="24" t="s">
        <v>26</v>
      </c>
      <c r="E605" s="24" t="s">
        <v>18</v>
      </c>
      <c r="F605" s="24" t="s">
        <v>20</v>
      </c>
      <c r="G605" s="24" t="s">
        <v>23</v>
      </c>
      <c r="H605" s="19">
        <v>3349</v>
      </c>
      <c r="I605" s="5">
        <v>36</v>
      </c>
      <c r="J605" s="132" t="str">
        <f>(Base!$F605&amp;"-"&amp;Base!$G605)</f>
        <v>Pouco-Sem conta</v>
      </c>
    </row>
    <row r="606" spans="1:10" x14ac:dyDescent="0.25">
      <c r="A606" s="6">
        <v>0</v>
      </c>
      <c r="B606" s="9">
        <v>23</v>
      </c>
      <c r="C606" s="25" t="s">
        <v>44</v>
      </c>
      <c r="D606" s="25" t="s">
        <v>17</v>
      </c>
      <c r="E606" s="25" t="s">
        <v>18</v>
      </c>
      <c r="F606" s="25" t="s">
        <v>20</v>
      </c>
      <c r="G606" s="25" t="s">
        <v>25</v>
      </c>
      <c r="H606" s="20">
        <v>1275</v>
      </c>
      <c r="I606" s="6">
        <v>10</v>
      </c>
      <c r="J606" s="132" t="str">
        <f>(Base!$F606&amp;"-"&amp;Base!$G606)</f>
        <v>Pouco-Alto</v>
      </c>
    </row>
    <row r="607" spans="1:10" x14ac:dyDescent="0.25">
      <c r="A607" s="5">
        <v>0</v>
      </c>
      <c r="B607" s="8">
        <v>22</v>
      </c>
      <c r="C607" s="24" t="s">
        <v>43</v>
      </c>
      <c r="D607" s="24" t="s">
        <v>17</v>
      </c>
      <c r="E607" s="24" t="s">
        <v>18</v>
      </c>
      <c r="F607" s="24" t="s">
        <v>25</v>
      </c>
      <c r="G607" s="24" t="s">
        <v>20</v>
      </c>
      <c r="H607" s="19">
        <v>2828</v>
      </c>
      <c r="I607" s="5">
        <v>24</v>
      </c>
      <c r="J607" s="132" t="str">
        <f>(Base!$F607&amp;"-"&amp;Base!$G607)</f>
        <v>Alto-Pouco</v>
      </c>
    </row>
    <row r="608" spans="1:10" x14ac:dyDescent="0.25">
      <c r="A608" s="6">
        <v>0</v>
      </c>
      <c r="B608" s="9">
        <v>74</v>
      </c>
      <c r="C608" s="25" t="s">
        <v>43</v>
      </c>
      <c r="D608" s="25" t="s">
        <v>26</v>
      </c>
      <c r="E608" s="25" t="s">
        <v>18</v>
      </c>
      <c r="F608" s="25" t="s">
        <v>20</v>
      </c>
      <c r="G608" s="25" t="s">
        <v>23</v>
      </c>
      <c r="H608" s="20">
        <v>4526</v>
      </c>
      <c r="I608" s="6">
        <v>24</v>
      </c>
      <c r="J608" s="132" t="str">
        <f>(Base!$F608&amp;"-"&amp;Base!$G608)</f>
        <v>Pouco-Sem conta</v>
      </c>
    </row>
    <row r="609" spans="1:10" x14ac:dyDescent="0.25">
      <c r="A609" s="5">
        <v>1</v>
      </c>
      <c r="B609" s="8">
        <v>50</v>
      </c>
      <c r="C609" s="24" t="s">
        <v>44</v>
      </c>
      <c r="D609" s="24" t="s">
        <v>17</v>
      </c>
      <c r="E609" s="24" t="s">
        <v>24</v>
      </c>
      <c r="F609" s="24" t="s">
        <v>21</v>
      </c>
      <c r="G609" s="24" t="s">
        <v>21</v>
      </c>
      <c r="H609" s="19">
        <v>2671</v>
      </c>
      <c r="I609" s="5">
        <v>36</v>
      </c>
      <c r="J609" s="132" t="str">
        <f>(Base!$F609&amp;"-"&amp;Base!$G609)</f>
        <v>Moderado-Moderado</v>
      </c>
    </row>
    <row r="610" spans="1:10" x14ac:dyDescent="0.25">
      <c r="A610" s="6">
        <v>0</v>
      </c>
      <c r="B610" s="9">
        <v>33</v>
      </c>
      <c r="C610" s="25" t="s">
        <v>43</v>
      </c>
      <c r="D610" s="25" t="s">
        <v>17</v>
      </c>
      <c r="E610" s="25" t="s">
        <v>18</v>
      </c>
      <c r="F610" s="25" t="s">
        <v>20</v>
      </c>
      <c r="G610" s="25" t="s">
        <v>23</v>
      </c>
      <c r="H610" s="20">
        <v>2051</v>
      </c>
      <c r="I610" s="6">
        <v>18</v>
      </c>
      <c r="J610" s="132" t="str">
        <f>(Base!$F610&amp;"-"&amp;Base!$G610)</f>
        <v>Pouco-Sem conta</v>
      </c>
    </row>
    <row r="611" spans="1:10" x14ac:dyDescent="0.25">
      <c r="A611" s="5">
        <v>0</v>
      </c>
      <c r="B611" s="8">
        <v>45</v>
      </c>
      <c r="C611" s="24" t="s">
        <v>43</v>
      </c>
      <c r="D611" s="24" t="s">
        <v>17</v>
      </c>
      <c r="E611" s="24" t="s">
        <v>24</v>
      </c>
      <c r="F611" s="24" t="s">
        <v>19</v>
      </c>
      <c r="G611" s="24" t="s">
        <v>23</v>
      </c>
      <c r="H611" s="19">
        <v>1300</v>
      </c>
      <c r="I611" s="5">
        <v>15</v>
      </c>
      <c r="J611" s="132" t="str">
        <f>(Base!$F611&amp;"-"&amp;Base!$G611)</f>
        <v>Sem investimento-Sem conta</v>
      </c>
    </row>
    <row r="612" spans="1:10" x14ac:dyDescent="0.25">
      <c r="A612" s="6">
        <v>1</v>
      </c>
      <c r="B612" s="9">
        <v>22</v>
      </c>
      <c r="C612" s="25" t="s">
        <v>44</v>
      </c>
      <c r="D612" s="25" t="s">
        <v>17</v>
      </c>
      <c r="E612" s="25" t="s">
        <v>18</v>
      </c>
      <c r="F612" s="25" t="s">
        <v>21</v>
      </c>
      <c r="G612" s="25" t="s">
        <v>20</v>
      </c>
      <c r="H612" s="20">
        <v>741</v>
      </c>
      <c r="I612" s="6">
        <v>12</v>
      </c>
      <c r="J612" s="132" t="str">
        <f>(Base!$F612&amp;"-"&amp;Base!$G612)</f>
        <v>Moderado-Pouco</v>
      </c>
    </row>
    <row r="613" spans="1:10" x14ac:dyDescent="0.25">
      <c r="A613" s="5">
        <v>1</v>
      </c>
      <c r="B613" s="8">
        <v>48</v>
      </c>
      <c r="C613" s="24" t="s">
        <v>44</v>
      </c>
      <c r="D613" s="24" t="s">
        <v>22</v>
      </c>
      <c r="E613" s="24" t="s">
        <v>24</v>
      </c>
      <c r="F613" s="24" t="s">
        <v>21</v>
      </c>
      <c r="G613" s="24" t="s">
        <v>25</v>
      </c>
      <c r="H613" s="19">
        <v>1240</v>
      </c>
      <c r="I613" s="5">
        <v>10</v>
      </c>
      <c r="J613" s="132" t="str">
        <f>(Base!$F613&amp;"-"&amp;Base!$G613)</f>
        <v>Moderado-Alto</v>
      </c>
    </row>
    <row r="614" spans="1:10" x14ac:dyDescent="0.25">
      <c r="A614" s="6">
        <v>0</v>
      </c>
      <c r="B614" s="9">
        <v>29</v>
      </c>
      <c r="C614" s="25" t="s">
        <v>44</v>
      </c>
      <c r="D614" s="25" t="s">
        <v>17</v>
      </c>
      <c r="E614" s="25" t="s">
        <v>18</v>
      </c>
      <c r="F614" s="25" t="s">
        <v>25</v>
      </c>
      <c r="G614" s="25" t="s">
        <v>20</v>
      </c>
      <c r="H614" s="20">
        <v>3357</v>
      </c>
      <c r="I614" s="6">
        <v>21</v>
      </c>
      <c r="J614" s="132" t="str">
        <f>(Base!$F614&amp;"-"&amp;Base!$G614)</f>
        <v>Alto-Pouco</v>
      </c>
    </row>
    <row r="615" spans="1:10" x14ac:dyDescent="0.25">
      <c r="A615" s="5">
        <v>0</v>
      </c>
      <c r="B615" s="8">
        <v>22</v>
      </c>
      <c r="C615" s="24" t="s">
        <v>44</v>
      </c>
      <c r="D615" s="24" t="s">
        <v>17</v>
      </c>
      <c r="E615" s="24" t="s">
        <v>27</v>
      </c>
      <c r="F615" s="24" t="s">
        <v>20</v>
      </c>
      <c r="G615" s="24" t="s">
        <v>20</v>
      </c>
      <c r="H615" s="19">
        <v>3632</v>
      </c>
      <c r="I615" s="5">
        <v>24</v>
      </c>
      <c r="J615" s="132" t="str">
        <f>(Base!$F615&amp;"-"&amp;Base!$G615)</f>
        <v>Pouco-Pouco</v>
      </c>
    </row>
    <row r="616" spans="1:10" x14ac:dyDescent="0.25">
      <c r="A616" s="6">
        <v>1</v>
      </c>
      <c r="B616" s="9">
        <v>22</v>
      </c>
      <c r="C616" s="25" t="s">
        <v>44</v>
      </c>
      <c r="D616" s="25" t="s">
        <v>17</v>
      </c>
      <c r="E616" s="25" t="s">
        <v>18</v>
      </c>
      <c r="F616" s="25" t="s">
        <v>20</v>
      </c>
      <c r="G616" s="25" t="s">
        <v>23</v>
      </c>
      <c r="H616" s="20">
        <v>1808</v>
      </c>
      <c r="I616" s="6">
        <v>18</v>
      </c>
      <c r="J616" s="132" t="str">
        <f>(Base!$F616&amp;"-"&amp;Base!$G616)</f>
        <v>Pouco-Sem conta</v>
      </c>
    </row>
    <row r="617" spans="1:10" x14ac:dyDescent="0.25">
      <c r="A617" s="5">
        <v>0</v>
      </c>
      <c r="B617" s="8">
        <v>48</v>
      </c>
      <c r="C617" s="24" t="s">
        <v>43</v>
      </c>
      <c r="D617" s="24" t="s">
        <v>26</v>
      </c>
      <c r="E617" s="24" t="s">
        <v>18</v>
      </c>
      <c r="F617" s="24" t="s">
        <v>19</v>
      </c>
      <c r="G617" s="24" t="s">
        <v>25</v>
      </c>
      <c r="H617" s="19">
        <v>12204</v>
      </c>
      <c r="I617" s="5">
        <v>48</v>
      </c>
      <c r="J617" s="132" t="str">
        <f>(Base!$F617&amp;"-"&amp;Base!$G617)</f>
        <v>Sem investimento-Alto</v>
      </c>
    </row>
    <row r="618" spans="1:10" x14ac:dyDescent="0.25">
      <c r="A618" s="6">
        <v>0</v>
      </c>
      <c r="B618" s="9">
        <v>27</v>
      </c>
      <c r="C618" s="25" t="s">
        <v>43</v>
      </c>
      <c r="D618" s="25" t="s">
        <v>26</v>
      </c>
      <c r="E618" s="25" t="s">
        <v>24</v>
      </c>
      <c r="F618" s="25" t="s">
        <v>19</v>
      </c>
      <c r="G618" s="25" t="s">
        <v>25</v>
      </c>
      <c r="H618" s="20">
        <v>9157</v>
      </c>
      <c r="I618" s="6">
        <v>60</v>
      </c>
      <c r="J618" s="132" t="str">
        <f>(Base!$F618&amp;"-"&amp;Base!$G618)</f>
        <v>Sem investimento-Alto</v>
      </c>
    </row>
    <row r="619" spans="1:10" x14ac:dyDescent="0.25">
      <c r="A619" s="5">
        <v>0</v>
      </c>
      <c r="B619" s="8">
        <v>37</v>
      </c>
      <c r="C619" s="24" t="s">
        <v>43</v>
      </c>
      <c r="D619" s="24" t="s">
        <v>17</v>
      </c>
      <c r="E619" s="24" t="s">
        <v>27</v>
      </c>
      <c r="F619" s="24" t="s">
        <v>20</v>
      </c>
      <c r="G619" s="24" t="s">
        <v>20</v>
      </c>
      <c r="H619" s="19">
        <v>3676</v>
      </c>
      <c r="I619" s="5">
        <v>6</v>
      </c>
      <c r="J619" s="132" t="str">
        <f>(Base!$F619&amp;"-"&amp;Base!$G619)</f>
        <v>Pouco-Pouco</v>
      </c>
    </row>
    <row r="620" spans="1:10" x14ac:dyDescent="0.25">
      <c r="A620" s="6">
        <v>1</v>
      </c>
      <c r="B620" s="9">
        <v>21</v>
      </c>
      <c r="C620" s="25" t="s">
        <v>44</v>
      </c>
      <c r="D620" s="25" t="s">
        <v>17</v>
      </c>
      <c r="E620" s="25" t="s">
        <v>27</v>
      </c>
      <c r="F620" s="25" t="s">
        <v>21</v>
      </c>
      <c r="G620" s="25" t="s">
        <v>21</v>
      </c>
      <c r="H620" s="20">
        <v>3441</v>
      </c>
      <c r="I620" s="6">
        <v>30</v>
      </c>
      <c r="J620" s="132" t="str">
        <f>(Base!$F620&amp;"-"&amp;Base!$G620)</f>
        <v>Moderado-Moderado</v>
      </c>
    </row>
    <row r="621" spans="1:10" x14ac:dyDescent="0.25">
      <c r="A621" s="5">
        <v>0</v>
      </c>
      <c r="B621" s="8">
        <v>49</v>
      </c>
      <c r="C621" s="24" t="s">
        <v>43</v>
      </c>
      <c r="D621" s="24" t="s">
        <v>22</v>
      </c>
      <c r="E621" s="24" t="s">
        <v>18</v>
      </c>
      <c r="F621" s="24" t="s">
        <v>20</v>
      </c>
      <c r="G621" s="24" t="s">
        <v>23</v>
      </c>
      <c r="H621" s="19">
        <v>640</v>
      </c>
      <c r="I621" s="5">
        <v>12</v>
      </c>
      <c r="J621" s="132" t="str">
        <f>(Base!$F621&amp;"-"&amp;Base!$G621)</f>
        <v>Pouco-Sem conta</v>
      </c>
    </row>
    <row r="622" spans="1:10" x14ac:dyDescent="0.25">
      <c r="A622" s="6">
        <v>0</v>
      </c>
      <c r="B622" s="9">
        <v>27</v>
      </c>
      <c r="C622" s="25" t="s">
        <v>43</v>
      </c>
      <c r="D622" s="25" t="s">
        <v>17</v>
      </c>
      <c r="E622" s="25" t="s">
        <v>18</v>
      </c>
      <c r="F622" s="25" t="s">
        <v>20</v>
      </c>
      <c r="G622" s="25" t="s">
        <v>21</v>
      </c>
      <c r="H622" s="20">
        <v>3652</v>
      </c>
      <c r="I622" s="6">
        <v>21</v>
      </c>
      <c r="J622" s="132" t="str">
        <f>(Base!$F622&amp;"-"&amp;Base!$G622)</f>
        <v>Pouco-Moderado</v>
      </c>
    </row>
    <row r="623" spans="1:10" x14ac:dyDescent="0.25">
      <c r="A623" s="5">
        <v>1</v>
      </c>
      <c r="B623" s="8">
        <v>32</v>
      </c>
      <c r="C623" s="24" t="s">
        <v>43</v>
      </c>
      <c r="D623" s="24" t="s">
        <v>17</v>
      </c>
      <c r="E623" s="24" t="s">
        <v>18</v>
      </c>
      <c r="F623" s="24" t="s">
        <v>20</v>
      </c>
      <c r="G623" s="24" t="s">
        <v>23</v>
      </c>
      <c r="H623" s="19">
        <v>1530</v>
      </c>
      <c r="I623" s="5">
        <v>18</v>
      </c>
      <c r="J623" s="132" t="str">
        <f>(Base!$F623&amp;"-"&amp;Base!$G623)</f>
        <v>Pouco-Sem conta</v>
      </c>
    </row>
    <row r="624" spans="1:10" x14ac:dyDescent="0.25">
      <c r="A624" s="6">
        <v>1</v>
      </c>
      <c r="B624" s="9">
        <v>38</v>
      </c>
      <c r="C624" s="25" t="s">
        <v>43</v>
      </c>
      <c r="D624" s="25" t="s">
        <v>17</v>
      </c>
      <c r="E624" s="25" t="s">
        <v>18</v>
      </c>
      <c r="F624" s="25" t="s">
        <v>19</v>
      </c>
      <c r="G624" s="25" t="s">
        <v>23</v>
      </c>
      <c r="H624" s="20">
        <v>3914</v>
      </c>
      <c r="I624" s="6">
        <v>48</v>
      </c>
      <c r="J624" s="132" t="str">
        <f>(Base!$F624&amp;"-"&amp;Base!$G624)</f>
        <v>Sem investimento-Sem conta</v>
      </c>
    </row>
    <row r="625" spans="1:10" x14ac:dyDescent="0.25">
      <c r="A625" s="5">
        <v>0</v>
      </c>
      <c r="B625" s="8">
        <v>22</v>
      </c>
      <c r="C625" s="24" t="s">
        <v>44</v>
      </c>
      <c r="D625" s="24" t="s">
        <v>17</v>
      </c>
      <c r="E625" s="24" t="s">
        <v>27</v>
      </c>
      <c r="F625" s="24" t="s">
        <v>20</v>
      </c>
      <c r="G625" s="24" t="s">
        <v>20</v>
      </c>
      <c r="H625" s="19">
        <v>1858</v>
      </c>
      <c r="I625" s="5">
        <v>12</v>
      </c>
      <c r="J625" s="132" t="str">
        <f>(Base!$F625&amp;"-"&amp;Base!$G625)</f>
        <v>Pouco-Pouco</v>
      </c>
    </row>
    <row r="626" spans="1:10" x14ac:dyDescent="0.25">
      <c r="A626" s="6">
        <v>1</v>
      </c>
      <c r="B626" s="9">
        <v>65</v>
      </c>
      <c r="C626" s="25" t="s">
        <v>43</v>
      </c>
      <c r="D626" s="25" t="s">
        <v>17</v>
      </c>
      <c r="E626" s="25" t="s">
        <v>24</v>
      </c>
      <c r="F626" s="25" t="s">
        <v>20</v>
      </c>
      <c r="G626" s="25" t="s">
        <v>20</v>
      </c>
      <c r="H626" s="20">
        <v>2600</v>
      </c>
      <c r="I626" s="6">
        <v>18</v>
      </c>
      <c r="J626" s="132" t="str">
        <f>(Base!$F626&amp;"-"&amp;Base!$G626)</f>
        <v>Pouco-Pouco</v>
      </c>
    </row>
    <row r="627" spans="1:10" x14ac:dyDescent="0.25">
      <c r="A627" s="5">
        <v>0</v>
      </c>
      <c r="B627" s="8">
        <v>35</v>
      </c>
      <c r="C627" s="24" t="s">
        <v>43</v>
      </c>
      <c r="D627" s="24" t="s">
        <v>17</v>
      </c>
      <c r="E627" s="24" t="s">
        <v>18</v>
      </c>
      <c r="F627" s="24" t="s">
        <v>19</v>
      </c>
      <c r="G627" s="24" t="s">
        <v>23</v>
      </c>
      <c r="H627" s="19">
        <v>1979</v>
      </c>
      <c r="I627" s="5">
        <v>15</v>
      </c>
      <c r="J627" s="132" t="str">
        <f>(Base!$F627&amp;"-"&amp;Base!$G627)</f>
        <v>Sem investimento-Sem conta</v>
      </c>
    </row>
    <row r="628" spans="1:10" x14ac:dyDescent="0.25">
      <c r="A628" s="6">
        <v>0</v>
      </c>
      <c r="B628" s="9">
        <v>41</v>
      </c>
      <c r="C628" s="25" t="s">
        <v>43</v>
      </c>
      <c r="D628" s="25" t="s">
        <v>17</v>
      </c>
      <c r="E628" s="25" t="s">
        <v>18</v>
      </c>
      <c r="F628" s="25" t="s">
        <v>20</v>
      </c>
      <c r="G628" s="25" t="s">
        <v>25</v>
      </c>
      <c r="H628" s="20">
        <v>2116</v>
      </c>
      <c r="I628" s="6">
        <v>6</v>
      </c>
      <c r="J628" s="132" t="str">
        <f>(Base!$F628&amp;"-"&amp;Base!$G628)</f>
        <v>Pouco-Alto</v>
      </c>
    </row>
    <row r="629" spans="1:10" x14ac:dyDescent="0.25">
      <c r="A629" s="5">
        <v>1</v>
      </c>
      <c r="B629" s="8">
        <v>29</v>
      </c>
      <c r="C629" s="24" t="s">
        <v>43</v>
      </c>
      <c r="D629" s="24" t="s">
        <v>17</v>
      </c>
      <c r="E629" s="24" t="s">
        <v>18</v>
      </c>
      <c r="F629" s="24" t="s">
        <v>21</v>
      </c>
      <c r="G629" s="24" t="s">
        <v>21</v>
      </c>
      <c r="H629" s="19">
        <v>1437</v>
      </c>
      <c r="I629" s="5">
        <v>9</v>
      </c>
      <c r="J629" s="132" t="str">
        <f>(Base!$F629&amp;"-"&amp;Base!$G629)</f>
        <v>Moderado-Moderado</v>
      </c>
    </row>
    <row r="630" spans="1:10" x14ac:dyDescent="0.25">
      <c r="A630" s="6">
        <v>0</v>
      </c>
      <c r="B630" s="9">
        <v>36</v>
      </c>
      <c r="C630" s="25" t="s">
        <v>43</v>
      </c>
      <c r="D630" s="25" t="s">
        <v>17</v>
      </c>
      <c r="E630" s="25" t="s">
        <v>18</v>
      </c>
      <c r="F630" s="25" t="s">
        <v>25</v>
      </c>
      <c r="G630" s="25" t="s">
        <v>23</v>
      </c>
      <c r="H630" s="20">
        <v>4042</v>
      </c>
      <c r="I630" s="6">
        <v>42</v>
      </c>
      <c r="J630" s="132" t="str">
        <f>(Base!$F630&amp;"-"&amp;Base!$G630)</f>
        <v>Alto-Sem conta</v>
      </c>
    </row>
    <row r="631" spans="1:10" x14ac:dyDescent="0.25">
      <c r="A631" s="5">
        <v>0</v>
      </c>
      <c r="B631" s="8">
        <v>64</v>
      </c>
      <c r="C631" s="24" t="s">
        <v>43</v>
      </c>
      <c r="D631" s="24" t="s">
        <v>22</v>
      </c>
      <c r="E631" s="24" t="s">
        <v>18</v>
      </c>
      <c r="F631" s="24" t="s">
        <v>19</v>
      </c>
      <c r="G631" s="24" t="s">
        <v>23</v>
      </c>
      <c r="H631" s="19">
        <v>3832</v>
      </c>
      <c r="I631" s="5">
        <v>9</v>
      </c>
      <c r="J631" s="132" t="str">
        <f>(Base!$F631&amp;"-"&amp;Base!$G631)</f>
        <v>Sem investimento-Sem conta</v>
      </c>
    </row>
    <row r="632" spans="1:10" x14ac:dyDescent="0.25">
      <c r="A632" s="6">
        <v>0</v>
      </c>
      <c r="B632" s="9">
        <v>28</v>
      </c>
      <c r="C632" s="25" t="s">
        <v>44</v>
      </c>
      <c r="D632" s="25" t="s">
        <v>17</v>
      </c>
      <c r="E632" s="25" t="s">
        <v>18</v>
      </c>
      <c r="F632" s="25" t="s">
        <v>20</v>
      </c>
      <c r="G632" s="25" t="s">
        <v>20</v>
      </c>
      <c r="H632" s="20">
        <v>3660</v>
      </c>
      <c r="I632" s="6">
        <v>24</v>
      </c>
      <c r="J632" s="132" t="str">
        <f>(Base!$F632&amp;"-"&amp;Base!$G632)</f>
        <v>Pouco-Pouco</v>
      </c>
    </row>
    <row r="633" spans="1:10" x14ac:dyDescent="0.25">
      <c r="A633" s="5">
        <v>1</v>
      </c>
      <c r="B633" s="8">
        <v>44</v>
      </c>
      <c r="C633" s="24" t="s">
        <v>43</v>
      </c>
      <c r="D633" s="24" t="s">
        <v>17</v>
      </c>
      <c r="E633" s="24" t="s">
        <v>18</v>
      </c>
      <c r="F633" s="24" t="s">
        <v>20</v>
      </c>
      <c r="G633" s="24" t="s">
        <v>20</v>
      </c>
      <c r="H633" s="19">
        <v>1553</v>
      </c>
      <c r="I633" s="5">
        <v>18</v>
      </c>
      <c r="J633" s="132" t="str">
        <f>(Base!$F633&amp;"-"&amp;Base!$G633)</f>
        <v>Pouco-Pouco</v>
      </c>
    </row>
    <row r="634" spans="1:10" x14ac:dyDescent="0.25">
      <c r="A634" s="6">
        <v>0</v>
      </c>
      <c r="B634" s="9">
        <v>23</v>
      </c>
      <c r="C634" s="25" t="s">
        <v>43</v>
      </c>
      <c r="D634" s="25" t="s">
        <v>17</v>
      </c>
      <c r="E634" s="25" t="s">
        <v>18</v>
      </c>
      <c r="F634" s="25" t="s">
        <v>19</v>
      </c>
      <c r="G634" s="25" t="s">
        <v>25</v>
      </c>
      <c r="H634" s="20">
        <v>1444</v>
      </c>
      <c r="I634" s="6">
        <v>15</v>
      </c>
      <c r="J634" s="132" t="str">
        <f>(Base!$F634&amp;"-"&amp;Base!$G634)</f>
        <v>Sem investimento-Alto</v>
      </c>
    </row>
    <row r="635" spans="1:10" x14ac:dyDescent="0.25">
      <c r="A635" s="5">
        <v>1</v>
      </c>
      <c r="B635" s="8">
        <v>19</v>
      </c>
      <c r="C635" s="24" t="s">
        <v>44</v>
      </c>
      <c r="D635" s="24" t="s">
        <v>17</v>
      </c>
      <c r="E635" s="24" t="s">
        <v>27</v>
      </c>
      <c r="F635" s="24" t="s">
        <v>20</v>
      </c>
      <c r="G635" s="24" t="s">
        <v>23</v>
      </c>
      <c r="H635" s="19">
        <v>1980</v>
      </c>
      <c r="I635" s="5">
        <v>9</v>
      </c>
      <c r="J635" s="132" t="str">
        <f>(Base!$F635&amp;"-"&amp;Base!$G635)</f>
        <v>Pouco-Sem conta</v>
      </c>
    </row>
    <row r="636" spans="1:10" x14ac:dyDescent="0.25">
      <c r="A636" s="6">
        <v>1</v>
      </c>
      <c r="B636" s="9">
        <v>25</v>
      </c>
      <c r="C636" s="25" t="s">
        <v>44</v>
      </c>
      <c r="D636" s="25" t="s">
        <v>22</v>
      </c>
      <c r="E636" s="25" t="s">
        <v>18</v>
      </c>
      <c r="F636" s="25" t="s">
        <v>20</v>
      </c>
      <c r="G636" s="25" t="s">
        <v>21</v>
      </c>
      <c r="H636" s="20">
        <v>1355</v>
      </c>
      <c r="I636" s="6">
        <v>24</v>
      </c>
      <c r="J636" s="132" t="str">
        <f>(Base!$F636&amp;"-"&amp;Base!$G636)</f>
        <v>Pouco-Moderado</v>
      </c>
    </row>
    <row r="637" spans="1:10" x14ac:dyDescent="0.25">
      <c r="A637" s="5">
        <v>0</v>
      </c>
      <c r="B637" s="8">
        <v>47</v>
      </c>
      <c r="C637" s="24" t="s">
        <v>43</v>
      </c>
      <c r="D637" s="24" t="s">
        <v>17</v>
      </c>
      <c r="E637" s="24" t="s">
        <v>18</v>
      </c>
      <c r="F637" s="24" t="s">
        <v>20</v>
      </c>
      <c r="G637" s="24" t="s">
        <v>23</v>
      </c>
      <c r="H637" s="19">
        <v>1393</v>
      </c>
      <c r="I637" s="5">
        <v>12</v>
      </c>
      <c r="J637" s="132" t="str">
        <f>(Base!$F637&amp;"-"&amp;Base!$G637)</f>
        <v>Pouco-Sem conta</v>
      </c>
    </row>
    <row r="638" spans="1:10" x14ac:dyDescent="0.25">
      <c r="A638" s="6">
        <v>0</v>
      </c>
      <c r="B638" s="9">
        <v>28</v>
      </c>
      <c r="C638" s="25" t="s">
        <v>44</v>
      </c>
      <c r="D638" s="25" t="s">
        <v>17</v>
      </c>
      <c r="E638" s="25" t="s">
        <v>18</v>
      </c>
      <c r="F638" s="25" t="s">
        <v>25</v>
      </c>
      <c r="G638" s="25" t="s">
        <v>23</v>
      </c>
      <c r="H638" s="20">
        <v>1376</v>
      </c>
      <c r="I638" s="6">
        <v>24</v>
      </c>
      <c r="J638" s="132" t="str">
        <f>(Base!$F638&amp;"-"&amp;Base!$G638)</f>
        <v>Alto-Sem conta</v>
      </c>
    </row>
    <row r="639" spans="1:10" x14ac:dyDescent="0.25">
      <c r="A639" s="5">
        <v>0</v>
      </c>
      <c r="B639" s="8">
        <v>21</v>
      </c>
      <c r="C639" s="24" t="s">
        <v>43</v>
      </c>
      <c r="D639" s="24" t="s">
        <v>17</v>
      </c>
      <c r="E639" s="24" t="s">
        <v>18</v>
      </c>
      <c r="F639" s="24" t="s">
        <v>20</v>
      </c>
      <c r="G639" s="24" t="s">
        <v>23</v>
      </c>
      <c r="H639" s="19">
        <v>15653</v>
      </c>
      <c r="I639" s="5">
        <v>60</v>
      </c>
      <c r="J639" s="132" t="str">
        <f>(Base!$F639&amp;"-"&amp;Base!$G639)</f>
        <v>Pouco-Sem conta</v>
      </c>
    </row>
    <row r="640" spans="1:10" x14ac:dyDescent="0.25">
      <c r="A640" s="6">
        <v>0</v>
      </c>
      <c r="B640" s="9">
        <v>34</v>
      </c>
      <c r="C640" s="25" t="s">
        <v>44</v>
      </c>
      <c r="D640" s="25" t="s">
        <v>17</v>
      </c>
      <c r="E640" s="25" t="s">
        <v>18</v>
      </c>
      <c r="F640" s="25" t="s">
        <v>20</v>
      </c>
      <c r="G640" s="25" t="s">
        <v>23</v>
      </c>
      <c r="H640" s="20">
        <v>1493</v>
      </c>
      <c r="I640" s="6">
        <v>12</v>
      </c>
      <c r="J640" s="132" t="str">
        <f>(Base!$F640&amp;"-"&amp;Base!$G640)</f>
        <v>Pouco-Sem conta</v>
      </c>
    </row>
    <row r="641" spans="1:10" x14ac:dyDescent="0.25">
      <c r="A641" s="5">
        <v>1</v>
      </c>
      <c r="B641" s="8">
        <v>26</v>
      </c>
      <c r="C641" s="24" t="s">
        <v>43</v>
      </c>
      <c r="D641" s="24" t="s">
        <v>17</v>
      </c>
      <c r="E641" s="24" t="s">
        <v>18</v>
      </c>
      <c r="F641" s="24" t="s">
        <v>20</v>
      </c>
      <c r="G641" s="24" t="s">
        <v>20</v>
      </c>
      <c r="H641" s="19">
        <v>4370</v>
      </c>
      <c r="I641" s="5">
        <v>42</v>
      </c>
      <c r="J641" s="132" t="str">
        <f>(Base!$F641&amp;"-"&amp;Base!$G641)</f>
        <v>Pouco-Pouco</v>
      </c>
    </row>
    <row r="642" spans="1:10" x14ac:dyDescent="0.25">
      <c r="A642" s="6">
        <v>1</v>
      </c>
      <c r="B642" s="9">
        <v>27</v>
      </c>
      <c r="C642" s="25" t="s">
        <v>44</v>
      </c>
      <c r="D642" s="25" t="s">
        <v>26</v>
      </c>
      <c r="E642" s="25" t="s">
        <v>18</v>
      </c>
      <c r="F642" s="25" t="s">
        <v>20</v>
      </c>
      <c r="G642" s="25" t="s">
        <v>20</v>
      </c>
      <c r="H642" s="20">
        <v>750</v>
      </c>
      <c r="I642" s="6">
        <v>18</v>
      </c>
      <c r="J642" s="132" t="str">
        <f>(Base!$F642&amp;"-"&amp;Base!$G642)</f>
        <v>Pouco-Pouco</v>
      </c>
    </row>
    <row r="643" spans="1:10" x14ac:dyDescent="0.25">
      <c r="A643" s="5">
        <v>0</v>
      </c>
      <c r="B643" s="8">
        <v>38</v>
      </c>
      <c r="C643" s="24" t="s">
        <v>43</v>
      </c>
      <c r="D643" s="24" t="s">
        <v>22</v>
      </c>
      <c r="E643" s="24" t="s">
        <v>18</v>
      </c>
      <c r="F643" s="24" t="s">
        <v>20</v>
      </c>
      <c r="G643" s="24" t="s">
        <v>21</v>
      </c>
      <c r="H643" s="19">
        <v>1308</v>
      </c>
      <c r="I643" s="5">
        <v>15</v>
      </c>
      <c r="J643" s="132" t="str">
        <f>(Base!$F643&amp;"-"&amp;Base!$G643)</f>
        <v>Pouco-Moderado</v>
      </c>
    </row>
    <row r="644" spans="1:10" x14ac:dyDescent="0.25">
      <c r="A644" s="6">
        <v>1</v>
      </c>
      <c r="B644" s="9">
        <v>40</v>
      </c>
      <c r="C644" s="25" t="s">
        <v>43</v>
      </c>
      <c r="D644" s="25" t="s">
        <v>26</v>
      </c>
      <c r="E644" s="25" t="s">
        <v>18</v>
      </c>
      <c r="F644" s="25" t="s">
        <v>21</v>
      </c>
      <c r="G644" s="25" t="s">
        <v>23</v>
      </c>
      <c r="H644" s="20">
        <v>4623</v>
      </c>
      <c r="I644" s="6">
        <v>15</v>
      </c>
      <c r="J644" s="132" t="str">
        <f>(Base!$F644&amp;"-"&amp;Base!$G644)</f>
        <v>Moderado-Sem conta</v>
      </c>
    </row>
    <row r="645" spans="1:10" x14ac:dyDescent="0.25">
      <c r="A645" s="5">
        <v>0</v>
      </c>
      <c r="B645" s="8">
        <v>33</v>
      </c>
      <c r="C645" s="24" t="s">
        <v>43</v>
      </c>
      <c r="D645" s="24" t="s">
        <v>17</v>
      </c>
      <c r="E645" s="24" t="s">
        <v>18</v>
      </c>
      <c r="F645" s="24" t="s">
        <v>20</v>
      </c>
      <c r="G645" s="24" t="s">
        <v>23</v>
      </c>
      <c r="H645" s="19">
        <v>1851</v>
      </c>
      <c r="I645" s="5">
        <v>24</v>
      </c>
      <c r="J645" s="132" t="str">
        <f>(Base!$F645&amp;"-"&amp;Base!$G645)</f>
        <v>Pouco-Sem conta</v>
      </c>
    </row>
    <row r="646" spans="1:10" x14ac:dyDescent="0.25">
      <c r="A646" s="6">
        <v>0</v>
      </c>
      <c r="B646" s="9">
        <v>32</v>
      </c>
      <c r="C646" s="25" t="s">
        <v>43</v>
      </c>
      <c r="D646" s="25" t="s">
        <v>26</v>
      </c>
      <c r="E646" s="25" t="s">
        <v>18</v>
      </c>
      <c r="F646" s="25" t="s">
        <v>20</v>
      </c>
      <c r="G646" s="25" t="s">
        <v>20</v>
      </c>
      <c r="H646" s="20">
        <v>1880</v>
      </c>
      <c r="I646" s="6">
        <v>18</v>
      </c>
      <c r="J646" s="132" t="str">
        <f>(Base!$F646&amp;"-"&amp;Base!$G646)</f>
        <v>Pouco-Pouco</v>
      </c>
    </row>
    <row r="647" spans="1:10" x14ac:dyDescent="0.25">
      <c r="A647" s="5">
        <v>1</v>
      </c>
      <c r="B647" s="8">
        <v>27</v>
      </c>
      <c r="C647" s="24" t="s">
        <v>43</v>
      </c>
      <c r="D647" s="24" t="s">
        <v>17</v>
      </c>
      <c r="E647" s="24" t="s">
        <v>27</v>
      </c>
      <c r="F647" s="24" t="s">
        <v>19</v>
      </c>
      <c r="G647" s="24" t="s">
        <v>23</v>
      </c>
      <c r="H647" s="19">
        <v>7980</v>
      </c>
      <c r="I647" s="5">
        <v>36</v>
      </c>
      <c r="J647" s="132" t="str">
        <f>(Base!$F647&amp;"-"&amp;Base!$G647)</f>
        <v>Sem investimento-Sem conta</v>
      </c>
    </row>
    <row r="648" spans="1:10" x14ac:dyDescent="0.25">
      <c r="A648" s="6">
        <v>0</v>
      </c>
      <c r="B648" s="9">
        <v>32</v>
      </c>
      <c r="C648" s="25" t="s">
        <v>43</v>
      </c>
      <c r="D648" s="25" t="s">
        <v>17</v>
      </c>
      <c r="E648" s="25" t="s">
        <v>18</v>
      </c>
      <c r="F648" s="25" t="s">
        <v>20</v>
      </c>
      <c r="G648" s="25" t="s">
        <v>20</v>
      </c>
      <c r="H648" s="20">
        <v>4583</v>
      </c>
      <c r="I648" s="6">
        <v>30</v>
      </c>
      <c r="J648" s="132" t="str">
        <f>(Base!$F648&amp;"-"&amp;Base!$G648)</f>
        <v>Pouco-Pouco</v>
      </c>
    </row>
    <row r="649" spans="1:10" x14ac:dyDescent="0.25">
      <c r="A649" s="5">
        <v>1</v>
      </c>
      <c r="B649" s="8">
        <v>26</v>
      </c>
      <c r="C649" s="24" t="s">
        <v>44</v>
      </c>
      <c r="D649" s="24" t="s">
        <v>17</v>
      </c>
      <c r="E649" s="24" t="s">
        <v>18</v>
      </c>
      <c r="F649" s="24" t="s">
        <v>25</v>
      </c>
      <c r="G649" s="24" t="s">
        <v>23</v>
      </c>
      <c r="H649" s="19">
        <v>1386</v>
      </c>
      <c r="I649" s="5">
        <v>12</v>
      </c>
      <c r="J649" s="132" t="str">
        <f>(Base!$F649&amp;"-"&amp;Base!$G649)</f>
        <v>Alto-Sem conta</v>
      </c>
    </row>
    <row r="650" spans="1:10" x14ac:dyDescent="0.25">
      <c r="A650" s="6">
        <v>1</v>
      </c>
      <c r="B650" s="9">
        <v>38</v>
      </c>
      <c r="C650" s="25" t="s">
        <v>43</v>
      </c>
      <c r="D650" s="25" t="s">
        <v>17</v>
      </c>
      <c r="E650" s="25" t="s">
        <v>24</v>
      </c>
      <c r="F650" s="25" t="s">
        <v>20</v>
      </c>
      <c r="G650" s="25" t="s">
        <v>25</v>
      </c>
      <c r="H650" s="20">
        <v>947</v>
      </c>
      <c r="I650" s="6">
        <v>24</v>
      </c>
      <c r="J650" s="132" t="str">
        <f>(Base!$F650&amp;"-"&amp;Base!$G650)</f>
        <v>Pouco-Alto</v>
      </c>
    </row>
    <row r="651" spans="1:10" x14ac:dyDescent="0.25">
      <c r="A651" s="5">
        <v>1</v>
      </c>
      <c r="B651" s="8">
        <v>40</v>
      </c>
      <c r="C651" s="24" t="s">
        <v>43</v>
      </c>
      <c r="D651" s="24" t="s">
        <v>22</v>
      </c>
      <c r="E651" s="24" t="s">
        <v>27</v>
      </c>
      <c r="F651" s="24" t="s">
        <v>20</v>
      </c>
      <c r="G651" s="24" t="s">
        <v>20</v>
      </c>
      <c r="H651" s="19">
        <v>684</v>
      </c>
      <c r="I651" s="5">
        <v>12</v>
      </c>
      <c r="J651" s="132" t="str">
        <f>(Base!$F651&amp;"-"&amp;Base!$G651)</f>
        <v>Pouco-Pouco</v>
      </c>
    </row>
    <row r="652" spans="1:10" x14ac:dyDescent="0.25">
      <c r="A652" s="6">
        <v>0</v>
      </c>
      <c r="B652" s="9">
        <v>50</v>
      </c>
      <c r="C652" s="25" t="s">
        <v>43</v>
      </c>
      <c r="D652" s="25" t="s">
        <v>26</v>
      </c>
      <c r="E652" s="25" t="s">
        <v>24</v>
      </c>
      <c r="F652" s="25" t="s">
        <v>20</v>
      </c>
      <c r="G652" s="25" t="s">
        <v>20</v>
      </c>
      <c r="H652" s="20">
        <v>7476</v>
      </c>
      <c r="I652" s="6">
        <v>48</v>
      </c>
      <c r="J652" s="132" t="str">
        <f>(Base!$F652&amp;"-"&amp;Base!$G652)</f>
        <v>Pouco-Pouco</v>
      </c>
    </row>
    <row r="653" spans="1:10" x14ac:dyDescent="0.25">
      <c r="A653" s="5">
        <v>1</v>
      </c>
      <c r="B653" s="8">
        <v>37</v>
      </c>
      <c r="C653" s="24" t="s">
        <v>43</v>
      </c>
      <c r="D653" s="24" t="s">
        <v>22</v>
      </c>
      <c r="E653" s="24" t="s">
        <v>18</v>
      </c>
      <c r="F653" s="24" t="s">
        <v>20</v>
      </c>
      <c r="G653" s="24" t="s">
        <v>21</v>
      </c>
      <c r="H653" s="19">
        <v>1922</v>
      </c>
      <c r="I653" s="5">
        <v>12</v>
      </c>
      <c r="J653" s="132" t="str">
        <f>(Base!$F653&amp;"-"&amp;Base!$G653)</f>
        <v>Pouco-Moderado</v>
      </c>
    </row>
    <row r="654" spans="1:10" x14ac:dyDescent="0.25">
      <c r="A654" s="6">
        <v>1</v>
      </c>
      <c r="B654" s="9">
        <v>45</v>
      </c>
      <c r="C654" s="25" t="s">
        <v>43</v>
      </c>
      <c r="D654" s="25" t="s">
        <v>17</v>
      </c>
      <c r="E654" s="25" t="s">
        <v>18</v>
      </c>
      <c r="F654" s="25" t="s">
        <v>20</v>
      </c>
      <c r="G654" s="25" t="s">
        <v>20</v>
      </c>
      <c r="H654" s="20">
        <v>2303</v>
      </c>
      <c r="I654" s="6">
        <v>24</v>
      </c>
      <c r="J654" s="132" t="str">
        <f>(Base!$F654&amp;"-"&amp;Base!$G654)</f>
        <v>Pouco-Pouco</v>
      </c>
    </row>
    <row r="655" spans="1:10" x14ac:dyDescent="0.25">
      <c r="A655" s="5">
        <v>1</v>
      </c>
      <c r="B655" s="8">
        <v>42</v>
      </c>
      <c r="C655" s="24" t="s">
        <v>43</v>
      </c>
      <c r="D655" s="24" t="s">
        <v>26</v>
      </c>
      <c r="E655" s="24" t="s">
        <v>18</v>
      </c>
      <c r="F655" s="24" t="s">
        <v>21</v>
      </c>
      <c r="G655" s="24" t="s">
        <v>21</v>
      </c>
      <c r="H655" s="19">
        <v>8086</v>
      </c>
      <c r="I655" s="5">
        <v>36</v>
      </c>
      <c r="J655" s="132" t="str">
        <f>(Base!$F655&amp;"-"&amp;Base!$G655)</f>
        <v>Moderado-Moderado</v>
      </c>
    </row>
    <row r="656" spans="1:10" x14ac:dyDescent="0.25">
      <c r="A656" s="6">
        <v>0</v>
      </c>
      <c r="B656" s="9">
        <v>35</v>
      </c>
      <c r="C656" s="25" t="s">
        <v>43</v>
      </c>
      <c r="D656" s="25" t="s">
        <v>17</v>
      </c>
      <c r="E656" s="25" t="s">
        <v>18</v>
      </c>
      <c r="F656" s="25" t="s">
        <v>20</v>
      </c>
      <c r="G656" s="25" t="s">
        <v>23</v>
      </c>
      <c r="H656" s="20">
        <v>2346</v>
      </c>
      <c r="I656" s="6">
        <v>24</v>
      </c>
      <c r="J656" s="132" t="str">
        <f>(Base!$F656&amp;"-"&amp;Base!$G656)</f>
        <v>Pouco-Sem conta</v>
      </c>
    </row>
    <row r="657" spans="1:10" x14ac:dyDescent="0.25">
      <c r="A657" s="5">
        <v>0</v>
      </c>
      <c r="B657" s="8">
        <v>22</v>
      </c>
      <c r="C657" s="24" t="s">
        <v>43</v>
      </c>
      <c r="D657" s="24" t="s">
        <v>17</v>
      </c>
      <c r="E657" s="24" t="s">
        <v>24</v>
      </c>
      <c r="F657" s="24" t="s">
        <v>20</v>
      </c>
      <c r="G657" s="24" t="s">
        <v>20</v>
      </c>
      <c r="H657" s="19">
        <v>3973</v>
      </c>
      <c r="I657" s="5">
        <v>14</v>
      </c>
      <c r="J657" s="132" t="str">
        <f>(Base!$F657&amp;"-"&amp;Base!$G657)</f>
        <v>Pouco-Pouco</v>
      </c>
    </row>
    <row r="658" spans="1:10" x14ac:dyDescent="0.25">
      <c r="A658" s="6">
        <v>1</v>
      </c>
      <c r="B658" s="9">
        <v>41</v>
      </c>
      <c r="C658" s="25" t="s">
        <v>43</v>
      </c>
      <c r="D658" s="25" t="s">
        <v>22</v>
      </c>
      <c r="E658" s="25" t="s">
        <v>18</v>
      </c>
      <c r="F658" s="25" t="s">
        <v>20</v>
      </c>
      <c r="G658" s="25" t="s">
        <v>21</v>
      </c>
      <c r="H658" s="20">
        <v>888</v>
      </c>
      <c r="I658" s="6">
        <v>12</v>
      </c>
      <c r="J658" s="132" t="str">
        <f>(Base!$F658&amp;"-"&amp;Base!$G658)</f>
        <v>Pouco-Moderado</v>
      </c>
    </row>
    <row r="659" spans="1:10" x14ac:dyDescent="0.25">
      <c r="A659" s="5">
        <v>0</v>
      </c>
      <c r="B659" s="8">
        <v>37</v>
      </c>
      <c r="C659" s="24" t="s">
        <v>43</v>
      </c>
      <c r="D659" s="24" t="s">
        <v>17</v>
      </c>
      <c r="E659" s="24" t="s">
        <v>18</v>
      </c>
      <c r="F659" s="24" t="s">
        <v>19</v>
      </c>
      <c r="G659" s="24" t="s">
        <v>23</v>
      </c>
      <c r="H659" s="19">
        <v>10222</v>
      </c>
      <c r="I659" s="5">
        <v>48</v>
      </c>
      <c r="J659" s="132" t="str">
        <f>(Base!$F659&amp;"-"&amp;Base!$G659)</f>
        <v>Sem investimento-Sem conta</v>
      </c>
    </row>
    <row r="660" spans="1:10" x14ac:dyDescent="0.25">
      <c r="A660" s="6">
        <v>0</v>
      </c>
      <c r="B660" s="9">
        <v>28</v>
      </c>
      <c r="C660" s="25" t="s">
        <v>44</v>
      </c>
      <c r="D660" s="25" t="s">
        <v>17</v>
      </c>
      <c r="E660" s="25" t="s">
        <v>18</v>
      </c>
      <c r="F660" s="25" t="s">
        <v>20</v>
      </c>
      <c r="G660" s="25" t="s">
        <v>21</v>
      </c>
      <c r="H660" s="20">
        <v>4221</v>
      </c>
      <c r="I660" s="6">
        <v>30</v>
      </c>
      <c r="J660" s="132" t="str">
        <f>(Base!$F660&amp;"-"&amp;Base!$G660)</f>
        <v>Pouco-Moderado</v>
      </c>
    </row>
    <row r="661" spans="1:10" x14ac:dyDescent="0.25">
      <c r="A661" s="5">
        <v>0</v>
      </c>
      <c r="B661" s="8">
        <v>41</v>
      </c>
      <c r="C661" s="24" t="s">
        <v>43</v>
      </c>
      <c r="D661" s="24" t="s">
        <v>17</v>
      </c>
      <c r="E661" s="24" t="s">
        <v>18</v>
      </c>
      <c r="F661" s="24" t="s">
        <v>20</v>
      </c>
      <c r="G661" s="24" t="s">
        <v>21</v>
      </c>
      <c r="H661" s="19">
        <v>6361</v>
      </c>
      <c r="I661" s="5">
        <v>18</v>
      </c>
      <c r="J661" s="132" t="str">
        <f>(Base!$F661&amp;"-"&amp;Base!$G661)</f>
        <v>Pouco-Moderado</v>
      </c>
    </row>
    <row r="662" spans="1:10" x14ac:dyDescent="0.25">
      <c r="A662" s="6">
        <v>0</v>
      </c>
      <c r="B662" s="9">
        <v>23</v>
      </c>
      <c r="C662" s="25" t="s">
        <v>43</v>
      </c>
      <c r="D662" s="25" t="s">
        <v>17</v>
      </c>
      <c r="E662" s="25" t="s">
        <v>27</v>
      </c>
      <c r="F662" s="25" t="s">
        <v>20</v>
      </c>
      <c r="G662" s="25" t="s">
        <v>25</v>
      </c>
      <c r="H662" s="20">
        <v>1297</v>
      </c>
      <c r="I662" s="6">
        <v>12</v>
      </c>
      <c r="J662" s="132" t="str">
        <f>(Base!$F662&amp;"-"&amp;Base!$G662)</f>
        <v>Pouco-Alto</v>
      </c>
    </row>
    <row r="663" spans="1:10" x14ac:dyDescent="0.25">
      <c r="A663" s="5">
        <v>1</v>
      </c>
      <c r="B663" s="8">
        <v>23</v>
      </c>
      <c r="C663" s="24" t="s">
        <v>43</v>
      </c>
      <c r="D663" s="24" t="s">
        <v>17</v>
      </c>
      <c r="E663" s="24" t="s">
        <v>18</v>
      </c>
      <c r="F663" s="24" t="s">
        <v>19</v>
      </c>
      <c r="G663" s="24" t="s">
        <v>20</v>
      </c>
      <c r="H663" s="19">
        <v>900</v>
      </c>
      <c r="I663" s="5">
        <v>12</v>
      </c>
      <c r="J663" s="132" t="str">
        <f>(Base!$F663&amp;"-"&amp;Base!$G663)</f>
        <v>Sem investimento-Pouco</v>
      </c>
    </row>
    <row r="664" spans="1:10" x14ac:dyDescent="0.25">
      <c r="A664" s="6">
        <v>0</v>
      </c>
      <c r="B664" s="9">
        <v>50</v>
      </c>
      <c r="C664" s="25" t="s">
        <v>43</v>
      </c>
      <c r="D664" s="25" t="s">
        <v>17</v>
      </c>
      <c r="E664" s="25" t="s">
        <v>18</v>
      </c>
      <c r="F664" s="25" t="s">
        <v>20</v>
      </c>
      <c r="G664" s="25" t="s">
        <v>23</v>
      </c>
      <c r="H664" s="20">
        <v>2241</v>
      </c>
      <c r="I664" s="6">
        <v>21</v>
      </c>
      <c r="J664" s="132" t="str">
        <f>(Base!$F664&amp;"-"&amp;Base!$G664)</f>
        <v>Pouco-Sem conta</v>
      </c>
    </row>
    <row r="665" spans="1:10" x14ac:dyDescent="0.25">
      <c r="A665" s="5">
        <v>0</v>
      </c>
      <c r="B665" s="8">
        <v>35</v>
      </c>
      <c r="C665" s="24" t="s">
        <v>43</v>
      </c>
      <c r="D665" s="24" t="s">
        <v>26</v>
      </c>
      <c r="E665" s="24" t="s">
        <v>18</v>
      </c>
      <c r="F665" s="24" t="s">
        <v>20</v>
      </c>
      <c r="G665" s="24" t="s">
        <v>21</v>
      </c>
      <c r="H665" s="19">
        <v>1050</v>
      </c>
      <c r="I665" s="5">
        <v>6</v>
      </c>
      <c r="J665" s="132" t="str">
        <f>(Base!$F665&amp;"-"&amp;Base!$G665)</f>
        <v>Pouco-Moderado</v>
      </c>
    </row>
    <row r="666" spans="1:10" x14ac:dyDescent="0.25">
      <c r="A666" s="6">
        <v>0</v>
      </c>
      <c r="B666" s="9">
        <v>50</v>
      </c>
      <c r="C666" s="25" t="s">
        <v>44</v>
      </c>
      <c r="D666" s="25" t="s">
        <v>22</v>
      </c>
      <c r="E666" s="25" t="s">
        <v>18</v>
      </c>
      <c r="F666" s="25" t="s">
        <v>20</v>
      </c>
      <c r="G666" s="25" t="s">
        <v>25</v>
      </c>
      <c r="H666" s="20">
        <v>1047</v>
      </c>
      <c r="I666" s="6">
        <v>6</v>
      </c>
      <c r="J666" s="132" t="str">
        <f>(Base!$F666&amp;"-"&amp;Base!$G666)</f>
        <v>Pouco-Alto</v>
      </c>
    </row>
    <row r="667" spans="1:10" x14ac:dyDescent="0.25">
      <c r="A667" s="5">
        <v>0</v>
      </c>
      <c r="B667" s="8">
        <v>27</v>
      </c>
      <c r="C667" s="24" t="s">
        <v>43</v>
      </c>
      <c r="D667" s="24" t="s">
        <v>26</v>
      </c>
      <c r="E667" s="24" t="s">
        <v>18</v>
      </c>
      <c r="F667" s="24" t="s">
        <v>20</v>
      </c>
      <c r="G667" s="24" t="s">
        <v>23</v>
      </c>
      <c r="H667" s="19">
        <v>6314</v>
      </c>
      <c r="I667" s="5">
        <v>24</v>
      </c>
      <c r="J667" s="132" t="str">
        <f>(Base!$F667&amp;"-"&amp;Base!$G667)</f>
        <v>Pouco-Sem conta</v>
      </c>
    </row>
    <row r="668" spans="1:10" x14ac:dyDescent="0.25">
      <c r="A668" s="6">
        <v>0</v>
      </c>
      <c r="B668" s="9">
        <v>34</v>
      </c>
      <c r="C668" s="25" t="s">
        <v>43</v>
      </c>
      <c r="D668" s="25" t="s">
        <v>17</v>
      </c>
      <c r="E668" s="25" t="s">
        <v>18</v>
      </c>
      <c r="F668" s="25" t="s">
        <v>25</v>
      </c>
      <c r="G668" s="25" t="s">
        <v>21</v>
      </c>
      <c r="H668" s="20">
        <v>3496</v>
      </c>
      <c r="I668" s="6">
        <v>30</v>
      </c>
      <c r="J668" s="132" t="str">
        <f>(Base!$F668&amp;"-"&amp;Base!$G668)</f>
        <v>Alto-Moderado</v>
      </c>
    </row>
    <row r="669" spans="1:10" x14ac:dyDescent="0.25">
      <c r="A669" s="5">
        <v>0</v>
      </c>
      <c r="B669" s="8">
        <v>27</v>
      </c>
      <c r="C669" s="24" t="s">
        <v>44</v>
      </c>
      <c r="D669" s="24" t="s">
        <v>17</v>
      </c>
      <c r="E669" s="24" t="s">
        <v>18</v>
      </c>
      <c r="F669" s="24" t="s">
        <v>20</v>
      </c>
      <c r="G669" s="24" t="s">
        <v>23</v>
      </c>
      <c r="H669" s="19">
        <v>3609</v>
      </c>
      <c r="I669" s="5">
        <v>48</v>
      </c>
      <c r="J669" s="132" t="str">
        <f>(Base!$F669&amp;"-"&amp;Base!$G669)</f>
        <v>Pouco-Sem conta</v>
      </c>
    </row>
    <row r="670" spans="1:10" x14ac:dyDescent="0.25">
      <c r="A670" s="6">
        <v>1</v>
      </c>
      <c r="B670" s="9">
        <v>43</v>
      </c>
      <c r="C670" s="25" t="s">
        <v>43</v>
      </c>
      <c r="D670" s="25" t="s">
        <v>17</v>
      </c>
      <c r="E670" s="25" t="s">
        <v>27</v>
      </c>
      <c r="F670" s="25" t="s">
        <v>20</v>
      </c>
      <c r="G670" s="25" t="s">
        <v>20</v>
      </c>
      <c r="H670" s="20">
        <v>4843</v>
      </c>
      <c r="I670" s="6">
        <v>12</v>
      </c>
      <c r="J670" s="132" t="str">
        <f>(Base!$F670&amp;"-"&amp;Base!$G670)</f>
        <v>Pouco-Pouco</v>
      </c>
    </row>
    <row r="671" spans="1:10" x14ac:dyDescent="0.25">
      <c r="A671" s="5">
        <v>0</v>
      </c>
      <c r="B671" s="8">
        <v>47</v>
      </c>
      <c r="C671" s="24" t="s">
        <v>43</v>
      </c>
      <c r="D671" s="24" t="s">
        <v>17</v>
      </c>
      <c r="E671" s="24" t="s">
        <v>18</v>
      </c>
      <c r="F671" s="24" t="s">
        <v>20</v>
      </c>
      <c r="G671" s="24" t="s">
        <v>25</v>
      </c>
      <c r="H671" s="19">
        <v>3017</v>
      </c>
      <c r="I671" s="5">
        <v>30</v>
      </c>
      <c r="J671" s="132" t="str">
        <f>(Base!$F671&amp;"-"&amp;Base!$G671)</f>
        <v>Pouco-Alto</v>
      </c>
    </row>
    <row r="672" spans="1:10" x14ac:dyDescent="0.25">
      <c r="A672" s="6">
        <v>0</v>
      </c>
      <c r="B672" s="9">
        <v>27</v>
      </c>
      <c r="C672" s="25" t="s">
        <v>43</v>
      </c>
      <c r="D672" s="25" t="s">
        <v>22</v>
      </c>
      <c r="E672" s="25" t="s">
        <v>18</v>
      </c>
      <c r="F672" s="25" t="s">
        <v>21</v>
      </c>
      <c r="G672" s="25" t="s">
        <v>23</v>
      </c>
      <c r="H672" s="20">
        <v>4139</v>
      </c>
      <c r="I672" s="6">
        <v>24</v>
      </c>
      <c r="J672" s="132" t="str">
        <f>(Base!$F672&amp;"-"&amp;Base!$G672)</f>
        <v>Moderado-Sem conta</v>
      </c>
    </row>
    <row r="673" spans="1:10" x14ac:dyDescent="0.25">
      <c r="A673" s="5">
        <v>0</v>
      </c>
      <c r="B673" s="8">
        <v>31</v>
      </c>
      <c r="C673" s="24" t="s">
        <v>43</v>
      </c>
      <c r="D673" s="24" t="s">
        <v>17</v>
      </c>
      <c r="E673" s="24" t="s">
        <v>18</v>
      </c>
      <c r="F673" s="24" t="s">
        <v>21</v>
      </c>
      <c r="G673" s="24" t="s">
        <v>23</v>
      </c>
      <c r="H673" s="19">
        <v>5742</v>
      </c>
      <c r="I673" s="5">
        <v>36</v>
      </c>
      <c r="J673" s="132" t="str">
        <f>(Base!$F673&amp;"-"&amp;Base!$G673)</f>
        <v>Moderado-Sem conta</v>
      </c>
    </row>
    <row r="674" spans="1:10" x14ac:dyDescent="0.25">
      <c r="A674" s="6">
        <v>0</v>
      </c>
      <c r="B674" s="9">
        <v>42</v>
      </c>
      <c r="C674" s="25" t="s">
        <v>43</v>
      </c>
      <c r="D674" s="25" t="s">
        <v>26</v>
      </c>
      <c r="E674" s="25" t="s">
        <v>18</v>
      </c>
      <c r="F674" s="25" t="s">
        <v>20</v>
      </c>
      <c r="G674" s="25" t="s">
        <v>23</v>
      </c>
      <c r="H674" s="20">
        <v>10366</v>
      </c>
      <c r="I674" s="6">
        <v>60</v>
      </c>
      <c r="J674" s="132" t="str">
        <f>(Base!$F674&amp;"-"&amp;Base!$G674)</f>
        <v>Pouco-Sem conta</v>
      </c>
    </row>
    <row r="675" spans="1:10" x14ac:dyDescent="0.25">
      <c r="A675" s="5">
        <v>0</v>
      </c>
      <c r="B675" s="8">
        <v>24</v>
      </c>
      <c r="C675" s="24" t="s">
        <v>43</v>
      </c>
      <c r="D675" s="24" t="s">
        <v>17</v>
      </c>
      <c r="E675" s="24" t="s">
        <v>18</v>
      </c>
      <c r="F675" s="24" t="s">
        <v>25</v>
      </c>
      <c r="G675" s="24" t="s">
        <v>23</v>
      </c>
      <c r="H675" s="19">
        <v>2080</v>
      </c>
      <c r="I675" s="5">
        <v>6</v>
      </c>
      <c r="J675" s="132" t="str">
        <f>(Base!$F675&amp;"-"&amp;Base!$G675)</f>
        <v>Alto-Sem conta</v>
      </c>
    </row>
    <row r="676" spans="1:10" x14ac:dyDescent="0.25">
      <c r="A676" s="6">
        <v>1</v>
      </c>
      <c r="B676" s="9">
        <v>41</v>
      </c>
      <c r="C676" s="25" t="s">
        <v>43</v>
      </c>
      <c r="D676" s="25" t="s">
        <v>22</v>
      </c>
      <c r="E676" s="25" t="s">
        <v>18</v>
      </c>
      <c r="F676" s="25" t="s">
        <v>25</v>
      </c>
      <c r="G676" s="25" t="s">
        <v>23</v>
      </c>
      <c r="H676" s="20">
        <v>2580</v>
      </c>
      <c r="I676" s="6">
        <v>21</v>
      </c>
      <c r="J676" s="132" t="str">
        <f>(Base!$F676&amp;"-"&amp;Base!$G676)</f>
        <v>Alto-Sem conta</v>
      </c>
    </row>
    <row r="677" spans="1:10" x14ac:dyDescent="0.25">
      <c r="A677" s="5">
        <v>0</v>
      </c>
      <c r="B677" s="8">
        <v>26</v>
      </c>
      <c r="C677" s="24" t="s">
        <v>44</v>
      </c>
      <c r="D677" s="24" t="s">
        <v>26</v>
      </c>
      <c r="E677" s="24" t="s">
        <v>27</v>
      </c>
      <c r="F677" s="24" t="s">
        <v>20</v>
      </c>
      <c r="G677" s="24" t="s">
        <v>23</v>
      </c>
      <c r="H677" s="19">
        <v>4530</v>
      </c>
      <c r="I677" s="5">
        <v>30</v>
      </c>
      <c r="J677" s="132" t="str">
        <f>(Base!$F677&amp;"-"&amp;Base!$G677)</f>
        <v>Pouco-Sem conta</v>
      </c>
    </row>
    <row r="678" spans="1:10" x14ac:dyDescent="0.25">
      <c r="A678" s="6">
        <v>0</v>
      </c>
      <c r="B678" s="9">
        <v>33</v>
      </c>
      <c r="C678" s="25" t="s">
        <v>43</v>
      </c>
      <c r="D678" s="25" t="s">
        <v>17</v>
      </c>
      <c r="E678" s="25" t="s">
        <v>18</v>
      </c>
      <c r="F678" s="25" t="s">
        <v>20</v>
      </c>
      <c r="G678" s="25" t="s">
        <v>23</v>
      </c>
      <c r="H678" s="20">
        <v>5150</v>
      </c>
      <c r="I678" s="6">
        <v>24</v>
      </c>
      <c r="J678" s="132" t="str">
        <f>(Base!$F678&amp;"-"&amp;Base!$G678)</f>
        <v>Pouco-Sem conta</v>
      </c>
    </row>
    <row r="679" spans="1:10" x14ac:dyDescent="0.25">
      <c r="A679" s="5">
        <v>1</v>
      </c>
      <c r="B679" s="8">
        <v>24</v>
      </c>
      <c r="C679" s="24" t="s">
        <v>43</v>
      </c>
      <c r="D679" s="24" t="s">
        <v>17</v>
      </c>
      <c r="E679" s="24" t="s">
        <v>18</v>
      </c>
      <c r="F679" s="24" t="s">
        <v>21</v>
      </c>
      <c r="G679" s="24" t="s">
        <v>21</v>
      </c>
      <c r="H679" s="19">
        <v>5595</v>
      </c>
      <c r="I679" s="5">
        <v>72</v>
      </c>
      <c r="J679" s="132" t="str">
        <f>(Base!$F679&amp;"-"&amp;Base!$G679)</f>
        <v>Moderado-Moderado</v>
      </c>
    </row>
    <row r="680" spans="1:10" x14ac:dyDescent="0.25">
      <c r="A680" s="6">
        <v>0</v>
      </c>
      <c r="B680" s="9">
        <v>64</v>
      </c>
      <c r="C680" s="25" t="s">
        <v>43</v>
      </c>
      <c r="D680" s="25" t="s">
        <v>22</v>
      </c>
      <c r="E680" s="25" t="s">
        <v>27</v>
      </c>
      <c r="F680" s="25" t="s">
        <v>20</v>
      </c>
      <c r="G680" s="25" t="s">
        <v>20</v>
      </c>
      <c r="H680" s="20">
        <v>2384</v>
      </c>
      <c r="I680" s="6">
        <v>24</v>
      </c>
      <c r="J680" s="132" t="str">
        <f>(Base!$F680&amp;"-"&amp;Base!$G680)</f>
        <v>Pouco-Pouco</v>
      </c>
    </row>
    <row r="681" spans="1:10" x14ac:dyDescent="0.25">
      <c r="A681" s="5">
        <v>0</v>
      </c>
      <c r="B681" s="8">
        <v>26</v>
      </c>
      <c r="C681" s="24" t="s">
        <v>44</v>
      </c>
      <c r="D681" s="24" t="s">
        <v>17</v>
      </c>
      <c r="E681" s="24" t="s">
        <v>18</v>
      </c>
      <c r="F681" s="24" t="s">
        <v>20</v>
      </c>
      <c r="G681" s="24" t="s">
        <v>23</v>
      </c>
      <c r="H681" s="19">
        <v>1453</v>
      </c>
      <c r="I681" s="5">
        <v>18</v>
      </c>
      <c r="J681" s="132" t="str">
        <f>(Base!$F681&amp;"-"&amp;Base!$G681)</f>
        <v>Pouco-Sem conta</v>
      </c>
    </row>
    <row r="682" spans="1:10" x14ac:dyDescent="0.25">
      <c r="A682" s="6">
        <v>0</v>
      </c>
      <c r="B682" s="9">
        <v>56</v>
      </c>
      <c r="C682" s="25" t="s">
        <v>44</v>
      </c>
      <c r="D682" s="25" t="s">
        <v>17</v>
      </c>
      <c r="E682" s="25" t="s">
        <v>18</v>
      </c>
      <c r="F682" s="25" t="s">
        <v>20</v>
      </c>
      <c r="G682" s="25" t="s">
        <v>23</v>
      </c>
      <c r="H682" s="20">
        <v>1538</v>
      </c>
      <c r="I682" s="6">
        <v>6</v>
      </c>
      <c r="J682" s="132" t="str">
        <f>(Base!$F682&amp;"-"&amp;Base!$G682)</f>
        <v>Pouco-Sem conta</v>
      </c>
    </row>
    <row r="683" spans="1:10" x14ac:dyDescent="0.25">
      <c r="A683" s="5">
        <v>0</v>
      </c>
      <c r="B683" s="8">
        <v>37</v>
      </c>
      <c r="C683" s="24" t="s">
        <v>43</v>
      </c>
      <c r="D683" s="24" t="s">
        <v>17</v>
      </c>
      <c r="E683" s="24" t="s">
        <v>24</v>
      </c>
      <c r="F683" s="24" t="s">
        <v>19</v>
      </c>
      <c r="G683" s="24" t="s">
        <v>23</v>
      </c>
      <c r="H683" s="19">
        <v>2279</v>
      </c>
      <c r="I683" s="5">
        <v>12</v>
      </c>
      <c r="J683" s="132" t="str">
        <f>(Base!$F683&amp;"-"&amp;Base!$G683)</f>
        <v>Sem investimento-Sem conta</v>
      </c>
    </row>
    <row r="684" spans="1:10" x14ac:dyDescent="0.25">
      <c r="A684" s="6">
        <v>0</v>
      </c>
      <c r="B684" s="9">
        <v>33</v>
      </c>
      <c r="C684" s="25" t="s">
        <v>43</v>
      </c>
      <c r="D684" s="25" t="s">
        <v>17</v>
      </c>
      <c r="E684" s="25" t="s">
        <v>18</v>
      </c>
      <c r="F684" s="25" t="s">
        <v>20</v>
      </c>
      <c r="G684" s="25" t="s">
        <v>23</v>
      </c>
      <c r="H684" s="20">
        <v>1478</v>
      </c>
      <c r="I684" s="6">
        <v>15</v>
      </c>
      <c r="J684" s="132" t="str">
        <f>(Base!$F684&amp;"-"&amp;Base!$G684)</f>
        <v>Pouco-Sem conta</v>
      </c>
    </row>
    <row r="685" spans="1:10" x14ac:dyDescent="0.25">
      <c r="A685" s="5">
        <v>0</v>
      </c>
      <c r="B685" s="8">
        <v>47</v>
      </c>
      <c r="C685" s="24" t="s">
        <v>43</v>
      </c>
      <c r="D685" s="24" t="s">
        <v>17</v>
      </c>
      <c r="E685" s="24" t="s">
        <v>24</v>
      </c>
      <c r="F685" s="24" t="s">
        <v>20</v>
      </c>
      <c r="G685" s="24" t="s">
        <v>23</v>
      </c>
      <c r="H685" s="19">
        <v>5103</v>
      </c>
      <c r="I685" s="5">
        <v>24</v>
      </c>
      <c r="J685" s="132" t="str">
        <f>(Base!$F685&amp;"-"&amp;Base!$G685)</f>
        <v>Pouco-Sem conta</v>
      </c>
    </row>
    <row r="686" spans="1:10" x14ac:dyDescent="0.25">
      <c r="A686" s="6">
        <v>0</v>
      </c>
      <c r="B686" s="9">
        <v>31</v>
      </c>
      <c r="C686" s="25" t="s">
        <v>43</v>
      </c>
      <c r="D686" s="25" t="s">
        <v>22</v>
      </c>
      <c r="E686" s="25" t="s">
        <v>18</v>
      </c>
      <c r="F686" s="25" t="s">
        <v>21</v>
      </c>
      <c r="G686" s="25" t="s">
        <v>21</v>
      </c>
      <c r="H686" s="20">
        <v>9857</v>
      </c>
      <c r="I686" s="6">
        <v>36</v>
      </c>
      <c r="J686" s="132" t="str">
        <f>(Base!$F686&amp;"-"&amp;Base!$G686)</f>
        <v>Moderado-Moderado</v>
      </c>
    </row>
    <row r="687" spans="1:10" x14ac:dyDescent="0.25">
      <c r="A687" s="5">
        <v>0</v>
      </c>
      <c r="B687" s="8">
        <v>34</v>
      </c>
      <c r="C687" s="24" t="s">
        <v>43</v>
      </c>
      <c r="D687" s="24" t="s">
        <v>17</v>
      </c>
      <c r="E687" s="24" t="s">
        <v>24</v>
      </c>
      <c r="F687" s="24" t="s">
        <v>19</v>
      </c>
      <c r="G687" s="24" t="s">
        <v>23</v>
      </c>
      <c r="H687" s="19">
        <v>6527</v>
      </c>
      <c r="I687" s="5">
        <v>60</v>
      </c>
      <c r="J687" s="132" t="str">
        <f>(Base!$F687&amp;"-"&amp;Base!$G687)</f>
        <v>Sem investimento-Sem conta</v>
      </c>
    </row>
    <row r="688" spans="1:10" x14ac:dyDescent="0.25">
      <c r="A688" s="6">
        <v>0</v>
      </c>
      <c r="B688" s="9">
        <v>27</v>
      </c>
      <c r="C688" s="25" t="s">
        <v>43</v>
      </c>
      <c r="D688" s="25" t="s">
        <v>17</v>
      </c>
      <c r="E688" s="25" t="s">
        <v>18</v>
      </c>
      <c r="F688" s="25" t="s">
        <v>19</v>
      </c>
      <c r="G688" s="25" t="s">
        <v>25</v>
      </c>
      <c r="H688" s="20">
        <v>1347</v>
      </c>
      <c r="I688" s="6">
        <v>10</v>
      </c>
      <c r="J688" s="132" t="str">
        <f>(Base!$F688&amp;"-"&amp;Base!$G688)</f>
        <v>Sem investimento-Alto</v>
      </c>
    </row>
    <row r="689" spans="1:10" x14ac:dyDescent="0.25">
      <c r="A689" s="5">
        <v>0</v>
      </c>
      <c r="B689" s="8">
        <v>30</v>
      </c>
      <c r="C689" s="24" t="s">
        <v>43</v>
      </c>
      <c r="D689" s="24" t="s">
        <v>17</v>
      </c>
      <c r="E689" s="24" t="s">
        <v>24</v>
      </c>
      <c r="F689" s="24" t="s">
        <v>21</v>
      </c>
      <c r="G689" s="24" t="s">
        <v>21</v>
      </c>
      <c r="H689" s="19">
        <v>2862</v>
      </c>
      <c r="I689" s="5">
        <v>36</v>
      </c>
      <c r="J689" s="132" t="str">
        <f>(Base!$F689&amp;"-"&amp;Base!$G689)</f>
        <v>Moderado-Moderado</v>
      </c>
    </row>
    <row r="690" spans="1:10" x14ac:dyDescent="0.25">
      <c r="A690" s="6">
        <v>0</v>
      </c>
      <c r="B690" s="9">
        <v>35</v>
      </c>
      <c r="C690" s="25" t="s">
        <v>43</v>
      </c>
      <c r="D690" s="25" t="s">
        <v>17</v>
      </c>
      <c r="E690" s="25" t="s">
        <v>18</v>
      </c>
      <c r="F690" s="25" t="s">
        <v>21</v>
      </c>
      <c r="G690" s="25" t="s">
        <v>23</v>
      </c>
      <c r="H690" s="20">
        <v>2753</v>
      </c>
      <c r="I690" s="6">
        <v>9</v>
      </c>
      <c r="J690" s="132" t="str">
        <f>(Base!$F690&amp;"-"&amp;Base!$G690)</f>
        <v>Moderado-Sem conta</v>
      </c>
    </row>
    <row r="691" spans="1:10" x14ac:dyDescent="0.25">
      <c r="A691" s="5">
        <v>0</v>
      </c>
      <c r="B691" s="8">
        <v>31</v>
      </c>
      <c r="C691" s="24" t="s">
        <v>43</v>
      </c>
      <c r="D691" s="24" t="s">
        <v>17</v>
      </c>
      <c r="E691" s="24" t="s">
        <v>18</v>
      </c>
      <c r="F691" s="24" t="s">
        <v>25</v>
      </c>
      <c r="G691" s="24" t="s">
        <v>20</v>
      </c>
      <c r="H691" s="19">
        <v>3651</v>
      </c>
      <c r="I691" s="5">
        <v>12</v>
      </c>
      <c r="J691" s="132" t="str">
        <f>(Base!$F691&amp;"-"&amp;Base!$G691)</f>
        <v>Alto-Pouco</v>
      </c>
    </row>
    <row r="692" spans="1:10" x14ac:dyDescent="0.25">
      <c r="A692" s="6">
        <v>0</v>
      </c>
      <c r="B692" s="9">
        <v>25</v>
      </c>
      <c r="C692" s="25" t="s">
        <v>43</v>
      </c>
      <c r="D692" s="25" t="s">
        <v>17</v>
      </c>
      <c r="E692" s="25" t="s">
        <v>18</v>
      </c>
      <c r="F692" s="25" t="s">
        <v>20</v>
      </c>
      <c r="G692" s="25" t="s">
        <v>20</v>
      </c>
      <c r="H692" s="20">
        <v>975</v>
      </c>
      <c r="I692" s="6">
        <v>15</v>
      </c>
      <c r="J692" s="132" t="str">
        <f>(Base!$F692&amp;"-"&amp;Base!$G692)</f>
        <v>Pouco-Pouco</v>
      </c>
    </row>
    <row r="693" spans="1:10" x14ac:dyDescent="0.25">
      <c r="A693" s="5">
        <v>0</v>
      </c>
      <c r="B693" s="8">
        <v>25</v>
      </c>
      <c r="C693" s="24" t="s">
        <v>44</v>
      </c>
      <c r="D693" s="24" t="s">
        <v>22</v>
      </c>
      <c r="E693" s="24" t="s">
        <v>18</v>
      </c>
      <c r="F693" s="24" t="s">
        <v>21</v>
      </c>
      <c r="G693" s="24" t="s">
        <v>21</v>
      </c>
      <c r="H693" s="19">
        <v>2631</v>
      </c>
      <c r="I693" s="5">
        <v>15</v>
      </c>
      <c r="J693" s="132" t="str">
        <f>(Base!$F693&amp;"-"&amp;Base!$G693)</f>
        <v>Moderado-Moderado</v>
      </c>
    </row>
    <row r="694" spans="1:10" x14ac:dyDescent="0.25">
      <c r="A694" s="6">
        <v>0</v>
      </c>
      <c r="B694" s="9">
        <v>29</v>
      </c>
      <c r="C694" s="25" t="s">
        <v>43</v>
      </c>
      <c r="D694" s="25" t="s">
        <v>17</v>
      </c>
      <c r="E694" s="25" t="s">
        <v>18</v>
      </c>
      <c r="F694" s="25" t="s">
        <v>21</v>
      </c>
      <c r="G694" s="25" t="s">
        <v>21</v>
      </c>
      <c r="H694" s="20">
        <v>2896</v>
      </c>
      <c r="I694" s="6">
        <v>24</v>
      </c>
      <c r="J694" s="132" t="str">
        <f>(Base!$F694&amp;"-"&amp;Base!$G694)</f>
        <v>Moderado-Moderado</v>
      </c>
    </row>
    <row r="695" spans="1:10" x14ac:dyDescent="0.25">
      <c r="A695" s="5">
        <v>0</v>
      </c>
      <c r="B695" s="8">
        <v>44</v>
      </c>
      <c r="C695" s="24" t="s">
        <v>43</v>
      </c>
      <c r="D695" s="24" t="s">
        <v>22</v>
      </c>
      <c r="E695" s="24" t="s">
        <v>18</v>
      </c>
      <c r="F695" s="24" t="s">
        <v>19</v>
      </c>
      <c r="G695" s="24" t="s">
        <v>20</v>
      </c>
      <c r="H695" s="19">
        <v>4716</v>
      </c>
      <c r="I695" s="5">
        <v>6</v>
      </c>
      <c r="J695" s="132" t="str">
        <f>(Base!$F695&amp;"-"&amp;Base!$G695)</f>
        <v>Sem investimento-Pouco</v>
      </c>
    </row>
    <row r="696" spans="1:10" x14ac:dyDescent="0.25">
      <c r="A696" s="6">
        <v>0</v>
      </c>
      <c r="B696" s="9">
        <v>28</v>
      </c>
      <c r="C696" s="25" t="s">
        <v>43</v>
      </c>
      <c r="D696" s="25" t="s">
        <v>17</v>
      </c>
      <c r="E696" s="25" t="s">
        <v>18</v>
      </c>
      <c r="F696" s="25" t="s">
        <v>20</v>
      </c>
      <c r="G696" s="25" t="s">
        <v>23</v>
      </c>
      <c r="H696" s="20">
        <v>2284</v>
      </c>
      <c r="I696" s="6">
        <v>24</v>
      </c>
      <c r="J696" s="132" t="str">
        <f>(Base!$F696&amp;"-"&amp;Base!$G696)</f>
        <v>Pouco-Sem conta</v>
      </c>
    </row>
    <row r="697" spans="1:10" x14ac:dyDescent="0.25">
      <c r="A697" s="5">
        <v>0</v>
      </c>
      <c r="B697" s="8">
        <v>50</v>
      </c>
      <c r="C697" s="24" t="s">
        <v>43</v>
      </c>
      <c r="D697" s="24" t="s">
        <v>17</v>
      </c>
      <c r="E697" s="24" t="s">
        <v>27</v>
      </c>
      <c r="F697" s="24" t="s">
        <v>25</v>
      </c>
      <c r="G697" s="24" t="s">
        <v>23</v>
      </c>
      <c r="H697" s="19">
        <v>1236</v>
      </c>
      <c r="I697" s="5">
        <v>6</v>
      </c>
      <c r="J697" s="132" t="str">
        <f>(Base!$F697&amp;"-"&amp;Base!$G697)</f>
        <v>Alto-Sem conta</v>
      </c>
    </row>
    <row r="698" spans="1:10" x14ac:dyDescent="0.25">
      <c r="A698" s="6">
        <v>0</v>
      </c>
      <c r="B698" s="9">
        <v>29</v>
      </c>
      <c r="C698" s="25" t="s">
        <v>43</v>
      </c>
      <c r="D698" s="25" t="s">
        <v>17</v>
      </c>
      <c r="E698" s="25" t="s">
        <v>18</v>
      </c>
      <c r="F698" s="25" t="s">
        <v>20</v>
      </c>
      <c r="G698" s="25" t="s">
        <v>21</v>
      </c>
      <c r="H698" s="20">
        <v>1103</v>
      </c>
      <c r="I698" s="6">
        <v>12</v>
      </c>
      <c r="J698" s="132" t="str">
        <f>(Base!$F698&amp;"-"&amp;Base!$G698)</f>
        <v>Pouco-Moderado</v>
      </c>
    </row>
    <row r="699" spans="1:10" x14ac:dyDescent="0.25">
      <c r="A699" s="5">
        <v>0</v>
      </c>
      <c r="B699" s="8">
        <v>38</v>
      </c>
      <c r="C699" s="24" t="s">
        <v>44</v>
      </c>
      <c r="D699" s="24" t="s">
        <v>26</v>
      </c>
      <c r="E699" s="24" t="s">
        <v>18</v>
      </c>
      <c r="F699" s="24" t="s">
        <v>20</v>
      </c>
      <c r="G699" s="24" t="s">
        <v>23</v>
      </c>
      <c r="H699" s="19">
        <v>926</v>
      </c>
      <c r="I699" s="5">
        <v>12</v>
      </c>
      <c r="J699" s="132" t="str">
        <f>(Base!$F699&amp;"-"&amp;Base!$G699)</f>
        <v>Pouco-Sem conta</v>
      </c>
    </row>
    <row r="700" spans="1:10" x14ac:dyDescent="0.25">
      <c r="A700" s="6">
        <v>0</v>
      </c>
      <c r="B700" s="9">
        <v>24</v>
      </c>
      <c r="C700" s="25" t="s">
        <v>43</v>
      </c>
      <c r="D700" s="25" t="s">
        <v>17</v>
      </c>
      <c r="E700" s="25" t="s">
        <v>18</v>
      </c>
      <c r="F700" s="25" t="s">
        <v>20</v>
      </c>
      <c r="G700" s="25" t="s">
        <v>23</v>
      </c>
      <c r="H700" s="20">
        <v>1800</v>
      </c>
      <c r="I700" s="6">
        <v>18</v>
      </c>
      <c r="J700" s="132" t="str">
        <f>(Base!$F700&amp;"-"&amp;Base!$G700)</f>
        <v>Pouco-Sem conta</v>
      </c>
    </row>
    <row r="701" spans="1:10" x14ac:dyDescent="0.25">
      <c r="A701" s="5">
        <v>0</v>
      </c>
      <c r="B701" s="8">
        <v>40</v>
      </c>
      <c r="C701" s="24" t="s">
        <v>43</v>
      </c>
      <c r="D701" s="24" t="s">
        <v>26</v>
      </c>
      <c r="E701" s="24" t="s">
        <v>27</v>
      </c>
      <c r="F701" s="24" t="s">
        <v>20</v>
      </c>
      <c r="G701" s="24" t="s">
        <v>25</v>
      </c>
      <c r="H701" s="19">
        <v>1905</v>
      </c>
      <c r="I701" s="5">
        <v>15</v>
      </c>
      <c r="J701" s="132" t="str">
        <f>(Base!$F701&amp;"-"&amp;Base!$G701)</f>
        <v>Pouco-Alto</v>
      </c>
    </row>
    <row r="702" spans="1:10" x14ac:dyDescent="0.25">
      <c r="A702" s="6">
        <v>1</v>
      </c>
      <c r="B702" s="9">
        <v>29</v>
      </c>
      <c r="C702" s="25" t="s">
        <v>44</v>
      </c>
      <c r="D702" s="25" t="s">
        <v>22</v>
      </c>
      <c r="E702" s="25" t="s">
        <v>27</v>
      </c>
      <c r="F702" s="25" t="s">
        <v>25</v>
      </c>
      <c r="G702" s="25" t="s">
        <v>23</v>
      </c>
      <c r="H702" s="20">
        <v>1123</v>
      </c>
      <c r="I702" s="6">
        <v>12</v>
      </c>
      <c r="J702" s="132" t="str">
        <f>(Base!$F702&amp;"-"&amp;Base!$G702)</f>
        <v>Alto-Sem conta</v>
      </c>
    </row>
    <row r="703" spans="1:10" x14ac:dyDescent="0.25">
      <c r="A703" s="5">
        <v>1</v>
      </c>
      <c r="B703" s="8">
        <v>46</v>
      </c>
      <c r="C703" s="24" t="s">
        <v>43</v>
      </c>
      <c r="D703" s="24" t="s">
        <v>17</v>
      </c>
      <c r="E703" s="24" t="s">
        <v>24</v>
      </c>
      <c r="F703" s="24" t="s">
        <v>20</v>
      </c>
      <c r="G703" s="24" t="s">
        <v>20</v>
      </c>
      <c r="H703" s="19">
        <v>6331</v>
      </c>
      <c r="I703" s="5">
        <v>48</v>
      </c>
      <c r="J703" s="132" t="str">
        <f>(Base!$F703&amp;"-"&amp;Base!$G703)</f>
        <v>Pouco-Pouco</v>
      </c>
    </row>
    <row r="704" spans="1:10" x14ac:dyDescent="0.25">
      <c r="A704" s="6">
        <v>0</v>
      </c>
      <c r="B704" s="9">
        <v>47</v>
      </c>
      <c r="C704" s="25" t="s">
        <v>44</v>
      </c>
      <c r="D704" s="25" t="s">
        <v>17</v>
      </c>
      <c r="E704" s="25" t="s">
        <v>24</v>
      </c>
      <c r="F704" s="25" t="s">
        <v>21</v>
      </c>
      <c r="G704" s="25" t="s">
        <v>25</v>
      </c>
      <c r="H704" s="20">
        <v>1377</v>
      </c>
      <c r="I704" s="6">
        <v>24</v>
      </c>
      <c r="J704" s="132" t="str">
        <f>(Base!$F704&amp;"-"&amp;Base!$G704)</f>
        <v>Moderado-Alto</v>
      </c>
    </row>
    <row r="705" spans="1:10" x14ac:dyDescent="0.25">
      <c r="A705" s="5">
        <v>0</v>
      </c>
      <c r="B705" s="8">
        <v>41</v>
      </c>
      <c r="C705" s="24" t="s">
        <v>43</v>
      </c>
      <c r="D705" s="24" t="s">
        <v>17</v>
      </c>
      <c r="E705" s="24" t="s">
        <v>18</v>
      </c>
      <c r="F705" s="24" t="s">
        <v>21</v>
      </c>
      <c r="G705" s="24" t="s">
        <v>21</v>
      </c>
      <c r="H705" s="19">
        <v>2503</v>
      </c>
      <c r="I705" s="5">
        <v>30</v>
      </c>
      <c r="J705" s="132" t="str">
        <f>(Base!$F705&amp;"-"&amp;Base!$G705)</f>
        <v>Moderado-Moderado</v>
      </c>
    </row>
    <row r="706" spans="1:10" x14ac:dyDescent="0.25">
      <c r="A706" s="6">
        <v>0</v>
      </c>
      <c r="B706" s="9">
        <v>32</v>
      </c>
      <c r="C706" s="25" t="s">
        <v>44</v>
      </c>
      <c r="D706" s="25" t="s">
        <v>17</v>
      </c>
      <c r="E706" s="25" t="s">
        <v>18</v>
      </c>
      <c r="F706" s="25" t="s">
        <v>20</v>
      </c>
      <c r="G706" s="25" t="s">
        <v>21</v>
      </c>
      <c r="H706" s="20">
        <v>2528</v>
      </c>
      <c r="I706" s="6">
        <v>27</v>
      </c>
      <c r="J706" s="132" t="str">
        <f>(Base!$F706&amp;"-"&amp;Base!$G706)</f>
        <v>Pouco-Moderado</v>
      </c>
    </row>
    <row r="707" spans="1:10" x14ac:dyDescent="0.25">
      <c r="A707" s="5">
        <v>0</v>
      </c>
      <c r="B707" s="8">
        <v>35</v>
      </c>
      <c r="C707" s="24" t="s">
        <v>44</v>
      </c>
      <c r="D707" s="24" t="s">
        <v>17</v>
      </c>
      <c r="E707" s="24" t="s">
        <v>24</v>
      </c>
      <c r="F707" s="24" t="s">
        <v>25</v>
      </c>
      <c r="G707" s="24" t="s">
        <v>23</v>
      </c>
      <c r="H707" s="19">
        <v>5324</v>
      </c>
      <c r="I707" s="5">
        <v>15</v>
      </c>
      <c r="J707" s="132" t="str">
        <f>(Base!$F707&amp;"-"&amp;Base!$G707)</f>
        <v>Alto-Sem conta</v>
      </c>
    </row>
    <row r="708" spans="1:10" x14ac:dyDescent="0.25">
      <c r="A708" s="6">
        <v>1</v>
      </c>
      <c r="B708" s="9">
        <v>24</v>
      </c>
      <c r="C708" s="25" t="s">
        <v>43</v>
      </c>
      <c r="D708" s="25" t="s">
        <v>17</v>
      </c>
      <c r="E708" s="25" t="s">
        <v>18</v>
      </c>
      <c r="F708" s="25" t="s">
        <v>21</v>
      </c>
      <c r="G708" s="25" t="s">
        <v>21</v>
      </c>
      <c r="H708" s="20">
        <v>6560</v>
      </c>
      <c r="I708" s="6">
        <v>48</v>
      </c>
      <c r="J708" s="132" t="str">
        <f>(Base!$F708&amp;"-"&amp;Base!$G708)</f>
        <v>Moderado-Moderado</v>
      </c>
    </row>
    <row r="709" spans="1:10" x14ac:dyDescent="0.25">
      <c r="A709" s="5">
        <v>1</v>
      </c>
      <c r="B709" s="8">
        <v>25</v>
      </c>
      <c r="C709" s="24" t="s">
        <v>44</v>
      </c>
      <c r="D709" s="24" t="s">
        <v>17</v>
      </c>
      <c r="E709" s="24" t="s">
        <v>27</v>
      </c>
      <c r="F709" s="24" t="s">
        <v>20</v>
      </c>
      <c r="G709" s="24" t="s">
        <v>21</v>
      </c>
      <c r="H709" s="19">
        <v>2969</v>
      </c>
      <c r="I709" s="5">
        <v>12</v>
      </c>
      <c r="J709" s="132" t="str">
        <f>(Base!$F709&amp;"-"&amp;Base!$G709)</f>
        <v>Pouco-Moderado</v>
      </c>
    </row>
    <row r="710" spans="1:10" x14ac:dyDescent="0.25">
      <c r="A710" s="6">
        <v>0</v>
      </c>
      <c r="B710" s="9">
        <v>25</v>
      </c>
      <c r="C710" s="25" t="s">
        <v>44</v>
      </c>
      <c r="D710" s="25" t="s">
        <v>17</v>
      </c>
      <c r="E710" s="25" t="s">
        <v>18</v>
      </c>
      <c r="F710" s="25" t="s">
        <v>20</v>
      </c>
      <c r="G710" s="25" t="s">
        <v>21</v>
      </c>
      <c r="H710" s="20">
        <v>1206</v>
      </c>
      <c r="I710" s="6">
        <v>9</v>
      </c>
      <c r="J710" s="132" t="str">
        <f>(Base!$F710&amp;"-"&amp;Base!$G710)</f>
        <v>Pouco-Moderado</v>
      </c>
    </row>
    <row r="711" spans="1:10" x14ac:dyDescent="0.25">
      <c r="A711" s="5">
        <v>0</v>
      </c>
      <c r="B711" s="8">
        <v>37</v>
      </c>
      <c r="C711" s="24" t="s">
        <v>43</v>
      </c>
      <c r="D711" s="24" t="s">
        <v>22</v>
      </c>
      <c r="E711" s="24" t="s">
        <v>18</v>
      </c>
      <c r="F711" s="24" t="s">
        <v>20</v>
      </c>
      <c r="G711" s="24" t="s">
        <v>21</v>
      </c>
      <c r="H711" s="19">
        <v>2118</v>
      </c>
      <c r="I711" s="5">
        <v>9</v>
      </c>
      <c r="J711" s="132" t="str">
        <f>(Base!$F711&amp;"-"&amp;Base!$G711)</f>
        <v>Pouco-Moderado</v>
      </c>
    </row>
    <row r="712" spans="1:10" x14ac:dyDescent="0.25">
      <c r="A712" s="6">
        <v>0</v>
      </c>
      <c r="B712" s="9">
        <v>32</v>
      </c>
      <c r="C712" s="25" t="s">
        <v>43</v>
      </c>
      <c r="D712" s="25" t="s">
        <v>26</v>
      </c>
      <c r="E712" s="25" t="s">
        <v>18</v>
      </c>
      <c r="F712" s="25" t="s">
        <v>25</v>
      </c>
      <c r="G712" s="25" t="s">
        <v>23</v>
      </c>
      <c r="H712" s="20">
        <v>629</v>
      </c>
      <c r="I712" s="6">
        <v>18</v>
      </c>
      <c r="J712" s="132" t="str">
        <f>(Base!$F712&amp;"-"&amp;Base!$G712)</f>
        <v>Alto-Sem conta</v>
      </c>
    </row>
    <row r="713" spans="1:10" x14ac:dyDescent="0.25">
      <c r="A713" s="5">
        <v>1</v>
      </c>
      <c r="B713" s="8">
        <v>35</v>
      </c>
      <c r="C713" s="24" t="s">
        <v>44</v>
      </c>
      <c r="D713" s="24" t="s">
        <v>17</v>
      </c>
      <c r="E713" s="24" t="s">
        <v>24</v>
      </c>
      <c r="F713" s="24" t="s">
        <v>20</v>
      </c>
      <c r="G713" s="24" t="s">
        <v>20</v>
      </c>
      <c r="H713" s="19">
        <v>1198</v>
      </c>
      <c r="I713" s="5">
        <v>6</v>
      </c>
      <c r="J713" s="132" t="str">
        <f>(Base!$F713&amp;"-"&amp;Base!$G713)</f>
        <v>Pouco-Pouco</v>
      </c>
    </row>
    <row r="714" spans="1:10" x14ac:dyDescent="0.25">
      <c r="A714" s="6">
        <v>0</v>
      </c>
      <c r="B714" s="9">
        <v>46</v>
      </c>
      <c r="C714" s="25" t="s">
        <v>43</v>
      </c>
      <c r="D714" s="25" t="s">
        <v>26</v>
      </c>
      <c r="E714" s="25" t="s">
        <v>18</v>
      </c>
      <c r="F714" s="25" t="s">
        <v>19</v>
      </c>
      <c r="G714" s="25" t="s">
        <v>23</v>
      </c>
      <c r="H714" s="20">
        <v>2476</v>
      </c>
      <c r="I714" s="6">
        <v>21</v>
      </c>
      <c r="J714" s="132" t="str">
        <f>(Base!$F714&amp;"-"&amp;Base!$G714)</f>
        <v>Sem investimento-Sem conta</v>
      </c>
    </row>
    <row r="715" spans="1:10" x14ac:dyDescent="0.25">
      <c r="A715" s="5">
        <v>0</v>
      </c>
      <c r="B715" s="8">
        <v>25</v>
      </c>
      <c r="C715" s="24" t="s">
        <v>43</v>
      </c>
      <c r="D715" s="24" t="s">
        <v>22</v>
      </c>
      <c r="E715" s="24" t="s">
        <v>18</v>
      </c>
      <c r="F715" s="24" t="s">
        <v>20</v>
      </c>
      <c r="G715" s="24" t="s">
        <v>20</v>
      </c>
      <c r="H715" s="19">
        <v>1138</v>
      </c>
      <c r="I715" s="5">
        <v>9</v>
      </c>
      <c r="J715" s="132" t="str">
        <f>(Base!$F715&amp;"-"&amp;Base!$G715)</f>
        <v>Pouco-Pouco</v>
      </c>
    </row>
    <row r="716" spans="1:10" x14ac:dyDescent="0.25">
      <c r="A716" s="6">
        <v>1</v>
      </c>
      <c r="B716" s="9">
        <v>27</v>
      </c>
      <c r="C716" s="25" t="s">
        <v>43</v>
      </c>
      <c r="D716" s="25" t="s">
        <v>26</v>
      </c>
      <c r="E716" s="25" t="s">
        <v>18</v>
      </c>
      <c r="F716" s="25" t="s">
        <v>20</v>
      </c>
      <c r="G716" s="25" t="s">
        <v>21</v>
      </c>
      <c r="H716" s="20">
        <v>14027</v>
      </c>
      <c r="I716" s="6">
        <v>60</v>
      </c>
      <c r="J716" s="132" t="str">
        <f>(Base!$F716&amp;"-"&amp;Base!$G716)</f>
        <v>Pouco-Moderado</v>
      </c>
    </row>
    <row r="717" spans="1:10" x14ac:dyDescent="0.25">
      <c r="A717" s="5">
        <v>0</v>
      </c>
      <c r="B717" s="8">
        <v>63</v>
      </c>
      <c r="C717" s="24" t="s">
        <v>43</v>
      </c>
      <c r="D717" s="24" t="s">
        <v>17</v>
      </c>
      <c r="E717" s="24" t="s">
        <v>18</v>
      </c>
      <c r="F717" s="24" t="s">
        <v>19</v>
      </c>
      <c r="G717" s="24" t="s">
        <v>23</v>
      </c>
      <c r="H717" s="19">
        <v>7596</v>
      </c>
      <c r="I717" s="5">
        <v>30</v>
      </c>
      <c r="J717" s="132" t="str">
        <f>(Base!$F717&amp;"-"&amp;Base!$G717)</f>
        <v>Sem investimento-Sem conta</v>
      </c>
    </row>
    <row r="718" spans="1:10" x14ac:dyDescent="0.25">
      <c r="A718" s="6">
        <v>0</v>
      </c>
      <c r="B718" s="9">
        <v>40</v>
      </c>
      <c r="C718" s="25" t="s">
        <v>43</v>
      </c>
      <c r="D718" s="25" t="s">
        <v>17</v>
      </c>
      <c r="E718" s="25" t="s">
        <v>18</v>
      </c>
      <c r="F718" s="25" t="s">
        <v>19</v>
      </c>
      <c r="G718" s="25" t="s">
        <v>23</v>
      </c>
      <c r="H718" s="20">
        <v>3077</v>
      </c>
      <c r="I718" s="6">
        <v>30</v>
      </c>
      <c r="J718" s="132" t="str">
        <f>(Base!$F718&amp;"-"&amp;Base!$G718)</f>
        <v>Sem investimento-Sem conta</v>
      </c>
    </row>
    <row r="719" spans="1:10" x14ac:dyDescent="0.25">
      <c r="A719" s="5">
        <v>0</v>
      </c>
      <c r="B719" s="8">
        <v>32</v>
      </c>
      <c r="C719" s="24" t="s">
        <v>43</v>
      </c>
      <c r="D719" s="24" t="s">
        <v>26</v>
      </c>
      <c r="E719" s="24" t="s">
        <v>24</v>
      </c>
      <c r="F719" s="24" t="s">
        <v>20</v>
      </c>
      <c r="G719" s="24" t="s">
        <v>23</v>
      </c>
      <c r="H719" s="19">
        <v>1505</v>
      </c>
      <c r="I719" s="5">
        <v>18</v>
      </c>
      <c r="J719" s="132" t="str">
        <f>(Base!$F719&amp;"-"&amp;Base!$G719)</f>
        <v>Pouco-Sem conta</v>
      </c>
    </row>
    <row r="720" spans="1:10" x14ac:dyDescent="0.25">
      <c r="A720" s="6">
        <v>0</v>
      </c>
      <c r="B720" s="9">
        <v>31</v>
      </c>
      <c r="C720" s="25" t="s">
        <v>43</v>
      </c>
      <c r="D720" s="25" t="s">
        <v>17</v>
      </c>
      <c r="E720" s="25" t="s">
        <v>18</v>
      </c>
      <c r="F720" s="25" t="s">
        <v>19</v>
      </c>
      <c r="G720" s="25" t="s">
        <v>25</v>
      </c>
      <c r="H720" s="20">
        <v>3148</v>
      </c>
      <c r="I720" s="6">
        <v>24</v>
      </c>
      <c r="J720" s="132" t="str">
        <f>(Base!$F720&amp;"-"&amp;Base!$G720)</f>
        <v>Sem investimento-Alto</v>
      </c>
    </row>
    <row r="721" spans="1:10" x14ac:dyDescent="0.25">
      <c r="A721" s="5">
        <v>0</v>
      </c>
      <c r="B721" s="8">
        <v>31</v>
      </c>
      <c r="C721" s="24" t="s">
        <v>43</v>
      </c>
      <c r="D721" s="24" t="s">
        <v>17</v>
      </c>
      <c r="E721" s="24" t="s">
        <v>18</v>
      </c>
      <c r="F721" s="24" t="s">
        <v>21</v>
      </c>
      <c r="G721" s="24" t="s">
        <v>21</v>
      </c>
      <c r="H721" s="19">
        <v>6148</v>
      </c>
      <c r="I721" s="5">
        <v>20</v>
      </c>
      <c r="J721" s="132" t="str">
        <f>(Base!$F721&amp;"-"&amp;Base!$G721)</f>
        <v>Moderado-Moderado</v>
      </c>
    </row>
    <row r="722" spans="1:10" x14ac:dyDescent="0.25">
      <c r="A722" s="6">
        <v>1</v>
      </c>
      <c r="B722" s="9">
        <v>34</v>
      </c>
      <c r="C722" s="25" t="s">
        <v>43</v>
      </c>
      <c r="D722" s="25" t="s">
        <v>26</v>
      </c>
      <c r="E722" s="25" t="s">
        <v>18</v>
      </c>
      <c r="F722" s="25" t="s">
        <v>20</v>
      </c>
      <c r="G722" s="25" t="s">
        <v>25</v>
      </c>
      <c r="H722" s="20">
        <v>1337</v>
      </c>
      <c r="I722" s="6">
        <v>9</v>
      </c>
      <c r="J722" s="132" t="str">
        <f>(Base!$F722&amp;"-"&amp;Base!$G722)</f>
        <v>Pouco-Alto</v>
      </c>
    </row>
    <row r="723" spans="1:10" x14ac:dyDescent="0.25">
      <c r="A723" s="5">
        <v>1</v>
      </c>
      <c r="B723" s="8">
        <v>24</v>
      </c>
      <c r="C723" s="24" t="s">
        <v>44</v>
      </c>
      <c r="D723" s="24" t="s">
        <v>17</v>
      </c>
      <c r="E723" s="24" t="s">
        <v>27</v>
      </c>
      <c r="F723" s="24" t="s">
        <v>25</v>
      </c>
      <c r="G723" s="24" t="s">
        <v>21</v>
      </c>
      <c r="H723" s="19">
        <v>433</v>
      </c>
      <c r="I723" s="5">
        <v>6</v>
      </c>
      <c r="J723" s="132" t="str">
        <f>(Base!$F723&amp;"-"&amp;Base!$G723)</f>
        <v>Alto-Moderado</v>
      </c>
    </row>
    <row r="724" spans="1:10" x14ac:dyDescent="0.25">
      <c r="A724" s="6">
        <v>1</v>
      </c>
      <c r="B724" s="9">
        <v>24</v>
      </c>
      <c r="C724" s="25" t="s">
        <v>44</v>
      </c>
      <c r="D724" s="25" t="s">
        <v>22</v>
      </c>
      <c r="E724" s="25" t="s">
        <v>18</v>
      </c>
      <c r="F724" s="25" t="s">
        <v>20</v>
      </c>
      <c r="G724" s="25" t="s">
        <v>20</v>
      </c>
      <c r="H724" s="20">
        <v>1228</v>
      </c>
      <c r="I724" s="6">
        <v>12</v>
      </c>
      <c r="J724" s="132" t="str">
        <f>(Base!$F724&amp;"-"&amp;Base!$G724)</f>
        <v>Pouco-Pouco</v>
      </c>
    </row>
    <row r="725" spans="1:10" x14ac:dyDescent="0.25">
      <c r="A725" s="5">
        <v>0</v>
      </c>
      <c r="B725" s="8">
        <v>66</v>
      </c>
      <c r="C725" s="24" t="s">
        <v>44</v>
      </c>
      <c r="D725" s="24" t="s">
        <v>22</v>
      </c>
      <c r="E725" s="24" t="s">
        <v>18</v>
      </c>
      <c r="F725" s="24" t="s">
        <v>25</v>
      </c>
      <c r="G725" s="24" t="s">
        <v>21</v>
      </c>
      <c r="H725" s="19">
        <v>790</v>
      </c>
      <c r="I725" s="5">
        <v>9</v>
      </c>
      <c r="J725" s="132" t="str">
        <f>(Base!$F725&amp;"-"&amp;Base!$G725)</f>
        <v>Alto-Moderado</v>
      </c>
    </row>
    <row r="726" spans="1:10" x14ac:dyDescent="0.25">
      <c r="A726" s="6">
        <v>1</v>
      </c>
      <c r="B726" s="9">
        <v>21</v>
      </c>
      <c r="C726" s="25" t="s">
        <v>44</v>
      </c>
      <c r="D726" s="25" t="s">
        <v>17</v>
      </c>
      <c r="E726" s="25" t="s">
        <v>27</v>
      </c>
      <c r="F726" s="25" t="s">
        <v>20</v>
      </c>
      <c r="G726" s="25" t="s">
        <v>23</v>
      </c>
      <c r="H726" s="20">
        <v>2570</v>
      </c>
      <c r="I726" s="6">
        <v>27</v>
      </c>
      <c r="J726" s="132" t="str">
        <f>(Base!$F726&amp;"-"&amp;Base!$G726)</f>
        <v>Pouco-Sem conta</v>
      </c>
    </row>
    <row r="727" spans="1:10" x14ac:dyDescent="0.25">
      <c r="A727" s="5">
        <v>0</v>
      </c>
      <c r="B727" s="8">
        <v>41</v>
      </c>
      <c r="C727" s="24" t="s">
        <v>44</v>
      </c>
      <c r="D727" s="24" t="s">
        <v>22</v>
      </c>
      <c r="E727" s="24" t="s">
        <v>18</v>
      </c>
      <c r="F727" s="24" t="s">
        <v>25</v>
      </c>
      <c r="G727" s="24" t="s">
        <v>23</v>
      </c>
      <c r="H727" s="19">
        <v>250</v>
      </c>
      <c r="I727" s="5">
        <v>6</v>
      </c>
      <c r="J727" s="132" t="str">
        <f>(Base!$F727&amp;"-"&amp;Base!$G727)</f>
        <v>Alto-Sem conta</v>
      </c>
    </row>
    <row r="728" spans="1:10" x14ac:dyDescent="0.25">
      <c r="A728" s="6">
        <v>0</v>
      </c>
      <c r="B728" s="9">
        <v>47</v>
      </c>
      <c r="C728" s="25" t="s">
        <v>43</v>
      </c>
      <c r="D728" s="25" t="s">
        <v>22</v>
      </c>
      <c r="E728" s="25" t="s">
        <v>18</v>
      </c>
      <c r="F728" s="25" t="s">
        <v>25</v>
      </c>
      <c r="G728" s="25" t="s">
        <v>23</v>
      </c>
      <c r="H728" s="20">
        <v>1316</v>
      </c>
      <c r="I728" s="6">
        <v>15</v>
      </c>
      <c r="J728" s="132" t="str">
        <f>(Base!$F728&amp;"-"&amp;Base!$G728)</f>
        <v>Alto-Sem conta</v>
      </c>
    </row>
    <row r="729" spans="1:10" x14ac:dyDescent="0.25">
      <c r="A729" s="5">
        <v>1</v>
      </c>
      <c r="B729" s="8">
        <v>25</v>
      </c>
      <c r="C729" s="24" t="s">
        <v>44</v>
      </c>
      <c r="D729" s="24" t="s">
        <v>17</v>
      </c>
      <c r="E729" s="24" t="s">
        <v>27</v>
      </c>
      <c r="F729" s="24" t="s">
        <v>20</v>
      </c>
      <c r="G729" s="24" t="s">
        <v>20</v>
      </c>
      <c r="H729" s="19">
        <v>1882</v>
      </c>
      <c r="I729" s="5">
        <v>18</v>
      </c>
      <c r="J729" s="132" t="str">
        <f>(Base!$F729&amp;"-"&amp;Base!$G729)</f>
        <v>Pouco-Pouco</v>
      </c>
    </row>
    <row r="730" spans="1:10" x14ac:dyDescent="0.25">
      <c r="A730" s="6">
        <v>1</v>
      </c>
      <c r="B730" s="9">
        <v>59</v>
      </c>
      <c r="C730" s="25" t="s">
        <v>44</v>
      </c>
      <c r="D730" s="25" t="s">
        <v>17</v>
      </c>
      <c r="E730" s="25" t="s">
        <v>27</v>
      </c>
      <c r="F730" s="25" t="s">
        <v>20</v>
      </c>
      <c r="G730" s="25" t="s">
        <v>21</v>
      </c>
      <c r="H730" s="20">
        <v>6416</v>
      </c>
      <c r="I730" s="6">
        <v>48</v>
      </c>
      <c r="J730" s="132" t="str">
        <f>(Base!$F730&amp;"-"&amp;Base!$G730)</f>
        <v>Pouco-Moderado</v>
      </c>
    </row>
    <row r="731" spans="1:10" x14ac:dyDescent="0.25">
      <c r="A731" s="5">
        <v>0</v>
      </c>
      <c r="B731" s="8">
        <v>36</v>
      </c>
      <c r="C731" s="24" t="s">
        <v>43</v>
      </c>
      <c r="D731" s="24" t="s">
        <v>17</v>
      </c>
      <c r="E731" s="24" t="s">
        <v>18</v>
      </c>
      <c r="F731" s="24" t="s">
        <v>25</v>
      </c>
      <c r="G731" s="24" t="s">
        <v>25</v>
      </c>
      <c r="H731" s="19">
        <v>1275</v>
      </c>
      <c r="I731" s="5">
        <v>24</v>
      </c>
      <c r="J731" s="132" t="str">
        <f>(Base!$F731&amp;"-"&amp;Base!$G731)</f>
        <v>Alto-Alto</v>
      </c>
    </row>
    <row r="732" spans="1:10" x14ac:dyDescent="0.25">
      <c r="A732" s="6">
        <v>0</v>
      </c>
      <c r="B732" s="9">
        <v>33</v>
      </c>
      <c r="C732" s="25" t="s">
        <v>43</v>
      </c>
      <c r="D732" s="25" t="s">
        <v>17</v>
      </c>
      <c r="E732" s="25" t="s">
        <v>18</v>
      </c>
      <c r="F732" s="25" t="s">
        <v>20</v>
      </c>
      <c r="G732" s="25" t="s">
        <v>21</v>
      </c>
      <c r="H732" s="20">
        <v>6403</v>
      </c>
      <c r="I732" s="6">
        <v>24</v>
      </c>
      <c r="J732" s="132" t="str">
        <f>(Base!$F732&amp;"-"&amp;Base!$G732)</f>
        <v>Pouco-Moderado</v>
      </c>
    </row>
    <row r="733" spans="1:10" x14ac:dyDescent="0.25">
      <c r="A733" s="5">
        <v>1</v>
      </c>
      <c r="B733" s="8">
        <v>21</v>
      </c>
      <c r="C733" s="24" t="s">
        <v>43</v>
      </c>
      <c r="D733" s="24" t="s">
        <v>22</v>
      </c>
      <c r="E733" s="24" t="s">
        <v>27</v>
      </c>
      <c r="F733" s="24" t="s">
        <v>20</v>
      </c>
      <c r="G733" s="24" t="s">
        <v>20</v>
      </c>
      <c r="H733" s="19">
        <v>1987</v>
      </c>
      <c r="I733" s="5">
        <v>24</v>
      </c>
      <c r="J733" s="132" t="str">
        <f>(Base!$F733&amp;"-"&amp;Base!$G733)</f>
        <v>Pouco-Pouco</v>
      </c>
    </row>
    <row r="734" spans="1:10" x14ac:dyDescent="0.25">
      <c r="A734" s="6">
        <v>0</v>
      </c>
      <c r="B734" s="9">
        <v>44</v>
      </c>
      <c r="C734" s="25" t="s">
        <v>44</v>
      </c>
      <c r="D734" s="25" t="s">
        <v>22</v>
      </c>
      <c r="E734" s="25" t="s">
        <v>18</v>
      </c>
      <c r="F734" s="25" t="s">
        <v>20</v>
      </c>
      <c r="G734" s="25" t="s">
        <v>21</v>
      </c>
      <c r="H734" s="20">
        <v>760</v>
      </c>
      <c r="I734" s="6">
        <v>8</v>
      </c>
      <c r="J734" s="132" t="str">
        <f>(Base!$F734&amp;"-"&amp;Base!$G734)</f>
        <v>Pouco-Moderado</v>
      </c>
    </row>
    <row r="735" spans="1:10" x14ac:dyDescent="0.25">
      <c r="A735" s="5">
        <v>0</v>
      </c>
      <c r="B735" s="8">
        <v>28</v>
      </c>
      <c r="C735" s="24" t="s">
        <v>44</v>
      </c>
      <c r="D735" s="24" t="s">
        <v>17</v>
      </c>
      <c r="E735" s="24" t="s">
        <v>27</v>
      </c>
      <c r="F735" s="24" t="s">
        <v>25</v>
      </c>
      <c r="G735" s="24" t="s">
        <v>23</v>
      </c>
      <c r="H735" s="19">
        <v>2603</v>
      </c>
      <c r="I735" s="5">
        <v>24</v>
      </c>
      <c r="J735" s="132" t="str">
        <f>(Base!$F735&amp;"-"&amp;Base!$G735)</f>
        <v>Alto-Sem conta</v>
      </c>
    </row>
    <row r="736" spans="1:10" x14ac:dyDescent="0.25">
      <c r="A736" s="6">
        <v>0</v>
      </c>
      <c r="B736" s="9">
        <v>37</v>
      </c>
      <c r="C736" s="25" t="s">
        <v>44</v>
      </c>
      <c r="D736" s="25" t="s">
        <v>17</v>
      </c>
      <c r="E736" s="25" t="s">
        <v>18</v>
      </c>
      <c r="F736" s="25" t="s">
        <v>20</v>
      </c>
      <c r="G736" s="25" t="s">
        <v>23</v>
      </c>
      <c r="H736" s="20">
        <v>3380</v>
      </c>
      <c r="I736" s="6">
        <v>4</v>
      </c>
      <c r="J736" s="132" t="str">
        <f>(Base!$F736&amp;"-"&amp;Base!$G736)</f>
        <v>Pouco-Sem conta</v>
      </c>
    </row>
    <row r="737" spans="1:10" x14ac:dyDescent="0.25">
      <c r="A737" s="5">
        <v>0</v>
      </c>
      <c r="B737" s="8">
        <v>29</v>
      </c>
      <c r="C737" s="24" t="s">
        <v>44</v>
      </c>
      <c r="D737" s="24" t="s">
        <v>26</v>
      </c>
      <c r="E737" s="24" t="s">
        <v>18</v>
      </c>
      <c r="F737" s="24" t="s">
        <v>19</v>
      </c>
      <c r="G737" s="24" t="s">
        <v>25</v>
      </c>
      <c r="H737" s="19">
        <v>3990</v>
      </c>
      <c r="I737" s="5">
        <v>36</v>
      </c>
      <c r="J737" s="132" t="str">
        <f>(Base!$F737&amp;"-"&amp;Base!$G737)</f>
        <v>Sem investimento-Alto</v>
      </c>
    </row>
    <row r="738" spans="1:10" x14ac:dyDescent="0.25">
      <c r="A738" s="6">
        <v>1</v>
      </c>
      <c r="B738" s="9">
        <v>23</v>
      </c>
      <c r="C738" s="25" t="s">
        <v>44</v>
      </c>
      <c r="D738" s="25" t="s">
        <v>26</v>
      </c>
      <c r="E738" s="25" t="s">
        <v>27</v>
      </c>
      <c r="F738" s="25" t="s">
        <v>20</v>
      </c>
      <c r="G738" s="25" t="s">
        <v>21</v>
      </c>
      <c r="H738" s="20">
        <v>11560</v>
      </c>
      <c r="I738" s="6">
        <v>24</v>
      </c>
      <c r="J738" s="132" t="str">
        <f>(Base!$F738&amp;"-"&amp;Base!$G738)</f>
        <v>Pouco-Moderado</v>
      </c>
    </row>
    <row r="739" spans="1:10" x14ac:dyDescent="0.25">
      <c r="A739" s="5">
        <v>0</v>
      </c>
      <c r="B739" s="8">
        <v>35</v>
      </c>
      <c r="C739" s="24" t="s">
        <v>43</v>
      </c>
      <c r="D739" s="24" t="s">
        <v>22</v>
      </c>
      <c r="E739" s="24" t="s">
        <v>18</v>
      </c>
      <c r="F739" s="24" t="s">
        <v>21</v>
      </c>
      <c r="G739" s="24" t="s">
        <v>20</v>
      </c>
      <c r="H739" s="19">
        <v>4380</v>
      </c>
      <c r="I739" s="5">
        <v>18</v>
      </c>
      <c r="J739" s="132" t="str">
        <f>(Base!$F739&amp;"-"&amp;Base!$G739)</f>
        <v>Moderado-Pouco</v>
      </c>
    </row>
    <row r="740" spans="1:10" x14ac:dyDescent="0.25">
      <c r="A740" s="6">
        <v>0</v>
      </c>
      <c r="B740" s="9">
        <v>45</v>
      </c>
      <c r="C740" s="25" t="s">
        <v>43</v>
      </c>
      <c r="D740" s="25" t="s">
        <v>26</v>
      </c>
      <c r="E740" s="25" t="s">
        <v>18</v>
      </c>
      <c r="F740" s="25" t="s">
        <v>20</v>
      </c>
      <c r="G740" s="25" t="s">
        <v>23</v>
      </c>
      <c r="H740" s="20">
        <v>6761</v>
      </c>
      <c r="I740" s="6">
        <v>6</v>
      </c>
      <c r="J740" s="132" t="str">
        <f>(Base!$F740&amp;"-"&amp;Base!$G740)</f>
        <v>Pouco-Sem conta</v>
      </c>
    </row>
    <row r="741" spans="1:10" x14ac:dyDescent="0.25">
      <c r="A741" s="5">
        <v>1</v>
      </c>
      <c r="B741" s="8">
        <v>26</v>
      </c>
      <c r="C741" s="24" t="s">
        <v>44</v>
      </c>
      <c r="D741" s="24" t="s">
        <v>22</v>
      </c>
      <c r="E741" s="24" t="s">
        <v>27</v>
      </c>
      <c r="F741" s="24" t="s">
        <v>21</v>
      </c>
      <c r="G741" s="24" t="s">
        <v>21</v>
      </c>
      <c r="H741" s="19">
        <v>4280</v>
      </c>
      <c r="I741" s="5">
        <v>30</v>
      </c>
      <c r="J741" s="132" t="str">
        <f>(Base!$F741&amp;"-"&amp;Base!$G741)</f>
        <v>Moderado-Moderado</v>
      </c>
    </row>
    <row r="742" spans="1:10" x14ac:dyDescent="0.25">
      <c r="A742" s="6">
        <v>0</v>
      </c>
      <c r="B742" s="9">
        <v>32</v>
      </c>
      <c r="C742" s="25" t="s">
        <v>43</v>
      </c>
      <c r="D742" s="25" t="s">
        <v>17</v>
      </c>
      <c r="E742" s="25" t="s">
        <v>18</v>
      </c>
      <c r="F742" s="25" t="s">
        <v>21</v>
      </c>
      <c r="G742" s="25" t="s">
        <v>20</v>
      </c>
      <c r="H742" s="20">
        <v>2325</v>
      </c>
      <c r="I742" s="6">
        <v>24</v>
      </c>
      <c r="J742" s="132" t="str">
        <f>(Base!$F742&amp;"-"&amp;Base!$G742)</f>
        <v>Moderado-Pouco</v>
      </c>
    </row>
    <row r="743" spans="1:10" x14ac:dyDescent="0.25">
      <c r="A743" s="5">
        <v>0</v>
      </c>
      <c r="B743" s="8">
        <v>23</v>
      </c>
      <c r="C743" s="24" t="s">
        <v>43</v>
      </c>
      <c r="D743" s="24" t="s">
        <v>22</v>
      </c>
      <c r="E743" s="24" t="s">
        <v>18</v>
      </c>
      <c r="F743" s="24" t="s">
        <v>20</v>
      </c>
      <c r="G743" s="24" t="s">
        <v>21</v>
      </c>
      <c r="H743" s="19">
        <v>1048</v>
      </c>
      <c r="I743" s="5">
        <v>10</v>
      </c>
      <c r="J743" s="132" t="str">
        <f>(Base!$F743&amp;"-"&amp;Base!$G743)</f>
        <v>Pouco-Moderado</v>
      </c>
    </row>
    <row r="744" spans="1:10" x14ac:dyDescent="0.25">
      <c r="A744" s="6">
        <v>0</v>
      </c>
      <c r="B744" s="9">
        <v>41</v>
      </c>
      <c r="C744" s="25" t="s">
        <v>43</v>
      </c>
      <c r="D744" s="25" t="s">
        <v>17</v>
      </c>
      <c r="E744" s="25" t="s">
        <v>18</v>
      </c>
      <c r="F744" s="25" t="s">
        <v>19</v>
      </c>
      <c r="G744" s="25" t="s">
        <v>23</v>
      </c>
      <c r="H744" s="20">
        <v>3160</v>
      </c>
      <c r="I744" s="6">
        <v>21</v>
      </c>
      <c r="J744" s="132" t="str">
        <f>(Base!$F744&amp;"-"&amp;Base!$G744)</f>
        <v>Sem investimento-Sem conta</v>
      </c>
    </row>
    <row r="745" spans="1:10" x14ac:dyDescent="0.25">
      <c r="A745" s="5">
        <v>0</v>
      </c>
      <c r="B745" s="8">
        <v>22</v>
      </c>
      <c r="C745" s="24" t="s">
        <v>43</v>
      </c>
      <c r="D745" s="24" t="s">
        <v>17</v>
      </c>
      <c r="E745" s="24" t="s">
        <v>18</v>
      </c>
      <c r="F745" s="24" t="s">
        <v>25</v>
      </c>
      <c r="G745" s="24" t="s">
        <v>20</v>
      </c>
      <c r="H745" s="19">
        <v>2483</v>
      </c>
      <c r="I745" s="5">
        <v>24</v>
      </c>
      <c r="J745" s="132" t="str">
        <f>(Base!$F745&amp;"-"&amp;Base!$G745)</f>
        <v>Alto-Pouco</v>
      </c>
    </row>
    <row r="746" spans="1:10" x14ac:dyDescent="0.25">
      <c r="A746" s="6">
        <v>0</v>
      </c>
      <c r="B746" s="9">
        <v>30</v>
      </c>
      <c r="C746" s="25" t="s">
        <v>43</v>
      </c>
      <c r="D746" s="25" t="s">
        <v>26</v>
      </c>
      <c r="E746" s="25" t="s">
        <v>18</v>
      </c>
      <c r="F746" s="25" t="s">
        <v>19</v>
      </c>
      <c r="G746" s="25" t="s">
        <v>20</v>
      </c>
      <c r="H746" s="20">
        <v>14179</v>
      </c>
      <c r="I746" s="6">
        <v>39</v>
      </c>
      <c r="J746" s="132" t="str">
        <f>(Base!$F746&amp;"-"&amp;Base!$G746)</f>
        <v>Sem investimento-Pouco</v>
      </c>
    </row>
    <row r="747" spans="1:10" x14ac:dyDescent="0.25">
      <c r="A747" s="5">
        <v>0</v>
      </c>
      <c r="B747" s="8">
        <v>28</v>
      </c>
      <c r="C747" s="24" t="s">
        <v>43</v>
      </c>
      <c r="D747" s="24" t="s">
        <v>22</v>
      </c>
      <c r="E747" s="24" t="s">
        <v>18</v>
      </c>
      <c r="F747" s="24" t="s">
        <v>20</v>
      </c>
      <c r="G747" s="24" t="s">
        <v>20</v>
      </c>
      <c r="H747" s="19">
        <v>1797</v>
      </c>
      <c r="I747" s="5">
        <v>13</v>
      </c>
      <c r="J747" s="132" t="str">
        <f>(Base!$F747&amp;"-"&amp;Base!$G747)</f>
        <v>Pouco-Pouco</v>
      </c>
    </row>
    <row r="748" spans="1:10" x14ac:dyDescent="0.25">
      <c r="A748" s="6">
        <v>0</v>
      </c>
      <c r="B748" s="9">
        <v>23</v>
      </c>
      <c r="C748" s="25" t="s">
        <v>44</v>
      </c>
      <c r="D748" s="25" t="s">
        <v>17</v>
      </c>
      <c r="E748" s="25" t="s">
        <v>27</v>
      </c>
      <c r="F748" s="25" t="s">
        <v>20</v>
      </c>
      <c r="G748" s="25" t="s">
        <v>20</v>
      </c>
      <c r="H748" s="20">
        <v>2511</v>
      </c>
      <c r="I748" s="6">
        <v>15</v>
      </c>
      <c r="J748" s="132" t="str">
        <f>(Base!$F748&amp;"-"&amp;Base!$G748)</f>
        <v>Pouco-Pouco</v>
      </c>
    </row>
    <row r="749" spans="1:10" x14ac:dyDescent="0.25">
      <c r="A749" s="5">
        <v>1</v>
      </c>
      <c r="B749" s="8">
        <v>37</v>
      </c>
      <c r="C749" s="24" t="s">
        <v>44</v>
      </c>
      <c r="D749" s="24" t="s">
        <v>22</v>
      </c>
      <c r="E749" s="24" t="s">
        <v>18</v>
      </c>
      <c r="F749" s="24" t="s">
        <v>20</v>
      </c>
      <c r="G749" s="24" t="s">
        <v>20</v>
      </c>
      <c r="H749" s="19">
        <v>1274</v>
      </c>
      <c r="I749" s="5">
        <v>12</v>
      </c>
      <c r="J749" s="132" t="str">
        <f>(Base!$F749&amp;"-"&amp;Base!$G749)</f>
        <v>Pouco-Pouco</v>
      </c>
    </row>
    <row r="750" spans="1:10" x14ac:dyDescent="0.25">
      <c r="A750" s="6">
        <v>0</v>
      </c>
      <c r="B750" s="9">
        <v>26</v>
      </c>
      <c r="C750" s="25" t="s">
        <v>43</v>
      </c>
      <c r="D750" s="25" t="s">
        <v>17</v>
      </c>
      <c r="E750" s="25" t="s">
        <v>18</v>
      </c>
      <c r="F750" s="25" t="s">
        <v>19</v>
      </c>
      <c r="G750" s="25" t="s">
        <v>23</v>
      </c>
      <c r="H750" s="20">
        <v>5248</v>
      </c>
      <c r="I750" s="6">
        <v>21</v>
      </c>
      <c r="J750" s="132" t="str">
        <f>(Base!$F750&amp;"-"&amp;Base!$G750)</f>
        <v>Sem investimento-Sem conta</v>
      </c>
    </row>
    <row r="751" spans="1:10" x14ac:dyDescent="0.25">
      <c r="A751" s="5">
        <v>0</v>
      </c>
      <c r="B751" s="8">
        <v>33</v>
      </c>
      <c r="C751" s="24" t="s">
        <v>43</v>
      </c>
      <c r="D751" s="24" t="s">
        <v>17</v>
      </c>
      <c r="E751" s="24" t="s">
        <v>18</v>
      </c>
      <c r="F751" s="24" t="s">
        <v>20</v>
      </c>
      <c r="G751" s="24" t="s">
        <v>23</v>
      </c>
      <c r="H751" s="19">
        <v>3029</v>
      </c>
      <c r="I751" s="5">
        <v>15</v>
      </c>
      <c r="J751" s="132" t="str">
        <f>(Base!$F751&amp;"-"&amp;Base!$G751)</f>
        <v>Pouco-Sem conta</v>
      </c>
    </row>
    <row r="752" spans="1:10" x14ac:dyDescent="0.25">
      <c r="A752" s="6">
        <v>0</v>
      </c>
      <c r="B752" s="9">
        <v>49</v>
      </c>
      <c r="C752" s="25" t="s">
        <v>44</v>
      </c>
      <c r="D752" s="25" t="s">
        <v>17</v>
      </c>
      <c r="E752" s="25" t="s">
        <v>18</v>
      </c>
      <c r="F752" s="25" t="s">
        <v>20</v>
      </c>
      <c r="G752" s="25" t="s">
        <v>20</v>
      </c>
      <c r="H752" s="20">
        <v>428</v>
      </c>
      <c r="I752" s="6">
        <v>6</v>
      </c>
      <c r="J752" s="132" t="str">
        <f>(Base!$F752&amp;"-"&amp;Base!$G752)</f>
        <v>Pouco-Pouco</v>
      </c>
    </row>
    <row r="753" spans="1:10" x14ac:dyDescent="0.25">
      <c r="A753" s="5">
        <v>1</v>
      </c>
      <c r="B753" s="8">
        <v>23</v>
      </c>
      <c r="C753" s="24" t="s">
        <v>44</v>
      </c>
      <c r="D753" s="24" t="s">
        <v>22</v>
      </c>
      <c r="E753" s="24" t="s">
        <v>18</v>
      </c>
      <c r="F753" s="24" t="s">
        <v>20</v>
      </c>
      <c r="G753" s="24" t="s">
        <v>20</v>
      </c>
      <c r="H753" s="19">
        <v>976</v>
      </c>
      <c r="I753" s="5">
        <v>18</v>
      </c>
      <c r="J753" s="132" t="str">
        <f>(Base!$F753&amp;"-"&amp;Base!$G753)</f>
        <v>Pouco-Pouco</v>
      </c>
    </row>
    <row r="754" spans="1:10" x14ac:dyDescent="0.25">
      <c r="A754" s="6">
        <v>0</v>
      </c>
      <c r="B754" s="9">
        <v>23</v>
      </c>
      <c r="C754" s="25" t="s">
        <v>44</v>
      </c>
      <c r="D754" s="25" t="s">
        <v>22</v>
      </c>
      <c r="E754" s="25" t="s">
        <v>27</v>
      </c>
      <c r="F754" s="25" t="s">
        <v>21</v>
      </c>
      <c r="G754" s="25" t="s">
        <v>21</v>
      </c>
      <c r="H754" s="20">
        <v>841</v>
      </c>
      <c r="I754" s="6">
        <v>12</v>
      </c>
      <c r="J754" s="132" t="str">
        <f>(Base!$F754&amp;"-"&amp;Base!$G754)</f>
        <v>Moderado-Moderado</v>
      </c>
    </row>
    <row r="755" spans="1:10" x14ac:dyDescent="0.25">
      <c r="A755" s="5">
        <v>0</v>
      </c>
      <c r="B755" s="8">
        <v>25</v>
      </c>
      <c r="C755" s="24" t="s">
        <v>44</v>
      </c>
      <c r="D755" s="24" t="s">
        <v>17</v>
      </c>
      <c r="E755" s="24" t="s">
        <v>18</v>
      </c>
      <c r="F755" s="24" t="s">
        <v>20</v>
      </c>
      <c r="G755" s="24" t="s">
        <v>23</v>
      </c>
      <c r="H755" s="19">
        <v>5771</v>
      </c>
      <c r="I755" s="5">
        <v>30</v>
      </c>
      <c r="J755" s="132" t="str">
        <f>(Base!$F755&amp;"-"&amp;Base!$G755)</f>
        <v>Pouco-Sem conta</v>
      </c>
    </row>
    <row r="756" spans="1:10" x14ac:dyDescent="0.25">
      <c r="A756" s="6">
        <v>1</v>
      </c>
      <c r="B756" s="9">
        <v>55</v>
      </c>
      <c r="C756" s="25" t="s">
        <v>43</v>
      </c>
      <c r="D756" s="25" t="s">
        <v>17</v>
      </c>
      <c r="E756" s="25" t="s">
        <v>24</v>
      </c>
      <c r="F756" s="25" t="s">
        <v>25</v>
      </c>
      <c r="G756" s="25" t="s">
        <v>23</v>
      </c>
      <c r="H756" s="20">
        <v>1555</v>
      </c>
      <c r="I756" s="6">
        <v>12</v>
      </c>
      <c r="J756" s="132" t="str">
        <f>(Base!$F756&amp;"-"&amp;Base!$G756)</f>
        <v>Alto-Sem conta</v>
      </c>
    </row>
    <row r="757" spans="1:10" x14ac:dyDescent="0.25">
      <c r="A757" s="5">
        <v>1</v>
      </c>
      <c r="B757" s="8">
        <v>32</v>
      </c>
      <c r="C757" s="24" t="s">
        <v>44</v>
      </c>
      <c r="D757" s="24" t="s">
        <v>17</v>
      </c>
      <c r="E757" s="24" t="s">
        <v>27</v>
      </c>
      <c r="F757" s="24" t="s">
        <v>19</v>
      </c>
      <c r="G757" s="24" t="s">
        <v>20</v>
      </c>
      <c r="H757" s="19">
        <v>1285</v>
      </c>
      <c r="I757" s="5">
        <v>24</v>
      </c>
      <c r="J757" s="132" t="str">
        <f>(Base!$F757&amp;"-"&amp;Base!$G757)</f>
        <v>Sem investimento-Pouco</v>
      </c>
    </row>
    <row r="758" spans="1:10" x14ac:dyDescent="0.25">
      <c r="A758" s="6">
        <v>0</v>
      </c>
      <c r="B758" s="9">
        <v>74</v>
      </c>
      <c r="C758" s="25" t="s">
        <v>43</v>
      </c>
      <c r="D758" s="25" t="s">
        <v>26</v>
      </c>
      <c r="E758" s="25" t="s">
        <v>18</v>
      </c>
      <c r="F758" s="25" t="s">
        <v>20</v>
      </c>
      <c r="G758" s="25" t="s">
        <v>25</v>
      </c>
      <c r="H758" s="20">
        <v>1299</v>
      </c>
      <c r="I758" s="6">
        <v>6</v>
      </c>
      <c r="J758" s="132" t="str">
        <f>(Base!$F758&amp;"-"&amp;Base!$G758)</f>
        <v>Pouco-Alto</v>
      </c>
    </row>
    <row r="759" spans="1:10" x14ac:dyDescent="0.25">
      <c r="A759" s="5">
        <v>1</v>
      </c>
      <c r="B759" s="8">
        <v>39</v>
      </c>
      <c r="C759" s="24" t="s">
        <v>43</v>
      </c>
      <c r="D759" s="24" t="s">
        <v>17</v>
      </c>
      <c r="E759" s="24" t="s">
        <v>24</v>
      </c>
      <c r="F759" s="24" t="s">
        <v>19</v>
      </c>
      <c r="G759" s="24" t="s">
        <v>25</v>
      </c>
      <c r="H759" s="19">
        <v>1271</v>
      </c>
      <c r="I759" s="5">
        <v>15</v>
      </c>
      <c r="J759" s="132" t="str">
        <f>(Base!$F759&amp;"-"&amp;Base!$G759)</f>
        <v>Sem investimento-Alto</v>
      </c>
    </row>
    <row r="760" spans="1:10" x14ac:dyDescent="0.25">
      <c r="A760" s="6">
        <v>0</v>
      </c>
      <c r="B760" s="9">
        <v>31</v>
      </c>
      <c r="C760" s="25" t="s">
        <v>43</v>
      </c>
      <c r="D760" s="25" t="s">
        <v>17</v>
      </c>
      <c r="E760" s="25" t="s">
        <v>18</v>
      </c>
      <c r="F760" s="25" t="s">
        <v>20</v>
      </c>
      <c r="G760" s="25" t="s">
        <v>23</v>
      </c>
      <c r="H760" s="20">
        <v>1393</v>
      </c>
      <c r="I760" s="6">
        <v>24</v>
      </c>
      <c r="J760" s="132" t="str">
        <f>(Base!$F760&amp;"-"&amp;Base!$G760)</f>
        <v>Pouco-Sem conta</v>
      </c>
    </row>
    <row r="761" spans="1:10" x14ac:dyDescent="0.25">
      <c r="A761" s="5">
        <v>1</v>
      </c>
      <c r="B761" s="8">
        <v>35</v>
      </c>
      <c r="C761" s="24" t="s">
        <v>43</v>
      </c>
      <c r="D761" s="24" t="s">
        <v>17</v>
      </c>
      <c r="E761" s="24" t="s">
        <v>18</v>
      </c>
      <c r="F761" s="24" t="s">
        <v>20</v>
      </c>
      <c r="G761" s="24" t="s">
        <v>20</v>
      </c>
      <c r="H761" s="19">
        <v>691</v>
      </c>
      <c r="I761" s="5">
        <v>12</v>
      </c>
      <c r="J761" s="132" t="str">
        <f>(Base!$F761&amp;"-"&amp;Base!$G761)</f>
        <v>Pouco-Pouco</v>
      </c>
    </row>
    <row r="762" spans="1:10" x14ac:dyDescent="0.25">
      <c r="A762" s="6">
        <v>0</v>
      </c>
      <c r="B762" s="9">
        <v>59</v>
      </c>
      <c r="C762" s="25" t="s">
        <v>44</v>
      </c>
      <c r="D762" s="25" t="s">
        <v>17</v>
      </c>
      <c r="E762" s="25" t="s">
        <v>18</v>
      </c>
      <c r="F762" s="25" t="s">
        <v>19</v>
      </c>
      <c r="G762" s="25" t="s">
        <v>23</v>
      </c>
      <c r="H762" s="20">
        <v>5045</v>
      </c>
      <c r="I762" s="6">
        <v>15</v>
      </c>
      <c r="J762" s="132" t="str">
        <f>(Base!$F762&amp;"-"&amp;Base!$G762)</f>
        <v>Sem investimento-Sem conta</v>
      </c>
    </row>
    <row r="763" spans="1:10" x14ac:dyDescent="0.25">
      <c r="A763" s="5">
        <v>1</v>
      </c>
      <c r="B763" s="8">
        <v>24</v>
      </c>
      <c r="C763" s="24" t="s">
        <v>44</v>
      </c>
      <c r="D763" s="24" t="s">
        <v>17</v>
      </c>
      <c r="E763" s="24" t="s">
        <v>27</v>
      </c>
      <c r="F763" s="24" t="s">
        <v>20</v>
      </c>
      <c r="G763" s="24" t="s">
        <v>20</v>
      </c>
      <c r="H763" s="19">
        <v>2124</v>
      </c>
      <c r="I763" s="5">
        <v>18</v>
      </c>
      <c r="J763" s="132" t="str">
        <f>(Base!$F763&amp;"-"&amp;Base!$G763)</f>
        <v>Pouco-Pouco</v>
      </c>
    </row>
    <row r="764" spans="1:10" x14ac:dyDescent="0.25">
      <c r="A764" s="6">
        <v>0</v>
      </c>
      <c r="B764" s="9">
        <v>24</v>
      </c>
      <c r="C764" s="25" t="s">
        <v>43</v>
      </c>
      <c r="D764" s="25" t="s">
        <v>22</v>
      </c>
      <c r="E764" s="25" t="s">
        <v>18</v>
      </c>
      <c r="F764" s="25" t="s">
        <v>20</v>
      </c>
      <c r="G764" s="25" t="s">
        <v>20</v>
      </c>
      <c r="H764" s="20">
        <v>2214</v>
      </c>
      <c r="I764" s="6">
        <v>12</v>
      </c>
      <c r="J764" s="132" t="str">
        <f>(Base!$F764&amp;"-"&amp;Base!$G764)</f>
        <v>Pouco-Pouco</v>
      </c>
    </row>
    <row r="765" spans="1:10" x14ac:dyDescent="0.25">
      <c r="A765" s="5">
        <v>1</v>
      </c>
      <c r="B765" s="8">
        <v>30</v>
      </c>
      <c r="C765" s="24" t="s">
        <v>43</v>
      </c>
      <c r="D765" s="24" t="s">
        <v>26</v>
      </c>
      <c r="E765" s="24" t="s">
        <v>24</v>
      </c>
      <c r="F765" s="24" t="s">
        <v>19</v>
      </c>
      <c r="G765" s="24" t="s">
        <v>23</v>
      </c>
      <c r="H765" s="19">
        <v>12680</v>
      </c>
      <c r="I765" s="5">
        <v>21</v>
      </c>
      <c r="J765" s="132" t="str">
        <f>(Base!$F765&amp;"-"&amp;Base!$G765)</f>
        <v>Sem investimento-Sem conta</v>
      </c>
    </row>
    <row r="766" spans="1:10" x14ac:dyDescent="0.25">
      <c r="A766" s="6">
        <v>0</v>
      </c>
      <c r="B766" s="9">
        <v>27</v>
      </c>
      <c r="C766" s="25" t="s">
        <v>43</v>
      </c>
      <c r="D766" s="25" t="s">
        <v>17</v>
      </c>
      <c r="E766" s="25" t="s">
        <v>18</v>
      </c>
      <c r="F766" s="25" t="s">
        <v>21</v>
      </c>
      <c r="G766" s="25" t="s">
        <v>23</v>
      </c>
      <c r="H766" s="20">
        <v>2463</v>
      </c>
      <c r="I766" s="6">
        <v>24</v>
      </c>
      <c r="J766" s="132" t="str">
        <f>(Base!$F766&amp;"-"&amp;Base!$G766)</f>
        <v>Moderado-Sem conta</v>
      </c>
    </row>
    <row r="767" spans="1:10" x14ac:dyDescent="0.25">
      <c r="A767" s="5">
        <v>0</v>
      </c>
      <c r="B767" s="8">
        <v>40</v>
      </c>
      <c r="C767" s="24" t="s">
        <v>43</v>
      </c>
      <c r="D767" s="24" t="s">
        <v>22</v>
      </c>
      <c r="E767" s="24" t="s">
        <v>18</v>
      </c>
      <c r="F767" s="24" t="s">
        <v>20</v>
      </c>
      <c r="G767" s="24" t="s">
        <v>21</v>
      </c>
      <c r="H767" s="19">
        <v>1155</v>
      </c>
      <c r="I767" s="5">
        <v>12</v>
      </c>
      <c r="J767" s="132" t="str">
        <f>(Base!$F767&amp;"-"&amp;Base!$G767)</f>
        <v>Pouco-Moderado</v>
      </c>
    </row>
    <row r="768" spans="1:10" x14ac:dyDescent="0.25">
      <c r="A768" s="6">
        <v>1</v>
      </c>
      <c r="B768" s="9">
        <v>31</v>
      </c>
      <c r="C768" s="25" t="s">
        <v>43</v>
      </c>
      <c r="D768" s="25" t="s">
        <v>22</v>
      </c>
      <c r="E768" s="25" t="s">
        <v>18</v>
      </c>
      <c r="F768" s="25" t="s">
        <v>20</v>
      </c>
      <c r="G768" s="25" t="s">
        <v>20</v>
      </c>
      <c r="H768" s="20">
        <v>3108</v>
      </c>
      <c r="I768" s="6">
        <v>30</v>
      </c>
      <c r="J768" s="132" t="str">
        <f>(Base!$F768&amp;"-"&amp;Base!$G768)</f>
        <v>Pouco-Pouco</v>
      </c>
    </row>
    <row r="769" spans="1:10" x14ac:dyDescent="0.25">
      <c r="A769" s="5">
        <v>0</v>
      </c>
      <c r="B769" s="8">
        <v>31</v>
      </c>
      <c r="C769" s="24" t="s">
        <v>44</v>
      </c>
      <c r="D769" s="24" t="s">
        <v>17</v>
      </c>
      <c r="E769" s="24" t="s">
        <v>27</v>
      </c>
      <c r="F769" s="24" t="s">
        <v>19</v>
      </c>
      <c r="G769" s="24" t="s">
        <v>23</v>
      </c>
      <c r="H769" s="19">
        <v>2901</v>
      </c>
      <c r="I769" s="5">
        <v>10</v>
      </c>
      <c r="J769" s="132" t="str">
        <f>(Base!$F769&amp;"-"&amp;Base!$G769)</f>
        <v>Sem investimento-Sem conta</v>
      </c>
    </row>
    <row r="770" spans="1:10" x14ac:dyDescent="0.25">
      <c r="A770" s="6">
        <v>0</v>
      </c>
      <c r="B770" s="9">
        <v>28</v>
      </c>
      <c r="C770" s="25" t="s">
        <v>43</v>
      </c>
      <c r="D770" s="25" t="s">
        <v>17</v>
      </c>
      <c r="E770" s="25" t="s">
        <v>27</v>
      </c>
      <c r="F770" s="25" t="s">
        <v>20</v>
      </c>
      <c r="G770" s="25" t="s">
        <v>21</v>
      </c>
      <c r="H770" s="20">
        <v>3617</v>
      </c>
      <c r="I770" s="6">
        <v>12</v>
      </c>
      <c r="J770" s="132" t="str">
        <f>(Base!$F770&amp;"-"&amp;Base!$G770)</f>
        <v>Pouco-Moderado</v>
      </c>
    </row>
    <row r="771" spans="1:10" x14ac:dyDescent="0.25">
      <c r="A771" s="5">
        <v>0</v>
      </c>
      <c r="B771" s="8">
        <v>63</v>
      </c>
      <c r="C771" s="24" t="s">
        <v>43</v>
      </c>
      <c r="D771" s="24" t="s">
        <v>22</v>
      </c>
      <c r="E771" s="24" t="s">
        <v>18</v>
      </c>
      <c r="F771" s="24" t="s">
        <v>20</v>
      </c>
      <c r="G771" s="24" t="s">
        <v>23</v>
      </c>
      <c r="H771" s="19">
        <v>1655</v>
      </c>
      <c r="I771" s="5">
        <v>12</v>
      </c>
      <c r="J771" s="132" t="str">
        <f>(Base!$F771&amp;"-"&amp;Base!$G771)</f>
        <v>Pouco-Sem conta</v>
      </c>
    </row>
    <row r="772" spans="1:10" x14ac:dyDescent="0.25">
      <c r="A772" s="6">
        <v>0</v>
      </c>
      <c r="B772" s="9">
        <v>26</v>
      </c>
      <c r="C772" s="25" t="s">
        <v>44</v>
      </c>
      <c r="D772" s="25" t="s">
        <v>17</v>
      </c>
      <c r="E772" s="25" t="s">
        <v>27</v>
      </c>
      <c r="F772" s="25" t="s">
        <v>19</v>
      </c>
      <c r="G772" s="25" t="s">
        <v>20</v>
      </c>
      <c r="H772" s="20">
        <v>2812</v>
      </c>
      <c r="I772" s="6">
        <v>24</v>
      </c>
      <c r="J772" s="132" t="str">
        <f>(Base!$F772&amp;"-"&amp;Base!$G772)</f>
        <v>Sem investimento-Pouco</v>
      </c>
    </row>
    <row r="773" spans="1:10" x14ac:dyDescent="0.25">
      <c r="A773" s="5">
        <v>1</v>
      </c>
      <c r="B773" s="8">
        <v>25</v>
      </c>
      <c r="C773" s="24" t="s">
        <v>44</v>
      </c>
      <c r="D773" s="24" t="s">
        <v>26</v>
      </c>
      <c r="E773" s="24" t="s">
        <v>18</v>
      </c>
      <c r="F773" s="24" t="s">
        <v>20</v>
      </c>
      <c r="G773" s="24" t="s">
        <v>20</v>
      </c>
      <c r="H773" s="19">
        <v>8065</v>
      </c>
      <c r="I773" s="5">
        <v>36</v>
      </c>
      <c r="J773" s="132" t="str">
        <f>(Base!$F773&amp;"-"&amp;Base!$G773)</f>
        <v>Pouco-Pouco</v>
      </c>
    </row>
    <row r="774" spans="1:10" x14ac:dyDescent="0.25">
      <c r="A774" s="6">
        <v>0</v>
      </c>
      <c r="B774" s="9">
        <v>36</v>
      </c>
      <c r="C774" s="25" t="s">
        <v>43</v>
      </c>
      <c r="D774" s="25" t="s">
        <v>26</v>
      </c>
      <c r="E774" s="25" t="s">
        <v>18</v>
      </c>
      <c r="F774" s="25" t="s">
        <v>20</v>
      </c>
      <c r="G774" s="25" t="s">
        <v>23</v>
      </c>
      <c r="H774" s="20">
        <v>3275</v>
      </c>
      <c r="I774" s="6">
        <v>21</v>
      </c>
      <c r="J774" s="132" t="str">
        <f>(Base!$F774&amp;"-"&amp;Base!$G774)</f>
        <v>Pouco-Sem conta</v>
      </c>
    </row>
    <row r="775" spans="1:10" x14ac:dyDescent="0.25">
      <c r="A775" s="5">
        <v>0</v>
      </c>
      <c r="B775" s="8">
        <v>52</v>
      </c>
      <c r="C775" s="24" t="s">
        <v>43</v>
      </c>
      <c r="D775" s="24" t="s">
        <v>17</v>
      </c>
      <c r="E775" s="24" t="s">
        <v>18</v>
      </c>
      <c r="F775" s="24" t="s">
        <v>21</v>
      </c>
      <c r="G775" s="24" t="s">
        <v>23</v>
      </c>
      <c r="H775" s="19">
        <v>2223</v>
      </c>
      <c r="I775" s="5">
        <v>24</v>
      </c>
      <c r="J775" s="132" t="str">
        <f>(Base!$F775&amp;"-"&amp;Base!$G775)</f>
        <v>Moderado-Sem conta</v>
      </c>
    </row>
    <row r="776" spans="1:10" x14ac:dyDescent="0.25">
      <c r="A776" s="6">
        <v>0</v>
      </c>
      <c r="B776" s="9">
        <v>66</v>
      </c>
      <c r="C776" s="25" t="s">
        <v>43</v>
      </c>
      <c r="D776" s="25" t="s">
        <v>26</v>
      </c>
      <c r="E776" s="25" t="s">
        <v>24</v>
      </c>
      <c r="F776" s="25" t="s">
        <v>25</v>
      </c>
      <c r="G776" s="25" t="s">
        <v>25</v>
      </c>
      <c r="H776" s="20">
        <v>1480</v>
      </c>
      <c r="I776" s="6">
        <v>12</v>
      </c>
      <c r="J776" s="132" t="str">
        <f>(Base!$F776&amp;"-"&amp;Base!$G776)</f>
        <v>Alto-Alto</v>
      </c>
    </row>
    <row r="777" spans="1:10" x14ac:dyDescent="0.25">
      <c r="A777" s="5">
        <v>1</v>
      </c>
      <c r="B777" s="8">
        <v>25</v>
      </c>
      <c r="C777" s="24" t="s">
        <v>44</v>
      </c>
      <c r="D777" s="24" t="s">
        <v>17</v>
      </c>
      <c r="E777" s="24" t="s">
        <v>27</v>
      </c>
      <c r="F777" s="24" t="s">
        <v>19</v>
      </c>
      <c r="G777" s="24" t="s">
        <v>20</v>
      </c>
      <c r="H777" s="19">
        <v>1371</v>
      </c>
      <c r="I777" s="5">
        <v>24</v>
      </c>
      <c r="J777" s="132" t="str">
        <f>(Base!$F777&amp;"-"&amp;Base!$G777)</f>
        <v>Sem investimento-Pouco</v>
      </c>
    </row>
    <row r="778" spans="1:10" x14ac:dyDescent="0.25">
      <c r="A778" s="6">
        <v>0</v>
      </c>
      <c r="B778" s="9">
        <v>37</v>
      </c>
      <c r="C778" s="25" t="s">
        <v>43</v>
      </c>
      <c r="D778" s="25" t="s">
        <v>17</v>
      </c>
      <c r="E778" s="25" t="s">
        <v>18</v>
      </c>
      <c r="F778" s="25" t="s">
        <v>20</v>
      </c>
      <c r="G778" s="25" t="s">
        <v>23</v>
      </c>
      <c r="H778" s="20">
        <v>3535</v>
      </c>
      <c r="I778" s="6">
        <v>36</v>
      </c>
      <c r="J778" s="132" t="str">
        <f>(Base!$F778&amp;"-"&amp;Base!$G778)</f>
        <v>Pouco-Sem conta</v>
      </c>
    </row>
    <row r="779" spans="1:10" x14ac:dyDescent="0.25">
      <c r="A779" s="5">
        <v>0</v>
      </c>
      <c r="B779" s="8">
        <v>25</v>
      </c>
      <c r="C779" s="24" t="s">
        <v>44</v>
      </c>
      <c r="D779" s="24" t="s">
        <v>17</v>
      </c>
      <c r="E779" s="24" t="s">
        <v>18</v>
      </c>
      <c r="F779" s="24" t="s">
        <v>20</v>
      </c>
      <c r="G779" s="24" t="s">
        <v>20</v>
      </c>
      <c r="H779" s="19">
        <v>3509</v>
      </c>
      <c r="I779" s="5">
        <v>18</v>
      </c>
      <c r="J779" s="132" t="str">
        <f>(Base!$F779&amp;"-"&amp;Base!$G779)</f>
        <v>Pouco-Pouco</v>
      </c>
    </row>
    <row r="780" spans="1:10" x14ac:dyDescent="0.25">
      <c r="A780" s="6">
        <v>0</v>
      </c>
      <c r="B780" s="9">
        <v>38</v>
      </c>
      <c r="C780" s="25" t="s">
        <v>43</v>
      </c>
      <c r="D780" s="25" t="s">
        <v>26</v>
      </c>
      <c r="E780" s="25" t="s">
        <v>18</v>
      </c>
      <c r="F780" s="25" t="s">
        <v>25</v>
      </c>
      <c r="G780" s="25" t="s">
        <v>23</v>
      </c>
      <c r="H780" s="20">
        <v>5711</v>
      </c>
      <c r="I780" s="6">
        <v>36</v>
      </c>
      <c r="J780" s="132" t="str">
        <f>(Base!$F780&amp;"-"&amp;Base!$G780)</f>
        <v>Alto-Sem conta</v>
      </c>
    </row>
    <row r="781" spans="1:10" x14ac:dyDescent="0.25">
      <c r="A781" s="5">
        <v>0</v>
      </c>
      <c r="B781" s="8">
        <v>67</v>
      </c>
      <c r="C781" s="24" t="s">
        <v>44</v>
      </c>
      <c r="D781" s="24" t="s">
        <v>17</v>
      </c>
      <c r="E781" s="24" t="s">
        <v>18</v>
      </c>
      <c r="F781" s="24" t="s">
        <v>20</v>
      </c>
      <c r="G781" s="24" t="s">
        <v>21</v>
      </c>
      <c r="H781" s="19">
        <v>3872</v>
      </c>
      <c r="I781" s="5">
        <v>18</v>
      </c>
      <c r="J781" s="132" t="str">
        <f>(Base!$F781&amp;"-"&amp;Base!$G781)</f>
        <v>Pouco-Moderado</v>
      </c>
    </row>
    <row r="782" spans="1:10" x14ac:dyDescent="0.25">
      <c r="A782" s="6">
        <v>1</v>
      </c>
      <c r="B782" s="9">
        <v>25</v>
      </c>
      <c r="C782" s="25" t="s">
        <v>43</v>
      </c>
      <c r="D782" s="25" t="s">
        <v>17</v>
      </c>
      <c r="E782" s="25" t="s">
        <v>18</v>
      </c>
      <c r="F782" s="25" t="s">
        <v>20</v>
      </c>
      <c r="G782" s="25" t="s">
        <v>21</v>
      </c>
      <c r="H782" s="20">
        <v>4933</v>
      </c>
      <c r="I782" s="6">
        <v>39</v>
      </c>
      <c r="J782" s="132" t="str">
        <f>(Base!$F782&amp;"-"&amp;Base!$G782)</f>
        <v>Pouco-Moderado</v>
      </c>
    </row>
    <row r="783" spans="1:10" x14ac:dyDescent="0.25">
      <c r="A783" s="5">
        <v>0</v>
      </c>
      <c r="B783" s="8">
        <v>60</v>
      </c>
      <c r="C783" s="24" t="s">
        <v>43</v>
      </c>
      <c r="D783" s="24" t="s">
        <v>17</v>
      </c>
      <c r="E783" s="24" t="s">
        <v>18</v>
      </c>
      <c r="F783" s="24" t="s">
        <v>25</v>
      </c>
      <c r="G783" s="24" t="s">
        <v>23</v>
      </c>
      <c r="H783" s="19">
        <v>1940</v>
      </c>
      <c r="I783" s="5">
        <v>24</v>
      </c>
      <c r="J783" s="132" t="str">
        <f>(Base!$F783&amp;"-"&amp;Base!$G783)</f>
        <v>Alto-Sem conta</v>
      </c>
    </row>
    <row r="784" spans="1:10" x14ac:dyDescent="0.25">
      <c r="A784" s="6">
        <v>0</v>
      </c>
      <c r="B784" s="9">
        <v>31</v>
      </c>
      <c r="C784" s="25" t="s">
        <v>43</v>
      </c>
      <c r="D784" s="25" t="s">
        <v>22</v>
      </c>
      <c r="E784" s="25" t="s">
        <v>18</v>
      </c>
      <c r="F784" s="25" t="s">
        <v>20</v>
      </c>
      <c r="G784" s="25" t="s">
        <v>21</v>
      </c>
      <c r="H784" s="20">
        <v>1410</v>
      </c>
      <c r="I784" s="6">
        <v>12</v>
      </c>
      <c r="J784" s="132" t="str">
        <f>(Base!$F784&amp;"-"&amp;Base!$G784)</f>
        <v>Pouco-Moderado</v>
      </c>
    </row>
    <row r="785" spans="1:10" x14ac:dyDescent="0.25">
      <c r="A785" s="5">
        <v>1</v>
      </c>
      <c r="B785" s="8">
        <v>23</v>
      </c>
      <c r="C785" s="24" t="s">
        <v>44</v>
      </c>
      <c r="D785" s="24" t="s">
        <v>22</v>
      </c>
      <c r="E785" s="24" t="s">
        <v>18</v>
      </c>
      <c r="F785" s="24" t="s">
        <v>21</v>
      </c>
      <c r="G785" s="24" t="s">
        <v>21</v>
      </c>
      <c r="H785" s="19">
        <v>836</v>
      </c>
      <c r="I785" s="5">
        <v>12</v>
      </c>
      <c r="J785" s="132" t="str">
        <f>(Base!$F785&amp;"-"&amp;Base!$G785)</f>
        <v>Moderado-Moderado</v>
      </c>
    </row>
    <row r="786" spans="1:10" x14ac:dyDescent="0.25">
      <c r="A786" s="6">
        <v>0</v>
      </c>
      <c r="B786" s="9">
        <v>60</v>
      </c>
      <c r="C786" s="25" t="s">
        <v>43</v>
      </c>
      <c r="D786" s="25" t="s">
        <v>26</v>
      </c>
      <c r="E786" s="25" t="s">
        <v>18</v>
      </c>
      <c r="F786" s="25" t="s">
        <v>19</v>
      </c>
      <c r="G786" s="25" t="s">
        <v>25</v>
      </c>
      <c r="H786" s="20">
        <v>6468</v>
      </c>
      <c r="I786" s="6">
        <v>20</v>
      </c>
      <c r="J786" s="132" t="str">
        <f>(Base!$F786&amp;"-"&amp;Base!$G786)</f>
        <v>Sem investimento-Alto</v>
      </c>
    </row>
    <row r="787" spans="1:10" x14ac:dyDescent="0.25">
      <c r="A787" s="5">
        <v>0</v>
      </c>
      <c r="B787" s="8">
        <v>35</v>
      </c>
      <c r="C787" s="24" t="s">
        <v>43</v>
      </c>
      <c r="D787" s="24" t="s">
        <v>22</v>
      </c>
      <c r="E787" s="24" t="s">
        <v>18</v>
      </c>
      <c r="F787" s="24" t="s">
        <v>25</v>
      </c>
      <c r="G787" s="24" t="s">
        <v>21</v>
      </c>
      <c r="H787" s="19">
        <v>1941</v>
      </c>
      <c r="I787" s="5">
        <v>18</v>
      </c>
      <c r="J787" s="132" t="str">
        <f>(Base!$F787&amp;"-"&amp;Base!$G787)</f>
        <v>Alto-Moderado</v>
      </c>
    </row>
    <row r="788" spans="1:10" x14ac:dyDescent="0.25">
      <c r="A788" s="6">
        <v>0</v>
      </c>
      <c r="B788" s="9">
        <v>40</v>
      </c>
      <c r="C788" s="25" t="s">
        <v>43</v>
      </c>
      <c r="D788" s="25" t="s">
        <v>17</v>
      </c>
      <c r="E788" s="25" t="s">
        <v>18</v>
      </c>
      <c r="F788" s="25" t="s">
        <v>25</v>
      </c>
      <c r="G788" s="25" t="s">
        <v>23</v>
      </c>
      <c r="H788" s="20">
        <v>2675</v>
      </c>
      <c r="I788" s="6">
        <v>22</v>
      </c>
      <c r="J788" s="132" t="str">
        <f>(Base!$F788&amp;"-"&amp;Base!$G788)</f>
        <v>Alto-Sem conta</v>
      </c>
    </row>
    <row r="789" spans="1:10" x14ac:dyDescent="0.25">
      <c r="A789" s="5">
        <v>0</v>
      </c>
      <c r="B789" s="8">
        <v>38</v>
      </c>
      <c r="C789" s="24" t="s">
        <v>43</v>
      </c>
      <c r="D789" s="24" t="s">
        <v>17</v>
      </c>
      <c r="E789" s="24" t="s">
        <v>18</v>
      </c>
      <c r="F789" s="24" t="s">
        <v>19</v>
      </c>
      <c r="G789" s="24" t="s">
        <v>23</v>
      </c>
      <c r="H789" s="19">
        <v>2751</v>
      </c>
      <c r="I789" s="5">
        <v>48</v>
      </c>
      <c r="J789" s="132" t="str">
        <f>(Base!$F789&amp;"-"&amp;Base!$G789)</f>
        <v>Sem investimento-Sem conta</v>
      </c>
    </row>
    <row r="790" spans="1:10" x14ac:dyDescent="0.25">
      <c r="A790" s="6">
        <v>1</v>
      </c>
      <c r="B790" s="9">
        <v>50</v>
      </c>
      <c r="C790" s="25" t="s">
        <v>43</v>
      </c>
      <c r="D790" s="25" t="s">
        <v>17</v>
      </c>
      <c r="E790" s="25" t="s">
        <v>24</v>
      </c>
      <c r="F790" s="25" t="s">
        <v>20</v>
      </c>
      <c r="G790" s="25" t="s">
        <v>21</v>
      </c>
      <c r="H790" s="20">
        <v>6224</v>
      </c>
      <c r="I790" s="6">
        <v>48</v>
      </c>
      <c r="J790" s="132" t="str">
        <f>(Base!$F790&amp;"-"&amp;Base!$G790)</f>
        <v>Pouco-Moderado</v>
      </c>
    </row>
    <row r="791" spans="1:10" x14ac:dyDescent="0.25">
      <c r="A791" s="5">
        <v>1</v>
      </c>
      <c r="B791" s="8">
        <v>27</v>
      </c>
      <c r="C791" s="24" t="s">
        <v>43</v>
      </c>
      <c r="D791" s="24" t="s">
        <v>17</v>
      </c>
      <c r="E791" s="24" t="s">
        <v>18</v>
      </c>
      <c r="F791" s="24" t="s">
        <v>20</v>
      </c>
      <c r="G791" s="24" t="s">
        <v>20</v>
      </c>
      <c r="H791" s="19">
        <v>5998</v>
      </c>
      <c r="I791" s="5">
        <v>40</v>
      </c>
      <c r="J791" s="132" t="str">
        <f>(Base!$F791&amp;"-"&amp;Base!$G791)</f>
        <v>Pouco-Pouco</v>
      </c>
    </row>
    <row r="792" spans="1:10" x14ac:dyDescent="0.25">
      <c r="A792" s="6">
        <v>1</v>
      </c>
      <c r="B792" s="9">
        <v>39</v>
      </c>
      <c r="C792" s="25" t="s">
        <v>44</v>
      </c>
      <c r="D792" s="25" t="s">
        <v>17</v>
      </c>
      <c r="E792" s="25" t="s">
        <v>18</v>
      </c>
      <c r="F792" s="25" t="s">
        <v>20</v>
      </c>
      <c r="G792" s="25" t="s">
        <v>21</v>
      </c>
      <c r="H792" s="20">
        <v>1188</v>
      </c>
      <c r="I792" s="6">
        <v>21</v>
      </c>
      <c r="J792" s="132" t="str">
        <f>(Base!$F792&amp;"-"&amp;Base!$G792)</f>
        <v>Pouco-Moderado</v>
      </c>
    </row>
    <row r="793" spans="1:10" x14ac:dyDescent="0.25">
      <c r="A793" s="5">
        <v>0</v>
      </c>
      <c r="B793" s="8">
        <v>41</v>
      </c>
      <c r="C793" s="24" t="s">
        <v>43</v>
      </c>
      <c r="D793" s="24" t="s">
        <v>26</v>
      </c>
      <c r="E793" s="24" t="s">
        <v>18</v>
      </c>
      <c r="F793" s="24" t="s">
        <v>19</v>
      </c>
      <c r="G793" s="24" t="s">
        <v>23</v>
      </c>
      <c r="H793" s="19">
        <v>6313</v>
      </c>
      <c r="I793" s="5">
        <v>24</v>
      </c>
      <c r="J793" s="132" t="str">
        <f>(Base!$F793&amp;"-"&amp;Base!$G793)</f>
        <v>Sem investimento-Sem conta</v>
      </c>
    </row>
    <row r="794" spans="1:10" x14ac:dyDescent="0.25">
      <c r="A794" s="6">
        <v>0</v>
      </c>
      <c r="B794" s="9">
        <v>27</v>
      </c>
      <c r="C794" s="25" t="s">
        <v>43</v>
      </c>
      <c r="D794" s="25" t="s">
        <v>17</v>
      </c>
      <c r="E794" s="25" t="s">
        <v>18</v>
      </c>
      <c r="F794" s="25" t="s">
        <v>19</v>
      </c>
      <c r="G794" s="25" t="s">
        <v>23</v>
      </c>
      <c r="H794" s="20">
        <v>1221</v>
      </c>
      <c r="I794" s="6">
        <v>6</v>
      </c>
      <c r="J794" s="132" t="str">
        <f>(Base!$F794&amp;"-"&amp;Base!$G794)</f>
        <v>Sem investimento-Sem conta</v>
      </c>
    </row>
    <row r="795" spans="1:10" x14ac:dyDescent="0.25">
      <c r="A795" s="5">
        <v>0</v>
      </c>
      <c r="B795" s="8">
        <v>51</v>
      </c>
      <c r="C795" s="24" t="s">
        <v>43</v>
      </c>
      <c r="D795" s="24" t="s">
        <v>17</v>
      </c>
      <c r="E795" s="24" t="s">
        <v>24</v>
      </c>
      <c r="F795" s="24" t="s">
        <v>20</v>
      </c>
      <c r="G795" s="24" t="s">
        <v>25</v>
      </c>
      <c r="H795" s="19">
        <v>2892</v>
      </c>
      <c r="I795" s="5">
        <v>24</v>
      </c>
      <c r="J795" s="132" t="str">
        <f>(Base!$F795&amp;"-"&amp;Base!$G795)</f>
        <v>Pouco-Alto</v>
      </c>
    </row>
    <row r="796" spans="1:10" x14ac:dyDescent="0.25">
      <c r="A796" s="6">
        <v>0</v>
      </c>
      <c r="B796" s="9">
        <v>32</v>
      </c>
      <c r="C796" s="25" t="s">
        <v>43</v>
      </c>
      <c r="D796" s="25" t="s">
        <v>17</v>
      </c>
      <c r="E796" s="25" t="s">
        <v>27</v>
      </c>
      <c r="F796" s="25" t="s">
        <v>25</v>
      </c>
      <c r="G796" s="25" t="s">
        <v>23</v>
      </c>
      <c r="H796" s="20">
        <v>3062</v>
      </c>
      <c r="I796" s="6">
        <v>24</v>
      </c>
      <c r="J796" s="132" t="str">
        <f>(Base!$F796&amp;"-"&amp;Base!$G796)</f>
        <v>Alto-Sem conta</v>
      </c>
    </row>
    <row r="797" spans="1:10" x14ac:dyDescent="0.25">
      <c r="A797" s="5">
        <v>0</v>
      </c>
      <c r="B797" s="8">
        <v>22</v>
      </c>
      <c r="C797" s="24" t="s">
        <v>44</v>
      </c>
      <c r="D797" s="24" t="s">
        <v>17</v>
      </c>
      <c r="E797" s="24" t="s">
        <v>27</v>
      </c>
      <c r="F797" s="24" t="s">
        <v>21</v>
      </c>
      <c r="G797" s="24" t="s">
        <v>23</v>
      </c>
      <c r="H797" s="19">
        <v>2301</v>
      </c>
      <c r="I797" s="5">
        <v>9</v>
      </c>
      <c r="J797" s="132" t="str">
        <f>(Base!$F797&amp;"-"&amp;Base!$G797)</f>
        <v>Moderado-Sem conta</v>
      </c>
    </row>
    <row r="798" spans="1:10" x14ac:dyDescent="0.25">
      <c r="A798" s="6">
        <v>1</v>
      </c>
      <c r="B798" s="9">
        <v>51</v>
      </c>
      <c r="C798" s="25" t="s">
        <v>43</v>
      </c>
      <c r="D798" s="25" t="s">
        <v>17</v>
      </c>
      <c r="E798" s="25" t="s">
        <v>24</v>
      </c>
      <c r="F798" s="25" t="s">
        <v>19</v>
      </c>
      <c r="G798" s="25" t="s">
        <v>20</v>
      </c>
      <c r="H798" s="20">
        <v>7511</v>
      </c>
      <c r="I798" s="6">
        <v>18</v>
      </c>
      <c r="J798" s="132" t="str">
        <f>(Base!$F798&amp;"-"&amp;Base!$G798)</f>
        <v>Sem investimento-Pouco</v>
      </c>
    </row>
    <row r="799" spans="1:10" x14ac:dyDescent="0.25">
      <c r="A799" s="5">
        <v>0</v>
      </c>
      <c r="B799" s="8">
        <v>22</v>
      </c>
      <c r="C799" s="24" t="s">
        <v>44</v>
      </c>
      <c r="D799" s="24" t="s">
        <v>22</v>
      </c>
      <c r="E799" s="24" t="s">
        <v>27</v>
      </c>
      <c r="F799" s="24" t="s">
        <v>20</v>
      </c>
      <c r="G799" s="24" t="s">
        <v>23</v>
      </c>
      <c r="H799" s="19">
        <v>1258</v>
      </c>
      <c r="I799" s="5">
        <v>12</v>
      </c>
      <c r="J799" s="132" t="str">
        <f>(Base!$F799&amp;"-"&amp;Base!$G799)</f>
        <v>Pouco-Sem conta</v>
      </c>
    </row>
    <row r="800" spans="1:10" x14ac:dyDescent="0.25">
      <c r="A800" s="6">
        <v>0</v>
      </c>
      <c r="B800" s="9">
        <v>54</v>
      </c>
      <c r="C800" s="25" t="s">
        <v>43</v>
      </c>
      <c r="D800" s="25" t="s">
        <v>17</v>
      </c>
      <c r="E800" s="25" t="s">
        <v>18</v>
      </c>
      <c r="F800" s="25" t="s">
        <v>19</v>
      </c>
      <c r="G800" s="25" t="s">
        <v>23</v>
      </c>
      <c r="H800" s="20">
        <v>717</v>
      </c>
      <c r="I800" s="6">
        <v>24</v>
      </c>
      <c r="J800" s="132" t="str">
        <f>(Base!$F800&amp;"-"&amp;Base!$G800)</f>
        <v>Sem investimento-Sem conta</v>
      </c>
    </row>
    <row r="801" spans="1:10" x14ac:dyDescent="0.25">
      <c r="A801" s="5">
        <v>0</v>
      </c>
      <c r="B801" s="8">
        <v>35</v>
      </c>
      <c r="C801" s="24" t="s">
        <v>43</v>
      </c>
      <c r="D801" s="24" t="s">
        <v>26</v>
      </c>
      <c r="E801" s="24" t="s">
        <v>18</v>
      </c>
      <c r="F801" s="24" t="s">
        <v>19</v>
      </c>
      <c r="G801" s="24" t="s">
        <v>25</v>
      </c>
      <c r="H801" s="19">
        <v>1549</v>
      </c>
      <c r="I801" s="5">
        <v>9</v>
      </c>
      <c r="J801" s="132" t="str">
        <f>(Base!$F801&amp;"-"&amp;Base!$G801)</f>
        <v>Sem investimento-Alto</v>
      </c>
    </row>
    <row r="802" spans="1:10" x14ac:dyDescent="0.25">
      <c r="A802" s="6">
        <v>0</v>
      </c>
      <c r="B802" s="9">
        <v>54</v>
      </c>
      <c r="C802" s="25" t="s">
        <v>43</v>
      </c>
      <c r="D802" s="25" t="s">
        <v>17</v>
      </c>
      <c r="E802" s="25" t="s">
        <v>24</v>
      </c>
      <c r="F802" s="25" t="s">
        <v>20</v>
      </c>
      <c r="G802" s="25" t="s">
        <v>23</v>
      </c>
      <c r="H802" s="20">
        <v>1597</v>
      </c>
      <c r="I802" s="6">
        <v>24</v>
      </c>
      <c r="J802" s="132" t="str">
        <f>(Base!$F802&amp;"-"&amp;Base!$G802)</f>
        <v>Pouco-Sem conta</v>
      </c>
    </row>
    <row r="803" spans="1:10" x14ac:dyDescent="0.25">
      <c r="A803" s="5">
        <v>0</v>
      </c>
      <c r="B803" s="8">
        <v>48</v>
      </c>
      <c r="C803" s="24" t="s">
        <v>44</v>
      </c>
      <c r="D803" s="24" t="s">
        <v>22</v>
      </c>
      <c r="E803" s="24" t="s">
        <v>27</v>
      </c>
      <c r="F803" s="24" t="s">
        <v>20</v>
      </c>
      <c r="G803" s="24" t="s">
        <v>21</v>
      </c>
      <c r="H803" s="19">
        <v>1795</v>
      </c>
      <c r="I803" s="5">
        <v>18</v>
      </c>
      <c r="J803" s="132" t="str">
        <f>(Base!$F803&amp;"-"&amp;Base!$G803)</f>
        <v>Pouco-Moderado</v>
      </c>
    </row>
    <row r="804" spans="1:10" x14ac:dyDescent="0.25">
      <c r="A804" s="6">
        <v>0</v>
      </c>
      <c r="B804" s="9">
        <v>24</v>
      </c>
      <c r="C804" s="25" t="s">
        <v>44</v>
      </c>
      <c r="D804" s="25" t="s">
        <v>17</v>
      </c>
      <c r="E804" s="25" t="s">
        <v>18</v>
      </c>
      <c r="F804" s="25" t="s">
        <v>20</v>
      </c>
      <c r="G804" s="25" t="s">
        <v>20</v>
      </c>
      <c r="H804" s="20">
        <v>4272</v>
      </c>
      <c r="I804" s="6">
        <v>20</v>
      </c>
      <c r="J804" s="132" t="str">
        <f>(Base!$F804&amp;"-"&amp;Base!$G804)</f>
        <v>Pouco-Pouco</v>
      </c>
    </row>
    <row r="805" spans="1:10" x14ac:dyDescent="0.25">
      <c r="A805" s="5">
        <v>0</v>
      </c>
      <c r="B805" s="8">
        <v>35</v>
      </c>
      <c r="C805" s="24" t="s">
        <v>43</v>
      </c>
      <c r="D805" s="24" t="s">
        <v>17</v>
      </c>
      <c r="E805" s="24" t="s">
        <v>18</v>
      </c>
      <c r="F805" s="24" t="s">
        <v>19</v>
      </c>
      <c r="G805" s="24" t="s">
        <v>23</v>
      </c>
      <c r="H805" s="19">
        <v>976</v>
      </c>
      <c r="I805" s="5">
        <v>12</v>
      </c>
      <c r="J805" s="132" t="str">
        <f>(Base!$F805&amp;"-"&amp;Base!$G805)</f>
        <v>Sem investimento-Sem conta</v>
      </c>
    </row>
    <row r="806" spans="1:10" x14ac:dyDescent="0.25">
      <c r="A806" s="6">
        <v>0</v>
      </c>
      <c r="B806" s="9">
        <v>24</v>
      </c>
      <c r="C806" s="25" t="s">
        <v>44</v>
      </c>
      <c r="D806" s="25" t="s">
        <v>26</v>
      </c>
      <c r="E806" s="25" t="s">
        <v>27</v>
      </c>
      <c r="F806" s="25" t="s">
        <v>19</v>
      </c>
      <c r="G806" s="25" t="s">
        <v>25</v>
      </c>
      <c r="H806" s="20">
        <v>7472</v>
      </c>
      <c r="I806" s="6">
        <v>12</v>
      </c>
      <c r="J806" s="132" t="str">
        <f>(Base!$F806&amp;"-"&amp;Base!$G806)</f>
        <v>Sem investimento-Alto</v>
      </c>
    </row>
    <row r="807" spans="1:10" x14ac:dyDescent="0.25">
      <c r="A807" s="5">
        <v>1</v>
      </c>
      <c r="B807" s="8">
        <v>24</v>
      </c>
      <c r="C807" s="24" t="s">
        <v>43</v>
      </c>
      <c r="D807" s="24" t="s">
        <v>17</v>
      </c>
      <c r="E807" s="24" t="s">
        <v>18</v>
      </c>
      <c r="F807" s="24" t="s">
        <v>20</v>
      </c>
      <c r="G807" s="24" t="s">
        <v>20</v>
      </c>
      <c r="H807" s="19">
        <v>9271</v>
      </c>
      <c r="I807" s="5">
        <v>36</v>
      </c>
      <c r="J807" s="132" t="str">
        <f>(Base!$F807&amp;"-"&amp;Base!$G807)</f>
        <v>Pouco-Pouco</v>
      </c>
    </row>
    <row r="808" spans="1:10" x14ac:dyDescent="0.25">
      <c r="A808" s="6">
        <v>0</v>
      </c>
      <c r="B808" s="9">
        <v>26</v>
      </c>
      <c r="C808" s="25" t="s">
        <v>43</v>
      </c>
      <c r="D808" s="25" t="s">
        <v>22</v>
      </c>
      <c r="E808" s="25" t="s">
        <v>18</v>
      </c>
      <c r="F808" s="25" t="s">
        <v>20</v>
      </c>
      <c r="G808" s="25" t="s">
        <v>21</v>
      </c>
      <c r="H808" s="20">
        <v>590</v>
      </c>
      <c r="I808" s="6">
        <v>6</v>
      </c>
      <c r="J808" s="132" t="str">
        <f>(Base!$F808&amp;"-"&amp;Base!$G808)</f>
        <v>Pouco-Moderado</v>
      </c>
    </row>
    <row r="809" spans="1:10" x14ac:dyDescent="0.25">
      <c r="A809" s="5">
        <v>0</v>
      </c>
      <c r="B809" s="8">
        <v>65</v>
      </c>
      <c r="C809" s="24" t="s">
        <v>43</v>
      </c>
      <c r="D809" s="24" t="s">
        <v>17</v>
      </c>
      <c r="E809" s="24" t="s">
        <v>18</v>
      </c>
      <c r="F809" s="24" t="s">
        <v>19</v>
      </c>
      <c r="G809" s="24" t="s">
        <v>23</v>
      </c>
      <c r="H809" s="19">
        <v>930</v>
      </c>
      <c r="I809" s="5">
        <v>12</v>
      </c>
      <c r="J809" s="132" t="str">
        <f>(Base!$F809&amp;"-"&amp;Base!$G809)</f>
        <v>Sem investimento-Sem conta</v>
      </c>
    </row>
    <row r="810" spans="1:10" x14ac:dyDescent="0.25">
      <c r="A810" s="6">
        <v>0</v>
      </c>
      <c r="B810" s="9">
        <v>55</v>
      </c>
      <c r="C810" s="25" t="s">
        <v>43</v>
      </c>
      <c r="D810" s="25" t="s">
        <v>26</v>
      </c>
      <c r="E810" s="25" t="s">
        <v>24</v>
      </c>
      <c r="F810" s="25" t="s">
        <v>20</v>
      </c>
      <c r="G810" s="25" t="s">
        <v>21</v>
      </c>
      <c r="H810" s="20">
        <v>9283</v>
      </c>
      <c r="I810" s="6">
        <v>42</v>
      </c>
      <c r="J810" s="132" t="str">
        <f>(Base!$F810&amp;"-"&amp;Base!$G810)</f>
        <v>Pouco-Moderado</v>
      </c>
    </row>
    <row r="811" spans="1:10" x14ac:dyDescent="0.25">
      <c r="A811" s="5">
        <v>1</v>
      </c>
      <c r="B811" s="8">
        <v>26</v>
      </c>
      <c r="C811" s="24" t="s">
        <v>44</v>
      </c>
      <c r="D811" s="24" t="s">
        <v>26</v>
      </c>
      <c r="E811" s="24" t="s">
        <v>27</v>
      </c>
      <c r="F811" s="24" t="s">
        <v>20</v>
      </c>
      <c r="G811" s="24" t="s">
        <v>21</v>
      </c>
      <c r="H811" s="19">
        <v>1778</v>
      </c>
      <c r="I811" s="5">
        <v>15</v>
      </c>
      <c r="J811" s="132" t="str">
        <f>(Base!$F811&amp;"-"&amp;Base!$G811)</f>
        <v>Pouco-Moderado</v>
      </c>
    </row>
    <row r="812" spans="1:10" x14ac:dyDescent="0.25">
      <c r="A812" s="6">
        <v>0</v>
      </c>
      <c r="B812" s="9">
        <v>26</v>
      </c>
      <c r="C812" s="25" t="s">
        <v>43</v>
      </c>
      <c r="D812" s="25" t="s">
        <v>17</v>
      </c>
      <c r="E812" s="25" t="s">
        <v>18</v>
      </c>
      <c r="F812" s="25" t="s">
        <v>20</v>
      </c>
      <c r="G812" s="25" t="s">
        <v>21</v>
      </c>
      <c r="H812" s="20">
        <v>907</v>
      </c>
      <c r="I812" s="6">
        <v>8</v>
      </c>
      <c r="J812" s="132" t="str">
        <f>(Base!$F812&amp;"-"&amp;Base!$G812)</f>
        <v>Pouco-Moderado</v>
      </c>
    </row>
    <row r="813" spans="1:10" x14ac:dyDescent="0.25">
      <c r="A813" s="5">
        <v>0</v>
      </c>
      <c r="B813" s="8">
        <v>28</v>
      </c>
      <c r="C813" s="24" t="s">
        <v>43</v>
      </c>
      <c r="D813" s="24" t="s">
        <v>22</v>
      </c>
      <c r="E813" s="24" t="s">
        <v>18</v>
      </c>
      <c r="F813" s="24" t="s">
        <v>20</v>
      </c>
      <c r="G813" s="24" t="s">
        <v>21</v>
      </c>
      <c r="H813" s="19">
        <v>484</v>
      </c>
      <c r="I813" s="5">
        <v>6</v>
      </c>
      <c r="J813" s="132" t="str">
        <f>(Base!$F813&amp;"-"&amp;Base!$G813)</f>
        <v>Pouco-Moderado</v>
      </c>
    </row>
    <row r="814" spans="1:10" x14ac:dyDescent="0.25">
      <c r="A814" s="6">
        <v>1</v>
      </c>
      <c r="B814" s="9">
        <v>24</v>
      </c>
      <c r="C814" s="25" t="s">
        <v>43</v>
      </c>
      <c r="D814" s="25" t="s">
        <v>17</v>
      </c>
      <c r="E814" s="25" t="s">
        <v>18</v>
      </c>
      <c r="F814" s="25" t="s">
        <v>20</v>
      </c>
      <c r="G814" s="25" t="s">
        <v>20</v>
      </c>
      <c r="H814" s="20">
        <v>9629</v>
      </c>
      <c r="I814" s="6">
        <v>36</v>
      </c>
      <c r="J814" s="132" t="str">
        <f>(Base!$F814&amp;"-"&amp;Base!$G814)</f>
        <v>Pouco-Pouco</v>
      </c>
    </row>
    <row r="815" spans="1:10" x14ac:dyDescent="0.25">
      <c r="A815" s="5">
        <v>1</v>
      </c>
      <c r="B815" s="8">
        <v>54</v>
      </c>
      <c r="C815" s="24" t="s">
        <v>43</v>
      </c>
      <c r="D815" s="24" t="s">
        <v>17</v>
      </c>
      <c r="E815" s="24" t="s">
        <v>18</v>
      </c>
      <c r="F815" s="24" t="s">
        <v>20</v>
      </c>
      <c r="G815" s="24" t="s">
        <v>20</v>
      </c>
      <c r="H815" s="19">
        <v>3051</v>
      </c>
      <c r="I815" s="5">
        <v>48</v>
      </c>
      <c r="J815" s="132" t="str">
        <f>(Base!$F815&amp;"-"&amp;Base!$G815)</f>
        <v>Pouco-Pouco</v>
      </c>
    </row>
    <row r="816" spans="1:10" x14ac:dyDescent="0.25">
      <c r="A816" s="6">
        <v>1</v>
      </c>
      <c r="B816" s="9">
        <v>46</v>
      </c>
      <c r="C816" s="25" t="s">
        <v>43</v>
      </c>
      <c r="D816" s="25" t="s">
        <v>17</v>
      </c>
      <c r="E816" s="25" t="s">
        <v>24</v>
      </c>
      <c r="F816" s="25" t="s">
        <v>20</v>
      </c>
      <c r="G816" s="25" t="s">
        <v>20</v>
      </c>
      <c r="H816" s="20">
        <v>3931</v>
      </c>
      <c r="I816" s="6">
        <v>48</v>
      </c>
      <c r="J816" s="132" t="str">
        <f>(Base!$F816&amp;"-"&amp;Base!$G816)</f>
        <v>Pouco-Pouco</v>
      </c>
    </row>
    <row r="817" spans="1:10" x14ac:dyDescent="0.25">
      <c r="A817" s="5">
        <v>0</v>
      </c>
      <c r="B817" s="8">
        <v>54</v>
      </c>
      <c r="C817" s="24" t="s">
        <v>44</v>
      </c>
      <c r="D817" s="24" t="s">
        <v>17</v>
      </c>
      <c r="E817" s="24" t="s">
        <v>27</v>
      </c>
      <c r="F817" s="24" t="s">
        <v>20</v>
      </c>
      <c r="G817" s="24" t="s">
        <v>21</v>
      </c>
      <c r="H817" s="19">
        <v>7432</v>
      </c>
      <c r="I817" s="5">
        <v>36</v>
      </c>
      <c r="J817" s="132" t="str">
        <f>(Base!$F817&amp;"-"&amp;Base!$G817)</f>
        <v>Pouco-Moderado</v>
      </c>
    </row>
    <row r="818" spans="1:10" x14ac:dyDescent="0.25">
      <c r="A818" s="6">
        <v>0</v>
      </c>
      <c r="B818" s="9">
        <v>62</v>
      </c>
      <c r="C818" s="25" t="s">
        <v>43</v>
      </c>
      <c r="D818" s="25" t="s">
        <v>17</v>
      </c>
      <c r="E818" s="25" t="s">
        <v>18</v>
      </c>
      <c r="F818" s="25" t="s">
        <v>25</v>
      </c>
      <c r="G818" s="25" t="s">
        <v>23</v>
      </c>
      <c r="H818" s="20">
        <v>1338</v>
      </c>
      <c r="I818" s="6">
        <v>6</v>
      </c>
      <c r="J818" s="132" t="str">
        <f>(Base!$F818&amp;"-"&amp;Base!$G818)</f>
        <v>Alto-Sem conta</v>
      </c>
    </row>
    <row r="819" spans="1:10" x14ac:dyDescent="0.25">
      <c r="A819" s="5">
        <v>0</v>
      </c>
      <c r="B819" s="8">
        <v>24</v>
      </c>
      <c r="C819" s="24" t="s">
        <v>44</v>
      </c>
      <c r="D819" s="24" t="s">
        <v>17</v>
      </c>
      <c r="E819" s="24" t="s">
        <v>27</v>
      </c>
      <c r="F819" s="24" t="s">
        <v>20</v>
      </c>
      <c r="G819" s="24" t="s">
        <v>23</v>
      </c>
      <c r="H819" s="19">
        <v>1554</v>
      </c>
      <c r="I819" s="5">
        <v>6</v>
      </c>
      <c r="J819" s="132" t="str">
        <f>(Base!$F819&amp;"-"&amp;Base!$G819)</f>
        <v>Pouco-Sem conta</v>
      </c>
    </row>
    <row r="820" spans="1:10" x14ac:dyDescent="0.25">
      <c r="A820" s="6">
        <v>0</v>
      </c>
      <c r="B820" s="9">
        <v>43</v>
      </c>
      <c r="C820" s="25" t="s">
        <v>43</v>
      </c>
      <c r="D820" s="25" t="s">
        <v>26</v>
      </c>
      <c r="E820" s="25" t="s">
        <v>18</v>
      </c>
      <c r="F820" s="25" t="s">
        <v>20</v>
      </c>
      <c r="G820" s="25" t="s">
        <v>20</v>
      </c>
      <c r="H820" s="20">
        <v>15857</v>
      </c>
      <c r="I820" s="6">
        <v>36</v>
      </c>
      <c r="J820" s="132" t="str">
        <f>(Base!$F820&amp;"-"&amp;Base!$G820)</f>
        <v>Pouco-Pouco</v>
      </c>
    </row>
    <row r="821" spans="1:10" x14ac:dyDescent="0.25">
      <c r="A821" s="5">
        <v>1</v>
      </c>
      <c r="B821" s="8">
        <v>26</v>
      </c>
      <c r="C821" s="24" t="s">
        <v>43</v>
      </c>
      <c r="D821" s="24" t="s">
        <v>17</v>
      </c>
      <c r="E821" s="24" t="s">
        <v>18</v>
      </c>
      <c r="F821" s="24" t="s">
        <v>20</v>
      </c>
      <c r="G821" s="24" t="s">
        <v>20</v>
      </c>
      <c r="H821" s="19">
        <v>1345</v>
      </c>
      <c r="I821" s="5">
        <v>18</v>
      </c>
      <c r="J821" s="132" t="str">
        <f>(Base!$F821&amp;"-"&amp;Base!$G821)</f>
        <v>Pouco-Pouco</v>
      </c>
    </row>
    <row r="822" spans="1:10" x14ac:dyDescent="0.25">
      <c r="A822" s="6">
        <v>0</v>
      </c>
      <c r="B822" s="9">
        <v>27</v>
      </c>
      <c r="C822" s="25" t="s">
        <v>43</v>
      </c>
      <c r="D822" s="25" t="s">
        <v>17</v>
      </c>
      <c r="E822" s="25" t="s">
        <v>18</v>
      </c>
      <c r="F822" s="25" t="s">
        <v>20</v>
      </c>
      <c r="G822" s="25" t="s">
        <v>23</v>
      </c>
      <c r="H822" s="20">
        <v>1101</v>
      </c>
      <c r="I822" s="6">
        <v>12</v>
      </c>
      <c r="J822" s="132" t="str">
        <f>(Base!$F822&amp;"-"&amp;Base!$G822)</f>
        <v>Pouco-Sem conta</v>
      </c>
    </row>
    <row r="823" spans="1:10" x14ac:dyDescent="0.25">
      <c r="A823" s="5">
        <v>0</v>
      </c>
      <c r="B823" s="8">
        <v>24</v>
      </c>
      <c r="C823" s="24" t="s">
        <v>43</v>
      </c>
      <c r="D823" s="24" t="s">
        <v>17</v>
      </c>
      <c r="E823" s="24" t="s">
        <v>18</v>
      </c>
      <c r="F823" s="24" t="s">
        <v>20</v>
      </c>
      <c r="G823" s="24" t="s">
        <v>25</v>
      </c>
      <c r="H823" s="19">
        <v>3016</v>
      </c>
      <c r="I823" s="5">
        <v>12</v>
      </c>
      <c r="J823" s="132" t="str">
        <f>(Base!$F823&amp;"-"&amp;Base!$G823)</f>
        <v>Pouco-Alto</v>
      </c>
    </row>
    <row r="824" spans="1:10" x14ac:dyDescent="0.25">
      <c r="A824" s="6">
        <v>1</v>
      </c>
      <c r="B824" s="9">
        <v>41</v>
      </c>
      <c r="C824" s="25" t="s">
        <v>43</v>
      </c>
      <c r="D824" s="25" t="s">
        <v>17</v>
      </c>
      <c r="E824" s="25" t="s">
        <v>18</v>
      </c>
      <c r="F824" s="25" t="s">
        <v>20</v>
      </c>
      <c r="G824" s="25" t="s">
        <v>20</v>
      </c>
      <c r="H824" s="20">
        <v>2712</v>
      </c>
      <c r="I824" s="6">
        <v>36</v>
      </c>
      <c r="J824" s="132" t="str">
        <f>(Base!$F824&amp;"-"&amp;Base!$G824)</f>
        <v>Pouco-Pouco</v>
      </c>
    </row>
    <row r="825" spans="1:10" x14ac:dyDescent="0.25">
      <c r="A825" s="5">
        <v>0</v>
      </c>
      <c r="B825" s="8">
        <v>47</v>
      </c>
      <c r="C825" s="24" t="s">
        <v>43</v>
      </c>
      <c r="D825" s="24" t="s">
        <v>22</v>
      </c>
      <c r="E825" s="24" t="s">
        <v>18</v>
      </c>
      <c r="F825" s="24" t="s">
        <v>20</v>
      </c>
      <c r="G825" s="24" t="s">
        <v>20</v>
      </c>
      <c r="H825" s="19">
        <v>731</v>
      </c>
      <c r="I825" s="5">
        <v>8</v>
      </c>
      <c r="J825" s="132" t="str">
        <f>(Base!$F825&amp;"-"&amp;Base!$G825)</f>
        <v>Pouco-Pouco</v>
      </c>
    </row>
    <row r="826" spans="1:10" x14ac:dyDescent="0.25">
      <c r="A826" s="6">
        <v>0</v>
      </c>
      <c r="B826" s="9">
        <v>35</v>
      </c>
      <c r="C826" s="25" t="s">
        <v>43</v>
      </c>
      <c r="D826" s="25" t="s">
        <v>26</v>
      </c>
      <c r="E826" s="25" t="s">
        <v>18</v>
      </c>
      <c r="F826" s="25" t="s">
        <v>20</v>
      </c>
      <c r="G826" s="25" t="s">
        <v>23</v>
      </c>
      <c r="H826" s="20">
        <v>3780</v>
      </c>
      <c r="I826" s="6">
        <v>18</v>
      </c>
      <c r="J826" s="132" t="str">
        <f>(Base!$F826&amp;"-"&amp;Base!$G826)</f>
        <v>Pouco-Sem conta</v>
      </c>
    </row>
    <row r="827" spans="1:10" x14ac:dyDescent="0.25">
      <c r="A827" s="5">
        <v>0</v>
      </c>
      <c r="B827" s="8">
        <v>30</v>
      </c>
      <c r="C827" s="24" t="s">
        <v>43</v>
      </c>
      <c r="D827" s="24" t="s">
        <v>17</v>
      </c>
      <c r="E827" s="24" t="s">
        <v>18</v>
      </c>
      <c r="F827" s="24" t="s">
        <v>20</v>
      </c>
      <c r="G827" s="24" t="s">
        <v>20</v>
      </c>
      <c r="H827" s="19">
        <v>1602</v>
      </c>
      <c r="I827" s="5">
        <v>21</v>
      </c>
      <c r="J827" s="132" t="str">
        <f>(Base!$F827&amp;"-"&amp;Base!$G827)</f>
        <v>Pouco-Pouco</v>
      </c>
    </row>
    <row r="828" spans="1:10" x14ac:dyDescent="0.25">
      <c r="A828" s="6">
        <v>1</v>
      </c>
      <c r="B828" s="9">
        <v>33</v>
      </c>
      <c r="C828" s="25" t="s">
        <v>44</v>
      </c>
      <c r="D828" s="25" t="s">
        <v>17</v>
      </c>
      <c r="E828" s="25" t="s">
        <v>27</v>
      </c>
      <c r="F828" s="25" t="s">
        <v>20</v>
      </c>
      <c r="G828" s="25" t="s">
        <v>20</v>
      </c>
      <c r="H828" s="20">
        <v>3966</v>
      </c>
      <c r="I828" s="6">
        <v>18</v>
      </c>
      <c r="J828" s="132" t="str">
        <f>(Base!$F828&amp;"-"&amp;Base!$G828)</f>
        <v>Pouco-Pouco</v>
      </c>
    </row>
    <row r="829" spans="1:10" x14ac:dyDescent="0.25">
      <c r="A829" s="5">
        <v>1</v>
      </c>
      <c r="B829" s="8">
        <v>36</v>
      </c>
      <c r="C829" s="24" t="s">
        <v>43</v>
      </c>
      <c r="D829" s="24" t="s">
        <v>17</v>
      </c>
      <c r="E829" s="24" t="s">
        <v>18</v>
      </c>
      <c r="F829" s="24" t="s">
        <v>20</v>
      </c>
      <c r="G829" s="24" t="s">
        <v>23</v>
      </c>
      <c r="H829" s="19">
        <v>4165</v>
      </c>
      <c r="I829" s="5">
        <v>18</v>
      </c>
      <c r="J829" s="132" t="str">
        <f>(Base!$F829&amp;"-"&amp;Base!$G829)</f>
        <v>Pouco-Sem conta</v>
      </c>
    </row>
    <row r="830" spans="1:10" x14ac:dyDescent="0.25">
      <c r="A830" s="6">
        <v>1</v>
      </c>
      <c r="B830" s="9">
        <v>47</v>
      </c>
      <c r="C830" s="25" t="s">
        <v>43</v>
      </c>
      <c r="D830" s="25" t="s">
        <v>17</v>
      </c>
      <c r="E830" s="25" t="s">
        <v>24</v>
      </c>
      <c r="F830" s="25" t="s">
        <v>19</v>
      </c>
      <c r="G830" s="25" t="s">
        <v>20</v>
      </c>
      <c r="H830" s="20">
        <v>8335</v>
      </c>
      <c r="I830" s="6">
        <v>36</v>
      </c>
      <c r="J830" s="132" t="str">
        <f>(Base!$F830&amp;"-"&amp;Base!$G830)</f>
        <v>Sem investimento-Pouco</v>
      </c>
    </row>
    <row r="831" spans="1:10" x14ac:dyDescent="0.25">
      <c r="A831" s="5">
        <v>0</v>
      </c>
      <c r="B831" s="8">
        <v>38</v>
      </c>
      <c r="C831" s="24" t="s">
        <v>43</v>
      </c>
      <c r="D831" s="24" t="s">
        <v>17</v>
      </c>
      <c r="E831" s="24" t="s">
        <v>24</v>
      </c>
      <c r="F831" s="24" t="s">
        <v>19</v>
      </c>
      <c r="G831" s="24" t="s">
        <v>25</v>
      </c>
      <c r="H831" s="19">
        <v>6681</v>
      </c>
      <c r="I831" s="5">
        <v>48</v>
      </c>
      <c r="J831" s="132" t="str">
        <f>(Base!$F831&amp;"-"&amp;Base!$G831)</f>
        <v>Sem investimento-Alto</v>
      </c>
    </row>
    <row r="832" spans="1:10" x14ac:dyDescent="0.25">
      <c r="A832" s="6">
        <v>0</v>
      </c>
      <c r="B832" s="9">
        <v>44</v>
      </c>
      <c r="C832" s="25" t="s">
        <v>43</v>
      </c>
      <c r="D832" s="25" t="s">
        <v>17</v>
      </c>
      <c r="E832" s="25" t="s">
        <v>18</v>
      </c>
      <c r="F832" s="25" t="s">
        <v>25</v>
      </c>
      <c r="G832" s="25" t="s">
        <v>23</v>
      </c>
      <c r="H832" s="20">
        <v>2375</v>
      </c>
      <c r="I832" s="6">
        <v>24</v>
      </c>
      <c r="J832" s="132" t="str">
        <f>(Base!$F832&amp;"-"&amp;Base!$G832)</f>
        <v>Alto-Sem conta</v>
      </c>
    </row>
    <row r="833" spans="1:10" x14ac:dyDescent="0.25">
      <c r="A833" s="5">
        <v>1</v>
      </c>
      <c r="B833" s="8">
        <v>23</v>
      </c>
      <c r="C833" s="24" t="s">
        <v>44</v>
      </c>
      <c r="D833" s="24" t="s">
        <v>17</v>
      </c>
      <c r="E833" s="24" t="s">
        <v>27</v>
      </c>
      <c r="F833" s="24" t="s">
        <v>20</v>
      </c>
      <c r="G833" s="24" t="s">
        <v>20</v>
      </c>
      <c r="H833" s="19">
        <v>1216</v>
      </c>
      <c r="I833" s="5">
        <v>18</v>
      </c>
      <c r="J833" s="132" t="str">
        <f>(Base!$F833&amp;"-"&amp;Base!$G833)</f>
        <v>Pouco-Pouco</v>
      </c>
    </row>
    <row r="834" spans="1:10" x14ac:dyDescent="0.25">
      <c r="A834" s="6">
        <v>1</v>
      </c>
      <c r="B834" s="9">
        <v>29</v>
      </c>
      <c r="C834" s="25" t="s">
        <v>43</v>
      </c>
      <c r="D834" s="25" t="s">
        <v>17</v>
      </c>
      <c r="E834" s="25" t="s">
        <v>27</v>
      </c>
      <c r="F834" s="25" t="s">
        <v>20</v>
      </c>
      <c r="G834" s="25" t="s">
        <v>20</v>
      </c>
      <c r="H834" s="20">
        <v>11816</v>
      </c>
      <c r="I834" s="6">
        <v>45</v>
      </c>
      <c r="J834" s="132" t="str">
        <f>(Base!$F834&amp;"-"&amp;Base!$G834)</f>
        <v>Pouco-Pouco</v>
      </c>
    </row>
    <row r="835" spans="1:10" x14ac:dyDescent="0.25">
      <c r="A835" s="5">
        <v>0</v>
      </c>
      <c r="B835" s="8">
        <v>42</v>
      </c>
      <c r="C835" s="24" t="s">
        <v>44</v>
      </c>
      <c r="D835" s="24" t="s">
        <v>17</v>
      </c>
      <c r="E835" s="24" t="s">
        <v>18</v>
      </c>
      <c r="F835" s="24" t="s">
        <v>19</v>
      </c>
      <c r="G835" s="24" t="s">
        <v>25</v>
      </c>
      <c r="H835" s="19">
        <v>5084</v>
      </c>
      <c r="I835" s="5">
        <v>24</v>
      </c>
      <c r="J835" s="132" t="str">
        <f>(Base!$F835&amp;"-"&amp;Base!$G835)</f>
        <v>Sem investimento-Alto</v>
      </c>
    </row>
    <row r="836" spans="1:10" x14ac:dyDescent="0.25">
      <c r="A836" s="6">
        <v>1</v>
      </c>
      <c r="B836" s="9">
        <v>25</v>
      </c>
      <c r="C836" s="25" t="s">
        <v>44</v>
      </c>
      <c r="D836" s="25" t="s">
        <v>22</v>
      </c>
      <c r="E836" s="25" t="s">
        <v>18</v>
      </c>
      <c r="F836" s="25" t="s">
        <v>20</v>
      </c>
      <c r="G836" s="25" t="s">
        <v>25</v>
      </c>
      <c r="H836" s="20">
        <v>2327</v>
      </c>
      <c r="I836" s="6">
        <v>15</v>
      </c>
      <c r="J836" s="132" t="str">
        <f>(Base!$F836&amp;"-"&amp;Base!$G836)</f>
        <v>Pouco-Alto</v>
      </c>
    </row>
    <row r="837" spans="1:10" x14ac:dyDescent="0.25">
      <c r="A837" s="5">
        <v>1</v>
      </c>
      <c r="B837" s="8">
        <v>48</v>
      </c>
      <c r="C837" s="24" t="s">
        <v>43</v>
      </c>
      <c r="D837" s="24" t="s">
        <v>17</v>
      </c>
      <c r="E837" s="24" t="s">
        <v>18</v>
      </c>
      <c r="F837" s="24" t="s">
        <v>20</v>
      </c>
      <c r="G837" s="24" t="s">
        <v>20</v>
      </c>
      <c r="H837" s="19">
        <v>1082</v>
      </c>
      <c r="I837" s="5">
        <v>12</v>
      </c>
      <c r="J837" s="132" t="str">
        <f>(Base!$F837&amp;"-"&amp;Base!$G837)</f>
        <v>Pouco-Pouco</v>
      </c>
    </row>
    <row r="838" spans="1:10" x14ac:dyDescent="0.25">
      <c r="A838" s="6">
        <v>0</v>
      </c>
      <c r="B838" s="9">
        <v>21</v>
      </c>
      <c r="C838" s="25" t="s">
        <v>44</v>
      </c>
      <c r="D838" s="25" t="s">
        <v>17</v>
      </c>
      <c r="E838" s="25" t="s">
        <v>18</v>
      </c>
      <c r="F838" s="25" t="s">
        <v>19</v>
      </c>
      <c r="G838" s="25" t="s">
        <v>23</v>
      </c>
      <c r="H838" s="20">
        <v>886</v>
      </c>
      <c r="I838" s="6">
        <v>12</v>
      </c>
      <c r="J838" s="132" t="str">
        <f>(Base!$F838&amp;"-"&amp;Base!$G838)</f>
        <v>Sem investimento-Sem conta</v>
      </c>
    </row>
    <row r="839" spans="1:10" x14ac:dyDescent="0.25">
      <c r="A839" s="5">
        <v>0</v>
      </c>
      <c r="B839" s="8">
        <v>23</v>
      </c>
      <c r="C839" s="24" t="s">
        <v>44</v>
      </c>
      <c r="D839" s="24" t="s">
        <v>22</v>
      </c>
      <c r="E839" s="24" t="s">
        <v>27</v>
      </c>
      <c r="F839" s="24" t="s">
        <v>20</v>
      </c>
      <c r="G839" s="24" t="s">
        <v>23</v>
      </c>
      <c r="H839" s="19">
        <v>601</v>
      </c>
      <c r="I839" s="5">
        <v>4</v>
      </c>
      <c r="J839" s="132" t="str">
        <f>(Base!$F839&amp;"-"&amp;Base!$G839)</f>
        <v>Pouco-Sem conta</v>
      </c>
    </row>
    <row r="840" spans="1:10" x14ac:dyDescent="0.25">
      <c r="A840" s="6">
        <v>0</v>
      </c>
      <c r="B840" s="9">
        <v>63</v>
      </c>
      <c r="C840" s="25" t="s">
        <v>43</v>
      </c>
      <c r="D840" s="25" t="s">
        <v>17</v>
      </c>
      <c r="E840" s="25" t="s">
        <v>18</v>
      </c>
      <c r="F840" s="25" t="s">
        <v>20</v>
      </c>
      <c r="G840" s="25" t="s">
        <v>20</v>
      </c>
      <c r="H840" s="20">
        <v>2957</v>
      </c>
      <c r="I840" s="6">
        <v>24</v>
      </c>
      <c r="J840" s="132" t="str">
        <f>(Base!$F840&amp;"-"&amp;Base!$G840)</f>
        <v>Pouco-Pouco</v>
      </c>
    </row>
    <row r="841" spans="1:10" x14ac:dyDescent="0.25">
      <c r="A841" s="5">
        <v>0</v>
      </c>
      <c r="B841" s="8">
        <v>46</v>
      </c>
      <c r="C841" s="24" t="s">
        <v>43</v>
      </c>
      <c r="D841" s="24" t="s">
        <v>17</v>
      </c>
      <c r="E841" s="24" t="s">
        <v>18</v>
      </c>
      <c r="F841" s="24" t="s">
        <v>20</v>
      </c>
      <c r="G841" s="24" t="s">
        <v>23</v>
      </c>
      <c r="H841" s="19">
        <v>2611</v>
      </c>
      <c r="I841" s="5">
        <v>24</v>
      </c>
      <c r="J841" s="132" t="str">
        <f>(Base!$F841&amp;"-"&amp;Base!$G841)</f>
        <v>Pouco-Sem conta</v>
      </c>
    </row>
    <row r="842" spans="1:10" x14ac:dyDescent="0.25">
      <c r="A842" s="6">
        <v>1</v>
      </c>
      <c r="B842" s="9">
        <v>29</v>
      </c>
      <c r="C842" s="25" t="s">
        <v>43</v>
      </c>
      <c r="D842" s="25" t="s">
        <v>17</v>
      </c>
      <c r="E842" s="25" t="s">
        <v>18</v>
      </c>
      <c r="F842" s="25" t="s">
        <v>20</v>
      </c>
      <c r="G842" s="25" t="s">
        <v>20</v>
      </c>
      <c r="H842" s="20">
        <v>5179</v>
      </c>
      <c r="I842" s="6">
        <v>36</v>
      </c>
      <c r="J842" s="132" t="str">
        <f>(Base!$F842&amp;"-"&amp;Base!$G842)</f>
        <v>Pouco-Pouco</v>
      </c>
    </row>
    <row r="843" spans="1:10" x14ac:dyDescent="0.25">
      <c r="A843" s="5">
        <v>0</v>
      </c>
      <c r="B843" s="8">
        <v>28</v>
      </c>
      <c r="C843" s="24" t="s">
        <v>43</v>
      </c>
      <c r="D843" s="24" t="s">
        <v>22</v>
      </c>
      <c r="E843" s="24" t="s">
        <v>18</v>
      </c>
      <c r="F843" s="24" t="s">
        <v>20</v>
      </c>
      <c r="G843" s="24" t="s">
        <v>23</v>
      </c>
      <c r="H843" s="19">
        <v>2993</v>
      </c>
      <c r="I843" s="5">
        <v>21</v>
      </c>
      <c r="J843" s="132" t="str">
        <f>(Base!$F843&amp;"-"&amp;Base!$G843)</f>
        <v>Pouco-Sem conta</v>
      </c>
    </row>
    <row r="844" spans="1:10" x14ac:dyDescent="0.25">
      <c r="A844" s="6">
        <v>1</v>
      </c>
      <c r="B844" s="9">
        <v>23</v>
      </c>
      <c r="C844" s="25" t="s">
        <v>44</v>
      </c>
      <c r="D844" s="25" t="s">
        <v>17</v>
      </c>
      <c r="E844" s="25" t="s">
        <v>18</v>
      </c>
      <c r="F844" s="25" t="s">
        <v>20</v>
      </c>
      <c r="G844" s="25" t="s">
        <v>23</v>
      </c>
      <c r="H844" s="20">
        <v>1943</v>
      </c>
      <c r="I844" s="6">
        <v>18</v>
      </c>
      <c r="J844" s="132" t="str">
        <f>(Base!$F844&amp;"-"&amp;Base!$G844)</f>
        <v>Pouco-Sem conta</v>
      </c>
    </row>
    <row r="845" spans="1:10" x14ac:dyDescent="0.25">
      <c r="A845" s="5">
        <v>0</v>
      </c>
      <c r="B845" s="8">
        <v>50</v>
      </c>
      <c r="C845" s="24" t="s">
        <v>43</v>
      </c>
      <c r="D845" s="24" t="s">
        <v>17</v>
      </c>
      <c r="E845" s="24" t="s">
        <v>18</v>
      </c>
      <c r="F845" s="24" t="s">
        <v>20</v>
      </c>
      <c r="G845" s="24" t="s">
        <v>23</v>
      </c>
      <c r="H845" s="19">
        <v>1559</v>
      </c>
      <c r="I845" s="5">
        <v>24</v>
      </c>
      <c r="J845" s="132" t="str">
        <f>(Base!$F845&amp;"-"&amp;Base!$G845)</f>
        <v>Pouco-Sem conta</v>
      </c>
    </row>
    <row r="846" spans="1:10" x14ac:dyDescent="0.25">
      <c r="A846" s="6">
        <v>0</v>
      </c>
      <c r="B846" s="9">
        <v>47</v>
      </c>
      <c r="C846" s="25" t="s">
        <v>43</v>
      </c>
      <c r="D846" s="25" t="s">
        <v>17</v>
      </c>
      <c r="E846" s="25" t="s">
        <v>18</v>
      </c>
      <c r="F846" s="25" t="s">
        <v>20</v>
      </c>
      <c r="G846" s="25" t="s">
        <v>23</v>
      </c>
      <c r="H846" s="20">
        <v>3422</v>
      </c>
      <c r="I846" s="6">
        <v>18</v>
      </c>
      <c r="J846" s="132" t="str">
        <f>(Base!$F846&amp;"-"&amp;Base!$G846)</f>
        <v>Pouco-Sem conta</v>
      </c>
    </row>
    <row r="847" spans="1:10" x14ac:dyDescent="0.25">
      <c r="A847" s="5">
        <v>0</v>
      </c>
      <c r="B847" s="8">
        <v>35</v>
      </c>
      <c r="C847" s="24" t="s">
        <v>43</v>
      </c>
      <c r="D847" s="24" t="s">
        <v>17</v>
      </c>
      <c r="E847" s="24" t="s">
        <v>18</v>
      </c>
      <c r="F847" s="24" t="s">
        <v>19</v>
      </c>
      <c r="G847" s="24" t="s">
        <v>25</v>
      </c>
      <c r="H847" s="19">
        <v>3976</v>
      </c>
      <c r="I847" s="5">
        <v>21</v>
      </c>
      <c r="J847" s="132" t="str">
        <f>(Base!$F847&amp;"-"&amp;Base!$G847)</f>
        <v>Sem investimento-Alto</v>
      </c>
    </row>
    <row r="848" spans="1:10" x14ac:dyDescent="0.25">
      <c r="A848" s="6">
        <v>1</v>
      </c>
      <c r="B848" s="9">
        <v>68</v>
      </c>
      <c r="C848" s="25" t="s">
        <v>43</v>
      </c>
      <c r="D848" s="25" t="s">
        <v>17</v>
      </c>
      <c r="E848" s="25" t="s">
        <v>27</v>
      </c>
      <c r="F848" s="25" t="s">
        <v>19</v>
      </c>
      <c r="G848" s="25" t="s">
        <v>23</v>
      </c>
      <c r="H848" s="20">
        <v>6761</v>
      </c>
      <c r="I848" s="6">
        <v>18</v>
      </c>
      <c r="J848" s="132" t="str">
        <f>(Base!$F848&amp;"-"&amp;Base!$G848)</f>
        <v>Sem investimento-Sem conta</v>
      </c>
    </row>
    <row r="849" spans="1:10" x14ac:dyDescent="0.25">
      <c r="A849" s="5">
        <v>0</v>
      </c>
      <c r="B849" s="8">
        <v>28</v>
      </c>
      <c r="C849" s="24" t="s">
        <v>43</v>
      </c>
      <c r="D849" s="24" t="s">
        <v>17</v>
      </c>
      <c r="E849" s="24" t="s">
        <v>18</v>
      </c>
      <c r="F849" s="24" t="s">
        <v>20</v>
      </c>
      <c r="G849" s="24" t="s">
        <v>23</v>
      </c>
      <c r="H849" s="19">
        <v>1249</v>
      </c>
      <c r="I849" s="5">
        <v>24</v>
      </c>
      <c r="J849" s="132" t="str">
        <f>(Base!$F849&amp;"-"&amp;Base!$G849)</f>
        <v>Pouco-Sem conta</v>
      </c>
    </row>
    <row r="850" spans="1:10" x14ac:dyDescent="0.25">
      <c r="A850" s="6">
        <v>0</v>
      </c>
      <c r="B850" s="9">
        <v>59</v>
      </c>
      <c r="C850" s="25" t="s">
        <v>43</v>
      </c>
      <c r="D850" s="25" t="s">
        <v>17</v>
      </c>
      <c r="E850" s="25" t="s">
        <v>18</v>
      </c>
      <c r="F850" s="25" t="s">
        <v>20</v>
      </c>
      <c r="G850" s="25" t="s">
        <v>20</v>
      </c>
      <c r="H850" s="20">
        <v>1364</v>
      </c>
      <c r="I850" s="6">
        <v>9</v>
      </c>
      <c r="J850" s="132" t="str">
        <f>(Base!$F850&amp;"-"&amp;Base!$G850)</f>
        <v>Pouco-Pouco</v>
      </c>
    </row>
    <row r="851" spans="1:10" x14ac:dyDescent="0.25">
      <c r="A851" s="5">
        <v>1</v>
      </c>
      <c r="B851" s="8">
        <v>57</v>
      </c>
      <c r="C851" s="24" t="s">
        <v>43</v>
      </c>
      <c r="D851" s="24" t="s">
        <v>22</v>
      </c>
      <c r="E851" s="24" t="s">
        <v>18</v>
      </c>
      <c r="F851" s="24" t="s">
        <v>20</v>
      </c>
      <c r="G851" s="24" t="s">
        <v>20</v>
      </c>
      <c r="H851" s="19">
        <v>709</v>
      </c>
      <c r="I851" s="5">
        <v>12</v>
      </c>
      <c r="J851" s="132" t="str">
        <f>(Base!$F851&amp;"-"&amp;Base!$G851)</f>
        <v>Pouco-Pouco</v>
      </c>
    </row>
    <row r="852" spans="1:10" x14ac:dyDescent="0.25">
      <c r="A852" s="6">
        <v>1</v>
      </c>
      <c r="B852" s="9">
        <v>33</v>
      </c>
      <c r="C852" s="25" t="s">
        <v>43</v>
      </c>
      <c r="D852" s="25" t="s">
        <v>17</v>
      </c>
      <c r="E852" s="25" t="s">
        <v>27</v>
      </c>
      <c r="F852" s="25" t="s">
        <v>20</v>
      </c>
      <c r="G852" s="25" t="s">
        <v>20</v>
      </c>
      <c r="H852" s="20">
        <v>2235</v>
      </c>
      <c r="I852" s="6">
        <v>20</v>
      </c>
      <c r="J852" s="132" t="str">
        <f>(Base!$F852&amp;"-"&amp;Base!$G852)</f>
        <v>Pouco-Pouco</v>
      </c>
    </row>
    <row r="853" spans="1:10" x14ac:dyDescent="0.25">
      <c r="A853" s="5">
        <v>0</v>
      </c>
      <c r="B853" s="8">
        <v>43</v>
      </c>
      <c r="C853" s="24" t="s">
        <v>43</v>
      </c>
      <c r="D853" s="24" t="s">
        <v>17</v>
      </c>
      <c r="E853" s="24" t="s">
        <v>18</v>
      </c>
      <c r="F853" s="24" t="s">
        <v>19</v>
      </c>
      <c r="G853" s="24" t="s">
        <v>23</v>
      </c>
      <c r="H853" s="19">
        <v>4042</v>
      </c>
      <c r="I853" s="5">
        <v>24</v>
      </c>
      <c r="J853" s="132" t="str">
        <f>(Base!$F853&amp;"-"&amp;Base!$G853)</f>
        <v>Sem investimento-Sem conta</v>
      </c>
    </row>
    <row r="854" spans="1:10" x14ac:dyDescent="0.25">
      <c r="A854" s="6">
        <v>0</v>
      </c>
      <c r="B854" s="9">
        <v>35</v>
      </c>
      <c r="C854" s="25" t="s">
        <v>43</v>
      </c>
      <c r="D854" s="25" t="s">
        <v>17</v>
      </c>
      <c r="E854" s="25" t="s">
        <v>24</v>
      </c>
      <c r="F854" s="25" t="s">
        <v>20</v>
      </c>
      <c r="G854" s="25" t="s">
        <v>23</v>
      </c>
      <c r="H854" s="20">
        <v>1471</v>
      </c>
      <c r="I854" s="6">
        <v>15</v>
      </c>
      <c r="J854" s="132" t="str">
        <f>(Base!$F854&amp;"-"&amp;Base!$G854)</f>
        <v>Pouco-Sem conta</v>
      </c>
    </row>
    <row r="855" spans="1:10" x14ac:dyDescent="0.25">
      <c r="A855" s="5">
        <v>1</v>
      </c>
      <c r="B855" s="8">
        <v>32</v>
      </c>
      <c r="C855" s="24" t="s">
        <v>43</v>
      </c>
      <c r="D855" s="24" t="s">
        <v>22</v>
      </c>
      <c r="E855" s="24" t="s">
        <v>24</v>
      </c>
      <c r="F855" s="24" t="s">
        <v>20</v>
      </c>
      <c r="G855" s="24" t="s">
        <v>20</v>
      </c>
      <c r="H855" s="19">
        <v>1442</v>
      </c>
      <c r="I855" s="5">
        <v>18</v>
      </c>
      <c r="J855" s="132" t="str">
        <f>(Base!$F855&amp;"-"&amp;Base!$G855)</f>
        <v>Pouco-Pouco</v>
      </c>
    </row>
    <row r="856" spans="1:10" x14ac:dyDescent="0.25">
      <c r="A856" s="6">
        <v>0</v>
      </c>
      <c r="B856" s="9">
        <v>45</v>
      </c>
      <c r="C856" s="25" t="s">
        <v>43</v>
      </c>
      <c r="D856" s="25" t="s">
        <v>17</v>
      </c>
      <c r="E856" s="25" t="s">
        <v>18</v>
      </c>
      <c r="F856" s="25" t="s">
        <v>20</v>
      </c>
      <c r="G856" s="25" t="s">
        <v>23</v>
      </c>
      <c r="H856" s="20">
        <v>10875</v>
      </c>
      <c r="I856" s="6">
        <v>36</v>
      </c>
      <c r="J856" s="132" t="str">
        <f>(Base!$F856&amp;"-"&amp;Base!$G856)</f>
        <v>Pouco-Sem conta</v>
      </c>
    </row>
    <row r="857" spans="1:10" x14ac:dyDescent="0.25">
      <c r="A857" s="5">
        <v>0</v>
      </c>
      <c r="B857" s="8">
        <v>33</v>
      </c>
      <c r="C857" s="24" t="s">
        <v>43</v>
      </c>
      <c r="D857" s="24" t="s">
        <v>17</v>
      </c>
      <c r="E857" s="24" t="s">
        <v>18</v>
      </c>
      <c r="F857" s="24" t="s">
        <v>21</v>
      </c>
      <c r="G857" s="24" t="s">
        <v>23</v>
      </c>
      <c r="H857" s="19">
        <v>1474</v>
      </c>
      <c r="I857" s="5">
        <v>24</v>
      </c>
      <c r="J857" s="132" t="str">
        <f>(Base!$F857&amp;"-"&amp;Base!$G857)</f>
        <v>Moderado-Sem conta</v>
      </c>
    </row>
    <row r="858" spans="1:10" x14ac:dyDescent="0.25">
      <c r="A858" s="6">
        <v>0</v>
      </c>
      <c r="B858" s="9">
        <v>40</v>
      </c>
      <c r="C858" s="25" t="s">
        <v>44</v>
      </c>
      <c r="D858" s="25" t="s">
        <v>17</v>
      </c>
      <c r="E858" s="25" t="s">
        <v>18</v>
      </c>
      <c r="F858" s="25" t="s">
        <v>19</v>
      </c>
      <c r="G858" s="25" t="s">
        <v>23</v>
      </c>
      <c r="H858" s="20">
        <v>894</v>
      </c>
      <c r="I858" s="6">
        <v>10</v>
      </c>
      <c r="J858" s="132" t="str">
        <f>(Base!$F858&amp;"-"&amp;Base!$G858)</f>
        <v>Sem investimento-Sem conta</v>
      </c>
    </row>
    <row r="859" spans="1:10" x14ac:dyDescent="0.25">
      <c r="A859" s="5">
        <v>0</v>
      </c>
      <c r="B859" s="8">
        <v>28</v>
      </c>
      <c r="C859" s="24" t="s">
        <v>43</v>
      </c>
      <c r="D859" s="24" t="s">
        <v>17</v>
      </c>
      <c r="E859" s="24" t="s">
        <v>24</v>
      </c>
      <c r="F859" s="24" t="s">
        <v>20</v>
      </c>
      <c r="G859" s="24" t="s">
        <v>23</v>
      </c>
      <c r="H859" s="19">
        <v>3343</v>
      </c>
      <c r="I859" s="5">
        <v>15</v>
      </c>
      <c r="J859" s="132" t="str">
        <f>(Base!$F859&amp;"-"&amp;Base!$G859)</f>
        <v>Pouco-Sem conta</v>
      </c>
    </row>
    <row r="860" spans="1:10" x14ac:dyDescent="0.25">
      <c r="A860" s="6">
        <v>1</v>
      </c>
      <c r="B860" s="9">
        <v>29</v>
      </c>
      <c r="C860" s="25" t="s">
        <v>44</v>
      </c>
      <c r="D860" s="25" t="s">
        <v>17</v>
      </c>
      <c r="E860" s="25" t="s">
        <v>18</v>
      </c>
      <c r="F860" s="25" t="s">
        <v>20</v>
      </c>
      <c r="G860" s="25" t="s">
        <v>20</v>
      </c>
      <c r="H860" s="20">
        <v>3959</v>
      </c>
      <c r="I860" s="6">
        <v>15</v>
      </c>
      <c r="J860" s="132" t="str">
        <f>(Base!$F860&amp;"-"&amp;Base!$G860)</f>
        <v>Pouco-Pouco</v>
      </c>
    </row>
    <row r="861" spans="1:10" x14ac:dyDescent="0.25">
      <c r="A861" s="5">
        <v>0</v>
      </c>
      <c r="B861" s="8">
        <v>26</v>
      </c>
      <c r="C861" s="24" t="s">
        <v>43</v>
      </c>
      <c r="D861" s="24" t="s">
        <v>17</v>
      </c>
      <c r="E861" s="24" t="s">
        <v>27</v>
      </c>
      <c r="F861" s="24" t="s">
        <v>21</v>
      </c>
      <c r="G861" s="24" t="s">
        <v>23</v>
      </c>
      <c r="H861" s="19">
        <v>3577</v>
      </c>
      <c r="I861" s="5">
        <v>9</v>
      </c>
      <c r="J861" s="132" t="str">
        <f>(Base!$F861&amp;"-"&amp;Base!$G861)</f>
        <v>Moderado-Sem conta</v>
      </c>
    </row>
    <row r="862" spans="1:10" x14ac:dyDescent="0.25">
      <c r="A862" s="6">
        <v>0</v>
      </c>
      <c r="B862" s="9">
        <v>27</v>
      </c>
      <c r="C862" s="25" t="s">
        <v>43</v>
      </c>
      <c r="D862" s="25" t="s">
        <v>17</v>
      </c>
      <c r="E862" s="25" t="s">
        <v>18</v>
      </c>
      <c r="F862" s="25" t="s">
        <v>25</v>
      </c>
      <c r="G862" s="25" t="s">
        <v>23</v>
      </c>
      <c r="H862" s="20">
        <v>5804</v>
      </c>
      <c r="I862" s="6">
        <v>24</v>
      </c>
      <c r="J862" s="132" t="str">
        <f>(Base!$F862&amp;"-"&amp;Base!$G862)</f>
        <v>Alto-Sem conta</v>
      </c>
    </row>
    <row r="863" spans="1:10" x14ac:dyDescent="0.25">
      <c r="A863" s="5">
        <v>1</v>
      </c>
      <c r="B863" s="8">
        <v>28</v>
      </c>
      <c r="C863" s="24" t="s">
        <v>43</v>
      </c>
      <c r="D863" s="24" t="s">
        <v>17</v>
      </c>
      <c r="E863" s="24" t="s">
        <v>18</v>
      </c>
      <c r="F863" s="24" t="s">
        <v>20</v>
      </c>
      <c r="G863" s="24" t="s">
        <v>23</v>
      </c>
      <c r="H863" s="19">
        <v>2169</v>
      </c>
      <c r="I863" s="5">
        <v>18</v>
      </c>
      <c r="J863" s="132" t="str">
        <f>(Base!$F863&amp;"-"&amp;Base!$G863)</f>
        <v>Pouco-Sem conta</v>
      </c>
    </row>
    <row r="864" spans="1:10" x14ac:dyDescent="0.25">
      <c r="A864" s="6">
        <v>1</v>
      </c>
      <c r="B864" s="9">
        <v>35</v>
      </c>
      <c r="C864" s="25" t="s">
        <v>44</v>
      </c>
      <c r="D864" s="25" t="s">
        <v>17</v>
      </c>
      <c r="E864" s="25" t="s">
        <v>18</v>
      </c>
      <c r="F864" s="25" t="s">
        <v>20</v>
      </c>
      <c r="G864" s="25" t="s">
        <v>20</v>
      </c>
      <c r="H864" s="20">
        <v>2439</v>
      </c>
      <c r="I864" s="6">
        <v>24</v>
      </c>
      <c r="J864" s="132" t="str">
        <f>(Base!$F864&amp;"-"&amp;Base!$G864)</f>
        <v>Pouco-Pouco</v>
      </c>
    </row>
    <row r="865" spans="1:10" x14ac:dyDescent="0.25">
      <c r="A865" s="5">
        <v>0</v>
      </c>
      <c r="B865" s="8">
        <v>32</v>
      </c>
      <c r="C865" s="24" t="s">
        <v>43</v>
      </c>
      <c r="D865" s="24" t="s">
        <v>22</v>
      </c>
      <c r="E865" s="24" t="s">
        <v>18</v>
      </c>
      <c r="F865" s="24" t="s">
        <v>25</v>
      </c>
      <c r="G865" s="24" t="s">
        <v>23</v>
      </c>
      <c r="H865" s="19">
        <v>4526</v>
      </c>
      <c r="I865" s="5">
        <v>27</v>
      </c>
      <c r="J865" s="132" t="str">
        <f>(Base!$F865&amp;"-"&amp;Base!$G865)</f>
        <v>Alto-Sem conta</v>
      </c>
    </row>
    <row r="866" spans="1:10" x14ac:dyDescent="0.25">
      <c r="A866" s="6">
        <v>1</v>
      </c>
      <c r="B866" s="9">
        <v>25</v>
      </c>
      <c r="C866" s="25" t="s">
        <v>43</v>
      </c>
      <c r="D866" s="25" t="s">
        <v>22</v>
      </c>
      <c r="E866" s="25" t="s">
        <v>27</v>
      </c>
      <c r="F866" s="25" t="s">
        <v>20</v>
      </c>
      <c r="G866" s="25" t="s">
        <v>23</v>
      </c>
      <c r="H866" s="20">
        <v>2210</v>
      </c>
      <c r="I866" s="6">
        <v>10</v>
      </c>
      <c r="J866" s="132" t="str">
        <f>(Base!$F866&amp;"-"&amp;Base!$G866)</f>
        <v>Pouco-Sem conta</v>
      </c>
    </row>
    <row r="867" spans="1:10" x14ac:dyDescent="0.25">
      <c r="A867" s="5">
        <v>0</v>
      </c>
      <c r="B867" s="8">
        <v>20</v>
      </c>
      <c r="C867" s="24" t="s">
        <v>44</v>
      </c>
      <c r="D867" s="24" t="s">
        <v>17</v>
      </c>
      <c r="E867" s="24" t="s">
        <v>27</v>
      </c>
      <c r="F867" s="24" t="s">
        <v>25</v>
      </c>
      <c r="G867" s="24" t="s">
        <v>23</v>
      </c>
      <c r="H867" s="19">
        <v>2221</v>
      </c>
      <c r="I867" s="5">
        <v>15</v>
      </c>
      <c r="J867" s="132" t="str">
        <f>(Base!$F867&amp;"-"&amp;Base!$G867)</f>
        <v>Alto-Sem conta</v>
      </c>
    </row>
    <row r="868" spans="1:10" x14ac:dyDescent="0.25">
      <c r="A868" s="6">
        <v>0</v>
      </c>
      <c r="B868" s="9">
        <v>27</v>
      </c>
      <c r="C868" s="25" t="s">
        <v>44</v>
      </c>
      <c r="D868" s="25" t="s">
        <v>17</v>
      </c>
      <c r="E868" s="25" t="s">
        <v>18</v>
      </c>
      <c r="F868" s="25" t="s">
        <v>20</v>
      </c>
      <c r="G868" s="25" t="s">
        <v>20</v>
      </c>
      <c r="H868" s="20">
        <v>2389</v>
      </c>
      <c r="I868" s="6">
        <v>18</v>
      </c>
      <c r="J868" s="132" t="str">
        <f>(Base!$F868&amp;"-"&amp;Base!$G868)</f>
        <v>Pouco-Pouco</v>
      </c>
    </row>
    <row r="869" spans="1:10" x14ac:dyDescent="0.25">
      <c r="A869" s="5">
        <v>0</v>
      </c>
      <c r="B869" s="8">
        <v>42</v>
      </c>
      <c r="C869" s="24" t="s">
        <v>43</v>
      </c>
      <c r="D869" s="24" t="s">
        <v>17</v>
      </c>
      <c r="E869" s="24" t="s">
        <v>18</v>
      </c>
      <c r="F869" s="24" t="s">
        <v>20</v>
      </c>
      <c r="G869" s="24" t="s">
        <v>23</v>
      </c>
      <c r="H869" s="19">
        <v>3331</v>
      </c>
      <c r="I869" s="5">
        <v>12</v>
      </c>
      <c r="J869" s="132" t="str">
        <f>(Base!$F869&amp;"-"&amp;Base!$G869)</f>
        <v>Pouco-Sem conta</v>
      </c>
    </row>
    <row r="870" spans="1:10" x14ac:dyDescent="0.25">
      <c r="A870" s="6">
        <v>0</v>
      </c>
      <c r="B870" s="9">
        <v>37</v>
      </c>
      <c r="C870" s="25" t="s">
        <v>43</v>
      </c>
      <c r="D870" s="25" t="s">
        <v>17</v>
      </c>
      <c r="E870" s="25" t="s">
        <v>18</v>
      </c>
      <c r="F870" s="25" t="s">
        <v>19</v>
      </c>
      <c r="G870" s="25" t="s">
        <v>23</v>
      </c>
      <c r="H870" s="20">
        <v>7409</v>
      </c>
      <c r="I870" s="6">
        <v>36</v>
      </c>
      <c r="J870" s="132" t="str">
        <f>(Base!$F870&amp;"-"&amp;Base!$G870)</f>
        <v>Sem investimento-Sem conta</v>
      </c>
    </row>
    <row r="871" spans="1:10" x14ac:dyDescent="0.25">
      <c r="A871" s="5">
        <v>0</v>
      </c>
      <c r="B871" s="8">
        <v>24</v>
      </c>
      <c r="C871" s="24" t="s">
        <v>44</v>
      </c>
      <c r="D871" s="24" t="s">
        <v>17</v>
      </c>
      <c r="E871" s="24" t="s">
        <v>27</v>
      </c>
      <c r="F871" s="24" t="s">
        <v>20</v>
      </c>
      <c r="G871" s="24" t="s">
        <v>20</v>
      </c>
      <c r="H871" s="19">
        <v>652</v>
      </c>
      <c r="I871" s="5">
        <v>12</v>
      </c>
      <c r="J871" s="132" t="str">
        <f>(Base!$F871&amp;"-"&amp;Base!$G871)</f>
        <v>Pouco-Pouco</v>
      </c>
    </row>
    <row r="872" spans="1:10" x14ac:dyDescent="0.25">
      <c r="A872" s="6">
        <v>0</v>
      </c>
      <c r="B872" s="9">
        <v>40</v>
      </c>
      <c r="C872" s="25" t="s">
        <v>44</v>
      </c>
      <c r="D872" s="25" t="s">
        <v>17</v>
      </c>
      <c r="E872" s="25" t="s">
        <v>18</v>
      </c>
      <c r="F872" s="25" t="s">
        <v>25</v>
      </c>
      <c r="G872" s="25" t="s">
        <v>23</v>
      </c>
      <c r="H872" s="20">
        <v>7678</v>
      </c>
      <c r="I872" s="6">
        <v>36</v>
      </c>
      <c r="J872" s="132" t="str">
        <f>(Base!$F872&amp;"-"&amp;Base!$G872)</f>
        <v>Alto-Sem conta</v>
      </c>
    </row>
    <row r="873" spans="1:10" x14ac:dyDescent="0.25">
      <c r="A873" s="5">
        <v>0</v>
      </c>
      <c r="B873" s="8">
        <v>46</v>
      </c>
      <c r="C873" s="24" t="s">
        <v>43</v>
      </c>
      <c r="D873" s="24" t="s">
        <v>17</v>
      </c>
      <c r="E873" s="24" t="s">
        <v>18</v>
      </c>
      <c r="F873" s="24" t="s">
        <v>20</v>
      </c>
      <c r="G873" s="24" t="s">
        <v>25</v>
      </c>
      <c r="H873" s="19">
        <v>1343</v>
      </c>
      <c r="I873" s="5">
        <v>6</v>
      </c>
      <c r="J873" s="132" t="str">
        <f>(Base!$F873&amp;"-"&amp;Base!$G873)</f>
        <v>Pouco-Alto</v>
      </c>
    </row>
    <row r="874" spans="1:10" x14ac:dyDescent="0.25">
      <c r="A874" s="6">
        <v>0</v>
      </c>
      <c r="B874" s="9">
        <v>26</v>
      </c>
      <c r="C874" s="25" t="s">
        <v>43</v>
      </c>
      <c r="D874" s="25" t="s">
        <v>17</v>
      </c>
      <c r="E874" s="25" t="s">
        <v>18</v>
      </c>
      <c r="F874" s="25" t="s">
        <v>21</v>
      </c>
      <c r="G874" s="25" t="s">
        <v>20</v>
      </c>
      <c r="H874" s="20">
        <v>1382</v>
      </c>
      <c r="I874" s="6">
        <v>24</v>
      </c>
      <c r="J874" s="132" t="str">
        <f>(Base!$F874&amp;"-"&amp;Base!$G874)</f>
        <v>Moderado-Pouco</v>
      </c>
    </row>
    <row r="875" spans="1:10" x14ac:dyDescent="0.25">
      <c r="A875" s="5">
        <v>0</v>
      </c>
      <c r="B875" s="8">
        <v>24</v>
      </c>
      <c r="C875" s="24" t="s">
        <v>44</v>
      </c>
      <c r="D875" s="24" t="s">
        <v>17</v>
      </c>
      <c r="E875" s="24" t="s">
        <v>18</v>
      </c>
      <c r="F875" s="24" t="s">
        <v>19</v>
      </c>
      <c r="G875" s="24" t="s">
        <v>23</v>
      </c>
      <c r="H875" s="19">
        <v>874</v>
      </c>
      <c r="I875" s="5">
        <v>15</v>
      </c>
      <c r="J875" s="132" t="str">
        <f>(Base!$F875&amp;"-"&amp;Base!$G875)</f>
        <v>Sem investimento-Sem conta</v>
      </c>
    </row>
    <row r="876" spans="1:10" x14ac:dyDescent="0.25">
      <c r="A876" s="6">
        <v>0</v>
      </c>
      <c r="B876" s="9">
        <v>29</v>
      </c>
      <c r="C876" s="25" t="s">
        <v>43</v>
      </c>
      <c r="D876" s="25" t="s">
        <v>22</v>
      </c>
      <c r="E876" s="25" t="s">
        <v>18</v>
      </c>
      <c r="F876" s="25" t="s">
        <v>20</v>
      </c>
      <c r="G876" s="25" t="s">
        <v>20</v>
      </c>
      <c r="H876" s="20">
        <v>3590</v>
      </c>
      <c r="I876" s="6">
        <v>12</v>
      </c>
      <c r="J876" s="132" t="str">
        <f>(Base!$F876&amp;"-"&amp;Base!$G876)</f>
        <v>Pouco-Pouco</v>
      </c>
    </row>
    <row r="877" spans="1:10" x14ac:dyDescent="0.25">
      <c r="A877" s="5">
        <v>0</v>
      </c>
      <c r="B877" s="8">
        <v>40</v>
      </c>
      <c r="C877" s="24" t="s">
        <v>44</v>
      </c>
      <c r="D877" s="24" t="s">
        <v>17</v>
      </c>
      <c r="E877" s="24" t="s">
        <v>18</v>
      </c>
      <c r="F877" s="24" t="s">
        <v>25</v>
      </c>
      <c r="G877" s="24" t="s">
        <v>21</v>
      </c>
      <c r="H877" s="19">
        <v>1322</v>
      </c>
      <c r="I877" s="5">
        <v>11</v>
      </c>
      <c r="J877" s="132" t="str">
        <f>(Base!$F877&amp;"-"&amp;Base!$G877)</f>
        <v>Alto-Moderado</v>
      </c>
    </row>
    <row r="878" spans="1:10" x14ac:dyDescent="0.25">
      <c r="A878" s="6">
        <v>0</v>
      </c>
      <c r="B878" s="9">
        <v>36</v>
      </c>
      <c r="C878" s="25" t="s">
        <v>43</v>
      </c>
      <c r="D878" s="25" t="s">
        <v>26</v>
      </c>
      <c r="E878" s="25" t="s">
        <v>24</v>
      </c>
      <c r="F878" s="25" t="s">
        <v>20</v>
      </c>
      <c r="G878" s="25" t="s">
        <v>20</v>
      </c>
      <c r="H878" s="20">
        <v>1940</v>
      </c>
      <c r="I878" s="6">
        <v>18</v>
      </c>
      <c r="J878" s="132" t="str">
        <f>(Base!$F878&amp;"-"&amp;Base!$G878)</f>
        <v>Pouco-Pouco</v>
      </c>
    </row>
    <row r="879" spans="1:10" x14ac:dyDescent="0.25">
      <c r="A879" s="5">
        <v>0</v>
      </c>
      <c r="B879" s="8">
        <v>28</v>
      </c>
      <c r="C879" s="24" t="s">
        <v>43</v>
      </c>
      <c r="D879" s="24" t="s">
        <v>17</v>
      </c>
      <c r="E879" s="24" t="s">
        <v>18</v>
      </c>
      <c r="F879" s="24" t="s">
        <v>20</v>
      </c>
      <c r="G879" s="24" t="s">
        <v>23</v>
      </c>
      <c r="H879" s="19">
        <v>3595</v>
      </c>
      <c r="I879" s="5">
        <v>36</v>
      </c>
      <c r="J879" s="132" t="str">
        <f>(Base!$F879&amp;"-"&amp;Base!$G879)</f>
        <v>Pouco-Sem conta</v>
      </c>
    </row>
    <row r="880" spans="1:10" x14ac:dyDescent="0.25">
      <c r="A880" s="6">
        <v>1</v>
      </c>
      <c r="B880" s="9">
        <v>27</v>
      </c>
      <c r="C880" s="25" t="s">
        <v>43</v>
      </c>
      <c r="D880" s="25" t="s">
        <v>26</v>
      </c>
      <c r="E880" s="25" t="s">
        <v>24</v>
      </c>
      <c r="F880" s="25" t="s">
        <v>20</v>
      </c>
      <c r="G880" s="25" t="s">
        <v>20</v>
      </c>
      <c r="H880" s="20">
        <v>1422</v>
      </c>
      <c r="I880" s="6">
        <v>9</v>
      </c>
      <c r="J880" s="132" t="str">
        <f>(Base!$F880&amp;"-"&amp;Base!$G880)</f>
        <v>Pouco-Pouco</v>
      </c>
    </row>
    <row r="881" spans="1:10" x14ac:dyDescent="0.25">
      <c r="A881" s="5">
        <v>0</v>
      </c>
      <c r="B881" s="8">
        <v>36</v>
      </c>
      <c r="C881" s="24" t="s">
        <v>43</v>
      </c>
      <c r="D881" s="24" t="s">
        <v>17</v>
      </c>
      <c r="E881" s="24" t="s">
        <v>18</v>
      </c>
      <c r="F881" s="24" t="s">
        <v>19</v>
      </c>
      <c r="G881" s="24" t="s">
        <v>23</v>
      </c>
      <c r="H881" s="19">
        <v>6742</v>
      </c>
      <c r="I881" s="5">
        <v>30</v>
      </c>
      <c r="J881" s="132" t="str">
        <f>(Base!$F881&amp;"-"&amp;Base!$G881)</f>
        <v>Sem investimento-Sem conta</v>
      </c>
    </row>
    <row r="882" spans="1:10" x14ac:dyDescent="0.25">
      <c r="A882" s="6">
        <v>0</v>
      </c>
      <c r="B882" s="9">
        <v>38</v>
      </c>
      <c r="C882" s="25" t="s">
        <v>43</v>
      </c>
      <c r="D882" s="25" t="s">
        <v>26</v>
      </c>
      <c r="E882" s="25" t="s">
        <v>18</v>
      </c>
      <c r="F882" s="25" t="s">
        <v>20</v>
      </c>
      <c r="G882" s="25" t="s">
        <v>23</v>
      </c>
      <c r="H882" s="20">
        <v>7814</v>
      </c>
      <c r="I882" s="6">
        <v>24</v>
      </c>
      <c r="J882" s="132" t="str">
        <f>(Base!$F882&amp;"-"&amp;Base!$G882)</f>
        <v>Pouco-Sem conta</v>
      </c>
    </row>
    <row r="883" spans="1:10" x14ac:dyDescent="0.25">
      <c r="A883" s="5">
        <v>0</v>
      </c>
      <c r="B883" s="8">
        <v>48</v>
      </c>
      <c r="C883" s="24" t="s">
        <v>43</v>
      </c>
      <c r="D883" s="24" t="s">
        <v>17</v>
      </c>
      <c r="E883" s="24" t="s">
        <v>24</v>
      </c>
      <c r="F883" s="24" t="s">
        <v>19</v>
      </c>
      <c r="G883" s="24" t="s">
        <v>23</v>
      </c>
      <c r="H883" s="19">
        <v>9277</v>
      </c>
      <c r="I883" s="5">
        <v>24</v>
      </c>
      <c r="J883" s="132" t="str">
        <f>(Base!$F883&amp;"-"&amp;Base!$G883)</f>
        <v>Sem investimento-Sem conta</v>
      </c>
    </row>
    <row r="884" spans="1:10" x14ac:dyDescent="0.25">
      <c r="A884" s="6">
        <v>0</v>
      </c>
      <c r="B884" s="9">
        <v>36</v>
      </c>
      <c r="C884" s="25" t="s">
        <v>43</v>
      </c>
      <c r="D884" s="25" t="s">
        <v>17</v>
      </c>
      <c r="E884" s="25" t="s">
        <v>18</v>
      </c>
      <c r="F884" s="25" t="s">
        <v>19</v>
      </c>
      <c r="G884" s="25" t="s">
        <v>25</v>
      </c>
      <c r="H884" s="20">
        <v>2181</v>
      </c>
      <c r="I884" s="6">
        <v>30</v>
      </c>
      <c r="J884" s="132" t="str">
        <f>(Base!$F884&amp;"-"&amp;Base!$G884)</f>
        <v>Sem investimento-Alto</v>
      </c>
    </row>
    <row r="885" spans="1:10" x14ac:dyDescent="0.25">
      <c r="A885" s="5">
        <v>0</v>
      </c>
      <c r="B885" s="8">
        <v>65</v>
      </c>
      <c r="C885" s="24" t="s">
        <v>44</v>
      </c>
      <c r="D885" s="24" t="s">
        <v>26</v>
      </c>
      <c r="E885" s="24" t="s">
        <v>18</v>
      </c>
      <c r="F885" s="24" t="s">
        <v>20</v>
      </c>
      <c r="G885" s="24" t="s">
        <v>23</v>
      </c>
      <c r="H885" s="19">
        <v>1098</v>
      </c>
      <c r="I885" s="5">
        <v>18</v>
      </c>
      <c r="J885" s="132" t="str">
        <f>(Base!$F885&amp;"-"&amp;Base!$G885)</f>
        <v>Pouco-Sem conta</v>
      </c>
    </row>
    <row r="886" spans="1:10" x14ac:dyDescent="0.25">
      <c r="A886" s="6">
        <v>1</v>
      </c>
      <c r="B886" s="9">
        <v>43</v>
      </c>
      <c r="C886" s="25" t="s">
        <v>43</v>
      </c>
      <c r="D886" s="25" t="s">
        <v>17</v>
      </c>
      <c r="E886" s="25" t="s">
        <v>18</v>
      </c>
      <c r="F886" s="25" t="s">
        <v>20</v>
      </c>
      <c r="G886" s="25" t="s">
        <v>21</v>
      </c>
      <c r="H886" s="20">
        <v>4057</v>
      </c>
      <c r="I886" s="6">
        <v>24</v>
      </c>
      <c r="J886" s="132" t="str">
        <f>(Base!$F886&amp;"-"&amp;Base!$G886)</f>
        <v>Pouco-Moderado</v>
      </c>
    </row>
    <row r="887" spans="1:10" x14ac:dyDescent="0.25">
      <c r="A887" s="5">
        <v>1</v>
      </c>
      <c r="B887" s="8">
        <v>53</v>
      </c>
      <c r="C887" s="24" t="s">
        <v>44</v>
      </c>
      <c r="D887" s="24" t="s">
        <v>17</v>
      </c>
      <c r="E887" s="24" t="s">
        <v>18</v>
      </c>
      <c r="F887" s="24" t="s">
        <v>20</v>
      </c>
      <c r="G887" s="24" t="s">
        <v>20</v>
      </c>
      <c r="H887" s="19">
        <v>795</v>
      </c>
      <c r="I887" s="5">
        <v>12</v>
      </c>
      <c r="J887" s="132" t="str">
        <f>(Base!$F887&amp;"-"&amp;Base!$G887)</f>
        <v>Pouco-Pouco</v>
      </c>
    </row>
    <row r="888" spans="1:10" x14ac:dyDescent="0.25">
      <c r="A888" s="6">
        <v>0</v>
      </c>
      <c r="B888" s="9">
        <v>34</v>
      </c>
      <c r="C888" s="25" t="s">
        <v>43</v>
      </c>
      <c r="D888" s="25" t="s">
        <v>17</v>
      </c>
      <c r="E888" s="25" t="s">
        <v>18</v>
      </c>
      <c r="F888" s="25" t="s">
        <v>19</v>
      </c>
      <c r="G888" s="25" t="s">
        <v>25</v>
      </c>
      <c r="H888" s="20">
        <v>2825</v>
      </c>
      <c r="I888" s="6">
        <v>24</v>
      </c>
      <c r="J888" s="132" t="str">
        <f>(Base!$F888&amp;"-"&amp;Base!$G888)</f>
        <v>Sem investimento-Alto</v>
      </c>
    </row>
    <row r="889" spans="1:10" x14ac:dyDescent="0.25">
      <c r="A889" s="5">
        <v>1</v>
      </c>
      <c r="B889" s="8">
        <v>23</v>
      </c>
      <c r="C889" s="24" t="s">
        <v>43</v>
      </c>
      <c r="D889" s="24" t="s">
        <v>17</v>
      </c>
      <c r="E889" s="24" t="s">
        <v>18</v>
      </c>
      <c r="F889" s="24" t="s">
        <v>20</v>
      </c>
      <c r="G889" s="24" t="s">
        <v>21</v>
      </c>
      <c r="H889" s="19">
        <v>15672</v>
      </c>
      <c r="I889" s="5">
        <v>48</v>
      </c>
      <c r="J889" s="132" t="str">
        <f>(Base!$F889&amp;"-"&amp;Base!$G889)</f>
        <v>Pouco-Moderado</v>
      </c>
    </row>
    <row r="890" spans="1:10" x14ac:dyDescent="0.25">
      <c r="A890" s="6">
        <v>0</v>
      </c>
      <c r="B890" s="9">
        <v>34</v>
      </c>
      <c r="C890" s="25" t="s">
        <v>43</v>
      </c>
      <c r="D890" s="25" t="s">
        <v>26</v>
      </c>
      <c r="E890" s="25" t="s">
        <v>18</v>
      </c>
      <c r="F890" s="25" t="s">
        <v>20</v>
      </c>
      <c r="G890" s="25" t="s">
        <v>23</v>
      </c>
      <c r="H890" s="20">
        <v>6614</v>
      </c>
      <c r="I890" s="6">
        <v>36</v>
      </c>
      <c r="J890" s="132" t="str">
        <f>(Base!$F890&amp;"-"&amp;Base!$G890)</f>
        <v>Pouco-Sem conta</v>
      </c>
    </row>
    <row r="891" spans="1:10" x14ac:dyDescent="0.25">
      <c r="A891" s="5">
        <v>0</v>
      </c>
      <c r="B891" s="8">
        <v>40</v>
      </c>
      <c r="C891" s="24" t="s">
        <v>43</v>
      </c>
      <c r="D891" s="24" t="s">
        <v>17</v>
      </c>
      <c r="E891" s="24" t="s">
        <v>27</v>
      </c>
      <c r="F891" s="24" t="s">
        <v>19</v>
      </c>
      <c r="G891" s="24" t="s">
        <v>23</v>
      </c>
      <c r="H891" s="19">
        <v>7824</v>
      </c>
      <c r="I891" s="5">
        <v>28</v>
      </c>
      <c r="J891" s="132" t="str">
        <f>(Base!$F891&amp;"-"&amp;Base!$G891)</f>
        <v>Sem investimento-Sem conta</v>
      </c>
    </row>
    <row r="892" spans="1:10" x14ac:dyDescent="0.25">
      <c r="A892" s="6">
        <v>0</v>
      </c>
      <c r="B892" s="9">
        <v>43</v>
      </c>
      <c r="C892" s="25" t="s">
        <v>43</v>
      </c>
      <c r="D892" s="25" t="s">
        <v>26</v>
      </c>
      <c r="E892" s="25" t="s">
        <v>18</v>
      </c>
      <c r="F892" s="25" t="s">
        <v>20</v>
      </c>
      <c r="G892" s="25" t="s">
        <v>20</v>
      </c>
      <c r="H892" s="20">
        <v>2442</v>
      </c>
      <c r="I892" s="6">
        <v>27</v>
      </c>
      <c r="J892" s="132" t="str">
        <f>(Base!$F892&amp;"-"&amp;Base!$G892)</f>
        <v>Pouco-Pouco</v>
      </c>
    </row>
    <row r="893" spans="1:10" x14ac:dyDescent="0.25">
      <c r="A893" s="5">
        <v>0</v>
      </c>
      <c r="B893" s="8">
        <v>46</v>
      </c>
      <c r="C893" s="24" t="s">
        <v>43</v>
      </c>
      <c r="D893" s="24" t="s">
        <v>17</v>
      </c>
      <c r="E893" s="24" t="s">
        <v>18</v>
      </c>
      <c r="F893" s="24" t="s">
        <v>20</v>
      </c>
      <c r="G893" s="24" t="s">
        <v>23</v>
      </c>
      <c r="H893" s="19">
        <v>1829</v>
      </c>
      <c r="I893" s="5">
        <v>15</v>
      </c>
      <c r="J893" s="132" t="str">
        <f>(Base!$F893&amp;"-"&amp;Base!$G893)</f>
        <v>Pouco-Sem conta</v>
      </c>
    </row>
    <row r="894" spans="1:10" x14ac:dyDescent="0.25">
      <c r="A894" s="6">
        <v>0</v>
      </c>
      <c r="B894" s="9">
        <v>38</v>
      </c>
      <c r="C894" s="25" t="s">
        <v>43</v>
      </c>
      <c r="D894" s="25" t="s">
        <v>22</v>
      </c>
      <c r="E894" s="25" t="s">
        <v>18</v>
      </c>
      <c r="F894" s="25" t="s">
        <v>20</v>
      </c>
      <c r="G894" s="25" t="s">
        <v>20</v>
      </c>
      <c r="H894" s="20">
        <v>2171</v>
      </c>
      <c r="I894" s="6">
        <v>12</v>
      </c>
      <c r="J894" s="132" t="str">
        <f>(Base!$F894&amp;"-"&amp;Base!$G894)</f>
        <v>Pouco-Pouco</v>
      </c>
    </row>
    <row r="895" spans="1:10" x14ac:dyDescent="0.25">
      <c r="A895" s="5">
        <v>0</v>
      </c>
      <c r="B895" s="8">
        <v>34</v>
      </c>
      <c r="C895" s="24" t="s">
        <v>43</v>
      </c>
      <c r="D895" s="24" t="s">
        <v>17</v>
      </c>
      <c r="E895" s="24" t="s">
        <v>18</v>
      </c>
      <c r="F895" s="24" t="s">
        <v>20</v>
      </c>
      <c r="G895" s="24" t="s">
        <v>21</v>
      </c>
      <c r="H895" s="19">
        <v>5800</v>
      </c>
      <c r="I895" s="5">
        <v>36</v>
      </c>
      <c r="J895" s="132" t="str">
        <f>(Base!$F895&amp;"-"&amp;Base!$G895)</f>
        <v>Pouco-Moderado</v>
      </c>
    </row>
    <row r="896" spans="1:10" x14ac:dyDescent="0.25">
      <c r="A896" s="6">
        <v>0</v>
      </c>
      <c r="B896" s="9">
        <v>29</v>
      </c>
      <c r="C896" s="25" t="s">
        <v>43</v>
      </c>
      <c r="D896" s="25" t="s">
        <v>17</v>
      </c>
      <c r="E896" s="25" t="s">
        <v>18</v>
      </c>
      <c r="F896" s="25" t="s">
        <v>19</v>
      </c>
      <c r="G896" s="25" t="s">
        <v>23</v>
      </c>
      <c r="H896" s="20">
        <v>1169</v>
      </c>
      <c r="I896" s="6">
        <v>18</v>
      </c>
      <c r="J896" s="132" t="str">
        <f>(Base!$F896&amp;"-"&amp;Base!$G896)</f>
        <v>Sem investimento-Sem conta</v>
      </c>
    </row>
    <row r="897" spans="1:10" x14ac:dyDescent="0.25">
      <c r="A897" s="5">
        <v>0</v>
      </c>
      <c r="B897" s="8">
        <v>31</v>
      </c>
      <c r="C897" s="24" t="s">
        <v>43</v>
      </c>
      <c r="D897" s="24" t="s">
        <v>26</v>
      </c>
      <c r="E897" s="24" t="s">
        <v>18</v>
      </c>
      <c r="F897" s="24" t="s">
        <v>19</v>
      </c>
      <c r="G897" s="24" t="s">
        <v>23</v>
      </c>
      <c r="H897" s="19">
        <v>8947</v>
      </c>
      <c r="I897" s="5">
        <v>36</v>
      </c>
      <c r="J897" s="132" t="str">
        <f>(Base!$F897&amp;"-"&amp;Base!$G897)</f>
        <v>Sem investimento-Sem conta</v>
      </c>
    </row>
    <row r="898" spans="1:10" x14ac:dyDescent="0.25">
      <c r="A898" s="6">
        <v>0</v>
      </c>
      <c r="B898" s="9">
        <v>28</v>
      </c>
      <c r="C898" s="25" t="s">
        <v>44</v>
      </c>
      <c r="D898" s="25" t="s">
        <v>26</v>
      </c>
      <c r="E898" s="25" t="s">
        <v>27</v>
      </c>
      <c r="F898" s="25" t="s">
        <v>20</v>
      </c>
      <c r="G898" s="25" t="s">
        <v>20</v>
      </c>
      <c r="H898" s="20">
        <v>2606</v>
      </c>
      <c r="I898" s="6">
        <v>21</v>
      </c>
      <c r="J898" s="132" t="str">
        <f>(Base!$F898&amp;"-"&amp;Base!$G898)</f>
        <v>Pouco-Pouco</v>
      </c>
    </row>
    <row r="899" spans="1:10" x14ac:dyDescent="0.25">
      <c r="A899" s="5">
        <v>0</v>
      </c>
      <c r="B899" s="8">
        <v>35</v>
      </c>
      <c r="C899" s="24" t="s">
        <v>44</v>
      </c>
      <c r="D899" s="24" t="s">
        <v>17</v>
      </c>
      <c r="E899" s="24" t="s">
        <v>18</v>
      </c>
      <c r="F899" s="24" t="s">
        <v>25</v>
      </c>
      <c r="G899" s="24" t="s">
        <v>23</v>
      </c>
      <c r="H899" s="19">
        <v>1592</v>
      </c>
      <c r="I899" s="5">
        <v>12</v>
      </c>
      <c r="J899" s="132" t="str">
        <f>(Base!$F899&amp;"-"&amp;Base!$G899)</f>
        <v>Alto-Sem conta</v>
      </c>
    </row>
    <row r="900" spans="1:10" x14ac:dyDescent="0.25">
      <c r="A900" s="6">
        <v>0</v>
      </c>
      <c r="B900" s="9">
        <v>33</v>
      </c>
      <c r="C900" s="25" t="s">
        <v>44</v>
      </c>
      <c r="D900" s="25" t="s">
        <v>22</v>
      </c>
      <c r="E900" s="25" t="s">
        <v>27</v>
      </c>
      <c r="F900" s="25" t="s">
        <v>19</v>
      </c>
      <c r="G900" s="25" t="s">
        <v>23</v>
      </c>
      <c r="H900" s="20">
        <v>2186</v>
      </c>
      <c r="I900" s="6">
        <v>15</v>
      </c>
      <c r="J900" s="132" t="str">
        <f>(Base!$F900&amp;"-"&amp;Base!$G900)</f>
        <v>Sem investimento-Sem conta</v>
      </c>
    </row>
    <row r="901" spans="1:10" x14ac:dyDescent="0.25">
      <c r="A901" s="5">
        <v>1</v>
      </c>
      <c r="B901" s="8">
        <v>42</v>
      </c>
      <c r="C901" s="24" t="s">
        <v>43</v>
      </c>
      <c r="D901" s="24" t="s">
        <v>17</v>
      </c>
      <c r="E901" s="24" t="s">
        <v>18</v>
      </c>
      <c r="F901" s="24" t="s">
        <v>20</v>
      </c>
      <c r="G901" s="24" t="s">
        <v>20</v>
      </c>
      <c r="H901" s="19">
        <v>4153</v>
      </c>
      <c r="I901" s="5">
        <v>18</v>
      </c>
      <c r="J901" s="132" t="str">
        <f>(Base!$F901&amp;"-"&amp;Base!$G901)</f>
        <v>Pouco-Pouco</v>
      </c>
    </row>
    <row r="902" spans="1:10" x14ac:dyDescent="0.25">
      <c r="A902" s="6">
        <v>1</v>
      </c>
      <c r="B902" s="9">
        <v>43</v>
      </c>
      <c r="C902" s="25" t="s">
        <v>43</v>
      </c>
      <c r="D902" s="25" t="s">
        <v>17</v>
      </c>
      <c r="E902" s="25" t="s">
        <v>27</v>
      </c>
      <c r="F902" s="25" t="s">
        <v>20</v>
      </c>
      <c r="G902" s="25" t="s">
        <v>20</v>
      </c>
      <c r="H902" s="20">
        <v>2625</v>
      </c>
      <c r="I902" s="6">
        <v>16</v>
      </c>
      <c r="J902" s="132" t="str">
        <f>(Base!$F902&amp;"-"&amp;Base!$G902)</f>
        <v>Pouco-Pouco</v>
      </c>
    </row>
    <row r="903" spans="1:10" x14ac:dyDescent="0.25">
      <c r="A903" s="5">
        <v>0</v>
      </c>
      <c r="B903" s="8">
        <v>44</v>
      </c>
      <c r="C903" s="24" t="s">
        <v>43</v>
      </c>
      <c r="D903" s="24" t="s">
        <v>17</v>
      </c>
      <c r="E903" s="24" t="s">
        <v>18</v>
      </c>
      <c r="F903" s="24" t="s">
        <v>19</v>
      </c>
      <c r="G903" s="24" t="s">
        <v>23</v>
      </c>
      <c r="H903" s="19">
        <v>3485</v>
      </c>
      <c r="I903" s="5">
        <v>20</v>
      </c>
      <c r="J903" s="132" t="str">
        <f>(Base!$F903&amp;"-"&amp;Base!$G903)</f>
        <v>Sem investimento-Sem conta</v>
      </c>
    </row>
    <row r="904" spans="1:10" x14ac:dyDescent="0.25">
      <c r="A904" s="6">
        <v>0</v>
      </c>
      <c r="B904" s="9">
        <v>42</v>
      </c>
      <c r="C904" s="25" t="s">
        <v>43</v>
      </c>
      <c r="D904" s="25" t="s">
        <v>17</v>
      </c>
      <c r="E904" s="25" t="s">
        <v>24</v>
      </c>
      <c r="F904" s="25" t="s">
        <v>19</v>
      </c>
      <c r="G904" s="25" t="s">
        <v>23</v>
      </c>
      <c r="H904" s="20">
        <v>10477</v>
      </c>
      <c r="I904" s="6">
        <v>36</v>
      </c>
      <c r="J904" s="132" t="str">
        <f>(Base!$F904&amp;"-"&amp;Base!$G904)</f>
        <v>Sem investimento-Sem conta</v>
      </c>
    </row>
    <row r="905" spans="1:10" x14ac:dyDescent="0.25">
      <c r="A905" s="5">
        <v>0</v>
      </c>
      <c r="B905" s="8">
        <v>40</v>
      </c>
      <c r="C905" s="24" t="s">
        <v>43</v>
      </c>
      <c r="D905" s="24" t="s">
        <v>17</v>
      </c>
      <c r="E905" s="24" t="s">
        <v>27</v>
      </c>
      <c r="F905" s="24" t="s">
        <v>19</v>
      </c>
      <c r="G905" s="24" t="s">
        <v>23</v>
      </c>
      <c r="H905" s="19">
        <v>1386</v>
      </c>
      <c r="I905" s="5">
        <v>15</v>
      </c>
      <c r="J905" s="132" t="str">
        <f>(Base!$F905&amp;"-"&amp;Base!$G905)</f>
        <v>Sem investimento-Sem conta</v>
      </c>
    </row>
    <row r="906" spans="1:10" x14ac:dyDescent="0.25">
      <c r="A906" s="6">
        <v>0</v>
      </c>
      <c r="B906" s="9">
        <v>36</v>
      </c>
      <c r="C906" s="25" t="s">
        <v>43</v>
      </c>
      <c r="D906" s="25" t="s">
        <v>26</v>
      </c>
      <c r="E906" s="25" t="s">
        <v>18</v>
      </c>
      <c r="F906" s="25" t="s">
        <v>20</v>
      </c>
      <c r="G906" s="25" t="s">
        <v>23</v>
      </c>
      <c r="H906" s="20">
        <v>1278</v>
      </c>
      <c r="I906" s="6">
        <v>24</v>
      </c>
      <c r="J906" s="132" t="str">
        <f>(Base!$F906&amp;"-"&amp;Base!$G906)</f>
        <v>Pouco-Sem conta</v>
      </c>
    </row>
    <row r="907" spans="1:10" x14ac:dyDescent="0.25">
      <c r="A907" s="5">
        <v>0</v>
      </c>
      <c r="B907" s="8">
        <v>20</v>
      </c>
      <c r="C907" s="24" t="s">
        <v>43</v>
      </c>
      <c r="D907" s="24" t="s">
        <v>26</v>
      </c>
      <c r="E907" s="24" t="s">
        <v>27</v>
      </c>
      <c r="F907" s="24" t="s">
        <v>20</v>
      </c>
      <c r="G907" s="24" t="s">
        <v>20</v>
      </c>
      <c r="H907" s="19">
        <v>1107</v>
      </c>
      <c r="I907" s="5">
        <v>12</v>
      </c>
      <c r="J907" s="132" t="str">
        <f>(Base!$F907&amp;"-"&amp;Base!$G907)</f>
        <v>Pouco-Pouco</v>
      </c>
    </row>
    <row r="908" spans="1:10" x14ac:dyDescent="0.25">
      <c r="A908" s="6">
        <v>0</v>
      </c>
      <c r="B908" s="9">
        <v>24</v>
      </c>
      <c r="C908" s="25" t="s">
        <v>43</v>
      </c>
      <c r="D908" s="25" t="s">
        <v>22</v>
      </c>
      <c r="E908" s="25" t="s">
        <v>18</v>
      </c>
      <c r="F908" s="25" t="s">
        <v>19</v>
      </c>
      <c r="G908" s="25" t="s">
        <v>20</v>
      </c>
      <c r="H908" s="20">
        <v>3763</v>
      </c>
      <c r="I908" s="6">
        <v>21</v>
      </c>
      <c r="J908" s="132" t="str">
        <f>(Base!$F908&amp;"-"&amp;Base!$G908)</f>
        <v>Sem investimento-Pouco</v>
      </c>
    </row>
    <row r="909" spans="1:10" x14ac:dyDescent="0.25">
      <c r="A909" s="5">
        <v>0</v>
      </c>
      <c r="B909" s="8">
        <v>27</v>
      </c>
      <c r="C909" s="24" t="s">
        <v>43</v>
      </c>
      <c r="D909" s="24" t="s">
        <v>17</v>
      </c>
      <c r="E909" s="24" t="s">
        <v>18</v>
      </c>
      <c r="F909" s="24" t="s">
        <v>19</v>
      </c>
      <c r="G909" s="24" t="s">
        <v>25</v>
      </c>
      <c r="H909" s="19">
        <v>3711</v>
      </c>
      <c r="I909" s="5">
        <v>36</v>
      </c>
      <c r="J909" s="132" t="str">
        <f>(Base!$F909&amp;"-"&amp;Base!$G909)</f>
        <v>Sem investimento-Alto</v>
      </c>
    </row>
    <row r="910" spans="1:10" x14ac:dyDescent="0.25">
      <c r="A910" s="6">
        <v>0</v>
      </c>
      <c r="B910" s="9">
        <v>46</v>
      </c>
      <c r="C910" s="25" t="s">
        <v>44</v>
      </c>
      <c r="D910" s="25" t="s">
        <v>22</v>
      </c>
      <c r="E910" s="25" t="s">
        <v>18</v>
      </c>
      <c r="F910" s="25" t="s">
        <v>20</v>
      </c>
      <c r="G910" s="25" t="s">
        <v>23</v>
      </c>
      <c r="H910" s="20">
        <v>3594</v>
      </c>
      <c r="I910" s="6">
        <v>15</v>
      </c>
      <c r="J910" s="132" t="str">
        <f>(Base!$F910&amp;"-"&amp;Base!$G910)</f>
        <v>Pouco-Sem conta</v>
      </c>
    </row>
    <row r="911" spans="1:10" x14ac:dyDescent="0.25">
      <c r="A911" s="5">
        <v>0</v>
      </c>
      <c r="B911" s="8">
        <v>33</v>
      </c>
      <c r="C911" s="24" t="s">
        <v>44</v>
      </c>
      <c r="D911" s="24" t="s">
        <v>22</v>
      </c>
      <c r="E911" s="24" t="s">
        <v>18</v>
      </c>
      <c r="F911" s="24" t="s">
        <v>19</v>
      </c>
      <c r="G911" s="24" t="s">
        <v>25</v>
      </c>
      <c r="H911" s="19">
        <v>3195</v>
      </c>
      <c r="I911" s="5">
        <v>9</v>
      </c>
      <c r="J911" s="132" t="str">
        <f>(Base!$F911&amp;"-"&amp;Base!$G911)</f>
        <v>Sem investimento-Alto</v>
      </c>
    </row>
    <row r="912" spans="1:10" x14ac:dyDescent="0.25">
      <c r="A912" s="6">
        <v>0</v>
      </c>
      <c r="B912" s="9">
        <v>34</v>
      </c>
      <c r="C912" s="25" t="s">
        <v>44</v>
      </c>
      <c r="D912" s="25" t="s">
        <v>17</v>
      </c>
      <c r="E912" s="25" t="s">
        <v>18</v>
      </c>
      <c r="F912" s="25" t="s">
        <v>20</v>
      </c>
      <c r="G912" s="25" t="s">
        <v>23</v>
      </c>
      <c r="H912" s="20">
        <v>4454</v>
      </c>
      <c r="I912" s="6">
        <v>36</v>
      </c>
      <c r="J912" s="132" t="str">
        <f>(Base!$F912&amp;"-"&amp;Base!$G912)</f>
        <v>Pouco-Sem conta</v>
      </c>
    </row>
    <row r="913" spans="1:10" x14ac:dyDescent="0.25">
      <c r="A913" s="5">
        <v>1</v>
      </c>
      <c r="B913" s="8">
        <v>25</v>
      </c>
      <c r="C913" s="24" t="s">
        <v>44</v>
      </c>
      <c r="D913" s="24" t="s">
        <v>22</v>
      </c>
      <c r="E913" s="24" t="s">
        <v>18</v>
      </c>
      <c r="F913" s="24" t="s">
        <v>20</v>
      </c>
      <c r="G913" s="24" t="s">
        <v>21</v>
      </c>
      <c r="H913" s="19">
        <v>4736</v>
      </c>
      <c r="I913" s="5">
        <v>24</v>
      </c>
      <c r="J913" s="132" t="str">
        <f>(Base!$F913&amp;"-"&amp;Base!$G913)</f>
        <v>Pouco-Moderado</v>
      </c>
    </row>
    <row r="914" spans="1:10" x14ac:dyDescent="0.25">
      <c r="A914" s="6">
        <v>0</v>
      </c>
      <c r="B914" s="9">
        <v>25</v>
      </c>
      <c r="C914" s="25" t="s">
        <v>44</v>
      </c>
      <c r="D914" s="25" t="s">
        <v>17</v>
      </c>
      <c r="E914" s="25" t="s">
        <v>18</v>
      </c>
      <c r="F914" s="25" t="s">
        <v>19</v>
      </c>
      <c r="G914" s="25" t="s">
        <v>25</v>
      </c>
      <c r="H914" s="20">
        <v>2991</v>
      </c>
      <c r="I914" s="6">
        <v>30</v>
      </c>
      <c r="J914" s="132" t="str">
        <f>(Base!$F914&amp;"-"&amp;Base!$G914)</f>
        <v>Sem investimento-Alto</v>
      </c>
    </row>
    <row r="915" spans="1:10" x14ac:dyDescent="0.25">
      <c r="A915" s="5">
        <v>0</v>
      </c>
      <c r="B915" s="8">
        <v>28</v>
      </c>
      <c r="C915" s="24" t="s">
        <v>43</v>
      </c>
      <c r="D915" s="24" t="s">
        <v>17</v>
      </c>
      <c r="E915" s="24" t="s">
        <v>18</v>
      </c>
      <c r="F915" s="24" t="s">
        <v>25</v>
      </c>
      <c r="G915" s="24" t="s">
        <v>23</v>
      </c>
      <c r="H915" s="19">
        <v>2142</v>
      </c>
      <c r="I915" s="5">
        <v>11</v>
      </c>
      <c r="J915" s="132" t="str">
        <f>(Base!$F915&amp;"-"&amp;Base!$G915)</f>
        <v>Alto-Sem conta</v>
      </c>
    </row>
    <row r="916" spans="1:10" x14ac:dyDescent="0.25">
      <c r="A916" s="6">
        <v>1</v>
      </c>
      <c r="B916" s="9">
        <v>31</v>
      </c>
      <c r="C916" s="25" t="s">
        <v>43</v>
      </c>
      <c r="D916" s="25" t="s">
        <v>17</v>
      </c>
      <c r="E916" s="25" t="s">
        <v>27</v>
      </c>
      <c r="F916" s="25" t="s">
        <v>20</v>
      </c>
      <c r="G916" s="25" t="s">
        <v>20</v>
      </c>
      <c r="H916" s="20">
        <v>3161</v>
      </c>
      <c r="I916" s="6">
        <v>24</v>
      </c>
      <c r="J916" s="132" t="str">
        <f>(Base!$F916&amp;"-"&amp;Base!$G916)</f>
        <v>Pouco-Pouco</v>
      </c>
    </row>
    <row r="917" spans="1:10" x14ac:dyDescent="0.25">
      <c r="A917" s="5">
        <v>1</v>
      </c>
      <c r="B917" s="8">
        <v>32</v>
      </c>
      <c r="C917" s="24" t="s">
        <v>44</v>
      </c>
      <c r="D917" s="24" t="s">
        <v>26</v>
      </c>
      <c r="E917" s="24" t="s">
        <v>18</v>
      </c>
      <c r="F917" s="24" t="s">
        <v>20</v>
      </c>
      <c r="G917" s="24" t="s">
        <v>21</v>
      </c>
      <c r="H917" s="19">
        <v>18424</v>
      </c>
      <c r="I917" s="5">
        <v>48</v>
      </c>
      <c r="J917" s="132" t="str">
        <f>(Base!$F917&amp;"-"&amp;Base!$G917)</f>
        <v>Pouco-Moderado</v>
      </c>
    </row>
    <row r="918" spans="1:10" x14ac:dyDescent="0.25">
      <c r="A918" s="6">
        <v>0</v>
      </c>
      <c r="B918" s="9">
        <v>32</v>
      </c>
      <c r="C918" s="25" t="s">
        <v>43</v>
      </c>
      <c r="D918" s="25" t="s">
        <v>17</v>
      </c>
      <c r="E918" s="25" t="s">
        <v>18</v>
      </c>
      <c r="F918" s="25" t="s">
        <v>21</v>
      </c>
      <c r="G918" s="25" t="s">
        <v>23</v>
      </c>
      <c r="H918" s="20">
        <v>2848</v>
      </c>
      <c r="I918" s="6">
        <v>10</v>
      </c>
      <c r="J918" s="132" t="str">
        <f>(Base!$F918&amp;"-"&amp;Base!$G918)</f>
        <v>Moderado-Sem conta</v>
      </c>
    </row>
    <row r="919" spans="1:10" x14ac:dyDescent="0.25">
      <c r="A919" s="5">
        <v>1</v>
      </c>
      <c r="B919" s="8">
        <v>68</v>
      </c>
      <c r="C919" s="24" t="s">
        <v>43</v>
      </c>
      <c r="D919" s="24" t="s">
        <v>26</v>
      </c>
      <c r="E919" s="24" t="s">
        <v>18</v>
      </c>
      <c r="F919" s="24" t="s">
        <v>20</v>
      </c>
      <c r="G919" s="24" t="s">
        <v>20</v>
      </c>
      <c r="H919" s="19">
        <v>14896</v>
      </c>
      <c r="I919" s="5">
        <v>6</v>
      </c>
      <c r="J919" s="132" t="str">
        <f>(Base!$F919&amp;"-"&amp;Base!$G919)</f>
        <v>Pouco-Pouco</v>
      </c>
    </row>
    <row r="920" spans="1:10" x14ac:dyDescent="0.25">
      <c r="A920" s="6">
        <v>1</v>
      </c>
      <c r="B920" s="9">
        <v>33</v>
      </c>
      <c r="C920" s="25" t="s">
        <v>43</v>
      </c>
      <c r="D920" s="25" t="s">
        <v>17</v>
      </c>
      <c r="E920" s="25" t="s">
        <v>18</v>
      </c>
      <c r="F920" s="25" t="s">
        <v>21</v>
      </c>
      <c r="G920" s="25" t="s">
        <v>20</v>
      </c>
      <c r="H920" s="20">
        <v>2359</v>
      </c>
      <c r="I920" s="6">
        <v>24</v>
      </c>
      <c r="J920" s="132" t="str">
        <f>(Base!$F920&amp;"-"&amp;Base!$G920)</f>
        <v>Moderado-Pouco</v>
      </c>
    </row>
    <row r="921" spans="1:10" x14ac:dyDescent="0.25">
      <c r="A921" s="5">
        <v>1</v>
      </c>
      <c r="B921" s="8">
        <v>39</v>
      </c>
      <c r="C921" s="24" t="s">
        <v>43</v>
      </c>
      <c r="D921" s="24" t="s">
        <v>26</v>
      </c>
      <c r="E921" s="24" t="s">
        <v>27</v>
      </c>
      <c r="F921" s="24" t="s">
        <v>20</v>
      </c>
      <c r="G921" s="24" t="s">
        <v>20</v>
      </c>
      <c r="H921" s="19">
        <v>3345</v>
      </c>
      <c r="I921" s="5">
        <v>24</v>
      </c>
      <c r="J921" s="132" t="str">
        <f>(Base!$F921&amp;"-"&amp;Base!$G921)</f>
        <v>Pouco-Pouco</v>
      </c>
    </row>
    <row r="922" spans="1:10" x14ac:dyDescent="0.25">
      <c r="A922" s="6">
        <v>0</v>
      </c>
      <c r="B922" s="9">
        <v>28</v>
      </c>
      <c r="C922" s="25" t="s">
        <v>44</v>
      </c>
      <c r="D922" s="25" t="s">
        <v>17</v>
      </c>
      <c r="E922" s="25" t="s">
        <v>18</v>
      </c>
      <c r="F922" s="25" t="s">
        <v>20</v>
      </c>
      <c r="G922" s="25" t="s">
        <v>23</v>
      </c>
      <c r="H922" s="20">
        <v>1817</v>
      </c>
      <c r="I922" s="6">
        <v>18</v>
      </c>
      <c r="J922" s="132" t="str">
        <f>(Base!$F922&amp;"-"&amp;Base!$G922)</f>
        <v>Pouco-Sem conta</v>
      </c>
    </row>
    <row r="923" spans="1:10" x14ac:dyDescent="0.25">
      <c r="A923" s="5">
        <v>0</v>
      </c>
      <c r="B923" s="8">
        <v>37</v>
      </c>
      <c r="C923" s="24" t="s">
        <v>43</v>
      </c>
      <c r="D923" s="24" t="s">
        <v>26</v>
      </c>
      <c r="E923" s="24" t="s">
        <v>18</v>
      </c>
      <c r="F923" s="24" t="s">
        <v>25</v>
      </c>
      <c r="G923" s="24" t="s">
        <v>23</v>
      </c>
      <c r="H923" s="19">
        <v>12749</v>
      </c>
      <c r="I923" s="5">
        <v>48</v>
      </c>
      <c r="J923" s="132" t="str">
        <f>(Base!$F923&amp;"-"&amp;Base!$G923)</f>
        <v>Alto-Sem conta</v>
      </c>
    </row>
    <row r="924" spans="1:10" x14ac:dyDescent="0.25">
      <c r="A924" s="6">
        <v>1</v>
      </c>
      <c r="B924" s="9">
        <v>22</v>
      </c>
      <c r="C924" s="25" t="s">
        <v>44</v>
      </c>
      <c r="D924" s="25" t="s">
        <v>17</v>
      </c>
      <c r="E924" s="25" t="s">
        <v>27</v>
      </c>
      <c r="F924" s="25" t="s">
        <v>20</v>
      </c>
      <c r="G924" s="25" t="s">
        <v>20</v>
      </c>
      <c r="H924" s="20">
        <v>1366</v>
      </c>
      <c r="I924" s="6">
        <v>9</v>
      </c>
      <c r="J924" s="132" t="str">
        <f>(Base!$F924&amp;"-"&amp;Base!$G924)</f>
        <v>Pouco-Pouco</v>
      </c>
    </row>
    <row r="925" spans="1:10" x14ac:dyDescent="0.25">
      <c r="A925" s="5">
        <v>0</v>
      </c>
      <c r="B925" s="8">
        <v>30</v>
      </c>
      <c r="C925" s="24" t="s">
        <v>43</v>
      </c>
      <c r="D925" s="24" t="s">
        <v>17</v>
      </c>
      <c r="E925" s="24" t="s">
        <v>27</v>
      </c>
      <c r="F925" s="24" t="s">
        <v>20</v>
      </c>
      <c r="G925" s="24" t="s">
        <v>21</v>
      </c>
      <c r="H925" s="19">
        <v>2002</v>
      </c>
      <c r="I925" s="5">
        <v>12</v>
      </c>
      <c r="J925" s="132" t="str">
        <f>(Base!$F925&amp;"-"&amp;Base!$G925)</f>
        <v>Pouco-Moderado</v>
      </c>
    </row>
    <row r="926" spans="1:10" x14ac:dyDescent="0.25">
      <c r="A926" s="6">
        <v>1</v>
      </c>
      <c r="B926" s="9">
        <v>55</v>
      </c>
      <c r="C926" s="25" t="s">
        <v>43</v>
      </c>
      <c r="D926" s="25" t="s">
        <v>17</v>
      </c>
      <c r="E926" s="25" t="s">
        <v>18</v>
      </c>
      <c r="F926" s="25" t="s">
        <v>20</v>
      </c>
      <c r="G926" s="25" t="s">
        <v>20</v>
      </c>
      <c r="H926" s="20">
        <v>6872</v>
      </c>
      <c r="I926" s="6">
        <v>24</v>
      </c>
      <c r="J926" s="132" t="str">
        <f>(Base!$F926&amp;"-"&amp;Base!$G926)</f>
        <v>Pouco-Pouco</v>
      </c>
    </row>
    <row r="927" spans="1:10" x14ac:dyDescent="0.25">
      <c r="A927" s="5">
        <v>1</v>
      </c>
      <c r="B927" s="8">
        <v>46</v>
      </c>
      <c r="C927" s="24" t="s">
        <v>43</v>
      </c>
      <c r="D927" s="24" t="s">
        <v>17</v>
      </c>
      <c r="E927" s="24" t="s">
        <v>18</v>
      </c>
      <c r="F927" s="24" t="s">
        <v>20</v>
      </c>
      <c r="G927" s="24" t="s">
        <v>20</v>
      </c>
      <c r="H927" s="19">
        <v>697</v>
      </c>
      <c r="I927" s="5">
        <v>12</v>
      </c>
      <c r="J927" s="132" t="str">
        <f>(Base!$F927&amp;"-"&amp;Base!$G927)</f>
        <v>Pouco-Pouco</v>
      </c>
    </row>
    <row r="928" spans="1:10" x14ac:dyDescent="0.25">
      <c r="A928" s="6">
        <v>0</v>
      </c>
      <c r="B928" s="9">
        <v>21</v>
      </c>
      <c r="C928" s="25" t="s">
        <v>44</v>
      </c>
      <c r="D928" s="25" t="s">
        <v>17</v>
      </c>
      <c r="E928" s="25" t="s">
        <v>27</v>
      </c>
      <c r="F928" s="25" t="s">
        <v>20</v>
      </c>
      <c r="G928" s="25" t="s">
        <v>20</v>
      </c>
      <c r="H928" s="20">
        <v>1049</v>
      </c>
      <c r="I928" s="6">
        <v>18</v>
      </c>
      <c r="J928" s="132" t="str">
        <f>(Base!$F928&amp;"-"&amp;Base!$G928)</f>
        <v>Pouco-Pouco</v>
      </c>
    </row>
    <row r="929" spans="1:10" x14ac:dyDescent="0.25">
      <c r="A929" s="5">
        <v>1</v>
      </c>
      <c r="B929" s="8">
        <v>39</v>
      </c>
      <c r="C929" s="24" t="s">
        <v>43</v>
      </c>
      <c r="D929" s="24" t="s">
        <v>17</v>
      </c>
      <c r="E929" s="24" t="s">
        <v>24</v>
      </c>
      <c r="F929" s="24" t="s">
        <v>20</v>
      </c>
      <c r="G929" s="24" t="s">
        <v>20</v>
      </c>
      <c r="H929" s="19">
        <v>10297</v>
      </c>
      <c r="I929" s="5">
        <v>48</v>
      </c>
      <c r="J929" s="132" t="str">
        <f>(Base!$F929&amp;"-"&amp;Base!$G929)</f>
        <v>Pouco-Pouco</v>
      </c>
    </row>
    <row r="930" spans="1:10" x14ac:dyDescent="0.25">
      <c r="A930" s="6">
        <v>0</v>
      </c>
      <c r="B930" s="9">
        <v>58</v>
      </c>
      <c r="C930" s="25" t="s">
        <v>43</v>
      </c>
      <c r="D930" s="25" t="s">
        <v>17</v>
      </c>
      <c r="E930" s="25" t="s">
        <v>18</v>
      </c>
      <c r="F930" s="25" t="s">
        <v>19</v>
      </c>
      <c r="G930" s="25" t="s">
        <v>23</v>
      </c>
      <c r="H930" s="20">
        <v>1867</v>
      </c>
      <c r="I930" s="6">
        <v>30</v>
      </c>
      <c r="J930" s="132" t="str">
        <f>(Base!$F930&amp;"-"&amp;Base!$G930)</f>
        <v>Sem investimento-Sem conta</v>
      </c>
    </row>
    <row r="931" spans="1:10" x14ac:dyDescent="0.25">
      <c r="A931" s="5">
        <v>0</v>
      </c>
      <c r="B931" s="8">
        <v>43</v>
      </c>
      <c r="C931" s="24" t="s">
        <v>43</v>
      </c>
      <c r="D931" s="24" t="s">
        <v>22</v>
      </c>
      <c r="E931" s="24" t="s">
        <v>18</v>
      </c>
      <c r="F931" s="24" t="s">
        <v>20</v>
      </c>
      <c r="G931" s="24" t="s">
        <v>20</v>
      </c>
      <c r="H931" s="19">
        <v>1344</v>
      </c>
      <c r="I931" s="5">
        <v>12</v>
      </c>
      <c r="J931" s="132" t="str">
        <f>(Base!$F931&amp;"-"&amp;Base!$G931)</f>
        <v>Pouco-Pouco</v>
      </c>
    </row>
    <row r="932" spans="1:10" x14ac:dyDescent="0.25">
      <c r="A932" s="6">
        <v>0</v>
      </c>
      <c r="B932" s="9">
        <v>24</v>
      </c>
      <c r="C932" s="25" t="s">
        <v>43</v>
      </c>
      <c r="D932" s="25" t="s">
        <v>22</v>
      </c>
      <c r="E932" s="25" t="s">
        <v>18</v>
      </c>
      <c r="F932" s="25" t="s">
        <v>20</v>
      </c>
      <c r="G932" s="25" t="s">
        <v>20</v>
      </c>
      <c r="H932" s="20">
        <v>1747</v>
      </c>
      <c r="I932" s="6">
        <v>24</v>
      </c>
      <c r="J932" s="132" t="str">
        <f>(Base!$F932&amp;"-"&amp;Base!$G932)</f>
        <v>Pouco-Pouco</v>
      </c>
    </row>
    <row r="933" spans="1:10" x14ac:dyDescent="0.25">
      <c r="A933" s="5">
        <v>1</v>
      </c>
      <c r="B933" s="8">
        <v>22</v>
      </c>
      <c r="C933" s="24" t="s">
        <v>44</v>
      </c>
      <c r="D933" s="24" t="s">
        <v>17</v>
      </c>
      <c r="E933" s="24" t="s">
        <v>18</v>
      </c>
      <c r="F933" s="24" t="s">
        <v>20</v>
      </c>
      <c r="G933" s="24" t="s">
        <v>21</v>
      </c>
      <c r="H933" s="19">
        <v>1670</v>
      </c>
      <c r="I933" s="5">
        <v>9</v>
      </c>
      <c r="J933" s="132" t="str">
        <f>(Base!$F933&amp;"-"&amp;Base!$G933)</f>
        <v>Pouco-Moderado</v>
      </c>
    </row>
    <row r="934" spans="1:10" x14ac:dyDescent="0.25">
      <c r="A934" s="6">
        <v>0</v>
      </c>
      <c r="B934" s="9">
        <v>30</v>
      </c>
      <c r="C934" s="25" t="s">
        <v>43</v>
      </c>
      <c r="D934" s="25" t="s">
        <v>17</v>
      </c>
      <c r="E934" s="25" t="s">
        <v>18</v>
      </c>
      <c r="F934" s="25" t="s">
        <v>20</v>
      </c>
      <c r="G934" s="25" t="s">
        <v>23</v>
      </c>
      <c r="H934" s="20">
        <v>1224</v>
      </c>
      <c r="I934" s="6">
        <v>9</v>
      </c>
      <c r="J934" s="132" t="str">
        <f>(Base!$F934&amp;"-"&amp;Base!$G934)</f>
        <v>Pouco-Sem conta</v>
      </c>
    </row>
    <row r="935" spans="1:10" x14ac:dyDescent="0.25">
      <c r="A935" s="5">
        <v>0</v>
      </c>
      <c r="B935" s="8">
        <v>42</v>
      </c>
      <c r="C935" s="24" t="s">
        <v>43</v>
      </c>
      <c r="D935" s="24" t="s">
        <v>17</v>
      </c>
      <c r="E935" s="24" t="s">
        <v>18</v>
      </c>
      <c r="F935" s="24" t="s">
        <v>25</v>
      </c>
      <c r="G935" s="24" t="s">
        <v>23</v>
      </c>
      <c r="H935" s="19">
        <v>522</v>
      </c>
      <c r="I935" s="5">
        <v>12</v>
      </c>
      <c r="J935" s="132" t="str">
        <f>(Base!$F935&amp;"-"&amp;Base!$G935)</f>
        <v>Alto-Sem conta</v>
      </c>
    </row>
    <row r="936" spans="1:10" x14ac:dyDescent="0.25">
      <c r="A936" s="6">
        <v>0</v>
      </c>
      <c r="B936" s="9">
        <v>23</v>
      </c>
      <c r="C936" s="25" t="s">
        <v>44</v>
      </c>
      <c r="D936" s="25" t="s">
        <v>17</v>
      </c>
      <c r="E936" s="25" t="s">
        <v>18</v>
      </c>
      <c r="F936" s="25" t="s">
        <v>20</v>
      </c>
      <c r="G936" s="25" t="s">
        <v>20</v>
      </c>
      <c r="H936" s="20">
        <v>1498</v>
      </c>
      <c r="I936" s="6">
        <v>12</v>
      </c>
      <c r="J936" s="132" t="str">
        <f>(Base!$F936&amp;"-"&amp;Base!$G936)</f>
        <v>Pouco-Pouco</v>
      </c>
    </row>
    <row r="937" spans="1:10" x14ac:dyDescent="0.25">
      <c r="A937" s="5">
        <v>1</v>
      </c>
      <c r="B937" s="8">
        <v>30</v>
      </c>
      <c r="C937" s="24" t="s">
        <v>43</v>
      </c>
      <c r="D937" s="24" t="s">
        <v>26</v>
      </c>
      <c r="E937" s="24" t="s">
        <v>18</v>
      </c>
      <c r="F937" s="24" t="s">
        <v>21</v>
      </c>
      <c r="G937" s="24" t="s">
        <v>21</v>
      </c>
      <c r="H937" s="19">
        <v>1919</v>
      </c>
      <c r="I937" s="5">
        <v>30</v>
      </c>
      <c r="J937" s="132" t="str">
        <f>(Base!$F937&amp;"-"&amp;Base!$G937)</f>
        <v>Moderado-Moderado</v>
      </c>
    </row>
    <row r="938" spans="1:10" x14ac:dyDescent="0.25">
      <c r="A938" s="6">
        <v>1</v>
      </c>
      <c r="B938" s="9">
        <v>28</v>
      </c>
      <c r="C938" s="25" t="s">
        <v>44</v>
      </c>
      <c r="D938" s="25" t="s">
        <v>22</v>
      </c>
      <c r="E938" s="25" t="s">
        <v>18</v>
      </c>
      <c r="F938" s="25" t="s">
        <v>20</v>
      </c>
      <c r="G938" s="25" t="s">
        <v>25</v>
      </c>
      <c r="H938" s="20">
        <v>745</v>
      </c>
      <c r="I938" s="6">
        <v>9</v>
      </c>
      <c r="J938" s="132" t="str">
        <f>(Base!$F938&amp;"-"&amp;Base!$G938)</f>
        <v>Pouco-Alto</v>
      </c>
    </row>
    <row r="939" spans="1:10" x14ac:dyDescent="0.25">
      <c r="A939" s="5">
        <v>0</v>
      </c>
      <c r="B939" s="8">
        <v>30</v>
      </c>
      <c r="C939" s="24" t="s">
        <v>43</v>
      </c>
      <c r="D939" s="24" t="s">
        <v>26</v>
      </c>
      <c r="E939" s="24" t="s">
        <v>27</v>
      </c>
      <c r="F939" s="24" t="s">
        <v>20</v>
      </c>
      <c r="G939" s="24" t="s">
        <v>21</v>
      </c>
      <c r="H939" s="19">
        <v>2063</v>
      </c>
      <c r="I939" s="5">
        <v>6</v>
      </c>
      <c r="J939" s="132" t="str">
        <f>(Base!$F939&amp;"-"&amp;Base!$G939)</f>
        <v>Pouco-Moderado</v>
      </c>
    </row>
    <row r="940" spans="1:10" x14ac:dyDescent="0.25">
      <c r="A940" s="6">
        <v>1</v>
      </c>
      <c r="B940" s="9">
        <v>42</v>
      </c>
      <c r="C940" s="25" t="s">
        <v>43</v>
      </c>
      <c r="D940" s="25" t="s">
        <v>17</v>
      </c>
      <c r="E940" s="25" t="s">
        <v>24</v>
      </c>
      <c r="F940" s="25" t="s">
        <v>20</v>
      </c>
      <c r="G940" s="25" t="s">
        <v>21</v>
      </c>
      <c r="H940" s="20">
        <v>6288</v>
      </c>
      <c r="I940" s="6">
        <v>60</v>
      </c>
      <c r="J940" s="132" t="str">
        <f>(Base!$F940&amp;"-"&amp;Base!$G940)</f>
        <v>Pouco-Moderado</v>
      </c>
    </row>
    <row r="941" spans="1:10" x14ac:dyDescent="0.25">
      <c r="A941" s="5">
        <v>0</v>
      </c>
      <c r="B941" s="8">
        <v>46</v>
      </c>
      <c r="C941" s="24" t="s">
        <v>43</v>
      </c>
      <c r="D941" s="24" t="s">
        <v>26</v>
      </c>
      <c r="E941" s="24" t="s">
        <v>18</v>
      </c>
      <c r="F941" s="24" t="s">
        <v>19</v>
      </c>
      <c r="G941" s="24" t="s">
        <v>23</v>
      </c>
      <c r="H941" s="19">
        <v>6842</v>
      </c>
      <c r="I941" s="5">
        <v>24</v>
      </c>
      <c r="J941" s="132" t="str">
        <f>(Base!$F941&amp;"-"&amp;Base!$G941)</f>
        <v>Sem investimento-Sem conta</v>
      </c>
    </row>
    <row r="942" spans="1:10" x14ac:dyDescent="0.25">
      <c r="A942" s="6">
        <v>0</v>
      </c>
      <c r="B942" s="9">
        <v>45</v>
      </c>
      <c r="C942" s="25" t="s">
        <v>43</v>
      </c>
      <c r="D942" s="25" t="s">
        <v>26</v>
      </c>
      <c r="E942" s="25" t="s">
        <v>18</v>
      </c>
      <c r="F942" s="25" t="s">
        <v>19</v>
      </c>
      <c r="G942" s="25" t="s">
        <v>23</v>
      </c>
      <c r="H942" s="20">
        <v>3527</v>
      </c>
      <c r="I942" s="6">
        <v>12</v>
      </c>
      <c r="J942" s="132" t="str">
        <f>(Base!$F942&amp;"-"&amp;Base!$G942)</f>
        <v>Sem investimento-Sem conta</v>
      </c>
    </row>
    <row r="943" spans="1:10" x14ac:dyDescent="0.25">
      <c r="A943" s="5">
        <v>0</v>
      </c>
      <c r="B943" s="8">
        <v>31</v>
      </c>
      <c r="C943" s="24" t="s">
        <v>43</v>
      </c>
      <c r="D943" s="24" t="s">
        <v>22</v>
      </c>
      <c r="E943" s="24" t="s">
        <v>18</v>
      </c>
      <c r="F943" s="24" t="s">
        <v>20</v>
      </c>
      <c r="G943" s="24" t="s">
        <v>23</v>
      </c>
      <c r="H943" s="19">
        <v>1546</v>
      </c>
      <c r="I943" s="5">
        <v>10</v>
      </c>
      <c r="J943" s="132" t="str">
        <f>(Base!$F943&amp;"-"&amp;Base!$G943)</f>
        <v>Pouco-Sem conta</v>
      </c>
    </row>
    <row r="944" spans="1:10" x14ac:dyDescent="0.25">
      <c r="A944" s="6">
        <v>0</v>
      </c>
      <c r="B944" s="9">
        <v>31</v>
      </c>
      <c r="C944" s="25" t="s">
        <v>43</v>
      </c>
      <c r="D944" s="25" t="s">
        <v>17</v>
      </c>
      <c r="E944" s="25" t="s">
        <v>18</v>
      </c>
      <c r="F944" s="25" t="s">
        <v>19</v>
      </c>
      <c r="G944" s="25" t="s">
        <v>23</v>
      </c>
      <c r="H944" s="20">
        <v>929</v>
      </c>
      <c r="I944" s="6">
        <v>24</v>
      </c>
      <c r="J944" s="132" t="str">
        <f>(Base!$F944&amp;"-"&amp;Base!$G944)</f>
        <v>Sem investimento-Sem conta</v>
      </c>
    </row>
    <row r="945" spans="1:10" x14ac:dyDescent="0.25">
      <c r="A945" s="5">
        <v>0</v>
      </c>
      <c r="B945" s="8">
        <v>42</v>
      </c>
      <c r="C945" s="24" t="s">
        <v>43</v>
      </c>
      <c r="D945" s="24" t="s">
        <v>22</v>
      </c>
      <c r="E945" s="24" t="s">
        <v>18</v>
      </c>
      <c r="F945" s="24" t="s">
        <v>20</v>
      </c>
      <c r="G945" s="24" t="s">
        <v>23</v>
      </c>
      <c r="H945" s="19">
        <v>1455</v>
      </c>
      <c r="I945" s="5">
        <v>4</v>
      </c>
      <c r="J945" s="132" t="str">
        <f>(Base!$F945&amp;"-"&amp;Base!$G945)</f>
        <v>Pouco-Sem conta</v>
      </c>
    </row>
    <row r="946" spans="1:10" x14ac:dyDescent="0.25">
      <c r="A946" s="6">
        <v>0</v>
      </c>
      <c r="B946" s="9">
        <v>46</v>
      </c>
      <c r="C946" s="25" t="s">
        <v>44</v>
      </c>
      <c r="D946" s="25" t="s">
        <v>17</v>
      </c>
      <c r="E946" s="25" t="s">
        <v>27</v>
      </c>
      <c r="F946" s="25" t="s">
        <v>20</v>
      </c>
      <c r="G946" s="25" t="s">
        <v>20</v>
      </c>
      <c r="H946" s="20">
        <v>1845</v>
      </c>
      <c r="I946" s="6">
        <v>15</v>
      </c>
      <c r="J946" s="132" t="str">
        <f>(Base!$F946&amp;"-"&amp;Base!$G946)</f>
        <v>Pouco-Pouco</v>
      </c>
    </row>
    <row r="947" spans="1:10" x14ac:dyDescent="0.25">
      <c r="A947" s="5">
        <v>0</v>
      </c>
      <c r="B947" s="8">
        <v>30</v>
      </c>
      <c r="C947" s="24" t="s">
        <v>44</v>
      </c>
      <c r="D947" s="24" t="s">
        <v>17</v>
      </c>
      <c r="E947" s="24" t="s">
        <v>18</v>
      </c>
      <c r="F947" s="24" t="s">
        <v>25</v>
      </c>
      <c r="G947" s="24" t="s">
        <v>21</v>
      </c>
      <c r="H947" s="19">
        <v>8358</v>
      </c>
      <c r="I947" s="5">
        <v>48</v>
      </c>
      <c r="J947" s="132" t="str">
        <f>(Base!$F947&amp;"-"&amp;Base!$G947)</f>
        <v>Alto-Moderado</v>
      </c>
    </row>
    <row r="948" spans="1:10" x14ac:dyDescent="0.25">
      <c r="A948" s="6">
        <v>1</v>
      </c>
      <c r="B948" s="9">
        <v>30</v>
      </c>
      <c r="C948" s="25" t="s">
        <v>43</v>
      </c>
      <c r="D948" s="25" t="s">
        <v>17</v>
      </c>
      <c r="E948" s="25" t="s">
        <v>24</v>
      </c>
      <c r="F948" s="25" t="s">
        <v>25</v>
      </c>
      <c r="G948" s="25" t="s">
        <v>20</v>
      </c>
      <c r="H948" s="20">
        <v>3349</v>
      </c>
      <c r="I948" s="6">
        <v>24</v>
      </c>
      <c r="J948" s="132" t="str">
        <f>(Base!$F948&amp;"-"&amp;Base!$G948)</f>
        <v>Alto-Pouco</v>
      </c>
    </row>
    <row r="949" spans="1:10" x14ac:dyDescent="0.25">
      <c r="A949" s="5">
        <v>0</v>
      </c>
      <c r="B949" s="8">
        <v>38</v>
      </c>
      <c r="C949" s="24" t="s">
        <v>43</v>
      </c>
      <c r="D949" s="24" t="s">
        <v>26</v>
      </c>
      <c r="E949" s="24" t="s">
        <v>18</v>
      </c>
      <c r="F949" s="24" t="s">
        <v>19</v>
      </c>
      <c r="G949" s="24" t="s">
        <v>23</v>
      </c>
      <c r="H949" s="19">
        <v>2859</v>
      </c>
      <c r="I949" s="5">
        <v>12</v>
      </c>
      <c r="J949" s="132" t="str">
        <f>(Base!$F949&amp;"-"&amp;Base!$G949)</f>
        <v>Sem investimento-Sem conta</v>
      </c>
    </row>
    <row r="950" spans="1:10" x14ac:dyDescent="0.25">
      <c r="A950" s="6">
        <v>1</v>
      </c>
      <c r="B950" s="9">
        <v>43</v>
      </c>
      <c r="C950" s="25" t="s">
        <v>43</v>
      </c>
      <c r="D950" s="25" t="s">
        <v>22</v>
      </c>
      <c r="E950" s="25" t="s">
        <v>18</v>
      </c>
      <c r="F950" s="25" t="s">
        <v>20</v>
      </c>
      <c r="G950" s="25" t="s">
        <v>23</v>
      </c>
      <c r="H950" s="20">
        <v>1533</v>
      </c>
      <c r="I950" s="6">
        <v>18</v>
      </c>
      <c r="J950" s="132" t="str">
        <f>(Base!$F950&amp;"-"&amp;Base!$G950)</f>
        <v>Pouco-Sem conta</v>
      </c>
    </row>
    <row r="951" spans="1:10" x14ac:dyDescent="0.25">
      <c r="A951" s="5">
        <v>1</v>
      </c>
      <c r="B951" s="8">
        <v>31</v>
      </c>
      <c r="C951" s="24" t="s">
        <v>43</v>
      </c>
      <c r="D951" s="24" t="s">
        <v>17</v>
      </c>
      <c r="E951" s="24" t="s">
        <v>18</v>
      </c>
      <c r="F951" s="24" t="s">
        <v>21</v>
      </c>
      <c r="G951" s="24" t="s">
        <v>23</v>
      </c>
      <c r="H951" s="19">
        <v>3621</v>
      </c>
      <c r="I951" s="5">
        <v>24</v>
      </c>
      <c r="J951" s="132" t="str">
        <f>(Base!$F951&amp;"-"&amp;Base!$G951)</f>
        <v>Moderado-Sem conta</v>
      </c>
    </row>
    <row r="952" spans="1:10" x14ac:dyDescent="0.25">
      <c r="A952" s="6">
        <v>0</v>
      </c>
      <c r="B952" s="9">
        <v>40</v>
      </c>
      <c r="C952" s="25" t="s">
        <v>43</v>
      </c>
      <c r="D952" s="25" t="s">
        <v>26</v>
      </c>
      <c r="E952" s="25" t="s">
        <v>18</v>
      </c>
      <c r="F952" s="25" t="s">
        <v>20</v>
      </c>
      <c r="G952" s="25" t="s">
        <v>21</v>
      </c>
      <c r="H952" s="20">
        <v>3590</v>
      </c>
      <c r="I952" s="6">
        <v>18</v>
      </c>
      <c r="J952" s="132" t="str">
        <f>(Base!$F952&amp;"-"&amp;Base!$G952)</f>
        <v>Pouco-Moderado</v>
      </c>
    </row>
    <row r="953" spans="1:10" x14ac:dyDescent="0.25">
      <c r="A953" s="5">
        <v>1</v>
      </c>
      <c r="B953" s="8">
        <v>24</v>
      </c>
      <c r="C953" s="24" t="s">
        <v>43</v>
      </c>
      <c r="D953" s="24" t="s">
        <v>17</v>
      </c>
      <c r="E953" s="24" t="s">
        <v>18</v>
      </c>
      <c r="F953" s="24" t="s">
        <v>20</v>
      </c>
      <c r="G953" s="24" t="s">
        <v>20</v>
      </c>
      <c r="H953" s="19">
        <v>2145</v>
      </c>
      <c r="I953" s="5">
        <v>36</v>
      </c>
      <c r="J953" s="132" t="str">
        <f>(Base!$F953&amp;"-"&amp;Base!$G953)</f>
        <v>Pouco-Pouco</v>
      </c>
    </row>
    <row r="954" spans="1:10" x14ac:dyDescent="0.25">
      <c r="A954" s="6">
        <v>1</v>
      </c>
      <c r="B954" s="9">
        <v>28</v>
      </c>
      <c r="C954" s="25" t="s">
        <v>44</v>
      </c>
      <c r="D954" s="25" t="s">
        <v>17</v>
      </c>
      <c r="E954" s="25" t="s">
        <v>27</v>
      </c>
      <c r="F954" s="25" t="s">
        <v>25</v>
      </c>
      <c r="G954" s="25" t="s">
        <v>21</v>
      </c>
      <c r="H954" s="20">
        <v>4113</v>
      </c>
      <c r="I954" s="6">
        <v>24</v>
      </c>
      <c r="J954" s="132" t="str">
        <f>(Base!$F954&amp;"-"&amp;Base!$G954)</f>
        <v>Alto-Moderado</v>
      </c>
    </row>
    <row r="955" spans="1:10" x14ac:dyDescent="0.25">
      <c r="A955" s="5">
        <v>1</v>
      </c>
      <c r="B955" s="8">
        <v>26</v>
      </c>
      <c r="C955" s="24" t="s">
        <v>44</v>
      </c>
      <c r="D955" s="24" t="s">
        <v>26</v>
      </c>
      <c r="E955" s="24" t="s">
        <v>18</v>
      </c>
      <c r="F955" s="24" t="s">
        <v>20</v>
      </c>
      <c r="G955" s="24" t="s">
        <v>23</v>
      </c>
      <c r="H955" s="19">
        <v>10974</v>
      </c>
      <c r="I955" s="5">
        <v>36</v>
      </c>
      <c r="J955" s="132" t="str">
        <f>(Base!$F955&amp;"-"&amp;Base!$G955)</f>
        <v>Pouco-Sem conta</v>
      </c>
    </row>
    <row r="956" spans="1:10" x14ac:dyDescent="0.25">
      <c r="A956" s="6">
        <v>0</v>
      </c>
      <c r="B956" s="9">
        <v>29</v>
      </c>
      <c r="C956" s="25" t="s">
        <v>44</v>
      </c>
      <c r="D956" s="25" t="s">
        <v>17</v>
      </c>
      <c r="E956" s="25" t="s">
        <v>18</v>
      </c>
      <c r="F956" s="25" t="s">
        <v>20</v>
      </c>
      <c r="G956" s="25" t="s">
        <v>20</v>
      </c>
      <c r="H956" s="20">
        <v>1893</v>
      </c>
      <c r="I956" s="6">
        <v>12</v>
      </c>
      <c r="J956" s="132" t="str">
        <f>(Base!$F956&amp;"-"&amp;Base!$G956)</f>
        <v>Pouco-Pouco</v>
      </c>
    </row>
    <row r="957" spans="1:10" x14ac:dyDescent="0.25">
      <c r="A957" s="5">
        <v>0</v>
      </c>
      <c r="B957" s="8">
        <v>57</v>
      </c>
      <c r="C957" s="24" t="s">
        <v>44</v>
      </c>
      <c r="D957" s="24" t="s">
        <v>26</v>
      </c>
      <c r="E957" s="24" t="s">
        <v>27</v>
      </c>
      <c r="F957" s="24" t="s">
        <v>25</v>
      </c>
      <c r="G957" s="24" t="s">
        <v>20</v>
      </c>
      <c r="H957" s="19">
        <v>1231</v>
      </c>
      <c r="I957" s="5">
        <v>24</v>
      </c>
      <c r="J957" s="132" t="str">
        <f>(Base!$F957&amp;"-"&amp;Base!$G957)</f>
        <v>Alto-Pouco</v>
      </c>
    </row>
    <row r="958" spans="1:10" x14ac:dyDescent="0.25">
      <c r="A958" s="6">
        <v>0</v>
      </c>
      <c r="B958" s="9">
        <v>49</v>
      </c>
      <c r="C958" s="25" t="s">
        <v>43</v>
      </c>
      <c r="D958" s="25" t="s">
        <v>22</v>
      </c>
      <c r="E958" s="25" t="s">
        <v>18</v>
      </c>
      <c r="F958" s="25" t="s">
        <v>19</v>
      </c>
      <c r="G958" s="25" t="s">
        <v>25</v>
      </c>
      <c r="H958" s="20">
        <v>3656</v>
      </c>
      <c r="I958" s="6">
        <v>30</v>
      </c>
      <c r="J958" s="132" t="str">
        <f>(Base!$F958&amp;"-"&amp;Base!$G958)</f>
        <v>Sem investimento-Alto</v>
      </c>
    </row>
    <row r="959" spans="1:10" x14ac:dyDescent="0.25">
      <c r="A959" s="5">
        <v>0</v>
      </c>
      <c r="B959" s="8">
        <v>37</v>
      </c>
      <c r="C959" s="24" t="s">
        <v>43</v>
      </c>
      <c r="D959" s="24" t="s">
        <v>22</v>
      </c>
      <c r="E959" s="24" t="s">
        <v>18</v>
      </c>
      <c r="F959" s="24" t="s">
        <v>20</v>
      </c>
      <c r="G959" s="24" t="s">
        <v>21</v>
      </c>
      <c r="H959" s="19">
        <v>1154</v>
      </c>
      <c r="I959" s="5">
        <v>9</v>
      </c>
      <c r="J959" s="132" t="str">
        <f>(Base!$F959&amp;"-"&amp;Base!$G959)</f>
        <v>Pouco-Moderado</v>
      </c>
    </row>
    <row r="960" spans="1:10" x14ac:dyDescent="0.25">
      <c r="A960" s="6">
        <v>1</v>
      </c>
      <c r="B960" s="9">
        <v>45</v>
      </c>
      <c r="C960" s="25" t="s">
        <v>43</v>
      </c>
      <c r="D960" s="25" t="s">
        <v>22</v>
      </c>
      <c r="E960" s="25" t="s">
        <v>18</v>
      </c>
      <c r="F960" s="25" t="s">
        <v>20</v>
      </c>
      <c r="G960" s="25" t="s">
        <v>20</v>
      </c>
      <c r="H960" s="20">
        <v>4006</v>
      </c>
      <c r="I960" s="6">
        <v>28</v>
      </c>
      <c r="J960" s="132" t="str">
        <f>(Base!$F960&amp;"-"&amp;Base!$G960)</f>
        <v>Pouco-Pouco</v>
      </c>
    </row>
    <row r="961" spans="1:10" x14ac:dyDescent="0.25">
      <c r="A961" s="5">
        <v>0</v>
      </c>
      <c r="B961" s="8">
        <v>30</v>
      </c>
      <c r="C961" s="24" t="s">
        <v>43</v>
      </c>
      <c r="D961" s="24" t="s">
        <v>17</v>
      </c>
      <c r="E961" s="24" t="s">
        <v>24</v>
      </c>
      <c r="F961" s="24" t="s">
        <v>21</v>
      </c>
      <c r="G961" s="24" t="s">
        <v>21</v>
      </c>
      <c r="H961" s="19">
        <v>3069</v>
      </c>
      <c r="I961" s="5">
        <v>24</v>
      </c>
      <c r="J961" s="132" t="str">
        <f>(Base!$F961&amp;"-"&amp;Base!$G961)</f>
        <v>Moderado-Moderado</v>
      </c>
    </row>
    <row r="962" spans="1:10" x14ac:dyDescent="0.25">
      <c r="A962" s="6">
        <v>0</v>
      </c>
      <c r="B962" s="9">
        <v>30</v>
      </c>
      <c r="C962" s="25" t="s">
        <v>43</v>
      </c>
      <c r="D962" s="25" t="s">
        <v>17</v>
      </c>
      <c r="E962" s="25" t="s">
        <v>27</v>
      </c>
      <c r="F962" s="25" t="s">
        <v>20</v>
      </c>
      <c r="G962" s="25" t="s">
        <v>23</v>
      </c>
      <c r="H962" s="20">
        <v>1740</v>
      </c>
      <c r="I962" s="6">
        <v>6</v>
      </c>
      <c r="J962" s="132" t="str">
        <f>(Base!$F962&amp;"-"&amp;Base!$G962)</f>
        <v>Pouco-Sem conta</v>
      </c>
    </row>
    <row r="963" spans="1:10" x14ac:dyDescent="0.25">
      <c r="A963" s="5">
        <v>0</v>
      </c>
      <c r="B963" s="8">
        <v>47</v>
      </c>
      <c r="C963" s="24" t="s">
        <v>43</v>
      </c>
      <c r="D963" s="24" t="s">
        <v>17</v>
      </c>
      <c r="E963" s="24" t="s">
        <v>18</v>
      </c>
      <c r="F963" s="24" t="s">
        <v>20</v>
      </c>
      <c r="G963" s="24" t="s">
        <v>21</v>
      </c>
      <c r="H963" s="19">
        <v>2353</v>
      </c>
      <c r="I963" s="5">
        <v>21</v>
      </c>
      <c r="J963" s="132" t="str">
        <f>(Base!$F963&amp;"-"&amp;Base!$G963)</f>
        <v>Pouco-Moderado</v>
      </c>
    </row>
    <row r="964" spans="1:10" x14ac:dyDescent="0.25">
      <c r="A964" s="6">
        <v>0</v>
      </c>
      <c r="B964" s="9">
        <v>29</v>
      </c>
      <c r="C964" s="25" t="s">
        <v>43</v>
      </c>
      <c r="D964" s="25" t="s">
        <v>17</v>
      </c>
      <c r="E964" s="25" t="s">
        <v>18</v>
      </c>
      <c r="F964" s="25" t="s">
        <v>19</v>
      </c>
      <c r="G964" s="25" t="s">
        <v>23</v>
      </c>
      <c r="H964" s="20">
        <v>3556</v>
      </c>
      <c r="I964" s="6">
        <v>15</v>
      </c>
      <c r="J964" s="132" t="str">
        <f>(Base!$F964&amp;"-"&amp;Base!$G964)</f>
        <v>Sem investimento-Sem conta</v>
      </c>
    </row>
    <row r="965" spans="1:10" x14ac:dyDescent="0.25">
      <c r="A965" s="5">
        <v>1</v>
      </c>
      <c r="B965" s="8">
        <v>35</v>
      </c>
      <c r="C965" s="24" t="s">
        <v>43</v>
      </c>
      <c r="D965" s="24" t="s">
        <v>17</v>
      </c>
      <c r="E965" s="24" t="s">
        <v>18</v>
      </c>
      <c r="F965" s="24" t="s">
        <v>25</v>
      </c>
      <c r="G965" s="24" t="s">
        <v>23</v>
      </c>
      <c r="H965" s="19">
        <v>2397</v>
      </c>
      <c r="I965" s="5">
        <v>24</v>
      </c>
      <c r="J965" s="132" t="str">
        <f>(Base!$F965&amp;"-"&amp;Base!$G965)</f>
        <v>Alto-Sem conta</v>
      </c>
    </row>
    <row r="966" spans="1:10" x14ac:dyDescent="0.25">
      <c r="A966" s="6">
        <v>0</v>
      </c>
      <c r="B966" s="9">
        <v>22</v>
      </c>
      <c r="C966" s="25" t="s">
        <v>43</v>
      </c>
      <c r="D966" s="25" t="s">
        <v>22</v>
      </c>
      <c r="E966" s="25" t="s">
        <v>18</v>
      </c>
      <c r="F966" s="25" t="s">
        <v>20</v>
      </c>
      <c r="G966" s="25" t="s">
        <v>21</v>
      </c>
      <c r="H966" s="20">
        <v>454</v>
      </c>
      <c r="I966" s="6">
        <v>6</v>
      </c>
      <c r="J966" s="132" t="str">
        <f>(Base!$F966&amp;"-"&amp;Base!$G966)</f>
        <v>Pouco-Moderado</v>
      </c>
    </row>
    <row r="967" spans="1:10" x14ac:dyDescent="0.25">
      <c r="A967" s="5">
        <v>0</v>
      </c>
      <c r="B967" s="8">
        <v>26</v>
      </c>
      <c r="C967" s="24" t="s">
        <v>44</v>
      </c>
      <c r="D967" s="24" t="s">
        <v>17</v>
      </c>
      <c r="E967" s="24" t="s">
        <v>18</v>
      </c>
      <c r="F967" s="24" t="s">
        <v>19</v>
      </c>
      <c r="G967" s="24" t="s">
        <v>25</v>
      </c>
      <c r="H967" s="19">
        <v>1715</v>
      </c>
      <c r="I967" s="5">
        <v>30</v>
      </c>
      <c r="J967" s="132" t="str">
        <f>(Base!$F967&amp;"-"&amp;Base!$G967)</f>
        <v>Sem investimento-Alto</v>
      </c>
    </row>
    <row r="968" spans="1:10" x14ac:dyDescent="0.25">
      <c r="A968" s="6">
        <v>1</v>
      </c>
      <c r="B968" s="9">
        <v>23</v>
      </c>
      <c r="C968" s="25" t="s">
        <v>43</v>
      </c>
      <c r="D968" s="25" t="s">
        <v>22</v>
      </c>
      <c r="E968" s="25" t="s">
        <v>18</v>
      </c>
      <c r="F968" s="25" t="s">
        <v>25</v>
      </c>
      <c r="G968" s="25" t="s">
        <v>21</v>
      </c>
      <c r="H968" s="20">
        <v>2520</v>
      </c>
      <c r="I968" s="6">
        <v>27</v>
      </c>
      <c r="J968" s="132" t="str">
        <f>(Base!$F968&amp;"-"&amp;Base!$G968)</f>
        <v>Alto-Moderado</v>
      </c>
    </row>
    <row r="969" spans="1:10" x14ac:dyDescent="0.25">
      <c r="A969" s="5">
        <v>0</v>
      </c>
      <c r="B969" s="8">
        <v>54</v>
      </c>
      <c r="C969" s="24" t="s">
        <v>44</v>
      </c>
      <c r="D969" s="24" t="s">
        <v>26</v>
      </c>
      <c r="E969" s="24" t="s">
        <v>27</v>
      </c>
      <c r="F969" s="24" t="s">
        <v>20</v>
      </c>
      <c r="G969" s="24" t="s">
        <v>23</v>
      </c>
      <c r="H969" s="19">
        <v>3568</v>
      </c>
      <c r="I969" s="5">
        <v>15</v>
      </c>
      <c r="J969" s="132" t="str">
        <f>(Base!$F969&amp;"-"&amp;Base!$G969)</f>
        <v>Pouco-Sem conta</v>
      </c>
    </row>
    <row r="970" spans="1:10" x14ac:dyDescent="0.25">
      <c r="A970" s="6">
        <v>0</v>
      </c>
      <c r="B970" s="9">
        <v>29</v>
      </c>
      <c r="C970" s="25" t="s">
        <v>43</v>
      </c>
      <c r="D970" s="25" t="s">
        <v>17</v>
      </c>
      <c r="E970" s="25" t="s">
        <v>27</v>
      </c>
      <c r="F970" s="25" t="s">
        <v>19</v>
      </c>
      <c r="G970" s="25" t="s">
        <v>23</v>
      </c>
      <c r="H970" s="20">
        <v>7166</v>
      </c>
      <c r="I970" s="6">
        <v>42</v>
      </c>
      <c r="J970" s="132" t="str">
        <f>(Base!$F970&amp;"-"&amp;Base!$G970)</f>
        <v>Sem investimento-Sem conta</v>
      </c>
    </row>
    <row r="971" spans="1:10" x14ac:dyDescent="0.25">
      <c r="A971" s="5">
        <v>0</v>
      </c>
      <c r="B971" s="8">
        <v>40</v>
      </c>
      <c r="C971" s="24" t="s">
        <v>43</v>
      </c>
      <c r="D971" s="24" t="s">
        <v>22</v>
      </c>
      <c r="E971" s="24" t="s">
        <v>18</v>
      </c>
      <c r="F971" s="24" t="s">
        <v>20</v>
      </c>
      <c r="G971" s="24" t="s">
        <v>20</v>
      </c>
      <c r="H971" s="19">
        <v>3939</v>
      </c>
      <c r="I971" s="5">
        <v>11</v>
      </c>
      <c r="J971" s="132" t="str">
        <f>(Base!$F971&amp;"-"&amp;Base!$G971)</f>
        <v>Pouco-Pouco</v>
      </c>
    </row>
    <row r="972" spans="1:10" x14ac:dyDescent="0.25">
      <c r="A972" s="6">
        <v>0</v>
      </c>
      <c r="B972" s="9">
        <v>22</v>
      </c>
      <c r="C972" s="25" t="s">
        <v>43</v>
      </c>
      <c r="D972" s="25" t="s">
        <v>17</v>
      </c>
      <c r="E972" s="25" t="s">
        <v>18</v>
      </c>
      <c r="F972" s="25" t="s">
        <v>21</v>
      </c>
      <c r="G972" s="25" t="s">
        <v>21</v>
      </c>
      <c r="H972" s="20">
        <v>1514</v>
      </c>
      <c r="I972" s="6">
        <v>15</v>
      </c>
      <c r="J972" s="132" t="str">
        <f>(Base!$F972&amp;"-"&amp;Base!$G972)</f>
        <v>Moderado-Moderado</v>
      </c>
    </row>
    <row r="973" spans="1:10" x14ac:dyDescent="0.25">
      <c r="A973" s="5">
        <v>0</v>
      </c>
      <c r="B973" s="8">
        <v>43</v>
      </c>
      <c r="C973" s="24" t="s">
        <v>43</v>
      </c>
      <c r="D973" s="24" t="s">
        <v>22</v>
      </c>
      <c r="E973" s="24" t="s">
        <v>18</v>
      </c>
      <c r="F973" s="24" t="s">
        <v>20</v>
      </c>
      <c r="G973" s="24" t="s">
        <v>23</v>
      </c>
      <c r="H973" s="19">
        <v>7393</v>
      </c>
      <c r="I973" s="5">
        <v>24</v>
      </c>
      <c r="J973" s="132" t="str">
        <f>(Base!$F973&amp;"-"&amp;Base!$G973)</f>
        <v>Pouco-Sem conta</v>
      </c>
    </row>
    <row r="974" spans="1:10" x14ac:dyDescent="0.25">
      <c r="A974" s="6">
        <v>1</v>
      </c>
      <c r="B974" s="9">
        <v>29</v>
      </c>
      <c r="C974" s="25" t="s">
        <v>44</v>
      </c>
      <c r="D974" s="25" t="s">
        <v>26</v>
      </c>
      <c r="E974" s="25" t="s">
        <v>27</v>
      </c>
      <c r="F974" s="25" t="s">
        <v>20</v>
      </c>
      <c r="G974" s="25" t="s">
        <v>20</v>
      </c>
      <c r="H974" s="20">
        <v>1193</v>
      </c>
      <c r="I974" s="6">
        <v>24</v>
      </c>
      <c r="J974" s="132" t="str">
        <f>(Base!$F974&amp;"-"&amp;Base!$G974)</f>
        <v>Pouco-Pouco</v>
      </c>
    </row>
    <row r="975" spans="1:10" x14ac:dyDescent="0.25">
      <c r="A975" s="5">
        <v>1</v>
      </c>
      <c r="B975" s="8">
        <v>36</v>
      </c>
      <c r="C975" s="24" t="s">
        <v>43</v>
      </c>
      <c r="D975" s="24" t="s">
        <v>17</v>
      </c>
      <c r="E975" s="24" t="s">
        <v>27</v>
      </c>
      <c r="F975" s="24" t="s">
        <v>20</v>
      </c>
      <c r="G975" s="24" t="s">
        <v>20</v>
      </c>
      <c r="H975" s="19">
        <v>7297</v>
      </c>
      <c r="I975" s="5">
        <v>60</v>
      </c>
      <c r="J975" s="132" t="str">
        <f>(Base!$F975&amp;"-"&amp;Base!$G975)</f>
        <v>Pouco-Pouco</v>
      </c>
    </row>
    <row r="976" spans="1:10" x14ac:dyDescent="0.25">
      <c r="A976" s="6">
        <v>0</v>
      </c>
      <c r="B976" s="9">
        <v>33</v>
      </c>
      <c r="C976" s="25" t="s">
        <v>44</v>
      </c>
      <c r="D976" s="25" t="s">
        <v>17</v>
      </c>
      <c r="E976" s="25" t="s">
        <v>18</v>
      </c>
      <c r="F976" s="25" t="s">
        <v>20</v>
      </c>
      <c r="G976" s="25" t="s">
        <v>23</v>
      </c>
      <c r="H976" s="20">
        <v>2831</v>
      </c>
      <c r="I976" s="6">
        <v>30</v>
      </c>
      <c r="J976" s="132" t="str">
        <f>(Base!$F976&amp;"-"&amp;Base!$G976)</f>
        <v>Pouco-Sem conta</v>
      </c>
    </row>
    <row r="977" spans="1:10" x14ac:dyDescent="0.25">
      <c r="A977" s="5">
        <v>0</v>
      </c>
      <c r="B977" s="8">
        <v>57</v>
      </c>
      <c r="C977" s="24" t="s">
        <v>44</v>
      </c>
      <c r="D977" s="24" t="s">
        <v>22</v>
      </c>
      <c r="E977" s="24" t="s">
        <v>18</v>
      </c>
      <c r="F977" s="24" t="s">
        <v>25</v>
      </c>
      <c r="G977" s="24" t="s">
        <v>25</v>
      </c>
      <c r="H977" s="19">
        <v>1258</v>
      </c>
      <c r="I977" s="5">
        <v>24</v>
      </c>
      <c r="J977" s="132" t="str">
        <f>(Base!$F977&amp;"-"&amp;Base!$G977)</f>
        <v>Alto-Alto</v>
      </c>
    </row>
    <row r="978" spans="1:10" x14ac:dyDescent="0.25">
      <c r="A978" s="6">
        <v>0</v>
      </c>
      <c r="B978" s="9">
        <v>64</v>
      </c>
      <c r="C978" s="25" t="s">
        <v>44</v>
      </c>
      <c r="D978" s="25" t="s">
        <v>17</v>
      </c>
      <c r="E978" s="25" t="s">
        <v>18</v>
      </c>
      <c r="F978" s="25" t="s">
        <v>20</v>
      </c>
      <c r="G978" s="25" t="s">
        <v>21</v>
      </c>
      <c r="H978" s="20">
        <v>753</v>
      </c>
      <c r="I978" s="6">
        <v>6</v>
      </c>
      <c r="J978" s="132" t="str">
        <f>(Base!$F978&amp;"-"&amp;Base!$G978)</f>
        <v>Pouco-Moderado</v>
      </c>
    </row>
    <row r="979" spans="1:10" x14ac:dyDescent="0.25">
      <c r="A979" s="5">
        <v>0</v>
      </c>
      <c r="B979" s="8">
        <v>42</v>
      </c>
      <c r="C979" s="24" t="s">
        <v>43</v>
      </c>
      <c r="D979" s="24" t="s">
        <v>17</v>
      </c>
      <c r="E979" s="24" t="s">
        <v>18</v>
      </c>
      <c r="F979" s="24" t="s">
        <v>19</v>
      </c>
      <c r="G979" s="24" t="s">
        <v>25</v>
      </c>
      <c r="H979" s="19">
        <v>2427</v>
      </c>
      <c r="I979" s="5">
        <v>18</v>
      </c>
      <c r="J979" s="132" t="str">
        <f>(Base!$F979&amp;"-"&amp;Base!$G979)</f>
        <v>Sem investimento-Alto</v>
      </c>
    </row>
    <row r="980" spans="1:10" x14ac:dyDescent="0.25">
      <c r="A980" s="6">
        <v>1</v>
      </c>
      <c r="B980" s="9">
        <v>47</v>
      </c>
      <c r="C980" s="25" t="s">
        <v>43</v>
      </c>
      <c r="D980" s="25" t="s">
        <v>22</v>
      </c>
      <c r="E980" s="25" t="s">
        <v>18</v>
      </c>
      <c r="F980" s="25" t="s">
        <v>20</v>
      </c>
      <c r="G980" s="25" t="s">
        <v>23</v>
      </c>
      <c r="H980" s="20">
        <v>2538</v>
      </c>
      <c r="I980" s="6">
        <v>24</v>
      </c>
      <c r="J980" s="132" t="str">
        <f>(Base!$F980&amp;"-"&amp;Base!$G980)</f>
        <v>Pouco-Sem conta</v>
      </c>
    </row>
    <row r="981" spans="1:10" x14ac:dyDescent="0.25">
      <c r="A981" s="5">
        <v>1</v>
      </c>
      <c r="B981" s="8">
        <v>25</v>
      </c>
      <c r="C981" s="24" t="s">
        <v>43</v>
      </c>
      <c r="D981" s="24" t="s">
        <v>17</v>
      </c>
      <c r="E981" s="24" t="s">
        <v>27</v>
      </c>
      <c r="F981" s="24" t="s">
        <v>21</v>
      </c>
      <c r="G981" s="24" t="s">
        <v>21</v>
      </c>
      <c r="H981" s="19">
        <v>1264</v>
      </c>
      <c r="I981" s="5">
        <v>15</v>
      </c>
      <c r="J981" s="132" t="str">
        <f>(Base!$F981&amp;"-"&amp;Base!$G981)</f>
        <v>Moderado-Moderado</v>
      </c>
    </row>
    <row r="982" spans="1:10" x14ac:dyDescent="0.25">
      <c r="A982" s="6">
        <v>1</v>
      </c>
      <c r="B982" s="9">
        <v>49</v>
      </c>
      <c r="C982" s="25" t="s">
        <v>43</v>
      </c>
      <c r="D982" s="25" t="s">
        <v>17</v>
      </c>
      <c r="E982" s="25" t="s">
        <v>18</v>
      </c>
      <c r="F982" s="25" t="s">
        <v>20</v>
      </c>
      <c r="G982" s="25" t="s">
        <v>21</v>
      </c>
      <c r="H982" s="20">
        <v>8386</v>
      </c>
      <c r="I982" s="6">
        <v>30</v>
      </c>
      <c r="J982" s="132" t="str">
        <f>(Base!$F982&amp;"-"&amp;Base!$G982)</f>
        <v>Pouco-Moderado</v>
      </c>
    </row>
    <row r="983" spans="1:10" x14ac:dyDescent="0.25">
      <c r="A983" s="5">
        <v>1</v>
      </c>
      <c r="B983" s="8">
        <v>33</v>
      </c>
      <c r="C983" s="24" t="s">
        <v>43</v>
      </c>
      <c r="D983" s="24" t="s">
        <v>26</v>
      </c>
      <c r="E983" s="24" t="s">
        <v>27</v>
      </c>
      <c r="F983" s="24" t="s">
        <v>20</v>
      </c>
      <c r="G983" s="24" t="s">
        <v>23</v>
      </c>
      <c r="H983" s="19">
        <v>4844</v>
      </c>
      <c r="I983" s="5">
        <v>48</v>
      </c>
      <c r="J983" s="132" t="str">
        <f>(Base!$F983&amp;"-"&amp;Base!$G983)</f>
        <v>Pouco-Sem conta</v>
      </c>
    </row>
    <row r="984" spans="1:10" x14ac:dyDescent="0.25">
      <c r="A984" s="6">
        <v>0</v>
      </c>
      <c r="B984" s="9">
        <v>28</v>
      </c>
      <c r="C984" s="25" t="s">
        <v>44</v>
      </c>
      <c r="D984" s="25" t="s">
        <v>26</v>
      </c>
      <c r="E984" s="25" t="s">
        <v>18</v>
      </c>
      <c r="F984" s="25" t="s">
        <v>21</v>
      </c>
      <c r="G984" s="25" t="s">
        <v>25</v>
      </c>
      <c r="H984" s="20">
        <v>2923</v>
      </c>
      <c r="I984" s="6">
        <v>21</v>
      </c>
      <c r="J984" s="132" t="str">
        <f>(Base!$F984&amp;"-"&amp;Base!$G984)</f>
        <v>Moderado-Alto</v>
      </c>
    </row>
    <row r="985" spans="1:10" x14ac:dyDescent="0.25">
      <c r="A985" s="5">
        <v>1</v>
      </c>
      <c r="B985" s="8">
        <v>26</v>
      </c>
      <c r="C985" s="24" t="s">
        <v>43</v>
      </c>
      <c r="D985" s="24" t="s">
        <v>17</v>
      </c>
      <c r="E985" s="24" t="s">
        <v>18</v>
      </c>
      <c r="F985" s="24" t="s">
        <v>20</v>
      </c>
      <c r="G985" s="24" t="s">
        <v>20</v>
      </c>
      <c r="H985" s="19">
        <v>8229</v>
      </c>
      <c r="I985" s="5">
        <v>36</v>
      </c>
      <c r="J985" s="132" t="str">
        <f>(Base!$F985&amp;"-"&amp;Base!$G985)</f>
        <v>Pouco-Pouco</v>
      </c>
    </row>
    <row r="986" spans="1:10" x14ac:dyDescent="0.25">
      <c r="A986" s="6">
        <v>0</v>
      </c>
      <c r="B986" s="9">
        <v>30</v>
      </c>
      <c r="C986" s="25" t="s">
        <v>43</v>
      </c>
      <c r="D986" s="25" t="s">
        <v>22</v>
      </c>
      <c r="E986" s="25" t="s">
        <v>18</v>
      </c>
      <c r="F986" s="25" t="s">
        <v>20</v>
      </c>
      <c r="G986" s="25" t="s">
        <v>23</v>
      </c>
      <c r="H986" s="20">
        <v>2028</v>
      </c>
      <c r="I986" s="6">
        <v>24</v>
      </c>
      <c r="J986" s="132" t="str">
        <f>(Base!$F986&amp;"-"&amp;Base!$G986)</f>
        <v>Pouco-Sem conta</v>
      </c>
    </row>
    <row r="987" spans="1:10" x14ac:dyDescent="0.25">
      <c r="A987" s="5">
        <v>0</v>
      </c>
      <c r="B987" s="8">
        <v>25</v>
      </c>
      <c r="C987" s="24" t="s">
        <v>44</v>
      </c>
      <c r="D987" s="24" t="s">
        <v>17</v>
      </c>
      <c r="E987" s="24" t="s">
        <v>27</v>
      </c>
      <c r="F987" s="24" t="s">
        <v>20</v>
      </c>
      <c r="G987" s="24" t="s">
        <v>20</v>
      </c>
      <c r="H987" s="19">
        <v>1433</v>
      </c>
      <c r="I987" s="5">
        <v>15</v>
      </c>
      <c r="J987" s="132" t="str">
        <f>(Base!$F987&amp;"-"&amp;Base!$G987)</f>
        <v>Pouco-Pouco</v>
      </c>
    </row>
    <row r="988" spans="1:10" x14ac:dyDescent="0.25">
      <c r="A988" s="6">
        <v>0</v>
      </c>
      <c r="B988" s="9">
        <v>33</v>
      </c>
      <c r="C988" s="25" t="s">
        <v>43</v>
      </c>
      <c r="D988" s="25" t="s">
        <v>17</v>
      </c>
      <c r="E988" s="25" t="s">
        <v>18</v>
      </c>
      <c r="F988" s="25" t="s">
        <v>20</v>
      </c>
      <c r="G988" s="25" t="s">
        <v>25</v>
      </c>
      <c r="H988" s="20">
        <v>6289</v>
      </c>
      <c r="I988" s="6">
        <v>42</v>
      </c>
      <c r="J988" s="132" t="str">
        <f>(Base!$F988&amp;"-"&amp;Base!$G988)</f>
        <v>Pouco-Alto</v>
      </c>
    </row>
    <row r="989" spans="1:10" x14ac:dyDescent="0.25">
      <c r="A989" s="5">
        <v>0</v>
      </c>
      <c r="B989" s="8">
        <v>64</v>
      </c>
      <c r="C989" s="24" t="s">
        <v>44</v>
      </c>
      <c r="D989" s="24" t="s">
        <v>17</v>
      </c>
      <c r="E989" s="24" t="s">
        <v>18</v>
      </c>
      <c r="F989" s="24" t="s">
        <v>21</v>
      </c>
      <c r="G989" s="24" t="s">
        <v>23</v>
      </c>
      <c r="H989" s="19">
        <v>1409</v>
      </c>
      <c r="I989" s="5">
        <v>13</v>
      </c>
      <c r="J989" s="132" t="str">
        <f>(Base!$F989&amp;"-"&amp;Base!$G989)</f>
        <v>Moderado-Sem conta</v>
      </c>
    </row>
    <row r="990" spans="1:10" x14ac:dyDescent="0.25">
      <c r="A990" s="6">
        <v>0</v>
      </c>
      <c r="B990" s="9">
        <v>29</v>
      </c>
      <c r="C990" s="25" t="s">
        <v>43</v>
      </c>
      <c r="D990" s="25" t="s">
        <v>26</v>
      </c>
      <c r="E990" s="25" t="s">
        <v>24</v>
      </c>
      <c r="F990" s="25" t="s">
        <v>20</v>
      </c>
      <c r="G990" s="25" t="s">
        <v>20</v>
      </c>
      <c r="H990" s="20">
        <v>6579</v>
      </c>
      <c r="I990" s="6">
        <v>24</v>
      </c>
      <c r="J990" s="132" t="str">
        <f>(Base!$F990&amp;"-"&amp;Base!$G990)</f>
        <v>Pouco-Pouco</v>
      </c>
    </row>
    <row r="991" spans="1:10" x14ac:dyDescent="0.25">
      <c r="A991" s="5">
        <v>0</v>
      </c>
      <c r="B991" s="8">
        <v>48</v>
      </c>
      <c r="C991" s="24" t="s">
        <v>43</v>
      </c>
      <c r="D991" s="24" t="s">
        <v>22</v>
      </c>
      <c r="E991" s="24" t="s">
        <v>18</v>
      </c>
      <c r="F991" s="24" t="s">
        <v>20</v>
      </c>
      <c r="G991" s="24" t="s">
        <v>21</v>
      </c>
      <c r="H991" s="19">
        <v>1743</v>
      </c>
      <c r="I991" s="5">
        <v>24</v>
      </c>
      <c r="J991" s="132" t="str">
        <f>(Base!$F991&amp;"-"&amp;Base!$G991)</f>
        <v>Pouco-Moderado</v>
      </c>
    </row>
    <row r="992" spans="1:10" x14ac:dyDescent="0.25">
      <c r="A992" s="6">
        <v>0</v>
      </c>
      <c r="B992" s="9">
        <v>37</v>
      </c>
      <c r="C992" s="25" t="s">
        <v>43</v>
      </c>
      <c r="D992" s="25" t="s">
        <v>22</v>
      </c>
      <c r="E992" s="25" t="s">
        <v>18</v>
      </c>
      <c r="F992" s="25" t="s">
        <v>19</v>
      </c>
      <c r="G992" s="25" t="s">
        <v>23</v>
      </c>
      <c r="H992" s="20">
        <v>3565</v>
      </c>
      <c r="I992" s="6">
        <v>12</v>
      </c>
      <c r="J992" s="132" t="str">
        <f>(Base!$F992&amp;"-"&amp;Base!$G992)</f>
        <v>Sem investimento-Sem conta</v>
      </c>
    </row>
    <row r="993" spans="1:10" x14ac:dyDescent="0.25">
      <c r="A993" s="5">
        <v>0</v>
      </c>
      <c r="B993" s="8">
        <v>34</v>
      </c>
      <c r="C993" s="24" t="s">
        <v>43</v>
      </c>
      <c r="D993" s="24" t="s">
        <v>22</v>
      </c>
      <c r="E993" s="24" t="s">
        <v>18</v>
      </c>
      <c r="F993" s="24" t="s">
        <v>21</v>
      </c>
      <c r="G993" s="24" t="s">
        <v>23</v>
      </c>
      <c r="H993" s="19">
        <v>1569</v>
      </c>
      <c r="I993" s="5">
        <v>15</v>
      </c>
      <c r="J993" s="132" t="str">
        <f>(Base!$F993&amp;"-"&amp;Base!$G993)</f>
        <v>Moderado-Sem conta</v>
      </c>
    </row>
    <row r="994" spans="1:10" x14ac:dyDescent="0.25">
      <c r="A994" s="6">
        <v>0</v>
      </c>
      <c r="B994" s="9">
        <v>23</v>
      </c>
      <c r="C994" s="25" t="s">
        <v>43</v>
      </c>
      <c r="D994" s="25" t="s">
        <v>22</v>
      </c>
      <c r="E994" s="25" t="s">
        <v>27</v>
      </c>
      <c r="F994" s="25" t="s">
        <v>19</v>
      </c>
      <c r="G994" s="25" t="s">
        <v>20</v>
      </c>
      <c r="H994" s="20">
        <v>1936</v>
      </c>
      <c r="I994" s="6">
        <v>18</v>
      </c>
      <c r="J994" s="132" t="str">
        <f>(Base!$F994&amp;"-"&amp;Base!$G994)</f>
        <v>Sem investimento-Pouco</v>
      </c>
    </row>
    <row r="995" spans="1:10" x14ac:dyDescent="0.25">
      <c r="A995" s="5">
        <v>0</v>
      </c>
      <c r="B995" s="8">
        <v>30</v>
      </c>
      <c r="C995" s="24" t="s">
        <v>43</v>
      </c>
      <c r="D995" s="24" t="s">
        <v>26</v>
      </c>
      <c r="E995" s="24" t="s">
        <v>18</v>
      </c>
      <c r="F995" s="24" t="s">
        <v>20</v>
      </c>
      <c r="G995" s="24" t="s">
        <v>20</v>
      </c>
      <c r="H995" s="19">
        <v>3959</v>
      </c>
      <c r="I995" s="5">
        <v>36</v>
      </c>
      <c r="J995" s="132" t="str">
        <f>(Base!$F995&amp;"-"&amp;Base!$G995)</f>
        <v>Pouco-Pouco</v>
      </c>
    </row>
    <row r="996" spans="1:10" x14ac:dyDescent="0.25">
      <c r="A996" s="6">
        <v>0</v>
      </c>
      <c r="B996" s="9">
        <v>50</v>
      </c>
      <c r="C996" s="25" t="s">
        <v>43</v>
      </c>
      <c r="D996" s="25" t="s">
        <v>17</v>
      </c>
      <c r="E996" s="25" t="s">
        <v>18</v>
      </c>
      <c r="F996" s="25" t="s">
        <v>19</v>
      </c>
      <c r="G996" s="25" t="s">
        <v>23</v>
      </c>
      <c r="H996" s="20">
        <v>2390</v>
      </c>
      <c r="I996" s="6">
        <v>12</v>
      </c>
      <c r="J996" s="132" t="str">
        <f>(Base!$F996&amp;"-"&amp;Base!$G996)</f>
        <v>Sem investimento-Sem conta</v>
      </c>
    </row>
    <row r="997" spans="1:10" x14ac:dyDescent="0.25">
      <c r="A997" s="5">
        <v>0</v>
      </c>
      <c r="B997" s="8">
        <v>31</v>
      </c>
      <c r="C997" s="24" t="s">
        <v>44</v>
      </c>
      <c r="D997" s="24" t="s">
        <v>22</v>
      </c>
      <c r="E997" s="24" t="s">
        <v>18</v>
      </c>
      <c r="F997" s="24" t="s">
        <v>20</v>
      </c>
      <c r="G997" s="24" t="s">
        <v>23</v>
      </c>
      <c r="H997" s="19">
        <v>1736</v>
      </c>
      <c r="I997" s="5">
        <v>12</v>
      </c>
      <c r="J997" s="132" t="str">
        <f>(Base!$F997&amp;"-"&amp;Base!$G997)</f>
        <v>Pouco-Sem conta</v>
      </c>
    </row>
    <row r="998" spans="1:10" x14ac:dyDescent="0.25">
      <c r="A998" s="6">
        <v>0</v>
      </c>
      <c r="B998" s="9">
        <v>40</v>
      </c>
      <c r="C998" s="25" t="s">
        <v>43</v>
      </c>
      <c r="D998" s="25" t="s">
        <v>26</v>
      </c>
      <c r="E998" s="25" t="s">
        <v>18</v>
      </c>
      <c r="F998" s="25" t="s">
        <v>20</v>
      </c>
      <c r="G998" s="25" t="s">
        <v>20</v>
      </c>
      <c r="H998" s="20">
        <v>3857</v>
      </c>
      <c r="I998" s="6">
        <v>30</v>
      </c>
      <c r="J998" s="132" t="str">
        <f>(Base!$F998&amp;"-"&amp;Base!$G998)</f>
        <v>Pouco-Pouco</v>
      </c>
    </row>
    <row r="999" spans="1:10" x14ac:dyDescent="0.25">
      <c r="A999" s="5">
        <v>0</v>
      </c>
      <c r="B999" s="8">
        <v>38</v>
      </c>
      <c r="C999" s="24" t="s">
        <v>43</v>
      </c>
      <c r="D999" s="24" t="s">
        <v>17</v>
      </c>
      <c r="E999" s="24" t="s">
        <v>18</v>
      </c>
      <c r="F999" s="24" t="s">
        <v>20</v>
      </c>
      <c r="G999" s="24" t="s">
        <v>23</v>
      </c>
      <c r="H999" s="19">
        <v>804</v>
      </c>
      <c r="I999" s="5">
        <v>12</v>
      </c>
      <c r="J999" s="132" t="str">
        <f>(Base!$F999&amp;"-"&amp;Base!$G999)</f>
        <v>Pouco-Sem conta</v>
      </c>
    </row>
    <row r="1000" spans="1:10" x14ac:dyDescent="0.25">
      <c r="A1000" s="6">
        <v>1</v>
      </c>
      <c r="B1000" s="9">
        <v>23</v>
      </c>
      <c r="C1000" s="25" t="s">
        <v>43</v>
      </c>
      <c r="D1000" s="25" t="s">
        <v>17</v>
      </c>
      <c r="E1000" s="25" t="s">
        <v>24</v>
      </c>
      <c r="F1000" s="25" t="s">
        <v>20</v>
      </c>
      <c r="G1000" s="25" t="s">
        <v>20</v>
      </c>
      <c r="H1000" s="20">
        <v>1845</v>
      </c>
      <c r="I1000" s="6">
        <v>45</v>
      </c>
      <c r="J1000" s="132" t="str">
        <f>(Base!$F1000&amp;"-"&amp;Base!$G1000)</f>
        <v>Pouco-Pouco</v>
      </c>
    </row>
    <row r="1001" spans="1:10" x14ac:dyDescent="0.25">
      <c r="A1001" s="242">
        <v>0</v>
      </c>
      <c r="B1001" s="237">
        <v>27</v>
      </c>
      <c r="C1001" s="24" t="s">
        <v>43</v>
      </c>
      <c r="D1001" s="24" t="s">
        <v>17</v>
      </c>
      <c r="E1001" s="24" t="s">
        <v>18</v>
      </c>
      <c r="F1001" s="24" t="s">
        <v>21</v>
      </c>
      <c r="G1001" s="24" t="s">
        <v>21</v>
      </c>
      <c r="H1001" s="19">
        <v>4576</v>
      </c>
      <c r="I1001" s="5">
        <v>45</v>
      </c>
      <c r="J1001" s="132" t="str">
        <f>(Base!$F1001&amp;"-"&amp;Base!$G1001)</f>
        <v>Moderado-Moderado</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Q62"/>
  <sheetViews>
    <sheetView showGridLines="0" topLeftCell="AB1" zoomScale="70" zoomScaleNormal="70" workbookViewId="0">
      <pane ySplit="1" topLeftCell="A17" activePane="bottomLeft" state="frozen"/>
      <selection pane="bottomLeft" activeCell="AK31" sqref="AK31"/>
    </sheetView>
  </sheetViews>
  <sheetFormatPr defaultRowHeight="15.75" x14ac:dyDescent="0.25"/>
  <cols>
    <col min="2" max="2" width="15.875" bestFit="1" customWidth="1"/>
    <col min="3" max="3" width="12.125" bestFit="1" customWidth="1"/>
    <col min="4" max="4" width="9.75" bestFit="1" customWidth="1"/>
    <col min="5" max="5" width="15.25" bestFit="1" customWidth="1"/>
    <col min="6" max="6" width="15.375" bestFit="1" customWidth="1"/>
    <col min="7" max="8" width="5.5" bestFit="1" customWidth="1"/>
    <col min="9" max="9" width="0.75" customWidth="1"/>
    <col min="10" max="10" width="11" bestFit="1" customWidth="1"/>
    <col min="11" max="11" width="12.125" bestFit="1" customWidth="1"/>
    <col min="12" max="12" width="9.75" bestFit="1" customWidth="1"/>
    <col min="13" max="13" width="15.25" bestFit="1" customWidth="1"/>
    <col min="14" max="14" width="12.5" bestFit="1" customWidth="1"/>
    <col min="15" max="15" width="3.5" customWidth="1"/>
    <col min="17" max="17" width="0.75" customWidth="1"/>
    <col min="18" max="18" width="11" bestFit="1" customWidth="1"/>
    <col min="19" max="19" width="12.125" bestFit="1" customWidth="1"/>
    <col min="20" max="20" width="9.75" bestFit="1" customWidth="1"/>
    <col min="21" max="21" width="15.25" bestFit="1" customWidth="1"/>
    <col min="22" max="22" width="15.375" bestFit="1" customWidth="1"/>
    <col min="23" max="23" width="5.25" customWidth="1"/>
    <col min="24" max="24" width="7.5" customWidth="1"/>
    <col min="25" max="25" width="0.75" customWidth="1"/>
    <col min="26" max="26" width="14.375" bestFit="1" customWidth="1"/>
    <col min="27" max="27" width="12.125" bestFit="1" customWidth="1"/>
    <col min="28" max="28" width="9.75" bestFit="1" customWidth="1"/>
    <col min="29" max="29" width="15.25" bestFit="1" customWidth="1"/>
    <col min="30" max="30" width="12.5" bestFit="1" customWidth="1"/>
    <col min="33" max="33" width="0.75" customWidth="1"/>
    <col min="34" max="34" width="15.5" bestFit="1" customWidth="1"/>
    <col min="35" max="35" width="12.125" bestFit="1" customWidth="1"/>
    <col min="36" max="36" width="9.75" bestFit="1" customWidth="1"/>
    <col min="37" max="37" width="15.25" bestFit="1" customWidth="1"/>
    <col min="38" max="38" width="15.375" bestFit="1" customWidth="1"/>
    <col min="40" max="40" width="0.875" customWidth="1"/>
    <col min="41" max="41" width="1" customWidth="1"/>
    <col min="42" max="42" width="20.625" bestFit="1" customWidth="1"/>
    <col min="43" max="43" width="12.125" bestFit="1" customWidth="1"/>
    <col min="44" max="44" width="9.75" bestFit="1" customWidth="1"/>
    <col min="45" max="45" width="15.25" bestFit="1" customWidth="1"/>
    <col min="46" max="46" width="15.375" bestFit="1" customWidth="1"/>
    <col min="48" max="48" width="0.75" customWidth="1"/>
    <col min="49" max="49" width="11.5" bestFit="1" customWidth="1"/>
    <col min="50" max="50" width="12.125" bestFit="1" customWidth="1"/>
    <col min="51" max="51" width="9.75" bestFit="1" customWidth="1"/>
    <col min="52" max="52" width="15.25" bestFit="1" customWidth="1"/>
    <col min="53" max="53" width="7.75" bestFit="1" customWidth="1"/>
    <col min="54" max="54" width="6.625" customWidth="1"/>
    <col min="55" max="55" width="7.5" customWidth="1"/>
    <col min="56" max="56" width="0.75" customWidth="1"/>
    <col min="57" max="57" width="19.625" bestFit="1" customWidth="1"/>
    <col min="58" max="58" width="16.25" bestFit="1" customWidth="1"/>
    <col min="59" max="59" width="13.875" bestFit="1" customWidth="1"/>
    <col min="60" max="60" width="19.875" bestFit="1" customWidth="1"/>
    <col min="61" max="61" width="7.875" bestFit="1" customWidth="1"/>
    <col min="62" max="62" width="11" bestFit="1" customWidth="1"/>
    <col min="63" max="63" width="0.75" customWidth="1"/>
    <col min="64" max="64" width="21.5" bestFit="1" customWidth="1"/>
    <col min="65" max="65" width="12.125" bestFit="1" customWidth="1"/>
    <col min="66" max="66" width="9.75" bestFit="1" customWidth="1"/>
    <col min="67" max="67" width="15.25" bestFit="1" customWidth="1"/>
    <col min="68" max="68" width="4.625" customWidth="1"/>
    <col min="69" max="69" width="0.75" customWidth="1"/>
  </cols>
  <sheetData>
    <row r="1" spans="2:69" ht="21.75" thickBot="1" x14ac:dyDescent="0.4">
      <c r="B1" s="214" t="s">
        <v>42</v>
      </c>
      <c r="C1" s="215"/>
      <c r="D1" s="215"/>
      <c r="E1" s="215"/>
      <c r="F1" s="215"/>
      <c r="G1" s="215"/>
      <c r="H1" s="216"/>
      <c r="I1" s="206"/>
      <c r="J1" s="214" t="s">
        <v>2</v>
      </c>
      <c r="K1" s="215"/>
      <c r="L1" s="215"/>
      <c r="M1" s="215"/>
      <c r="N1" s="215"/>
      <c r="O1" s="215"/>
      <c r="P1" s="216"/>
      <c r="Q1" s="206"/>
      <c r="R1" s="214" t="s">
        <v>40</v>
      </c>
      <c r="S1" s="215"/>
      <c r="T1" s="215"/>
      <c r="U1" s="215"/>
      <c r="V1" s="215"/>
      <c r="W1" s="215"/>
      <c r="X1" s="216"/>
      <c r="Y1" s="206"/>
      <c r="Z1" s="214" t="s">
        <v>4</v>
      </c>
      <c r="AA1" s="215"/>
      <c r="AB1" s="215"/>
      <c r="AC1" s="215"/>
      <c r="AD1" s="215"/>
      <c r="AE1" s="215"/>
      <c r="AF1" s="216"/>
      <c r="AG1" s="206"/>
      <c r="AH1" s="207"/>
      <c r="AI1" s="208"/>
      <c r="AJ1" s="209" t="s">
        <v>64</v>
      </c>
      <c r="AK1" s="209"/>
      <c r="AL1" s="210"/>
      <c r="AM1" s="211"/>
      <c r="AN1" s="206"/>
      <c r="AO1" s="206"/>
      <c r="AP1" s="214" t="s">
        <v>67</v>
      </c>
      <c r="AQ1" s="215"/>
      <c r="AR1" s="215"/>
      <c r="AS1" s="215"/>
      <c r="AT1" s="215"/>
      <c r="AU1" s="216"/>
      <c r="AV1" s="206"/>
      <c r="AW1" s="214" t="s">
        <v>41</v>
      </c>
      <c r="AX1" s="215"/>
      <c r="AY1" s="215"/>
      <c r="AZ1" s="215"/>
      <c r="BA1" s="215"/>
      <c r="BB1" s="215"/>
      <c r="BC1" s="216"/>
      <c r="BD1" s="206"/>
      <c r="BE1" s="214" t="s">
        <v>75</v>
      </c>
      <c r="BF1" s="215"/>
      <c r="BG1" s="215"/>
      <c r="BH1" s="215"/>
      <c r="BI1" s="215"/>
      <c r="BJ1" s="216"/>
      <c r="BK1" s="206"/>
      <c r="BL1" s="214" t="s">
        <v>81</v>
      </c>
      <c r="BM1" s="215"/>
      <c r="BN1" s="215"/>
      <c r="BO1" s="215"/>
      <c r="BP1" s="216"/>
      <c r="BQ1" s="15"/>
    </row>
    <row r="2" spans="2:69" x14ac:dyDescent="0.25">
      <c r="B2" t="s">
        <v>49</v>
      </c>
      <c r="I2" s="15"/>
      <c r="J2" t="s">
        <v>51</v>
      </c>
      <c r="Q2" s="15"/>
      <c r="R2" t="s">
        <v>49</v>
      </c>
      <c r="Y2" s="15"/>
      <c r="Z2" t="s">
        <v>63</v>
      </c>
      <c r="AG2" s="15"/>
      <c r="AH2" t="s">
        <v>63</v>
      </c>
      <c r="AN2" s="15"/>
      <c r="AP2" t="s">
        <v>63</v>
      </c>
      <c r="AV2" s="15"/>
      <c r="AW2" t="s">
        <v>63</v>
      </c>
      <c r="BD2" s="15"/>
      <c r="BE2" t="s">
        <v>80</v>
      </c>
      <c r="BK2" s="15"/>
      <c r="BL2" t="s">
        <v>80</v>
      </c>
      <c r="BQ2" s="15"/>
    </row>
    <row r="3" spans="2:69" x14ac:dyDescent="0.25">
      <c r="I3" s="15"/>
      <c r="Q3" s="15"/>
      <c r="Y3" s="15"/>
      <c r="AG3" s="15"/>
      <c r="AN3" s="15"/>
      <c r="AV3" s="15"/>
      <c r="BD3" s="15"/>
      <c r="BK3" s="15"/>
      <c r="BQ3" s="15"/>
    </row>
    <row r="4" spans="2:69" x14ac:dyDescent="0.25">
      <c r="B4" t="s">
        <v>105</v>
      </c>
      <c r="I4" s="15"/>
      <c r="J4" t="s">
        <v>139</v>
      </c>
      <c r="Q4" s="15"/>
      <c r="R4" t="s">
        <v>59</v>
      </c>
      <c r="Y4" s="15"/>
      <c r="Z4" t="s">
        <v>61</v>
      </c>
      <c r="AG4" s="15"/>
      <c r="AH4" t="s">
        <v>65</v>
      </c>
      <c r="AN4" s="15"/>
      <c r="AP4" t="s">
        <v>68</v>
      </c>
      <c r="AV4" s="15"/>
      <c r="AW4" t="s">
        <v>102</v>
      </c>
      <c r="BD4" s="15"/>
      <c r="BE4" t="s">
        <v>135</v>
      </c>
      <c r="BK4" s="15"/>
      <c r="BL4" t="s">
        <v>87</v>
      </c>
      <c r="BQ4" s="15"/>
    </row>
    <row r="5" spans="2:69" x14ac:dyDescent="0.25">
      <c r="B5" t="s">
        <v>50</v>
      </c>
      <c r="I5" s="15"/>
      <c r="J5" t="s">
        <v>57</v>
      </c>
      <c r="Q5" s="15"/>
      <c r="R5" t="s">
        <v>60</v>
      </c>
      <c r="Y5" s="15"/>
      <c r="Z5" t="s">
        <v>62</v>
      </c>
      <c r="AG5" s="15"/>
      <c r="AH5" t="s">
        <v>66</v>
      </c>
      <c r="AN5" s="15"/>
      <c r="AP5" t="s">
        <v>69</v>
      </c>
      <c r="AV5" s="15"/>
      <c r="AW5" s="217" t="s">
        <v>103</v>
      </c>
      <c r="AX5" s="217"/>
      <c r="AY5" s="217"/>
      <c r="AZ5" s="217"/>
      <c r="BA5" s="217"/>
      <c r="BB5" s="217"/>
      <c r="BC5" s="217"/>
      <c r="BD5" s="15"/>
      <c r="BE5" t="s">
        <v>76</v>
      </c>
      <c r="BK5" s="15"/>
      <c r="BL5" t="s">
        <v>88</v>
      </c>
      <c r="BQ5" s="15"/>
    </row>
    <row r="6" spans="2:69" x14ac:dyDescent="0.25">
      <c r="B6" t="s">
        <v>137</v>
      </c>
      <c r="I6" s="15"/>
      <c r="J6" t="s">
        <v>58</v>
      </c>
      <c r="Q6" s="15"/>
      <c r="Y6" s="15"/>
      <c r="AG6" s="15"/>
      <c r="AN6" s="15"/>
      <c r="AP6" t="s">
        <v>70</v>
      </c>
      <c r="AV6" s="15"/>
      <c r="AW6" t="s">
        <v>104</v>
      </c>
      <c r="BD6" s="15"/>
      <c r="BE6" t="s">
        <v>136</v>
      </c>
      <c r="BK6" s="15"/>
      <c r="BQ6" s="15"/>
    </row>
    <row r="7" spans="2:69" x14ac:dyDescent="0.25">
      <c r="I7" s="15"/>
      <c r="J7" t="s">
        <v>52</v>
      </c>
      <c r="Q7" s="15"/>
      <c r="Y7" s="15"/>
      <c r="AG7" s="15"/>
      <c r="AN7" s="15"/>
      <c r="AV7" s="15"/>
      <c r="BD7" s="15"/>
      <c r="BK7" s="15"/>
      <c r="BQ7" s="15"/>
    </row>
    <row r="8" spans="2:69" x14ac:dyDescent="0.25">
      <c r="I8" s="15"/>
      <c r="Q8" s="15"/>
      <c r="Y8" s="15"/>
      <c r="AG8" s="15"/>
      <c r="AN8" s="15"/>
      <c r="AV8" s="15"/>
      <c r="BD8" s="15"/>
      <c r="BK8" s="15"/>
      <c r="BQ8" s="15"/>
    </row>
    <row r="9" spans="2:69" x14ac:dyDescent="0.25">
      <c r="C9" s="12" t="s">
        <v>126</v>
      </c>
      <c r="I9" s="15"/>
      <c r="K9" s="12" t="s">
        <v>126</v>
      </c>
      <c r="Q9" s="15"/>
      <c r="S9" s="12" t="s">
        <v>126</v>
      </c>
      <c r="Y9" s="15"/>
      <c r="AA9" s="12" t="s">
        <v>126</v>
      </c>
      <c r="AG9" s="15"/>
      <c r="AI9" s="12" t="s">
        <v>126</v>
      </c>
      <c r="AN9" s="15"/>
      <c r="AQ9" s="12" t="s">
        <v>126</v>
      </c>
      <c r="AV9" s="15"/>
      <c r="AX9" s="12" t="s">
        <v>126</v>
      </c>
      <c r="BD9" s="15"/>
      <c r="BF9" s="12" t="s">
        <v>126</v>
      </c>
      <c r="BK9" s="15"/>
      <c r="BM9" s="12" t="s">
        <v>126</v>
      </c>
      <c r="BQ9" s="15"/>
    </row>
    <row r="10" spans="2:69" x14ac:dyDescent="0.25">
      <c r="B10" s="12" t="s">
        <v>42</v>
      </c>
      <c r="C10" t="s">
        <v>45</v>
      </c>
      <c r="D10" t="s">
        <v>46</v>
      </c>
      <c r="E10" t="s">
        <v>47</v>
      </c>
      <c r="I10" s="15"/>
      <c r="J10" s="12" t="s">
        <v>2</v>
      </c>
      <c r="K10" t="s">
        <v>45</v>
      </c>
      <c r="L10" t="s">
        <v>46</v>
      </c>
      <c r="M10" t="s">
        <v>47</v>
      </c>
      <c r="Q10" s="15"/>
      <c r="R10" s="12" t="s">
        <v>40</v>
      </c>
      <c r="S10" t="s">
        <v>45</v>
      </c>
      <c r="T10" t="s">
        <v>46</v>
      </c>
      <c r="U10" t="s">
        <v>47</v>
      </c>
      <c r="Y10" s="15"/>
      <c r="Z10" s="12" t="s">
        <v>4</v>
      </c>
      <c r="AA10" t="s">
        <v>45</v>
      </c>
      <c r="AB10" t="s">
        <v>46</v>
      </c>
      <c r="AC10" t="s">
        <v>47</v>
      </c>
      <c r="AG10" s="15"/>
      <c r="AH10" s="12" t="s">
        <v>6</v>
      </c>
      <c r="AI10" t="s">
        <v>45</v>
      </c>
      <c r="AJ10" t="s">
        <v>46</v>
      </c>
      <c r="AK10" t="s">
        <v>47</v>
      </c>
      <c r="AN10" s="15"/>
      <c r="AP10" s="12" t="s">
        <v>8</v>
      </c>
      <c r="AQ10" t="s">
        <v>45</v>
      </c>
      <c r="AR10" t="s">
        <v>46</v>
      </c>
      <c r="AS10" t="s">
        <v>47</v>
      </c>
      <c r="AV10" s="15"/>
      <c r="AW10" s="12" t="s">
        <v>41</v>
      </c>
      <c r="AX10" t="s">
        <v>45</v>
      </c>
      <c r="AY10" t="s">
        <v>46</v>
      </c>
      <c r="AZ10" t="s">
        <v>47</v>
      </c>
      <c r="BD10" s="15"/>
      <c r="BE10" s="12" t="s">
        <v>75</v>
      </c>
      <c r="BF10" t="s">
        <v>45</v>
      </c>
      <c r="BG10" t="s">
        <v>46</v>
      </c>
      <c r="BH10" t="s">
        <v>47</v>
      </c>
      <c r="BK10" s="15"/>
      <c r="BL10" s="12" t="s">
        <v>86</v>
      </c>
      <c r="BM10" t="s">
        <v>45</v>
      </c>
      <c r="BN10" t="s">
        <v>46</v>
      </c>
      <c r="BO10" t="s">
        <v>47</v>
      </c>
      <c r="BQ10" s="15"/>
    </row>
    <row r="11" spans="2:69" x14ac:dyDescent="0.25">
      <c r="B11" s="13" t="s">
        <v>48</v>
      </c>
      <c r="C11">
        <v>300</v>
      </c>
      <c r="D11" s="14">
        <v>1</v>
      </c>
      <c r="E11" s="14">
        <v>1</v>
      </c>
      <c r="I11" s="15"/>
      <c r="J11" s="13" t="s">
        <v>53</v>
      </c>
      <c r="K11">
        <v>181</v>
      </c>
      <c r="L11" s="14">
        <v>0.60333333333333339</v>
      </c>
      <c r="M11" s="14">
        <v>0.60333333333333339</v>
      </c>
      <c r="Q11" s="15"/>
      <c r="R11" s="13" t="s">
        <v>44</v>
      </c>
      <c r="S11">
        <v>109</v>
      </c>
      <c r="T11" s="14">
        <v>0.36333333333333334</v>
      </c>
      <c r="U11" s="14">
        <v>0.36333333333333334</v>
      </c>
      <c r="Y11" s="15"/>
      <c r="Z11" s="13" t="s">
        <v>26</v>
      </c>
      <c r="AA11">
        <v>58</v>
      </c>
      <c r="AB11" s="14">
        <v>0.19333333333333333</v>
      </c>
      <c r="AC11" s="14">
        <v>0.19333333333333333</v>
      </c>
      <c r="AG11" s="15"/>
      <c r="AH11" s="13" t="s">
        <v>18</v>
      </c>
      <c r="AI11">
        <v>186</v>
      </c>
      <c r="AJ11" s="14">
        <v>0.62</v>
      </c>
      <c r="AK11" s="14">
        <v>0.62</v>
      </c>
      <c r="AN11" s="15"/>
      <c r="AP11" s="13" t="s">
        <v>19</v>
      </c>
      <c r="AQ11">
        <v>32</v>
      </c>
      <c r="AR11" s="14">
        <v>0.10666666666666667</v>
      </c>
      <c r="AS11" s="14">
        <v>0.10666666666666667</v>
      </c>
      <c r="AV11" s="15"/>
      <c r="AW11" s="13" t="s">
        <v>23</v>
      </c>
      <c r="AX11">
        <v>46</v>
      </c>
      <c r="AY11" s="14">
        <v>0.15333333333333332</v>
      </c>
      <c r="AZ11" s="14">
        <v>0.15333333333333332</v>
      </c>
      <c r="BD11" s="15"/>
      <c r="BE11" s="13" t="s">
        <v>71</v>
      </c>
      <c r="BF11">
        <v>100</v>
      </c>
      <c r="BG11" s="14">
        <v>0.33333333333333331</v>
      </c>
      <c r="BH11" s="14">
        <v>0.33333333333333331</v>
      </c>
      <c r="BK11" s="15"/>
      <c r="BL11" s="13" t="s">
        <v>82</v>
      </c>
      <c r="BM11">
        <v>89</v>
      </c>
      <c r="BN11" s="14">
        <v>0.29666666666666669</v>
      </c>
      <c r="BO11" s="14">
        <v>0.29666666666666669</v>
      </c>
      <c r="BQ11" s="15"/>
    </row>
    <row r="12" spans="2:69" x14ac:dyDescent="0.25">
      <c r="B12" s="13" t="s">
        <v>39</v>
      </c>
      <c r="C12">
        <v>300</v>
      </c>
      <c r="D12" s="14">
        <v>1</v>
      </c>
      <c r="E12" s="14"/>
      <c r="I12" s="15"/>
      <c r="J12" s="13" t="s">
        <v>54</v>
      </c>
      <c r="K12">
        <v>84</v>
      </c>
      <c r="L12" s="14">
        <v>0.28000000000000003</v>
      </c>
      <c r="M12" s="14">
        <v>0.8833333333333333</v>
      </c>
      <c r="Q12" s="15"/>
      <c r="R12" s="13" t="s">
        <v>43</v>
      </c>
      <c r="S12">
        <v>191</v>
      </c>
      <c r="T12" s="14">
        <v>0.63666666666666671</v>
      </c>
      <c r="U12" s="14">
        <v>1</v>
      </c>
      <c r="Y12" s="15"/>
      <c r="Z12" s="13" t="s">
        <v>17</v>
      </c>
      <c r="AA12">
        <v>186</v>
      </c>
      <c r="AB12" s="14">
        <v>0.62</v>
      </c>
      <c r="AC12" s="14">
        <v>0.81333333333333335</v>
      </c>
      <c r="AG12" s="15"/>
      <c r="AH12" s="13" t="s">
        <v>24</v>
      </c>
      <c r="AI12">
        <v>44</v>
      </c>
      <c r="AJ12" s="14">
        <v>0.14666666666666667</v>
      </c>
      <c r="AK12" s="14">
        <v>0.76666666666666672</v>
      </c>
      <c r="AN12" s="15"/>
      <c r="AP12" s="13" t="s">
        <v>20</v>
      </c>
      <c r="AQ12">
        <v>217</v>
      </c>
      <c r="AR12" s="14">
        <v>0.72333333333333338</v>
      </c>
      <c r="AS12" s="14">
        <v>0.83</v>
      </c>
      <c r="AV12" s="15"/>
      <c r="AW12" s="13" t="s">
        <v>20</v>
      </c>
      <c r="AX12">
        <v>135</v>
      </c>
      <c r="AY12" s="14">
        <v>0.45</v>
      </c>
      <c r="AZ12" s="14">
        <v>0.60333333333333339</v>
      </c>
      <c r="BD12" s="15"/>
      <c r="BE12" s="13" t="s">
        <v>72</v>
      </c>
      <c r="BF12">
        <v>79</v>
      </c>
      <c r="BG12" s="14">
        <v>0.26333333333333331</v>
      </c>
      <c r="BH12" s="14">
        <v>0.59666666666666668</v>
      </c>
      <c r="BK12" s="15"/>
      <c r="BL12" s="13" t="s">
        <v>83</v>
      </c>
      <c r="BM12">
        <v>114</v>
      </c>
      <c r="BN12" s="14">
        <v>0.38</v>
      </c>
      <c r="BO12" s="14">
        <v>0.67666666666666664</v>
      </c>
      <c r="BQ12" s="15"/>
    </row>
    <row r="13" spans="2:69" x14ac:dyDescent="0.25">
      <c r="I13" s="15"/>
      <c r="J13" s="13" t="s">
        <v>138</v>
      </c>
      <c r="K13">
        <v>35</v>
      </c>
      <c r="L13" s="14">
        <v>0.11666666666666667</v>
      </c>
      <c r="M13" s="14">
        <v>1</v>
      </c>
      <c r="Q13" s="15"/>
      <c r="R13" s="13" t="s">
        <v>39</v>
      </c>
      <c r="S13">
        <v>300</v>
      </c>
      <c r="T13" s="14">
        <v>1</v>
      </c>
      <c r="U13" s="14"/>
      <c r="Y13" s="15"/>
      <c r="Z13" s="13" t="s">
        <v>22</v>
      </c>
      <c r="AA13">
        <v>56</v>
      </c>
      <c r="AB13" s="14">
        <v>0.18666666666666668</v>
      </c>
      <c r="AC13" s="14">
        <v>1</v>
      </c>
      <c r="AG13" s="15"/>
      <c r="AH13" s="13" t="s">
        <v>27</v>
      </c>
      <c r="AI13">
        <v>70</v>
      </c>
      <c r="AJ13" s="14">
        <v>0.23333333333333334</v>
      </c>
      <c r="AK13" s="14">
        <v>1</v>
      </c>
      <c r="AN13" s="15"/>
      <c r="AP13" s="13" t="s">
        <v>21</v>
      </c>
      <c r="AQ13">
        <v>34</v>
      </c>
      <c r="AR13" s="14">
        <v>0.11333333333333333</v>
      </c>
      <c r="AS13" s="14">
        <v>0.94333333333333336</v>
      </c>
      <c r="AV13" s="15"/>
      <c r="AW13" s="13" t="s">
        <v>21</v>
      </c>
      <c r="AX13">
        <v>98</v>
      </c>
      <c r="AY13" s="14">
        <v>0.32666666666666666</v>
      </c>
      <c r="AZ13" s="14">
        <v>0.93</v>
      </c>
      <c r="BD13" s="15"/>
      <c r="BE13" s="13" t="s">
        <v>74</v>
      </c>
      <c r="BF13">
        <v>42</v>
      </c>
      <c r="BG13" s="14">
        <v>0.14000000000000001</v>
      </c>
      <c r="BH13" s="14">
        <v>0.73666666666666669</v>
      </c>
      <c r="BK13" s="15"/>
      <c r="BL13" s="13" t="s">
        <v>84</v>
      </c>
      <c r="BM13">
        <v>54</v>
      </c>
      <c r="BN13" s="14">
        <v>0.18</v>
      </c>
      <c r="BO13" s="14">
        <v>0.85666666666666669</v>
      </c>
      <c r="BQ13" s="15"/>
    </row>
    <row r="14" spans="2:69" x14ac:dyDescent="0.25">
      <c r="I14" s="15"/>
      <c r="J14" s="13" t="s">
        <v>39</v>
      </c>
      <c r="K14">
        <v>300</v>
      </c>
      <c r="L14" s="14">
        <v>1</v>
      </c>
      <c r="M14" s="14"/>
      <c r="Q14" s="15"/>
      <c r="Y14" s="15"/>
      <c r="Z14" s="13" t="s">
        <v>39</v>
      </c>
      <c r="AA14">
        <v>300</v>
      </c>
      <c r="AB14" s="14">
        <v>1</v>
      </c>
      <c r="AC14" s="14"/>
      <c r="AG14" s="15"/>
      <c r="AH14" s="13" t="s">
        <v>39</v>
      </c>
      <c r="AI14">
        <v>300</v>
      </c>
      <c r="AJ14" s="14">
        <v>1</v>
      </c>
      <c r="AK14" s="14"/>
      <c r="AN14" s="15"/>
      <c r="AP14" s="13" t="s">
        <v>25</v>
      </c>
      <c r="AQ14">
        <v>17</v>
      </c>
      <c r="AR14" s="14">
        <v>5.6666666666666664E-2</v>
      </c>
      <c r="AS14" s="14">
        <v>1</v>
      </c>
      <c r="AV14" s="15"/>
      <c r="AW14" s="13" t="s">
        <v>25</v>
      </c>
      <c r="AX14">
        <v>21</v>
      </c>
      <c r="AY14" s="14">
        <v>7.0000000000000007E-2</v>
      </c>
      <c r="AZ14" s="14">
        <v>1</v>
      </c>
      <c r="BD14" s="15"/>
      <c r="BE14" s="13" t="s">
        <v>73</v>
      </c>
      <c r="BF14">
        <v>79</v>
      </c>
      <c r="BG14" s="14">
        <v>0.26333333333333331</v>
      </c>
      <c r="BH14" s="14">
        <v>1</v>
      </c>
      <c r="BK14" s="15"/>
      <c r="BL14" s="13" t="s">
        <v>85</v>
      </c>
      <c r="BM14">
        <v>43</v>
      </c>
      <c r="BN14" s="14">
        <v>0.14333333333333334</v>
      </c>
      <c r="BO14" s="14">
        <v>1</v>
      </c>
      <c r="BQ14" s="15"/>
    </row>
    <row r="15" spans="2:69" x14ac:dyDescent="0.25">
      <c r="I15" s="15"/>
      <c r="Q15" s="15"/>
      <c r="Y15" s="15"/>
      <c r="AG15" s="15"/>
      <c r="AN15" s="15"/>
      <c r="AP15" s="13" t="s">
        <v>39</v>
      </c>
      <c r="AQ15">
        <v>300</v>
      </c>
      <c r="AR15" s="14">
        <v>1</v>
      </c>
      <c r="AS15" s="14"/>
      <c r="AV15" s="15"/>
      <c r="AW15" s="13" t="s">
        <v>39</v>
      </c>
      <c r="AX15">
        <v>300</v>
      </c>
      <c r="AY15" s="14">
        <v>1</v>
      </c>
      <c r="AZ15" s="14"/>
      <c r="BD15" s="15"/>
      <c r="BE15" s="13" t="s">
        <v>39</v>
      </c>
      <c r="BF15">
        <v>300</v>
      </c>
      <c r="BG15" s="14">
        <v>1</v>
      </c>
      <c r="BH15" s="14"/>
      <c r="BK15" s="15"/>
      <c r="BL15" s="13" t="s">
        <v>39</v>
      </c>
      <c r="BM15">
        <v>300</v>
      </c>
      <c r="BN15" s="14">
        <v>1</v>
      </c>
      <c r="BO15" s="14"/>
      <c r="BQ15" s="15"/>
    </row>
    <row r="16" spans="2:69" x14ac:dyDescent="0.25">
      <c r="I16" s="15"/>
      <c r="Q16" s="15"/>
      <c r="Y16" s="15"/>
      <c r="AG16" s="15"/>
      <c r="AN16" s="15"/>
      <c r="AV16" s="15"/>
      <c r="BD16" s="15"/>
      <c r="BK16" s="15"/>
      <c r="BQ16" s="15"/>
    </row>
    <row r="17" spans="9:69" x14ac:dyDescent="0.25">
      <c r="I17" s="15"/>
      <c r="Q17" s="15"/>
      <c r="Y17" s="15"/>
      <c r="AG17" s="15"/>
      <c r="AN17" s="15"/>
      <c r="AV17" s="15"/>
      <c r="BD17" s="15"/>
      <c r="BK17" s="15"/>
      <c r="BQ17" s="15"/>
    </row>
    <row r="18" spans="9:69" x14ac:dyDescent="0.25">
      <c r="I18" s="15"/>
      <c r="Q18" s="15"/>
      <c r="Y18" s="15"/>
      <c r="AG18" s="15"/>
      <c r="AN18" s="15"/>
      <c r="AV18" s="15"/>
      <c r="BD18" s="15"/>
      <c r="BK18" s="15"/>
      <c r="BQ18" s="15"/>
    </row>
    <row r="19" spans="9:69" x14ac:dyDescent="0.25">
      <c r="I19" s="15"/>
      <c r="Q19" s="15"/>
      <c r="Y19" s="15"/>
      <c r="AG19" s="15"/>
      <c r="AN19" s="15"/>
      <c r="AV19" s="15"/>
      <c r="BD19" s="15"/>
      <c r="BK19" s="15"/>
      <c r="BQ19" s="15"/>
    </row>
    <row r="20" spans="9:69" x14ac:dyDescent="0.25">
      <c r="I20" s="15"/>
      <c r="Q20" s="15"/>
      <c r="Y20" s="15"/>
      <c r="AG20" s="15"/>
      <c r="AN20" s="15"/>
      <c r="AV20" s="15"/>
      <c r="BD20" s="15"/>
      <c r="BK20" s="15"/>
      <c r="BQ20" s="15"/>
    </row>
    <row r="21" spans="9:69" x14ac:dyDescent="0.25">
      <c r="I21" s="15"/>
      <c r="Q21" s="15"/>
      <c r="Y21" s="15"/>
      <c r="AG21" s="15"/>
      <c r="AN21" s="15"/>
      <c r="AV21" s="15"/>
      <c r="BD21" s="15"/>
      <c r="BK21" s="15"/>
      <c r="BQ21" s="15"/>
    </row>
    <row r="22" spans="9:69" x14ac:dyDescent="0.25">
      <c r="I22" s="15"/>
      <c r="Q22" s="15"/>
      <c r="Y22" s="15"/>
      <c r="AG22" s="15"/>
      <c r="AN22" s="15"/>
      <c r="AV22" s="15"/>
      <c r="BD22" s="15"/>
      <c r="BK22" s="15"/>
      <c r="BQ22" s="15"/>
    </row>
    <row r="23" spans="9:69" x14ac:dyDescent="0.25">
      <c r="I23" s="15"/>
      <c r="Q23" s="15"/>
      <c r="Y23" s="15"/>
      <c r="AG23" s="15"/>
      <c r="AJ23" s="13"/>
      <c r="AN23" s="15"/>
      <c r="AV23" s="15"/>
      <c r="BD23" s="15"/>
      <c r="BK23" s="15"/>
      <c r="BQ23" s="15"/>
    </row>
    <row r="24" spans="9:69" x14ac:dyDescent="0.25">
      <c r="I24" s="15"/>
      <c r="Q24" s="15"/>
      <c r="Y24" s="15"/>
      <c r="AG24" s="15"/>
      <c r="AJ24" s="13"/>
      <c r="AN24" s="15"/>
      <c r="AV24" s="15"/>
      <c r="BD24" s="15"/>
      <c r="BK24" s="15"/>
      <c r="BQ24" s="15"/>
    </row>
    <row r="25" spans="9:69" x14ac:dyDescent="0.25">
      <c r="I25" s="15"/>
      <c r="Q25" s="15"/>
      <c r="Y25" s="15"/>
      <c r="AG25" s="15"/>
      <c r="AN25" s="15"/>
      <c r="AV25" s="15"/>
      <c r="BD25" s="15"/>
      <c r="BK25" s="15"/>
      <c r="BQ25" s="15"/>
    </row>
    <row r="26" spans="9:69" x14ac:dyDescent="0.25">
      <c r="I26" s="15"/>
      <c r="Q26" s="15"/>
      <c r="Y26" s="15"/>
      <c r="AG26" s="15"/>
      <c r="AN26" s="15"/>
      <c r="AV26" s="15"/>
      <c r="BD26" s="15"/>
      <c r="BK26" s="15"/>
      <c r="BQ26" s="15"/>
    </row>
    <row r="27" spans="9:69" x14ac:dyDescent="0.25">
      <c r="I27" s="15"/>
      <c r="Q27" s="15"/>
      <c r="Y27" s="15"/>
      <c r="AG27" s="15"/>
      <c r="AN27" s="15"/>
      <c r="AV27" s="15"/>
      <c r="BD27" s="15"/>
      <c r="BK27" s="15"/>
      <c r="BQ27" s="15"/>
    </row>
    <row r="28" spans="9:69" x14ac:dyDescent="0.25">
      <c r="I28" s="15"/>
      <c r="Q28" s="15"/>
      <c r="Y28" s="15"/>
      <c r="AG28" s="15"/>
      <c r="AN28" s="15"/>
      <c r="AV28" s="15"/>
      <c r="BD28" s="15"/>
      <c r="BK28" s="15"/>
      <c r="BQ28" s="15"/>
    </row>
    <row r="29" spans="9:69" x14ac:dyDescent="0.25">
      <c r="I29" s="15"/>
      <c r="Q29" s="15"/>
      <c r="Y29" s="15"/>
      <c r="AG29" s="15"/>
      <c r="AN29" s="15"/>
      <c r="AV29" s="15"/>
      <c r="BD29" s="15"/>
      <c r="BK29" s="15"/>
      <c r="BQ29" s="15"/>
    </row>
    <row r="30" spans="9:69" x14ac:dyDescent="0.25">
      <c r="I30" s="15"/>
      <c r="Q30" s="15"/>
      <c r="Y30" s="15"/>
      <c r="AG30" s="15"/>
      <c r="AN30" s="15"/>
      <c r="AV30" s="15"/>
      <c r="BD30" s="15"/>
      <c r="BK30" s="15"/>
      <c r="BQ30" s="15"/>
    </row>
    <row r="31" spans="9:69" x14ac:dyDescent="0.25">
      <c r="I31" s="15"/>
      <c r="Q31" s="15"/>
      <c r="Y31" s="15"/>
      <c r="AG31" s="15"/>
      <c r="AN31" s="15"/>
      <c r="AV31" s="15"/>
      <c r="BD31" s="15"/>
      <c r="BF31" s="12" t="s">
        <v>126</v>
      </c>
      <c r="BK31" s="15"/>
      <c r="BQ31" s="15"/>
    </row>
    <row r="32" spans="9:69" x14ac:dyDescent="0.25">
      <c r="I32" s="15"/>
      <c r="Q32" s="15"/>
      <c r="Y32" s="15"/>
      <c r="AG32" s="15"/>
      <c r="AN32" s="15"/>
      <c r="AV32" s="15"/>
      <c r="BD32" s="15"/>
      <c r="BE32" s="12" t="s">
        <v>75</v>
      </c>
      <c r="BF32" t="s">
        <v>77</v>
      </c>
      <c r="BG32" t="s">
        <v>78</v>
      </c>
      <c r="BH32" t="s">
        <v>79</v>
      </c>
      <c r="BK32" s="15"/>
      <c r="BQ32" s="15"/>
    </row>
    <row r="33" spans="9:69" x14ac:dyDescent="0.25">
      <c r="I33" s="15"/>
      <c r="Q33" s="15"/>
      <c r="Y33" s="15"/>
      <c r="AG33" s="15"/>
      <c r="AN33" s="15"/>
      <c r="AV33" s="15"/>
      <c r="BD33" s="15"/>
      <c r="BE33" s="13" t="s">
        <v>71</v>
      </c>
      <c r="BF33" s="21">
        <v>112172</v>
      </c>
      <c r="BG33" s="14">
        <v>9.4945312407422142E-2</v>
      </c>
      <c r="BH33" s="14">
        <v>9.4945312407422142E-2</v>
      </c>
      <c r="BK33" s="15"/>
      <c r="BQ33" s="15"/>
    </row>
    <row r="34" spans="9:69" x14ac:dyDescent="0.25">
      <c r="I34" s="15"/>
      <c r="Q34" s="15"/>
      <c r="Y34" s="15"/>
      <c r="AG34" s="15"/>
      <c r="AN34" s="15"/>
      <c r="AV34" s="15"/>
      <c r="BD34" s="15"/>
      <c r="BE34" s="13" t="s">
        <v>72</v>
      </c>
      <c r="BF34" s="21">
        <v>191155</v>
      </c>
      <c r="BG34" s="14">
        <v>0.16179858782263648</v>
      </c>
      <c r="BH34" s="14">
        <v>0.25674390023005861</v>
      </c>
      <c r="BK34" s="15"/>
      <c r="BQ34" s="15"/>
    </row>
    <row r="35" spans="9:69" x14ac:dyDescent="0.25">
      <c r="I35" s="15"/>
      <c r="Q35" s="15"/>
      <c r="Y35" s="15"/>
      <c r="AG35" s="15"/>
      <c r="AN35" s="15"/>
      <c r="AV35" s="15"/>
      <c r="BD35" s="15"/>
      <c r="BE35" s="13" t="s">
        <v>74</v>
      </c>
      <c r="BF35" s="21">
        <v>174085</v>
      </c>
      <c r="BG35" s="14">
        <v>0.14735009369937313</v>
      </c>
      <c r="BH35" s="14">
        <v>0.40409399392943174</v>
      </c>
      <c r="BK35" s="15"/>
      <c r="BQ35" s="15"/>
    </row>
    <row r="36" spans="9:69" x14ac:dyDescent="0.25">
      <c r="I36" s="15"/>
      <c r="Q36" s="15"/>
      <c r="Y36" s="15"/>
      <c r="AG36" s="15"/>
      <c r="AN36" s="15"/>
      <c r="AV36" s="15"/>
      <c r="BD36" s="15"/>
      <c r="BE36" s="13" t="s">
        <v>73</v>
      </c>
      <c r="BF36" s="21">
        <v>704026</v>
      </c>
      <c r="BG36" s="14">
        <v>0.59590600607056821</v>
      </c>
      <c r="BH36" s="14">
        <v>1</v>
      </c>
      <c r="BK36" s="15"/>
      <c r="BQ36" s="15"/>
    </row>
    <row r="37" spans="9:69" x14ac:dyDescent="0.25">
      <c r="I37" s="15"/>
      <c r="Q37" s="15"/>
      <c r="Y37" s="15"/>
      <c r="AG37" s="15"/>
      <c r="AN37" s="15"/>
      <c r="AV37" s="15"/>
      <c r="BD37" s="15"/>
      <c r="BE37" s="13" t="s">
        <v>39</v>
      </c>
      <c r="BF37" s="21">
        <v>1181438</v>
      </c>
      <c r="BG37" s="14">
        <v>1</v>
      </c>
      <c r="BH37" s="14"/>
      <c r="BK37" s="15"/>
      <c r="BQ37" s="15"/>
    </row>
    <row r="38" spans="9:69" x14ac:dyDescent="0.25">
      <c r="I38" s="15"/>
      <c r="Q38" s="15"/>
      <c r="Y38" s="15"/>
      <c r="AG38" s="15"/>
      <c r="AN38" s="15"/>
      <c r="AV38" s="15"/>
      <c r="BD38" s="15"/>
      <c r="BK38" s="15"/>
      <c r="BQ38" s="15"/>
    </row>
    <row r="39" spans="9:69" x14ac:dyDescent="0.25">
      <c r="I39" s="15"/>
      <c r="Q39" s="15"/>
      <c r="Y39" s="15"/>
      <c r="AG39" s="15"/>
      <c r="AN39" s="15"/>
      <c r="AV39" s="15"/>
      <c r="BD39" s="15"/>
      <c r="BK39" s="15"/>
      <c r="BQ39" s="15"/>
    </row>
    <row r="40" spans="9:69" x14ac:dyDescent="0.25">
      <c r="I40" s="15"/>
      <c r="Q40" s="15"/>
      <c r="Y40" s="15"/>
      <c r="AG40" s="15"/>
      <c r="AN40" s="15"/>
      <c r="AV40" s="15"/>
      <c r="BD40" s="15"/>
      <c r="BK40" s="15"/>
      <c r="BQ40" s="15"/>
    </row>
    <row r="41" spans="9:69" x14ac:dyDescent="0.25">
      <c r="I41" s="15"/>
      <c r="Q41" s="15"/>
      <c r="Y41" s="15"/>
      <c r="AG41" s="15"/>
      <c r="AN41" s="15"/>
      <c r="AV41" s="15"/>
      <c r="BD41" s="15"/>
      <c r="BK41" s="15"/>
      <c r="BQ41" s="15"/>
    </row>
    <row r="42" spans="9:69" x14ac:dyDescent="0.25">
      <c r="I42" s="15"/>
      <c r="Q42" s="15"/>
      <c r="Y42" s="15"/>
      <c r="AG42" s="15"/>
      <c r="AN42" s="15"/>
      <c r="AV42" s="15"/>
      <c r="BD42" s="15"/>
      <c r="BK42" s="15"/>
      <c r="BQ42" s="15"/>
    </row>
    <row r="43" spans="9:69" x14ac:dyDescent="0.25">
      <c r="I43" s="15"/>
      <c r="Q43" s="15"/>
      <c r="Y43" s="15"/>
      <c r="AG43" s="15"/>
      <c r="AN43" s="15"/>
      <c r="AV43" s="15"/>
      <c r="BD43" s="15"/>
      <c r="BK43" s="15"/>
      <c r="BQ43" s="15"/>
    </row>
    <row r="44" spans="9:69" x14ac:dyDescent="0.25">
      <c r="I44" s="15"/>
      <c r="Q44" s="15"/>
      <c r="Y44" s="15"/>
      <c r="AG44" s="15"/>
      <c r="AN44" s="15"/>
      <c r="AV44" s="15"/>
      <c r="BD44" s="15"/>
      <c r="BK44" s="15"/>
      <c r="BQ44" s="15"/>
    </row>
    <row r="45" spans="9:69" x14ac:dyDescent="0.25">
      <c r="I45" s="15"/>
      <c r="K45" s="13"/>
      <c r="Q45" s="15"/>
      <c r="Y45" s="15"/>
      <c r="AG45" s="15"/>
      <c r="AN45" s="15"/>
      <c r="AV45" s="15"/>
      <c r="BD45" s="15"/>
      <c r="BK45" s="15"/>
      <c r="BQ45" s="15"/>
    </row>
    <row r="46" spans="9:69" x14ac:dyDescent="0.25">
      <c r="I46" s="15"/>
      <c r="Q46" s="15"/>
      <c r="Y46" s="15"/>
      <c r="AG46" s="15"/>
      <c r="AN46" s="15"/>
      <c r="AV46" s="15"/>
      <c r="BD46" s="15"/>
      <c r="BK46" s="15"/>
      <c r="BQ46" s="15"/>
    </row>
    <row r="47" spans="9:69" x14ac:dyDescent="0.25">
      <c r="I47" s="15"/>
      <c r="Q47" s="15"/>
      <c r="Y47" s="15"/>
      <c r="AG47" s="15"/>
      <c r="AN47" s="15"/>
      <c r="AV47" s="15"/>
      <c r="BD47" s="15"/>
      <c r="BK47" s="15"/>
      <c r="BQ47" s="15"/>
    </row>
    <row r="48" spans="9:69" x14ac:dyDescent="0.25">
      <c r="I48" s="15"/>
      <c r="Q48" s="15"/>
      <c r="Y48" s="15"/>
      <c r="AG48" s="15"/>
      <c r="AN48" s="15"/>
      <c r="AV48" s="15"/>
      <c r="BD48" s="15"/>
      <c r="BK48" s="15"/>
      <c r="BQ48" s="15"/>
    </row>
    <row r="49" spans="2:69" x14ac:dyDescent="0.25">
      <c r="I49" s="15"/>
      <c r="Q49" s="15"/>
      <c r="Y49" s="15"/>
      <c r="AG49" s="15"/>
      <c r="AN49" s="15"/>
      <c r="AV49" s="15"/>
      <c r="BD49" s="15"/>
      <c r="BK49" s="15"/>
      <c r="BQ49" s="15"/>
    </row>
    <row r="50" spans="2:69" x14ac:dyDescent="0.25">
      <c r="I50" s="15"/>
      <c r="Q50" s="15"/>
      <c r="Y50" s="15"/>
      <c r="AG50" s="15"/>
      <c r="AN50" s="15"/>
      <c r="AV50" s="15"/>
      <c r="BD50" s="15"/>
      <c r="BK50" s="15"/>
      <c r="BQ50" s="15"/>
    </row>
    <row r="51" spans="2:69" x14ac:dyDescent="0.25">
      <c r="I51" s="15"/>
      <c r="Q51" s="15"/>
      <c r="Y51" s="15"/>
      <c r="AG51" s="15"/>
      <c r="AN51" s="15"/>
      <c r="AV51" s="15"/>
      <c r="BD51" s="15"/>
      <c r="BK51" s="15"/>
      <c r="BQ51" s="15"/>
    </row>
    <row r="52" spans="2:69" x14ac:dyDescent="0.25">
      <c r="I52" s="15"/>
      <c r="Q52" s="15"/>
      <c r="Y52" s="15"/>
      <c r="AG52" s="15"/>
      <c r="AN52" s="15"/>
      <c r="AV52" s="15"/>
      <c r="BD52" s="15"/>
      <c r="BK52" s="15"/>
      <c r="BQ52" s="15"/>
    </row>
    <row r="53" spans="2:69" x14ac:dyDescent="0.25">
      <c r="I53" s="15"/>
      <c r="Q53" s="15"/>
      <c r="Y53" s="15"/>
      <c r="AG53" s="15"/>
      <c r="AN53" s="15"/>
      <c r="AV53" s="15"/>
      <c r="BD53" s="15"/>
      <c r="BK53" s="15"/>
      <c r="BQ53" s="15"/>
    </row>
    <row r="54" spans="2:69" x14ac:dyDescent="0.25">
      <c r="I54" s="15"/>
      <c r="Q54" s="15"/>
      <c r="Y54" s="15"/>
      <c r="AG54" s="15"/>
      <c r="AN54" s="15"/>
      <c r="AV54" s="15"/>
      <c r="BD54" s="15"/>
      <c r="BK54" s="15"/>
      <c r="BQ54" s="15"/>
    </row>
    <row r="55" spans="2:69" x14ac:dyDescent="0.25">
      <c r="I55" s="15"/>
      <c r="Q55" s="15"/>
      <c r="Y55" s="15"/>
      <c r="AG55" s="15"/>
      <c r="AN55" s="15"/>
      <c r="AV55" s="15"/>
      <c r="BD55" s="15"/>
      <c r="BK55" s="15"/>
      <c r="BQ55" s="15"/>
    </row>
    <row r="56" spans="2:69" x14ac:dyDescent="0.25">
      <c r="I56" s="15"/>
      <c r="Q56" s="15"/>
      <c r="Y56" s="15"/>
      <c r="AG56" s="15"/>
      <c r="AN56" s="15"/>
      <c r="AV56" s="15"/>
      <c r="BD56" s="15"/>
      <c r="BK56" s="15"/>
      <c r="BQ56" s="15"/>
    </row>
    <row r="57" spans="2:69" x14ac:dyDescent="0.25">
      <c r="I57" s="15"/>
      <c r="Q57" s="15"/>
      <c r="Y57" s="15"/>
      <c r="AG57" s="15"/>
      <c r="AN57" s="15"/>
      <c r="AV57" s="15"/>
      <c r="BD57" s="15"/>
      <c r="BK57" s="15"/>
      <c r="BQ57" s="15"/>
    </row>
    <row r="58" spans="2:69" x14ac:dyDescent="0.25">
      <c r="I58" s="15"/>
      <c r="Q58" s="15"/>
      <c r="Y58" s="15"/>
      <c r="AG58" s="15"/>
      <c r="AN58" s="15"/>
      <c r="AV58" s="15"/>
      <c r="BD58" s="15"/>
      <c r="BK58" s="15"/>
      <c r="BQ58" s="15"/>
    </row>
    <row r="59" spans="2:69" x14ac:dyDescent="0.25">
      <c r="I59" s="15"/>
      <c r="Q59" s="15"/>
      <c r="Y59" s="15"/>
      <c r="AG59" s="15"/>
      <c r="AN59" s="15"/>
      <c r="AV59" s="15"/>
      <c r="BD59" s="15"/>
      <c r="BK59" s="15"/>
      <c r="BQ59" s="15"/>
    </row>
    <row r="60" spans="2:69" x14ac:dyDescent="0.25">
      <c r="I60" s="15"/>
      <c r="Q60" s="15"/>
      <c r="Y60" s="15"/>
      <c r="AG60" s="15"/>
      <c r="AN60" s="15"/>
      <c r="AV60" s="15"/>
      <c r="BD60" s="15"/>
      <c r="BK60" s="15"/>
      <c r="BQ60" s="15"/>
    </row>
    <row r="61" spans="2:69" x14ac:dyDescent="0.25">
      <c r="I61" s="15"/>
      <c r="Q61" s="15"/>
      <c r="Y61" s="15"/>
      <c r="AG61" s="15"/>
      <c r="AN61" s="15"/>
      <c r="AV61" s="15"/>
      <c r="BD61" s="15"/>
      <c r="BK61" s="15"/>
      <c r="BQ61" s="15"/>
    </row>
    <row r="62" spans="2:69" ht="3.75" customHeight="1" x14ac:dyDescent="0.2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row>
  </sheetData>
  <mergeCells count="9">
    <mergeCell ref="B1:H1"/>
    <mergeCell ref="AW5:BC5"/>
    <mergeCell ref="BL1:BP1"/>
    <mergeCell ref="BE1:BJ1"/>
    <mergeCell ref="J1:P1"/>
    <mergeCell ref="R1:X1"/>
    <mergeCell ref="Z1:AF1"/>
    <mergeCell ref="AP1:AU1"/>
    <mergeCell ref="AW1:BC1"/>
  </mergeCells>
  <pageMargins left="0.7" right="0.7" top="0.75" bottom="0.75" header="0.3" footer="0.3"/>
  <pageSetup paperSize="9" orientation="portrait" r:id="rId11"/>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68"/>
  <sheetViews>
    <sheetView showGridLines="0" zoomScale="115" zoomScaleNormal="115" workbookViewId="0">
      <selection activeCell="J49" sqref="J49"/>
    </sheetView>
  </sheetViews>
  <sheetFormatPr defaultRowHeight="15.75" x14ac:dyDescent="0.25"/>
  <cols>
    <col min="2" max="2" width="16.125" style="16" customWidth="1"/>
    <col min="3" max="3" width="12.375" bestFit="1" customWidth="1"/>
    <col min="4" max="4" width="3.875" bestFit="1" customWidth="1"/>
    <col min="5" max="5" width="5.25" bestFit="1" customWidth="1"/>
    <col min="8" max="8" width="12.375" bestFit="1" customWidth="1"/>
    <col min="9" max="9" width="10" customWidth="1"/>
    <col min="11" max="11" width="19.75" customWidth="1"/>
    <col min="13" max="13" width="16.375" customWidth="1"/>
  </cols>
  <sheetData>
    <row r="1" spans="2:13" ht="16.5" thickBot="1" x14ac:dyDescent="0.3"/>
    <row r="2" spans="2:13" ht="17.25" thickTop="1" thickBot="1" x14ac:dyDescent="0.3">
      <c r="B2" s="166" t="s">
        <v>89</v>
      </c>
      <c r="C2" s="158" t="s">
        <v>95</v>
      </c>
      <c r="D2" s="159"/>
      <c r="E2" s="160"/>
      <c r="F2" s="218" t="s">
        <v>91</v>
      </c>
      <c r="G2" s="220" t="s">
        <v>92</v>
      </c>
      <c r="H2" s="220" t="s">
        <v>93</v>
      </c>
      <c r="I2" s="222" t="s">
        <v>98</v>
      </c>
      <c r="K2" s="53" t="s">
        <v>41</v>
      </c>
      <c r="L2" s="54">
        <v>0.72867955817626806</v>
      </c>
      <c r="M2" s="55" t="str">
        <f t="array" ref="M2">_xlfn.IFS(L2&lt;0.02,"Muito Fraco",L2&lt;0.1,"Fraco",L2&lt;0.3,"Médio",L2&lt;0.5,"Forte",L2&gt;0.5,"Muito Forte")</f>
        <v>Muito Forte</v>
      </c>
    </row>
    <row r="3" spans="2:13" ht="17.25" thickTop="1" thickBot="1" x14ac:dyDescent="0.3">
      <c r="B3" s="86" t="s">
        <v>2</v>
      </c>
      <c r="C3" s="161">
        <v>1</v>
      </c>
      <c r="D3" s="162">
        <v>0</v>
      </c>
      <c r="E3" s="163" t="s">
        <v>90</v>
      </c>
      <c r="F3" s="219"/>
      <c r="G3" s="221"/>
      <c r="H3" s="221"/>
      <c r="I3" s="223"/>
      <c r="K3" s="37" t="s">
        <v>86</v>
      </c>
      <c r="L3" s="35">
        <v>0.21472610324711383</v>
      </c>
      <c r="M3" s="38" t="str">
        <f t="array" ref="M3">_xlfn.IFS(L3&lt;0.02,"Muito Fraco",L3&lt;0.1,"Fraco",L3&lt;0.3,"Médio",L3&lt;0.5,"Forte",L3&gt;0.5,"Quase Impossível")</f>
        <v>Médio</v>
      </c>
    </row>
    <row r="4" spans="2:13" ht="17.25" thickTop="1" thickBot="1" x14ac:dyDescent="0.3">
      <c r="B4" s="172" t="s">
        <v>53</v>
      </c>
      <c r="C4" s="169">
        <v>181</v>
      </c>
      <c r="D4" s="170">
        <v>335</v>
      </c>
      <c r="E4" s="171">
        <v>516</v>
      </c>
      <c r="F4" s="68">
        <f>C4/$C$8</f>
        <v>0.60333333333333339</v>
      </c>
      <c r="G4" s="69">
        <f>D4/$D$8</f>
        <v>0.47857142857142859</v>
      </c>
      <c r="H4" s="30">
        <f>C4/E4</f>
        <v>0.35077519379844962</v>
      </c>
      <c r="I4" s="79">
        <f>(F4-G4)*LN(F4/G4)</f>
        <v>2.8902886797583967E-2</v>
      </c>
      <c r="K4" s="39" t="s">
        <v>96</v>
      </c>
      <c r="L4" s="40">
        <v>0.19247255437629318</v>
      </c>
      <c r="M4" s="41" t="str">
        <f t="array" ref="M4">_xlfn.IFS(L4&lt;0.02,"Muito Fraco",L4&lt;0.1,"Fraco",L4&lt;0.3,"Médio",L4&lt;0.5,"Forte",L4&gt;0.5,"Quase Impossível")</f>
        <v>Médio</v>
      </c>
    </row>
    <row r="5" spans="2:13" x14ac:dyDescent="0.25">
      <c r="B5" s="205" t="s">
        <v>54</v>
      </c>
      <c r="C5" s="91">
        <v>84</v>
      </c>
      <c r="D5" s="16">
        <v>261</v>
      </c>
      <c r="E5" s="168">
        <v>345</v>
      </c>
      <c r="F5" s="29">
        <f>C5/$C$8</f>
        <v>0.28000000000000003</v>
      </c>
      <c r="G5" s="30">
        <f>D5/$D$8</f>
        <v>0.37285714285714283</v>
      </c>
      <c r="H5" s="30">
        <f>C5/E5</f>
        <v>0.24347826086956523</v>
      </c>
      <c r="I5" s="79">
        <f>(F5-G5)*LN(F5/G5)</f>
        <v>2.6594819465702042E-2</v>
      </c>
      <c r="K5" s="45" t="s">
        <v>94</v>
      </c>
      <c r="L5" s="46">
        <v>8.3293433615499249E-2</v>
      </c>
      <c r="M5" s="47" t="str">
        <f t="array" ref="M5">_xlfn.IFS(L5&lt;0.02,"Muito Fraco",L5&lt;0.1,"Fraco",L5&lt;0.3,"Médio",L5&lt;0.5,"Forte",L5&gt;0.5,"Quase Impossível")</f>
        <v>Fraco</v>
      </c>
    </row>
    <row r="6" spans="2:13" x14ac:dyDescent="0.25">
      <c r="B6" s="205" t="s">
        <v>55</v>
      </c>
      <c r="C6" s="91">
        <v>29</v>
      </c>
      <c r="D6" s="16">
        <v>82</v>
      </c>
      <c r="E6" s="168">
        <v>111</v>
      </c>
      <c r="F6" s="29">
        <f>C6/$C$8</f>
        <v>9.6666666666666665E-2</v>
      </c>
      <c r="G6" s="30">
        <f>D6/$D$8</f>
        <v>0.11714285714285715</v>
      </c>
      <c r="H6" s="30">
        <f>C6/E6</f>
        <v>0.26126126126126126</v>
      </c>
      <c r="I6" s="79">
        <f>(F6-G6)*LN(F6/G6)</f>
        <v>3.9339994982355939E-3</v>
      </c>
      <c r="K6" s="48" t="s">
        <v>97</v>
      </c>
      <c r="L6" s="36">
        <v>7.014820715102621E-2</v>
      </c>
      <c r="M6" s="49" t="str">
        <f t="array" ref="M6">_xlfn.IFS(L6&lt;0.02,"Muito Fraco",L6&lt;0.1,"Fraco",L6&lt;0.3,"Médio",L6&lt;0.5,"Forte",L6&gt;0.5,"Quase Impossível")</f>
        <v>Fraco</v>
      </c>
    </row>
    <row r="7" spans="2:13" ht="16.5" thickBot="1" x14ac:dyDescent="0.3">
      <c r="B7" s="174" t="s">
        <v>56</v>
      </c>
      <c r="C7" s="91">
        <v>6</v>
      </c>
      <c r="D7" s="16">
        <v>22</v>
      </c>
      <c r="E7" s="168">
        <v>28</v>
      </c>
      <c r="F7" s="29">
        <f>C7/$C$8</f>
        <v>0.02</v>
      </c>
      <c r="G7" s="30">
        <f>D7/$D$8</f>
        <v>3.1428571428571431E-2</v>
      </c>
      <c r="H7" s="30">
        <f>C7/E7</f>
        <v>0.21428571428571427</v>
      </c>
      <c r="I7" s="79">
        <f>(F7-G7)*LN(F7/G7)</f>
        <v>5.1655442713492272E-3</v>
      </c>
      <c r="K7" s="48" t="s">
        <v>2</v>
      </c>
      <c r="L7" s="36">
        <v>6.4597250032870826E-2</v>
      </c>
      <c r="M7" s="49" t="str">
        <f t="array" ref="M7">_xlfn.IFS(L7&lt;0.02,"Muito Fraco",L7&lt;0.1,"Fraco",L7&lt;0.3,"Médio",L7&lt;0.5,"Forte",L7&gt;0.5,"Quase Impossível")</f>
        <v>Fraco</v>
      </c>
    </row>
    <row r="8" spans="2:13" ht="17.25" thickTop="1" thickBot="1" x14ac:dyDescent="0.3">
      <c r="B8" s="163" t="s">
        <v>90</v>
      </c>
      <c r="C8" s="92">
        <v>300</v>
      </c>
      <c r="D8" s="80">
        <v>700</v>
      </c>
      <c r="E8" s="154">
        <v>1000</v>
      </c>
      <c r="F8" s="81">
        <f>C8/$C$8</f>
        <v>1</v>
      </c>
      <c r="G8" s="82">
        <f>D8/$D$8</f>
        <v>1</v>
      </c>
      <c r="H8" s="82">
        <f>C8/E8</f>
        <v>0.3</v>
      </c>
      <c r="I8" s="87">
        <f>SUM(I4:I7)</f>
        <v>6.4597250032870826E-2</v>
      </c>
      <c r="K8" s="50" t="s">
        <v>40</v>
      </c>
      <c r="L8" s="51">
        <v>2.654290604761575E-2</v>
      </c>
      <c r="M8" s="52" t="str">
        <f t="array" ref="M8">_xlfn.IFS(L8&lt;0.02,"Muito Fraco",L8&lt;0.1,"Fraco",L8&lt;0.3,"Médio",L8&lt;0.5,"Forte",L8&gt;0.5,"Quase Impossível")</f>
        <v>Fraco</v>
      </c>
    </row>
    <row r="9" spans="2:13" ht="17.25" thickTop="1" thickBot="1" x14ac:dyDescent="0.3">
      <c r="K9" s="42" t="s">
        <v>4</v>
      </c>
      <c r="L9" s="43">
        <v>8.4842336965702276E-3</v>
      </c>
      <c r="M9" s="44" t="str">
        <f t="array" ref="M9">_xlfn.IFS(L9&lt;0.02,"Muito Fraco",L9&lt;0.1,"Fraco",L9&lt;0.3,"Médio",L9&lt;0.5,"Forte",L9&gt;0.5,"Quase Impossível")</f>
        <v>Muito Fraco</v>
      </c>
    </row>
    <row r="10" spans="2:13" ht="16.5" thickBot="1" x14ac:dyDescent="0.3"/>
    <row r="11" spans="2:13" ht="17.25" thickTop="1" thickBot="1" x14ac:dyDescent="0.3">
      <c r="B11" s="166" t="s">
        <v>89</v>
      </c>
      <c r="C11" s="158" t="s">
        <v>95</v>
      </c>
      <c r="D11" s="159"/>
      <c r="E11" s="160"/>
      <c r="F11" s="218" t="s">
        <v>91</v>
      </c>
      <c r="G11" s="220" t="s">
        <v>92</v>
      </c>
      <c r="H11" s="220" t="s">
        <v>93</v>
      </c>
      <c r="I11" s="222" t="s">
        <v>98</v>
      </c>
    </row>
    <row r="12" spans="2:13" ht="17.25" thickTop="1" thickBot="1" x14ac:dyDescent="0.3">
      <c r="B12" s="86" t="s">
        <v>40</v>
      </c>
      <c r="C12" s="161">
        <v>1</v>
      </c>
      <c r="D12" s="162">
        <v>0</v>
      </c>
      <c r="E12" s="163" t="s">
        <v>90</v>
      </c>
      <c r="F12" s="219"/>
      <c r="G12" s="221"/>
      <c r="H12" s="221"/>
      <c r="I12" s="223"/>
    </row>
    <row r="13" spans="2:13" ht="16.5" thickTop="1" x14ac:dyDescent="0.25">
      <c r="B13" s="164" t="s">
        <v>43</v>
      </c>
      <c r="C13" s="155">
        <v>191</v>
      </c>
      <c r="D13" s="156">
        <v>499</v>
      </c>
      <c r="E13" s="157">
        <v>690</v>
      </c>
      <c r="F13" s="29">
        <f>C13/$C$8</f>
        <v>0.63666666666666671</v>
      </c>
      <c r="G13" s="30">
        <f>D13/$D$8</f>
        <v>0.71285714285714286</v>
      </c>
      <c r="H13" s="30">
        <f>C13/E13</f>
        <v>0.27681159420289853</v>
      </c>
      <c r="I13" s="79">
        <f>(F13-G13)*LN(F13/G13)</f>
        <v>8.6121757956331441E-3</v>
      </c>
    </row>
    <row r="14" spans="2:13" ht="16.5" thickBot="1" x14ac:dyDescent="0.3">
      <c r="B14" s="165" t="s">
        <v>44</v>
      </c>
      <c r="C14" s="90">
        <v>109</v>
      </c>
      <c r="D14" s="72">
        <v>201</v>
      </c>
      <c r="E14" s="153">
        <v>310</v>
      </c>
      <c r="F14" s="68">
        <f>C14/$C$8</f>
        <v>0.36333333333333334</v>
      </c>
      <c r="G14" s="69">
        <f>D14/$D$8</f>
        <v>0.28714285714285714</v>
      </c>
      <c r="H14" s="30">
        <f>C14/E14</f>
        <v>0.35161290322580646</v>
      </c>
      <c r="I14" s="79">
        <f>(F14-G14)*LN(F14/G14)</f>
        <v>1.7930730251982604E-2</v>
      </c>
    </row>
    <row r="15" spans="2:13" ht="17.25" thickTop="1" thickBot="1" x14ac:dyDescent="0.3">
      <c r="B15" s="163" t="s">
        <v>90</v>
      </c>
      <c r="C15" s="92">
        <v>300</v>
      </c>
      <c r="D15" s="80">
        <v>700</v>
      </c>
      <c r="E15" s="154">
        <v>1000</v>
      </c>
      <c r="F15" s="81">
        <f>C15/$C$8</f>
        <v>1</v>
      </c>
      <c r="G15" s="82">
        <f>D15/$D$8</f>
        <v>1</v>
      </c>
      <c r="H15" s="82">
        <f>C15/E15</f>
        <v>0.3</v>
      </c>
      <c r="I15" s="88">
        <f>SUM(I13:I14)</f>
        <v>2.654290604761575E-2</v>
      </c>
    </row>
    <row r="16" spans="2:13" ht="16.5" thickTop="1" x14ac:dyDescent="0.25">
      <c r="H16" s="26"/>
    </row>
    <row r="17" spans="2:9" ht="16.5" thickBot="1" x14ac:dyDescent="0.3"/>
    <row r="18" spans="2:9" ht="17.25" thickTop="1" thickBot="1" x14ac:dyDescent="0.3">
      <c r="B18" s="166" t="s">
        <v>89</v>
      </c>
      <c r="C18" s="158" t="s">
        <v>95</v>
      </c>
      <c r="D18" s="159"/>
      <c r="E18" s="160"/>
      <c r="F18" s="218" t="s">
        <v>91</v>
      </c>
      <c r="G18" s="220" t="s">
        <v>92</v>
      </c>
      <c r="H18" s="220" t="s">
        <v>93</v>
      </c>
      <c r="I18" s="222" t="s">
        <v>98</v>
      </c>
    </row>
    <row r="19" spans="2:9" ht="17.25" thickTop="1" thickBot="1" x14ac:dyDescent="0.3">
      <c r="B19" s="86" t="s">
        <v>4</v>
      </c>
      <c r="C19" s="161">
        <v>1</v>
      </c>
      <c r="D19" s="162">
        <v>0</v>
      </c>
      <c r="E19" s="163" t="s">
        <v>90</v>
      </c>
      <c r="F19" s="219"/>
      <c r="G19" s="221"/>
      <c r="H19" s="221"/>
      <c r="I19" s="223"/>
    </row>
    <row r="20" spans="2:9" ht="16.5" thickTop="1" x14ac:dyDescent="0.25">
      <c r="B20" s="172" t="s">
        <v>26</v>
      </c>
      <c r="C20" s="169">
        <v>58</v>
      </c>
      <c r="D20" s="170">
        <v>112</v>
      </c>
      <c r="E20" s="171">
        <v>170</v>
      </c>
      <c r="F20" s="68">
        <f>C20/$C$8</f>
        <v>0.19333333333333333</v>
      </c>
      <c r="G20" s="69">
        <f>D20/$D$8</f>
        <v>0.16</v>
      </c>
      <c r="H20" s="30">
        <f>C20/E20</f>
        <v>0.3411764705882353</v>
      </c>
      <c r="I20" s="79">
        <f>(F20-G20)*LN(F20/G20)</f>
        <v>6.3080666546176094E-3</v>
      </c>
    </row>
    <row r="21" spans="2:9" x14ac:dyDescent="0.25">
      <c r="B21" s="204" t="s">
        <v>17</v>
      </c>
      <c r="C21" s="93">
        <v>186</v>
      </c>
      <c r="D21" s="78">
        <v>444</v>
      </c>
      <c r="E21" s="203">
        <v>630</v>
      </c>
      <c r="F21" s="70">
        <f>C21/$C$8</f>
        <v>0.62</v>
      </c>
      <c r="G21" s="71">
        <f>D21/$D$8</f>
        <v>0.63428571428571423</v>
      </c>
      <c r="H21" s="30">
        <f>C21/E21</f>
        <v>0.29523809523809524</v>
      </c>
      <c r="I21" s="79">
        <f>(F21-G21)*LN(F21/G21)</f>
        <v>3.2542897616885273E-4</v>
      </c>
    </row>
    <row r="22" spans="2:9" ht="16.5" thickBot="1" x14ac:dyDescent="0.3">
      <c r="B22" s="174" t="s">
        <v>22</v>
      </c>
      <c r="C22" s="91">
        <v>56</v>
      </c>
      <c r="D22" s="16">
        <v>144</v>
      </c>
      <c r="E22" s="168">
        <v>200</v>
      </c>
      <c r="F22" s="29">
        <f>C22/$C$8</f>
        <v>0.18666666666666668</v>
      </c>
      <c r="G22" s="30">
        <f>D22/$D$8</f>
        <v>0.20571428571428571</v>
      </c>
      <c r="H22" s="30">
        <f>C22/E22</f>
        <v>0.28000000000000003</v>
      </c>
      <c r="I22" s="79">
        <f>(F22-G22)*LN(F22/G22)</f>
        <v>1.8507380657837654E-3</v>
      </c>
    </row>
    <row r="23" spans="2:9" ht="17.25" thickTop="1" thickBot="1" x14ac:dyDescent="0.3">
      <c r="B23" s="163" t="s">
        <v>90</v>
      </c>
      <c r="C23" s="92">
        <v>300</v>
      </c>
      <c r="D23" s="80">
        <v>700</v>
      </c>
      <c r="E23" s="154">
        <v>1000</v>
      </c>
      <c r="F23" s="81">
        <f>C23/$C$8</f>
        <v>1</v>
      </c>
      <c r="G23" s="82">
        <f>D23/$D$8</f>
        <v>1</v>
      </c>
      <c r="H23" s="82">
        <f>C23/E23</f>
        <v>0.3</v>
      </c>
      <c r="I23" s="88">
        <f>SUM(I20:I22)</f>
        <v>8.4842336965702276E-3</v>
      </c>
    </row>
    <row r="24" spans="2:9" ht="16.5" thickTop="1" x14ac:dyDescent="0.25">
      <c r="F24" s="26"/>
      <c r="G24" s="26"/>
      <c r="H24" s="27"/>
      <c r="I24" s="28"/>
    </row>
    <row r="25" spans="2:9" ht="16.5" thickBot="1" x14ac:dyDescent="0.3"/>
    <row r="26" spans="2:9" ht="17.25" thickTop="1" thickBot="1" x14ac:dyDescent="0.3">
      <c r="B26" s="166" t="s">
        <v>89</v>
      </c>
      <c r="C26" s="158" t="s">
        <v>95</v>
      </c>
      <c r="D26" s="159"/>
      <c r="E26" s="160"/>
      <c r="F26" s="218" t="s">
        <v>91</v>
      </c>
      <c r="G26" s="220" t="s">
        <v>92</v>
      </c>
      <c r="H26" s="220" t="s">
        <v>93</v>
      </c>
      <c r="I26" s="222" t="s">
        <v>98</v>
      </c>
    </row>
    <row r="27" spans="2:9" ht="17.25" thickTop="1" thickBot="1" x14ac:dyDescent="0.3">
      <c r="B27" s="86" t="s">
        <v>94</v>
      </c>
      <c r="C27" s="161">
        <v>1</v>
      </c>
      <c r="D27" s="162">
        <v>0</v>
      </c>
      <c r="E27" s="163" t="s">
        <v>90</v>
      </c>
      <c r="F27" s="219"/>
      <c r="G27" s="221"/>
      <c r="H27" s="221"/>
      <c r="I27" s="223"/>
    </row>
    <row r="28" spans="2:9" ht="16.5" thickTop="1" x14ac:dyDescent="0.25">
      <c r="B28" s="172" t="s">
        <v>24</v>
      </c>
      <c r="C28" s="169">
        <v>44</v>
      </c>
      <c r="D28" s="170">
        <v>64</v>
      </c>
      <c r="E28" s="171">
        <v>108</v>
      </c>
      <c r="F28" s="68">
        <f>C28/$C$8</f>
        <v>0.14666666666666667</v>
      </c>
      <c r="G28" s="69">
        <f>D28/$D$8</f>
        <v>9.1428571428571428E-2</v>
      </c>
      <c r="H28" s="30">
        <f>C28/E28</f>
        <v>0.40740740740740738</v>
      </c>
      <c r="I28" s="79">
        <f>(F28-G28)*LN(F28/G28)</f>
        <v>2.6105767461767612E-2</v>
      </c>
    </row>
    <row r="29" spans="2:9" x14ac:dyDescent="0.25">
      <c r="B29" s="173" t="s">
        <v>27</v>
      </c>
      <c r="C29" s="90">
        <v>70</v>
      </c>
      <c r="D29" s="72">
        <v>109</v>
      </c>
      <c r="E29" s="167">
        <v>179</v>
      </c>
      <c r="F29" s="68">
        <f>C29/$C$8</f>
        <v>0.23333333333333334</v>
      </c>
      <c r="G29" s="69">
        <f>D29/$D$8</f>
        <v>0.15571428571428572</v>
      </c>
      <c r="H29" s="30">
        <f>C29/E29</f>
        <v>0.39106145251396646</v>
      </c>
      <c r="I29" s="79">
        <f>(F29-G29)*LN(F29/G29)</f>
        <v>3.1392652806575848E-2</v>
      </c>
    </row>
    <row r="30" spans="2:9" ht="16.5" thickBot="1" x14ac:dyDescent="0.3">
      <c r="B30" s="174" t="s">
        <v>18</v>
      </c>
      <c r="C30" s="91">
        <v>186</v>
      </c>
      <c r="D30" s="16">
        <v>527</v>
      </c>
      <c r="E30" s="168">
        <v>713</v>
      </c>
      <c r="F30" s="29">
        <f>C30/$C$8</f>
        <v>0.62</v>
      </c>
      <c r="G30" s="30">
        <f>D30/$D$8</f>
        <v>0.75285714285714289</v>
      </c>
      <c r="H30" s="30">
        <f>C30/E30</f>
        <v>0.2608695652173913</v>
      </c>
      <c r="I30" s="79">
        <f>(F30-G30)*LN(F30/G30)</f>
        <v>2.5795013347155792E-2</v>
      </c>
    </row>
    <row r="31" spans="2:9" ht="17.25" thickTop="1" thickBot="1" x14ac:dyDescent="0.3">
      <c r="B31" s="163" t="s">
        <v>90</v>
      </c>
      <c r="C31" s="92">
        <v>300</v>
      </c>
      <c r="D31" s="80">
        <v>700</v>
      </c>
      <c r="E31" s="154">
        <v>1000</v>
      </c>
      <c r="F31" s="81">
        <f>C31/$C$8</f>
        <v>1</v>
      </c>
      <c r="G31" s="82">
        <f>D31/$D$8</f>
        <v>1</v>
      </c>
      <c r="H31" s="82">
        <f>C31/E31</f>
        <v>0.3</v>
      </c>
      <c r="I31" s="88">
        <f>SUM(I28:I30)</f>
        <v>8.3293433615499249E-2</v>
      </c>
    </row>
    <row r="32" spans="2:9" ht="16.5" thickTop="1" x14ac:dyDescent="0.25"/>
    <row r="33" spans="2:9" ht="16.5" thickBot="1" x14ac:dyDescent="0.3"/>
    <row r="34" spans="2:9" ht="17.25" thickTop="1" thickBot="1" x14ac:dyDescent="0.3">
      <c r="B34" s="198" t="s">
        <v>89</v>
      </c>
      <c r="C34" s="188" t="s">
        <v>95</v>
      </c>
      <c r="D34" s="189"/>
      <c r="E34" s="190"/>
      <c r="F34" s="224" t="s">
        <v>91</v>
      </c>
      <c r="G34" s="225" t="s">
        <v>92</v>
      </c>
      <c r="H34" s="225" t="s">
        <v>93</v>
      </c>
      <c r="I34" s="226" t="s">
        <v>98</v>
      </c>
    </row>
    <row r="35" spans="2:9" ht="17.25" thickTop="1" thickBot="1" x14ac:dyDescent="0.3">
      <c r="B35" s="86" t="s">
        <v>96</v>
      </c>
      <c r="C35" s="191">
        <v>1</v>
      </c>
      <c r="D35" s="192">
        <v>0</v>
      </c>
      <c r="E35" s="193" t="s">
        <v>90</v>
      </c>
      <c r="F35" s="219"/>
      <c r="G35" s="221"/>
      <c r="H35" s="221"/>
      <c r="I35" s="227"/>
    </row>
    <row r="36" spans="2:9" ht="16.5" thickTop="1" x14ac:dyDescent="0.25">
      <c r="B36" s="195" t="s">
        <v>19</v>
      </c>
      <c r="C36" s="185">
        <v>32</v>
      </c>
      <c r="D36" s="186">
        <v>151</v>
      </c>
      <c r="E36" s="187">
        <v>183</v>
      </c>
      <c r="F36" s="33">
        <f>C36/$C$8</f>
        <v>0.10666666666666667</v>
      </c>
      <c r="G36" s="34">
        <f>D36/$D$8</f>
        <v>0.21571428571428572</v>
      </c>
      <c r="H36" s="34">
        <f>C36/E36</f>
        <v>0.17486338797814208</v>
      </c>
      <c r="I36" s="62">
        <f>(F36-G36)*LN(F36/G36)</f>
        <v>7.6796357552766967E-2</v>
      </c>
    </row>
    <row r="37" spans="2:9" x14ac:dyDescent="0.25">
      <c r="B37" s="196" t="s">
        <v>20</v>
      </c>
      <c r="C37" s="95">
        <v>217</v>
      </c>
      <c r="D37" s="72">
        <v>386</v>
      </c>
      <c r="E37" s="194">
        <v>603</v>
      </c>
      <c r="F37" s="68">
        <f>C37/$C$8</f>
        <v>0.72333333333333338</v>
      </c>
      <c r="G37" s="69">
        <f>D37/$D$8</f>
        <v>0.55142857142857138</v>
      </c>
      <c r="H37" s="30">
        <f>C37/E37</f>
        <v>0.35986733001658378</v>
      </c>
      <c r="I37" s="63">
        <f>(F37-G37)*LN(F37/G37)</f>
        <v>4.6647705643372644E-2</v>
      </c>
    </row>
    <row r="38" spans="2:9" x14ac:dyDescent="0.25">
      <c r="B38" s="196" t="s">
        <v>21</v>
      </c>
      <c r="C38" s="95">
        <v>34</v>
      </c>
      <c r="D38" s="72">
        <v>69</v>
      </c>
      <c r="E38" s="194">
        <v>103</v>
      </c>
      <c r="F38" s="68">
        <f>C38/$C$8</f>
        <v>0.11333333333333333</v>
      </c>
      <c r="G38" s="69">
        <f>D38/$D$8</f>
        <v>9.8571428571428574E-2</v>
      </c>
      <c r="H38" s="30">
        <f>C38/E38</f>
        <v>0.3300970873786408</v>
      </c>
      <c r="I38" s="63">
        <f>(F38-G38)*LN(F38/G38)</f>
        <v>2.0600515678996533E-3</v>
      </c>
    </row>
    <row r="39" spans="2:9" ht="16.5" thickBot="1" x14ac:dyDescent="0.3">
      <c r="B39" s="197" t="s">
        <v>25</v>
      </c>
      <c r="C39" s="94">
        <v>17</v>
      </c>
      <c r="D39" s="16">
        <v>94</v>
      </c>
      <c r="E39" s="183">
        <v>111</v>
      </c>
      <c r="F39" s="31">
        <f>C39/$C$8</f>
        <v>5.6666666666666664E-2</v>
      </c>
      <c r="G39" s="32">
        <f>D39/$D$8</f>
        <v>0.13428571428571429</v>
      </c>
      <c r="H39" s="32">
        <f>C39/E39</f>
        <v>0.15315315315315314</v>
      </c>
      <c r="I39" s="64">
        <f>(F39-G39)*LN(F39/G39)</f>
        <v>6.6968439612253919E-2</v>
      </c>
    </row>
    <row r="40" spans="2:9" ht="17.25" thickTop="1" thickBot="1" x14ac:dyDescent="0.3">
      <c r="B40" s="193" t="s">
        <v>90</v>
      </c>
      <c r="C40" s="96">
        <v>300</v>
      </c>
      <c r="D40" s="65">
        <v>700</v>
      </c>
      <c r="E40" s="184">
        <v>1000</v>
      </c>
      <c r="F40" s="66">
        <f>C40/$C$8</f>
        <v>1</v>
      </c>
      <c r="G40" s="67">
        <f>D40/$D$8</f>
        <v>1</v>
      </c>
      <c r="H40" s="67">
        <f>C40/E40</f>
        <v>0.3</v>
      </c>
      <c r="I40" s="87">
        <f>SUM(I36:I39)</f>
        <v>0.19247255437629318</v>
      </c>
    </row>
    <row r="41" spans="2:9" ht="16.5" thickTop="1" x14ac:dyDescent="0.25"/>
    <row r="42" spans="2:9" ht="16.5" thickBot="1" x14ac:dyDescent="0.3"/>
    <row r="43" spans="2:9" ht="17.25" thickTop="1" thickBot="1" x14ac:dyDescent="0.3">
      <c r="B43" s="152" t="s">
        <v>89</v>
      </c>
      <c r="C43" s="142" t="s">
        <v>95</v>
      </c>
      <c r="D43" s="114"/>
      <c r="E43" s="143"/>
      <c r="F43" s="228" t="s">
        <v>91</v>
      </c>
      <c r="G43" s="229" t="s">
        <v>92</v>
      </c>
      <c r="H43" s="229" t="s">
        <v>93</v>
      </c>
      <c r="I43" s="230" t="s">
        <v>98</v>
      </c>
    </row>
    <row r="44" spans="2:9" ht="17.25" thickTop="1" thickBot="1" x14ac:dyDescent="0.3">
      <c r="B44" s="148" t="s">
        <v>41</v>
      </c>
      <c r="C44" s="144">
        <v>1</v>
      </c>
      <c r="D44" s="145">
        <v>0</v>
      </c>
      <c r="E44" s="146" t="s">
        <v>90</v>
      </c>
      <c r="F44" s="219"/>
      <c r="G44" s="221"/>
      <c r="H44" s="221"/>
      <c r="I44" s="231"/>
    </row>
    <row r="45" spans="2:9" ht="16.5" thickTop="1" x14ac:dyDescent="0.25">
      <c r="B45" s="149" t="s">
        <v>23</v>
      </c>
      <c r="C45" s="139">
        <v>46</v>
      </c>
      <c r="D45" s="140">
        <v>348</v>
      </c>
      <c r="E45" s="141">
        <v>394</v>
      </c>
      <c r="F45" s="33">
        <f>C45/$C$8</f>
        <v>0.15333333333333332</v>
      </c>
      <c r="G45" s="34">
        <f>D45/$D$8</f>
        <v>0.49714285714285716</v>
      </c>
      <c r="H45" s="34">
        <f>C45/E45</f>
        <v>0.116751269035533</v>
      </c>
      <c r="I45" s="56">
        <f>(F45-G45)*LN(F45/G45)</f>
        <v>0.40441049853927769</v>
      </c>
    </row>
    <row r="46" spans="2:9" x14ac:dyDescent="0.25">
      <c r="B46" s="150" t="s">
        <v>20</v>
      </c>
      <c r="C46" s="98">
        <v>135</v>
      </c>
      <c r="D46" s="73">
        <v>139</v>
      </c>
      <c r="E46" s="147">
        <v>274</v>
      </c>
      <c r="F46" s="74">
        <f>C46/$C$8</f>
        <v>0.45</v>
      </c>
      <c r="G46" s="75">
        <f>D46/$D$8</f>
        <v>0.19857142857142857</v>
      </c>
      <c r="H46" s="30">
        <f>C46/E46</f>
        <v>0.49270072992700731</v>
      </c>
      <c r="I46" s="57">
        <f>(F46-G46)*LN(F46/G46)</f>
        <v>0.20569338886044242</v>
      </c>
    </row>
    <row r="47" spans="2:9" x14ac:dyDescent="0.25">
      <c r="B47" s="150" t="s">
        <v>21</v>
      </c>
      <c r="C47" s="98">
        <v>98</v>
      </c>
      <c r="D47" s="73">
        <v>126</v>
      </c>
      <c r="E47" s="147">
        <v>224</v>
      </c>
      <c r="F47" s="74">
        <f>C47/$C$8</f>
        <v>0.32666666666666666</v>
      </c>
      <c r="G47" s="75">
        <f>D47/$D$8</f>
        <v>0.18</v>
      </c>
      <c r="H47" s="30">
        <f>C47/E47</f>
        <v>0.4375</v>
      </c>
      <c r="I47" s="57">
        <f>(F47-G47)*LN(F47/G47)</f>
        <v>8.7410903375590307E-2</v>
      </c>
    </row>
    <row r="48" spans="2:9" ht="16.5" thickBot="1" x14ac:dyDescent="0.3">
      <c r="B48" s="151" t="s">
        <v>25</v>
      </c>
      <c r="C48" s="97">
        <v>21</v>
      </c>
      <c r="D48" s="16">
        <v>87</v>
      </c>
      <c r="E48" s="137">
        <v>108</v>
      </c>
      <c r="F48" s="31">
        <f>C48/$C$8</f>
        <v>7.0000000000000007E-2</v>
      </c>
      <c r="G48" s="32">
        <f>D48/$D$8</f>
        <v>0.12428571428571429</v>
      </c>
      <c r="H48" s="32">
        <f>C48/E48</f>
        <v>0.19444444444444445</v>
      </c>
      <c r="I48" s="58">
        <f>(F48-G48)*LN(F48/G48)</f>
        <v>3.1164767400957673E-2</v>
      </c>
    </row>
    <row r="49" spans="2:9" ht="17.25" thickTop="1" thickBot="1" x14ac:dyDescent="0.3">
      <c r="B49" s="146" t="s">
        <v>90</v>
      </c>
      <c r="C49" s="99">
        <v>300</v>
      </c>
      <c r="D49" s="59">
        <v>700</v>
      </c>
      <c r="E49" s="138">
        <v>1000</v>
      </c>
      <c r="F49" s="60">
        <f>C49/$C$8</f>
        <v>1</v>
      </c>
      <c r="G49" s="61">
        <f>D49/$D$8</f>
        <v>1</v>
      </c>
      <c r="H49" s="61">
        <f>C49/E49</f>
        <v>0.3</v>
      </c>
      <c r="I49" s="87">
        <f>SUM(I45:I48)</f>
        <v>0.72867955817626806</v>
      </c>
    </row>
    <row r="50" spans="2:9" ht="16.5" thickTop="1" x14ac:dyDescent="0.25"/>
    <row r="51" spans="2:9" ht="16.5" thickBot="1" x14ac:dyDescent="0.3"/>
    <row r="52" spans="2:9" ht="17.25" thickTop="1" thickBot="1" x14ac:dyDescent="0.3">
      <c r="B52" s="166" t="s">
        <v>89</v>
      </c>
      <c r="C52" s="158" t="s">
        <v>95</v>
      </c>
      <c r="D52" s="159"/>
      <c r="E52" s="160"/>
      <c r="F52" s="218" t="s">
        <v>91</v>
      </c>
      <c r="G52" s="220" t="s">
        <v>92</v>
      </c>
      <c r="H52" s="220" t="s">
        <v>93</v>
      </c>
      <c r="I52" s="222" t="s">
        <v>98</v>
      </c>
    </row>
    <row r="53" spans="2:9" ht="17.25" thickTop="1" thickBot="1" x14ac:dyDescent="0.3">
      <c r="B53" s="86" t="s">
        <v>100</v>
      </c>
      <c r="C53" s="161">
        <v>1</v>
      </c>
      <c r="D53" s="162">
        <v>0</v>
      </c>
      <c r="E53" s="163" t="s">
        <v>90</v>
      </c>
      <c r="F53" s="219"/>
      <c r="G53" s="221"/>
      <c r="H53" s="221"/>
      <c r="I53" s="223"/>
    </row>
    <row r="54" spans="2:9" ht="16.5" thickTop="1" x14ac:dyDescent="0.25">
      <c r="B54" s="178" t="s">
        <v>71</v>
      </c>
      <c r="C54" s="155">
        <v>100</v>
      </c>
      <c r="D54" s="156">
        <v>273</v>
      </c>
      <c r="E54" s="176">
        <v>373</v>
      </c>
      <c r="F54" s="33">
        <f>C54/$C$8</f>
        <v>0.33333333333333331</v>
      </c>
      <c r="G54" s="34">
        <f>D54/$D$8</f>
        <v>0.39</v>
      </c>
      <c r="H54" s="34">
        <f>C54/E54</f>
        <v>0.26809651474530832</v>
      </c>
      <c r="I54" s="84">
        <f>(F54-G54)*LN(F54/G54)</f>
        <v>8.8968790992143432E-3</v>
      </c>
    </row>
    <row r="55" spans="2:9" x14ac:dyDescent="0.25">
      <c r="B55" s="179" t="s">
        <v>72</v>
      </c>
      <c r="C55" s="91">
        <v>79</v>
      </c>
      <c r="D55" s="16">
        <v>213</v>
      </c>
      <c r="E55" s="168">
        <v>292</v>
      </c>
      <c r="F55" s="29">
        <f>C55/$C$8</f>
        <v>0.26333333333333331</v>
      </c>
      <c r="G55" s="30">
        <f>D55/$D$8</f>
        <v>0.30428571428571427</v>
      </c>
      <c r="H55" s="30">
        <f>C55/E55</f>
        <v>0.27054794520547948</v>
      </c>
      <c r="I55" s="79">
        <f>(F55-G55)*LN(F55/G55)</f>
        <v>5.9195214026415283E-3</v>
      </c>
    </row>
    <row r="56" spans="2:9" x14ac:dyDescent="0.25">
      <c r="B56" s="180" t="s">
        <v>74</v>
      </c>
      <c r="C56" s="90">
        <v>42</v>
      </c>
      <c r="D56" s="72">
        <v>104</v>
      </c>
      <c r="E56" s="167">
        <v>146</v>
      </c>
      <c r="F56" s="68">
        <f>C56/$C$8</f>
        <v>0.14000000000000001</v>
      </c>
      <c r="G56" s="69">
        <f>D56/$D$8</f>
        <v>0.14857142857142858</v>
      </c>
      <c r="H56" s="30">
        <f>C56/E56</f>
        <v>0.28767123287671231</v>
      </c>
      <c r="I56" s="79">
        <f>(F56-G56)*LN(F56/G56)</f>
        <v>5.0934360403543364E-4</v>
      </c>
    </row>
    <row r="57" spans="2:9" ht="16.5" thickBot="1" x14ac:dyDescent="0.3">
      <c r="B57" s="181" t="s">
        <v>73</v>
      </c>
      <c r="C57" s="177">
        <v>79</v>
      </c>
      <c r="D57" s="73">
        <v>110</v>
      </c>
      <c r="E57" s="175">
        <v>189</v>
      </c>
      <c r="F57" s="76">
        <f>C57/$C$8</f>
        <v>0.26333333333333331</v>
      </c>
      <c r="G57" s="77">
        <f>D57/$D$8</f>
        <v>0.15714285714285714</v>
      </c>
      <c r="H57" s="32">
        <f>C57/E57</f>
        <v>0.41798941798941797</v>
      </c>
      <c r="I57" s="85">
        <f>(F57-G57)*LN(F57/G57)</f>
        <v>5.4822463045134912E-2</v>
      </c>
    </row>
    <row r="58" spans="2:9" ht="17.25" thickTop="1" thickBot="1" x14ac:dyDescent="0.3">
      <c r="B58" s="182" t="s">
        <v>90</v>
      </c>
      <c r="C58" s="92">
        <v>300</v>
      </c>
      <c r="D58" s="80">
        <v>700</v>
      </c>
      <c r="E58" s="154">
        <v>1000</v>
      </c>
      <c r="F58" s="81">
        <f>C58/$C$8</f>
        <v>1</v>
      </c>
      <c r="G58" s="82">
        <f>D58/$D$8</f>
        <v>1</v>
      </c>
      <c r="H58" s="82">
        <f>C58/E58</f>
        <v>0.3</v>
      </c>
      <c r="I58" s="87">
        <f>SUM(I54:I57)</f>
        <v>7.014820715102621E-2</v>
      </c>
    </row>
    <row r="59" spans="2:9" ht="16.5" thickTop="1" x14ac:dyDescent="0.25"/>
    <row r="60" spans="2:9" ht="16.5" thickBot="1" x14ac:dyDescent="0.3"/>
    <row r="61" spans="2:9" ht="17.25" thickTop="1" thickBot="1" x14ac:dyDescent="0.3">
      <c r="B61" s="198" t="s">
        <v>89</v>
      </c>
      <c r="C61" s="188" t="s">
        <v>95</v>
      </c>
      <c r="D61" s="189"/>
      <c r="E61" s="190"/>
      <c r="F61" s="224" t="s">
        <v>91</v>
      </c>
      <c r="G61" s="225" t="s">
        <v>92</v>
      </c>
      <c r="H61" s="225" t="s">
        <v>93</v>
      </c>
      <c r="I61" s="226" t="s">
        <v>98</v>
      </c>
    </row>
    <row r="62" spans="2:9" ht="17.25" thickTop="1" thickBot="1" x14ac:dyDescent="0.3">
      <c r="B62" s="86" t="s">
        <v>99</v>
      </c>
      <c r="C62" s="191">
        <v>1</v>
      </c>
      <c r="D62" s="192">
        <v>0</v>
      </c>
      <c r="E62" s="193" t="s">
        <v>90</v>
      </c>
      <c r="F62" s="219"/>
      <c r="G62" s="221"/>
      <c r="H62" s="221"/>
      <c r="I62" s="227"/>
    </row>
    <row r="63" spans="2:9" ht="16.5" thickTop="1" x14ac:dyDescent="0.25">
      <c r="B63" s="195" t="s">
        <v>82</v>
      </c>
      <c r="C63" s="185">
        <v>89</v>
      </c>
      <c r="D63" s="186">
        <v>342</v>
      </c>
      <c r="E63" s="187">
        <v>431</v>
      </c>
      <c r="F63" s="33">
        <f>C63/$C$8</f>
        <v>0.29666666666666669</v>
      </c>
      <c r="G63" s="34">
        <f>D63/$D$8</f>
        <v>0.48857142857142855</v>
      </c>
      <c r="H63" s="34">
        <f>C63/E63</f>
        <v>0.20649651972157773</v>
      </c>
      <c r="I63" s="62">
        <f>(F63-G63)*LN(F63/G63)</f>
        <v>9.5736777284825894E-2</v>
      </c>
    </row>
    <row r="64" spans="2:9" x14ac:dyDescent="0.25">
      <c r="B64" s="201" t="s">
        <v>83</v>
      </c>
      <c r="C64" s="104">
        <v>114</v>
      </c>
      <c r="D64" s="78">
        <v>239</v>
      </c>
      <c r="E64" s="200">
        <v>353</v>
      </c>
      <c r="F64" s="70">
        <f>C64/$C$8</f>
        <v>0.38</v>
      </c>
      <c r="G64" s="71">
        <f>D64/$D$8</f>
        <v>0.34142857142857141</v>
      </c>
      <c r="H64" s="30">
        <f>C64/E64</f>
        <v>0.32294617563739375</v>
      </c>
      <c r="I64" s="63">
        <f>(F64-G64)*LN(F64/G64)</f>
        <v>4.1284063356501303E-3</v>
      </c>
    </row>
    <row r="65" spans="2:9" x14ac:dyDescent="0.25">
      <c r="B65" s="196" t="s">
        <v>84</v>
      </c>
      <c r="C65" s="95">
        <v>54</v>
      </c>
      <c r="D65" s="72">
        <v>81</v>
      </c>
      <c r="E65" s="194">
        <v>135</v>
      </c>
      <c r="F65" s="68">
        <f>C65/$C$8</f>
        <v>0.18</v>
      </c>
      <c r="G65" s="69">
        <f>D65/$D$8</f>
        <v>0.11571428571428571</v>
      </c>
      <c r="H65" s="30">
        <f>C65/E65</f>
        <v>0.4</v>
      </c>
      <c r="I65" s="63">
        <f>(F65-G65)*LN(F65/G65)</f>
        <v>2.8403534075081092E-2</v>
      </c>
    </row>
    <row r="66" spans="2:9" ht="16.5" thickBot="1" x14ac:dyDescent="0.3">
      <c r="B66" s="202" t="s">
        <v>85</v>
      </c>
      <c r="C66" s="105">
        <v>43</v>
      </c>
      <c r="D66" s="73">
        <v>38</v>
      </c>
      <c r="E66" s="199">
        <v>81</v>
      </c>
      <c r="F66" s="76">
        <f>C66/$C$8</f>
        <v>0.14333333333333334</v>
      </c>
      <c r="G66" s="77">
        <f>D66/$D$8</f>
        <v>5.4285714285714284E-2</v>
      </c>
      <c r="H66" s="32">
        <f>C66/E66</f>
        <v>0.53086419753086422</v>
      </c>
      <c r="I66" s="64">
        <f>(F66-G66)*LN(F66/G66)</f>
        <v>8.6457385551556729E-2</v>
      </c>
    </row>
    <row r="67" spans="2:9" ht="17.25" thickTop="1" thickBot="1" x14ac:dyDescent="0.3">
      <c r="B67" s="193" t="s">
        <v>90</v>
      </c>
      <c r="C67" s="96">
        <v>300</v>
      </c>
      <c r="D67" s="65">
        <v>700</v>
      </c>
      <c r="E67" s="184">
        <v>1000</v>
      </c>
      <c r="F67" s="66">
        <f>C67/$C$8</f>
        <v>1</v>
      </c>
      <c r="G67" s="67">
        <f>D67/$D$8</f>
        <v>1</v>
      </c>
      <c r="H67" s="67">
        <f>C67/E67</f>
        <v>0.3</v>
      </c>
      <c r="I67" s="87">
        <f>SUM(I63:I66)</f>
        <v>0.21472610324711383</v>
      </c>
    </row>
    <row r="68" spans="2:9" ht="16.5" thickTop="1" x14ac:dyDescent="0.25"/>
  </sheetData>
  <mergeCells count="32">
    <mergeCell ref="F52:F53"/>
    <mergeCell ref="G52:G53"/>
    <mergeCell ref="H52:H53"/>
    <mergeCell ref="I52:I53"/>
    <mergeCell ref="F61:F62"/>
    <mergeCell ref="G61:G62"/>
    <mergeCell ref="H61:H62"/>
    <mergeCell ref="I61:I62"/>
    <mergeCell ref="F34:F35"/>
    <mergeCell ref="G34:G35"/>
    <mergeCell ref="H34:H35"/>
    <mergeCell ref="I34:I35"/>
    <mergeCell ref="F43:F44"/>
    <mergeCell ref="G43:G44"/>
    <mergeCell ref="H43:H44"/>
    <mergeCell ref="I43:I44"/>
    <mergeCell ref="F18:F19"/>
    <mergeCell ref="G18:G19"/>
    <mergeCell ref="H18:H19"/>
    <mergeCell ref="I18:I19"/>
    <mergeCell ref="F26:F27"/>
    <mergeCell ref="G26:G27"/>
    <mergeCell ref="H26:H27"/>
    <mergeCell ref="I26:I27"/>
    <mergeCell ref="F2:F3"/>
    <mergeCell ref="G2:G3"/>
    <mergeCell ref="H2:H3"/>
    <mergeCell ref="I2:I3"/>
    <mergeCell ref="F11:F12"/>
    <mergeCell ref="G11:G12"/>
    <mergeCell ref="H11:H12"/>
    <mergeCell ref="I11:I12"/>
  </mergeCells>
  <conditionalFormatting sqref="H4:H7">
    <cfRule type="colorScale" priority="9">
      <colorScale>
        <cfvo type="min"/>
        <cfvo type="percentile" val="50"/>
        <cfvo type="max"/>
        <color rgb="FF5A8AC6"/>
        <color rgb="FFFCFCFF"/>
        <color rgb="FFF8696B"/>
      </colorScale>
    </cfRule>
  </conditionalFormatting>
  <conditionalFormatting sqref="H13:H15">
    <cfRule type="colorScale" priority="1">
      <colorScale>
        <cfvo type="min"/>
        <cfvo type="percentile" val="50"/>
        <cfvo type="max"/>
        <color rgb="FF5A8AC6"/>
        <color rgb="FFFCFCFF"/>
        <color rgb="FFF8696B"/>
      </colorScale>
    </cfRule>
  </conditionalFormatting>
  <conditionalFormatting sqref="H16">
    <cfRule type="colorScale" priority="8">
      <colorScale>
        <cfvo type="min"/>
        <cfvo type="percentile" val="50"/>
        <cfvo type="max"/>
        <color rgb="FF5A8AC6"/>
        <color rgb="FFFCFCFF"/>
        <color rgb="FFF8696B"/>
      </colorScale>
    </cfRule>
  </conditionalFormatting>
  <conditionalFormatting sqref="H20:H23">
    <cfRule type="colorScale" priority="7">
      <colorScale>
        <cfvo type="min"/>
        <cfvo type="percentile" val="50"/>
        <cfvo type="max"/>
        <color rgb="FF5A8AC6"/>
        <color rgb="FFFCFCFF"/>
        <color rgb="FFF8696B"/>
      </colorScale>
    </cfRule>
  </conditionalFormatting>
  <conditionalFormatting sqref="H28:H31">
    <cfRule type="colorScale" priority="6">
      <colorScale>
        <cfvo type="min"/>
        <cfvo type="percentile" val="50"/>
        <cfvo type="max"/>
        <color rgb="FF5A8AC6"/>
        <color rgb="FFFCFCFF"/>
        <color rgb="FFF8696B"/>
      </colorScale>
    </cfRule>
  </conditionalFormatting>
  <conditionalFormatting sqref="H36:H39">
    <cfRule type="colorScale" priority="5">
      <colorScale>
        <cfvo type="min"/>
        <cfvo type="percentile" val="50"/>
        <cfvo type="max"/>
        <color rgb="FF5A8AC6"/>
        <color rgb="FFFCFCFF"/>
        <color rgb="FFF8696B"/>
      </colorScale>
    </cfRule>
  </conditionalFormatting>
  <conditionalFormatting sqref="H45:H48">
    <cfRule type="colorScale" priority="4">
      <colorScale>
        <cfvo type="min"/>
        <cfvo type="percentile" val="50"/>
        <cfvo type="max"/>
        <color rgb="FF5A8AC6"/>
        <color rgb="FFFCFCFF"/>
        <color rgb="FFF8696B"/>
      </colorScale>
    </cfRule>
  </conditionalFormatting>
  <conditionalFormatting sqref="H54:H57">
    <cfRule type="colorScale" priority="3">
      <colorScale>
        <cfvo type="min"/>
        <cfvo type="percentile" val="50"/>
        <cfvo type="max"/>
        <color rgb="FF5A8AC6"/>
        <color rgb="FFFCFCFF"/>
        <color rgb="FFF8696B"/>
      </colorScale>
    </cfRule>
  </conditionalFormatting>
  <conditionalFormatting sqref="H63:H66">
    <cfRule type="colorScale" priority="2">
      <colorScale>
        <cfvo type="min"/>
        <cfvo type="percentile" val="50"/>
        <cfvo type="max"/>
        <color rgb="FF5A8AC6"/>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71"/>
  <sheetViews>
    <sheetView showGridLines="0" workbookViewId="0">
      <selection activeCell="J17" sqref="J17"/>
    </sheetView>
  </sheetViews>
  <sheetFormatPr defaultRowHeight="15.75" x14ac:dyDescent="0.25"/>
  <cols>
    <col min="1" max="1" width="14" customWidth="1"/>
    <col min="2" max="2" width="13" bestFit="1" customWidth="1"/>
    <col min="7" max="7" width="12.375" bestFit="1" customWidth="1"/>
    <col min="10" max="10" width="19" bestFit="1" customWidth="1"/>
    <col min="11" max="11" width="11.75" customWidth="1"/>
    <col min="12" max="12" width="11.25" bestFit="1" customWidth="1"/>
    <col min="14" max="14" width="22.625" customWidth="1"/>
    <col min="15" max="15" width="12" customWidth="1"/>
    <col min="16" max="16" width="6.125" customWidth="1"/>
    <col min="17" max="17" width="9.125" customWidth="1"/>
    <col min="18" max="18" width="8.5" customWidth="1"/>
    <col min="19" max="19" width="7.875" bestFit="1" customWidth="1"/>
    <col min="20" max="20" width="7.625" customWidth="1"/>
    <col min="21" max="21" width="12.125" customWidth="1"/>
    <col min="22" max="22" width="9.375" customWidth="1"/>
    <col min="23" max="23" width="36" bestFit="1" customWidth="1"/>
    <col min="24" max="27" width="9.875" bestFit="1" customWidth="1"/>
    <col min="28" max="28" width="11.125" bestFit="1" customWidth="1"/>
    <col min="29" max="31" width="18.25" bestFit="1" customWidth="1"/>
    <col min="32" max="32" width="21.5" bestFit="1" customWidth="1"/>
    <col min="33" max="33" width="11" bestFit="1" customWidth="1"/>
  </cols>
  <sheetData>
    <row r="1" spans="1:22" x14ac:dyDescent="0.25">
      <c r="A1" s="232" t="s">
        <v>160</v>
      </c>
      <c r="B1" s="232"/>
      <c r="C1" s="232"/>
      <c r="D1" s="232"/>
      <c r="E1" s="232"/>
      <c r="F1" s="232"/>
      <c r="G1" s="232"/>
      <c r="H1" s="232"/>
      <c r="I1" s="232"/>
      <c r="J1" s="232"/>
      <c r="K1" s="232"/>
      <c r="L1" s="232"/>
      <c r="M1" s="232"/>
      <c r="N1" s="232"/>
    </row>
    <row r="2" spans="1:22" x14ac:dyDescent="0.25">
      <c r="A2" s="232"/>
      <c r="B2" s="232"/>
      <c r="C2" s="232"/>
      <c r="D2" s="232"/>
      <c r="E2" s="232"/>
      <c r="F2" s="232"/>
      <c r="G2" s="232"/>
      <c r="H2" s="232"/>
      <c r="I2" s="232"/>
      <c r="J2" s="232"/>
      <c r="K2" s="232"/>
      <c r="L2" s="232"/>
      <c r="M2" s="232"/>
      <c r="N2" s="232"/>
    </row>
    <row r="3" spans="1:22" x14ac:dyDescent="0.25">
      <c r="A3" s="13"/>
      <c r="B3" s="13"/>
      <c r="C3" s="13"/>
      <c r="D3" s="13"/>
      <c r="E3" s="13"/>
      <c r="F3" s="13"/>
      <c r="G3" s="13"/>
      <c r="H3" s="13"/>
      <c r="I3" s="13"/>
      <c r="J3" s="13"/>
      <c r="K3" s="13"/>
      <c r="L3" s="13"/>
      <c r="M3" s="13"/>
      <c r="N3" s="13"/>
    </row>
    <row r="4" spans="1:22" ht="19.5" thickBot="1" x14ac:dyDescent="0.35">
      <c r="A4" s="110"/>
      <c r="B4" s="111"/>
      <c r="C4" s="111"/>
      <c r="D4" s="111"/>
      <c r="E4" s="111"/>
      <c r="F4" s="111"/>
      <c r="G4" s="111"/>
      <c r="H4" s="111"/>
      <c r="I4" s="111"/>
      <c r="J4" s="111"/>
      <c r="K4" s="111"/>
    </row>
    <row r="5" spans="1:22" ht="20.25" thickTop="1" thickBot="1" x14ac:dyDescent="0.35">
      <c r="A5" s="233" t="s">
        <v>42</v>
      </c>
      <c r="B5" s="234"/>
      <c r="C5" s="234"/>
      <c r="D5" s="235"/>
      <c r="E5" s="218" t="s">
        <v>91</v>
      </c>
      <c r="F5" s="220" t="s">
        <v>92</v>
      </c>
      <c r="G5" s="220" t="s">
        <v>93</v>
      </c>
      <c r="H5" s="222" t="s">
        <v>98</v>
      </c>
      <c r="I5" s="111"/>
      <c r="J5" s="116" t="s">
        <v>41</v>
      </c>
      <c r="K5" s="121">
        <v>0.72867955817626806</v>
      </c>
      <c r="L5" s="122" t="str">
        <f t="array" ref="L5">_xlfn.IFS(K5&lt;0.02,"Muito Fraco",K5&lt;0.1,"Fraco",K5&lt;0.3,"Médio",K5&lt;0.5,"Forte",K5&gt;0.5,"Muito Forte")</f>
        <v>Muito Forte</v>
      </c>
      <c r="O5" s="12" t="s">
        <v>42</v>
      </c>
      <c r="S5" s="236" t="s">
        <v>91</v>
      </c>
      <c r="T5" s="236" t="s">
        <v>92</v>
      </c>
      <c r="U5" s="236" t="s">
        <v>124</v>
      </c>
      <c r="V5" s="236" t="s">
        <v>98</v>
      </c>
    </row>
    <row r="6" spans="1:22" ht="16.5" thickBot="1" x14ac:dyDescent="0.3">
      <c r="A6" s="89" t="s">
        <v>2</v>
      </c>
      <c r="B6" s="16">
        <v>1</v>
      </c>
      <c r="C6" s="16">
        <v>0</v>
      </c>
      <c r="D6" s="16" t="s">
        <v>90</v>
      </c>
      <c r="E6" s="219"/>
      <c r="F6" s="221"/>
      <c r="G6" s="221"/>
      <c r="H6" s="223"/>
      <c r="J6" s="117" t="s">
        <v>86</v>
      </c>
      <c r="K6" s="123">
        <v>0.21472610324711383</v>
      </c>
      <c r="L6" s="124" t="str">
        <f t="array" ref="L6">_xlfn.IFS(K6&lt;0.02,"Muito Fraco",K6&lt;0.1,"Fraco",K6&lt;0.3,"Médio",K6&lt;0.5,"Forte",K6&gt;0.5,"Quase Impossível")</f>
        <v>Médio</v>
      </c>
      <c r="O6" t="s">
        <v>122</v>
      </c>
      <c r="Q6" t="s">
        <v>123</v>
      </c>
      <c r="S6" s="236"/>
      <c r="T6" s="236"/>
      <c r="U6" s="236"/>
      <c r="V6" s="236"/>
    </row>
    <row r="7" spans="1:22" ht="16.5" thickBot="1" x14ac:dyDescent="0.3">
      <c r="A7" s="90" t="s">
        <v>53</v>
      </c>
      <c r="B7" s="72">
        <v>181</v>
      </c>
      <c r="C7" s="72">
        <v>335</v>
      </c>
      <c r="D7" s="72">
        <v>516</v>
      </c>
      <c r="E7" s="68">
        <v>0.60333333333333339</v>
      </c>
      <c r="F7" s="69">
        <v>0.47857142857142859</v>
      </c>
      <c r="G7" s="30">
        <v>0.35077519379844962</v>
      </c>
      <c r="H7" s="79">
        <v>2.8902886797583967E-2</v>
      </c>
      <c r="J7" s="118" t="s">
        <v>96</v>
      </c>
      <c r="K7" s="125">
        <v>0.19247255437629318</v>
      </c>
      <c r="L7" s="126" t="str">
        <f t="array" ref="L7">_xlfn.IFS(K7&lt;0.02,"Muito Fraco",K7&lt;0.1,"Fraco",K7&lt;0.3,"Médio",K7&lt;0.5,"Forte",K7&gt;0.5,"Quase Impossível")</f>
        <v>Médio</v>
      </c>
      <c r="N7" s="12" t="s">
        <v>125</v>
      </c>
      <c r="O7">
        <v>1</v>
      </c>
      <c r="P7">
        <v>0</v>
      </c>
      <c r="Q7">
        <v>1</v>
      </c>
      <c r="R7">
        <v>0</v>
      </c>
      <c r="S7" s="236"/>
      <c r="T7" s="236"/>
      <c r="U7" s="236"/>
      <c r="V7" s="236"/>
    </row>
    <row r="8" spans="1:22" x14ac:dyDescent="0.25">
      <c r="A8" s="91" t="s">
        <v>54</v>
      </c>
      <c r="B8" s="16">
        <v>84</v>
      </c>
      <c r="C8" s="16">
        <v>261</v>
      </c>
      <c r="D8" s="16">
        <v>345</v>
      </c>
      <c r="E8" s="29">
        <v>0.28000000000000003</v>
      </c>
      <c r="F8" s="30">
        <v>0.37285714285714283</v>
      </c>
      <c r="G8" s="30">
        <v>0.24347826086956523</v>
      </c>
      <c r="H8" s="79">
        <v>2.6594819465702042E-2</v>
      </c>
      <c r="J8" s="119" t="s">
        <v>94</v>
      </c>
      <c r="K8" s="127">
        <v>8.3293433615499249E-2</v>
      </c>
      <c r="L8" s="128" t="str">
        <f t="array" ref="L8">_xlfn.IFS(K8&lt;0.02,"Muito Fraco",K8&lt;0.1,"Fraco",K8&lt;0.3,"Médio",K8&lt;0.5,"Forte",K8&gt;0.5,"Quase Impossível")</f>
        <v>Fraco</v>
      </c>
      <c r="N8" s="13" t="s">
        <v>107</v>
      </c>
      <c r="O8">
        <v>1</v>
      </c>
      <c r="P8">
        <v>6</v>
      </c>
      <c r="Q8" s="14">
        <v>3.3333333333333335E-3</v>
      </c>
      <c r="R8" s="14">
        <v>8.5714285714285719E-3</v>
      </c>
      <c r="S8" s="109">
        <f>O8/$O$23</f>
        <v>3.3333333333333335E-3</v>
      </c>
      <c r="T8" s="109">
        <f>P8/$P$23</f>
        <v>8.5714285714285719E-3</v>
      </c>
      <c r="U8" s="26">
        <f>O8/(O8+P8)</f>
        <v>0.14285714285714285</v>
      </c>
      <c r="V8" s="133">
        <f>(S8-T8)*LN(S8/T8)</f>
        <v>4.9471798558330306E-3</v>
      </c>
    </row>
    <row r="9" spans="1:22" x14ac:dyDescent="0.25">
      <c r="A9" s="91" t="s">
        <v>55</v>
      </c>
      <c r="B9" s="16">
        <v>29</v>
      </c>
      <c r="C9" s="16">
        <v>82</v>
      </c>
      <c r="D9" s="16">
        <v>111</v>
      </c>
      <c r="E9" s="29">
        <v>9.6666666666666665E-2</v>
      </c>
      <c r="F9" s="30">
        <v>0.11714285714285715</v>
      </c>
      <c r="G9" s="30">
        <v>0.26126126126126126</v>
      </c>
      <c r="H9" s="79">
        <v>3.9339994982355939E-3</v>
      </c>
      <c r="J9" s="117" t="s">
        <v>97</v>
      </c>
      <c r="K9" s="123">
        <v>7.014820715102621E-2</v>
      </c>
      <c r="L9" s="124" t="str">
        <f t="array" ref="L9">_xlfn.IFS(K9&lt;0.02,"Muito Fraco",K9&lt;0.1,"Fraco",K9&lt;0.3,"Médio",K9&lt;0.5,"Forte",K9&gt;0.5,"Quase Impossível")</f>
        <v>Fraco</v>
      </c>
      <c r="N9" s="13" t="s">
        <v>108</v>
      </c>
      <c r="O9">
        <v>7</v>
      </c>
      <c r="P9">
        <v>18</v>
      </c>
      <c r="Q9" s="14">
        <v>2.3333333333333334E-2</v>
      </c>
      <c r="R9" s="14">
        <v>2.5714285714285714E-2</v>
      </c>
      <c r="S9" s="109">
        <f t="shared" ref="S9:S23" si="0">O9/$O$23</f>
        <v>2.3333333333333334E-2</v>
      </c>
      <c r="T9" s="109">
        <f t="shared" ref="T9:T23" si="1">P9/$P$23</f>
        <v>2.5714285714285714E-2</v>
      </c>
      <c r="U9" s="26">
        <f t="shared" ref="U9:U22" si="2">O9/(O9+P9)</f>
        <v>0.28000000000000003</v>
      </c>
      <c r="V9" s="133">
        <f t="shared" ref="V9:V22" si="3">(S9-T9)*LN(S9/T9)</f>
        <v>2.3134225822297067E-4</v>
      </c>
    </row>
    <row r="10" spans="1:22" ht="16.5" thickBot="1" x14ac:dyDescent="0.3">
      <c r="A10" s="91" t="s">
        <v>56</v>
      </c>
      <c r="B10" s="16">
        <v>6</v>
      </c>
      <c r="C10" s="16">
        <v>22</v>
      </c>
      <c r="D10" s="16">
        <v>28</v>
      </c>
      <c r="E10" s="29">
        <v>0.02</v>
      </c>
      <c r="F10" s="30">
        <v>3.1428571428571431E-2</v>
      </c>
      <c r="G10" s="30">
        <v>0.21428571428571427</v>
      </c>
      <c r="H10" s="79">
        <v>5.1655442713492272E-3</v>
      </c>
      <c r="J10" s="117" t="s">
        <v>2</v>
      </c>
      <c r="K10" s="123">
        <v>6.4597250032870826E-2</v>
      </c>
      <c r="L10" s="124" t="str">
        <f t="array" ref="L10">_xlfn.IFS(K10&lt;0.02,"Muito Fraco",K10&lt;0.1,"Fraco",K10&lt;0.3,"Médio",K10&lt;0.5,"Forte",K10&gt;0.5,"Quase Impossível")</f>
        <v>Fraco</v>
      </c>
      <c r="N10" s="13" t="s">
        <v>109</v>
      </c>
      <c r="O10">
        <v>2</v>
      </c>
      <c r="P10">
        <v>12</v>
      </c>
      <c r="Q10" s="14">
        <v>6.6666666666666671E-3</v>
      </c>
      <c r="R10" s="14">
        <v>1.7142857142857144E-2</v>
      </c>
      <c r="S10" s="109">
        <f t="shared" si="0"/>
        <v>6.6666666666666671E-3</v>
      </c>
      <c r="T10" s="109">
        <f t="shared" si="1"/>
        <v>1.7142857142857144E-2</v>
      </c>
      <c r="U10" s="26">
        <f t="shared" si="2"/>
        <v>0.14285714285714285</v>
      </c>
      <c r="V10" s="133">
        <f t="shared" si="3"/>
        <v>9.8943597116660613E-3</v>
      </c>
    </row>
    <row r="11" spans="1:22" ht="16.5" thickBot="1" x14ac:dyDescent="0.3">
      <c r="A11" s="92" t="s">
        <v>90</v>
      </c>
      <c r="B11" s="80">
        <v>300</v>
      </c>
      <c r="C11" s="80">
        <v>700</v>
      </c>
      <c r="D11" s="80">
        <v>1000</v>
      </c>
      <c r="E11" s="81">
        <v>1</v>
      </c>
      <c r="F11" s="82">
        <v>1</v>
      </c>
      <c r="G11" s="82">
        <v>0.3</v>
      </c>
      <c r="H11" s="87">
        <v>6.4597250032870826E-2</v>
      </c>
      <c r="J11" s="118" t="s">
        <v>40</v>
      </c>
      <c r="K11" s="125">
        <v>2.654290604761575E-2</v>
      </c>
      <c r="L11" s="126" t="str">
        <f t="array" ref="L11">_xlfn.IFS(K11&lt;0.02,"Muito Fraco",K11&lt;0.1,"Fraco",K11&lt;0.3,"Médio",K11&lt;0.5,"Forte",K11&gt;0.5,"Quase Impossível")</f>
        <v>Fraco</v>
      </c>
      <c r="N11" s="13" t="s">
        <v>110</v>
      </c>
      <c r="O11">
        <v>7</v>
      </c>
      <c r="P11">
        <v>58</v>
      </c>
      <c r="Q11" s="14">
        <v>2.3333333333333334E-2</v>
      </c>
      <c r="R11" s="14">
        <v>8.2857142857142851E-2</v>
      </c>
      <c r="S11" s="109">
        <f t="shared" si="0"/>
        <v>2.3333333333333334E-2</v>
      </c>
      <c r="T11" s="109">
        <f t="shared" si="1"/>
        <v>8.2857142857142851E-2</v>
      </c>
      <c r="U11" s="26">
        <f t="shared" si="2"/>
        <v>0.1076923076923077</v>
      </c>
      <c r="V11" s="133">
        <f t="shared" si="3"/>
        <v>7.5430654827613228E-2</v>
      </c>
    </row>
    <row r="12" spans="1:22" ht="17.25" thickTop="1" thickBot="1" x14ac:dyDescent="0.3">
      <c r="A12" s="16"/>
      <c r="J12" s="120" t="s">
        <v>4</v>
      </c>
      <c r="K12" s="129">
        <v>8.4842336965702276E-3</v>
      </c>
      <c r="L12" s="130" t="str">
        <f t="array" ref="L12">_xlfn.IFS(K12&lt;0.02,"Muito Fraco",K12&lt;0.1,"Fraco",K12&lt;0.3,"Médio",K12&lt;0.5,"Forte",K12&gt;0.5,"Quase Impossível")</f>
        <v>Muito Fraco</v>
      </c>
      <c r="N12" s="13" t="s">
        <v>111</v>
      </c>
      <c r="O12">
        <v>1</v>
      </c>
      <c r="P12">
        <v>4</v>
      </c>
      <c r="Q12" s="14">
        <v>3.3333333333333335E-3</v>
      </c>
      <c r="R12" s="14">
        <v>5.7142857142857143E-3</v>
      </c>
      <c r="S12" s="109">
        <f t="shared" si="0"/>
        <v>3.3333333333333335E-3</v>
      </c>
      <c r="T12" s="109">
        <f t="shared" si="1"/>
        <v>5.7142857142857143E-3</v>
      </c>
      <c r="U12" s="26">
        <f t="shared" si="2"/>
        <v>0.2</v>
      </c>
      <c r="V12" s="133">
        <f t="shared" si="3"/>
        <v>1.2833250017444924E-3</v>
      </c>
    </row>
    <row r="13" spans="1:22" ht="16.5" thickBot="1" x14ac:dyDescent="0.3">
      <c r="A13" s="16"/>
      <c r="N13" s="13" t="s">
        <v>112</v>
      </c>
      <c r="O13">
        <v>24</v>
      </c>
      <c r="P13">
        <v>23</v>
      </c>
      <c r="Q13" s="14">
        <v>0.08</v>
      </c>
      <c r="R13" s="14">
        <v>3.2857142857142856E-2</v>
      </c>
      <c r="S13" s="109">
        <f t="shared" si="0"/>
        <v>0.08</v>
      </c>
      <c r="T13" s="109">
        <f t="shared" si="1"/>
        <v>3.2857142857142856E-2</v>
      </c>
      <c r="U13" s="26">
        <f t="shared" si="2"/>
        <v>0.51063829787234039</v>
      </c>
      <c r="V13" s="133">
        <f t="shared" si="3"/>
        <v>4.1950423812282846E-2</v>
      </c>
    </row>
    <row r="14" spans="1:22" ht="17.25" thickTop="1" thickBot="1" x14ac:dyDescent="0.3">
      <c r="A14" s="233" t="s">
        <v>42</v>
      </c>
      <c r="B14" s="234" t="s">
        <v>95</v>
      </c>
      <c r="C14" s="234"/>
      <c r="D14" s="235"/>
      <c r="E14" s="218" t="s">
        <v>91</v>
      </c>
      <c r="F14" s="220" t="s">
        <v>92</v>
      </c>
      <c r="G14" s="220" t="s">
        <v>93</v>
      </c>
      <c r="H14" s="222" t="s">
        <v>98</v>
      </c>
      <c r="N14" s="13" t="s">
        <v>113</v>
      </c>
      <c r="O14">
        <v>5</v>
      </c>
      <c r="P14">
        <v>7</v>
      </c>
      <c r="Q14" s="14">
        <v>1.6666666666666666E-2</v>
      </c>
      <c r="R14" s="14">
        <v>0.01</v>
      </c>
      <c r="S14" s="109">
        <f t="shared" si="0"/>
        <v>1.6666666666666666E-2</v>
      </c>
      <c r="T14" s="109">
        <f t="shared" si="1"/>
        <v>0.01</v>
      </c>
      <c r="U14" s="26">
        <f t="shared" si="2"/>
        <v>0.41666666666666669</v>
      </c>
      <c r="V14" s="133">
        <f t="shared" si="3"/>
        <v>3.4055041584399371E-3</v>
      </c>
    </row>
    <row r="15" spans="1:22" ht="16.5" thickBot="1" x14ac:dyDescent="0.3">
      <c r="A15" s="89" t="s">
        <v>40</v>
      </c>
      <c r="B15" s="16">
        <v>1</v>
      </c>
      <c r="C15" s="16">
        <v>0</v>
      </c>
      <c r="D15" s="16" t="s">
        <v>90</v>
      </c>
      <c r="E15" s="219"/>
      <c r="F15" s="221"/>
      <c r="G15" s="221"/>
      <c r="H15" s="223"/>
      <c r="N15" s="13" t="s">
        <v>114</v>
      </c>
      <c r="O15">
        <v>4</v>
      </c>
      <c r="P15">
        <v>35</v>
      </c>
      <c r="Q15" s="14">
        <v>1.3333333333333334E-2</v>
      </c>
      <c r="R15" s="14">
        <v>0.05</v>
      </c>
      <c r="S15" s="109">
        <f t="shared" si="0"/>
        <v>1.3333333333333334E-2</v>
      </c>
      <c r="T15" s="109">
        <f t="shared" si="1"/>
        <v>0.05</v>
      </c>
      <c r="U15" s="26">
        <f t="shared" si="2"/>
        <v>0.10256410256410256</v>
      </c>
      <c r="V15" s="133">
        <f t="shared" si="3"/>
        <v>4.8464380799351718E-2</v>
      </c>
    </row>
    <row r="16" spans="1:22" x14ac:dyDescent="0.25">
      <c r="A16" s="91" t="s">
        <v>43</v>
      </c>
      <c r="B16" s="16">
        <v>191</v>
      </c>
      <c r="C16" s="16">
        <v>499</v>
      </c>
      <c r="D16">
        <v>690</v>
      </c>
      <c r="E16" s="29">
        <v>0.63666666666666671</v>
      </c>
      <c r="F16" s="30">
        <v>0.71285714285714286</v>
      </c>
      <c r="G16" s="30">
        <v>0.27681159420289853</v>
      </c>
      <c r="H16" s="79">
        <v>8.6121757956331441E-3</v>
      </c>
      <c r="N16" s="13" t="s">
        <v>115</v>
      </c>
      <c r="O16">
        <v>10</v>
      </c>
      <c r="P16">
        <v>31</v>
      </c>
      <c r="Q16" s="14">
        <v>3.3333333333333333E-2</v>
      </c>
      <c r="R16" s="14">
        <v>4.4285714285714282E-2</v>
      </c>
      <c r="S16" s="109">
        <f t="shared" si="0"/>
        <v>3.3333333333333333E-2</v>
      </c>
      <c r="T16" s="109">
        <f t="shared" si="1"/>
        <v>4.4285714285714282E-2</v>
      </c>
      <c r="U16" s="26">
        <f t="shared" si="2"/>
        <v>0.24390243902439024</v>
      </c>
      <c r="V16" s="133">
        <f t="shared" si="3"/>
        <v>3.1116179882807755E-3</v>
      </c>
    </row>
    <row r="17" spans="1:22" ht="16.5" thickBot="1" x14ac:dyDescent="0.3">
      <c r="A17" s="90" t="s">
        <v>44</v>
      </c>
      <c r="B17" s="72">
        <v>109</v>
      </c>
      <c r="C17" s="72">
        <v>201</v>
      </c>
      <c r="D17" s="83">
        <v>310</v>
      </c>
      <c r="E17" s="68">
        <v>0.36333333333333334</v>
      </c>
      <c r="F17" s="69">
        <v>0.28714285714285714</v>
      </c>
      <c r="G17" s="30">
        <v>0.35161290322580646</v>
      </c>
      <c r="H17" s="79">
        <v>1.7930730251982604E-2</v>
      </c>
      <c r="N17" s="13" t="s">
        <v>116</v>
      </c>
      <c r="O17">
        <v>67</v>
      </c>
      <c r="P17">
        <v>85</v>
      </c>
      <c r="Q17" s="14">
        <v>0.22333333333333333</v>
      </c>
      <c r="R17" s="14">
        <v>0.12142857142857143</v>
      </c>
      <c r="S17" s="109">
        <f t="shared" si="0"/>
        <v>0.22333333333333333</v>
      </c>
      <c r="T17" s="109">
        <f t="shared" si="1"/>
        <v>0.12142857142857143</v>
      </c>
      <c r="U17" s="26">
        <f t="shared" si="2"/>
        <v>0.44078947368421051</v>
      </c>
      <c r="V17" s="133">
        <f t="shared" si="3"/>
        <v>6.2094568468381225E-2</v>
      </c>
    </row>
    <row r="18" spans="1:22" ht="16.5" thickBot="1" x14ac:dyDescent="0.3">
      <c r="A18" s="92" t="s">
        <v>90</v>
      </c>
      <c r="B18" s="80">
        <v>300</v>
      </c>
      <c r="C18" s="80">
        <v>700</v>
      </c>
      <c r="D18" s="80">
        <v>1000</v>
      </c>
      <c r="E18" s="81">
        <v>1</v>
      </c>
      <c r="F18" s="82">
        <v>1</v>
      </c>
      <c r="G18" s="82">
        <v>0.3</v>
      </c>
      <c r="H18" s="88">
        <v>2.654290604761575E-2</v>
      </c>
      <c r="N18" s="13" t="s">
        <v>117</v>
      </c>
      <c r="O18">
        <v>114</v>
      </c>
      <c r="P18">
        <v>105</v>
      </c>
      <c r="Q18" s="14">
        <v>0.38</v>
      </c>
      <c r="R18" s="14">
        <v>0.15</v>
      </c>
      <c r="S18" s="109">
        <f t="shared" si="0"/>
        <v>0.38</v>
      </c>
      <c r="T18" s="109">
        <f t="shared" si="1"/>
        <v>0.15</v>
      </c>
      <c r="U18" s="26">
        <f t="shared" si="2"/>
        <v>0.52054794520547942</v>
      </c>
      <c r="V18" s="133">
        <f t="shared" si="3"/>
        <v>0.21379327048356045</v>
      </c>
    </row>
    <row r="19" spans="1:22" ht="16.5" thickTop="1" x14ac:dyDescent="0.25">
      <c r="A19" s="16"/>
      <c r="G19" s="26"/>
      <c r="N19" s="13" t="s">
        <v>118</v>
      </c>
      <c r="O19">
        <v>26</v>
      </c>
      <c r="P19">
        <v>165</v>
      </c>
      <c r="Q19" s="14">
        <v>8.666666666666667E-2</v>
      </c>
      <c r="R19" s="14">
        <v>0.23571428571428571</v>
      </c>
      <c r="S19" s="109">
        <f t="shared" si="0"/>
        <v>8.666666666666667E-2</v>
      </c>
      <c r="T19" s="109">
        <f t="shared" si="1"/>
        <v>0.23571428571428571</v>
      </c>
      <c r="U19" s="26">
        <f t="shared" si="2"/>
        <v>0.13612565445026178</v>
      </c>
      <c r="V19" s="133">
        <f t="shared" si="3"/>
        <v>0.14912975553760147</v>
      </c>
    </row>
    <row r="20" spans="1:22" ht="16.5" thickBot="1" x14ac:dyDescent="0.3">
      <c r="A20" s="16"/>
      <c r="N20" s="13" t="s">
        <v>119</v>
      </c>
      <c r="O20">
        <v>9</v>
      </c>
      <c r="P20">
        <v>46</v>
      </c>
      <c r="Q20" s="14">
        <v>0.03</v>
      </c>
      <c r="R20" s="14">
        <v>6.5714285714285711E-2</v>
      </c>
      <c r="S20" s="109">
        <f t="shared" si="0"/>
        <v>0.03</v>
      </c>
      <c r="T20" s="109">
        <f t="shared" si="1"/>
        <v>6.5714285714285711E-2</v>
      </c>
      <c r="U20" s="26">
        <f t="shared" si="2"/>
        <v>0.16363636363636364</v>
      </c>
      <c r="V20" s="133">
        <f t="shared" si="3"/>
        <v>2.8004248527345427E-2</v>
      </c>
    </row>
    <row r="21" spans="1:22" ht="17.25" thickTop="1" thickBot="1" x14ac:dyDescent="0.3">
      <c r="A21" s="233" t="s">
        <v>42</v>
      </c>
      <c r="B21" s="234" t="s">
        <v>95</v>
      </c>
      <c r="C21" s="234"/>
      <c r="D21" s="235"/>
      <c r="E21" s="218" t="s">
        <v>91</v>
      </c>
      <c r="F21" s="220" t="s">
        <v>92</v>
      </c>
      <c r="G21" s="220" t="s">
        <v>93</v>
      </c>
      <c r="H21" s="222" t="s">
        <v>98</v>
      </c>
      <c r="N21" s="13" t="s">
        <v>120</v>
      </c>
      <c r="O21">
        <v>14</v>
      </c>
      <c r="P21">
        <v>15</v>
      </c>
      <c r="Q21" s="14">
        <v>4.6666666666666669E-2</v>
      </c>
      <c r="R21" s="14">
        <v>2.1428571428571429E-2</v>
      </c>
      <c r="S21" s="109">
        <f t="shared" si="0"/>
        <v>4.6666666666666669E-2</v>
      </c>
      <c r="T21" s="109">
        <f t="shared" si="1"/>
        <v>2.1428571428571429E-2</v>
      </c>
      <c r="U21" s="26">
        <f t="shared" si="2"/>
        <v>0.48275862068965519</v>
      </c>
      <c r="V21" s="133">
        <f t="shared" si="3"/>
        <v>1.9642935434149224E-2</v>
      </c>
    </row>
    <row r="22" spans="1:22" ht="16.5" thickBot="1" x14ac:dyDescent="0.3">
      <c r="A22" s="89" t="s">
        <v>4</v>
      </c>
      <c r="B22" s="16">
        <v>1</v>
      </c>
      <c r="C22" s="16">
        <v>0</v>
      </c>
      <c r="D22" s="16" t="s">
        <v>90</v>
      </c>
      <c r="E22" s="219"/>
      <c r="F22" s="221"/>
      <c r="G22" s="221"/>
      <c r="H22" s="223"/>
      <c r="N22" s="13" t="s">
        <v>121</v>
      </c>
      <c r="O22">
        <v>9</v>
      </c>
      <c r="P22">
        <v>90</v>
      </c>
      <c r="Q22" s="14">
        <v>0.03</v>
      </c>
      <c r="R22" s="14">
        <v>0.12857142857142856</v>
      </c>
      <c r="S22" s="109">
        <f t="shared" si="0"/>
        <v>0.03</v>
      </c>
      <c r="T22" s="109">
        <f t="shared" si="1"/>
        <v>0.12857142857142856</v>
      </c>
      <c r="U22" s="26">
        <f t="shared" si="2"/>
        <v>9.0909090909090912E-2</v>
      </c>
      <c r="V22" s="133">
        <f t="shared" si="3"/>
        <v>0.14344974149981726</v>
      </c>
    </row>
    <row r="23" spans="1:22" x14ac:dyDescent="0.25">
      <c r="A23" s="90" t="s">
        <v>26</v>
      </c>
      <c r="B23" s="72">
        <v>58</v>
      </c>
      <c r="C23" s="72">
        <v>112</v>
      </c>
      <c r="D23" s="72">
        <v>170</v>
      </c>
      <c r="E23" s="68">
        <v>0.19333333333333333</v>
      </c>
      <c r="F23" s="69">
        <v>0.16</v>
      </c>
      <c r="G23" s="30">
        <v>0.3411764705882353</v>
      </c>
      <c r="H23" s="79">
        <v>6.3080666546176094E-3</v>
      </c>
      <c r="N23" s="13" t="s">
        <v>39</v>
      </c>
      <c r="O23">
        <v>300</v>
      </c>
      <c r="P23">
        <v>700</v>
      </c>
      <c r="Q23" s="14">
        <v>1</v>
      </c>
      <c r="R23" s="14">
        <v>1</v>
      </c>
      <c r="S23" s="134">
        <f t="shared" si="0"/>
        <v>1</v>
      </c>
      <c r="T23" s="134">
        <f t="shared" si="1"/>
        <v>1</v>
      </c>
      <c r="U23" s="136">
        <f>O23/(O23+P23)</f>
        <v>0.3</v>
      </c>
      <c r="V23" s="135">
        <f>SUM(V8:V22)</f>
        <v>0.80483330836429001</v>
      </c>
    </row>
    <row r="24" spans="1:22" x14ac:dyDescent="0.25">
      <c r="A24" s="93" t="s">
        <v>17</v>
      </c>
      <c r="B24" s="78">
        <v>186</v>
      </c>
      <c r="C24" s="78">
        <v>444</v>
      </c>
      <c r="D24" s="78">
        <v>630</v>
      </c>
      <c r="E24" s="70">
        <v>0.62</v>
      </c>
      <c r="F24" s="71">
        <v>0.63428571428571423</v>
      </c>
      <c r="G24" s="30">
        <v>0.29523809523809524</v>
      </c>
      <c r="H24" s="79">
        <v>3.2542897616885273E-4</v>
      </c>
    </row>
    <row r="25" spans="1:22" ht="16.5" thickBot="1" x14ac:dyDescent="0.3">
      <c r="A25" s="91" t="s">
        <v>22</v>
      </c>
      <c r="B25" s="16">
        <v>56</v>
      </c>
      <c r="C25" s="16">
        <v>144</v>
      </c>
      <c r="D25" s="16">
        <v>200</v>
      </c>
      <c r="E25" s="29">
        <v>0.18666666666666668</v>
      </c>
      <c r="F25" s="30">
        <v>0.20571428571428571</v>
      </c>
      <c r="G25" s="30">
        <v>0.28000000000000003</v>
      </c>
      <c r="H25" s="79">
        <v>1.8507380657837654E-3</v>
      </c>
    </row>
    <row r="26" spans="1:22" ht="16.5" thickBot="1" x14ac:dyDescent="0.3">
      <c r="A26" s="92" t="s">
        <v>90</v>
      </c>
      <c r="B26" s="80">
        <v>300</v>
      </c>
      <c r="C26" s="80">
        <v>700</v>
      </c>
      <c r="D26" s="80">
        <v>1000</v>
      </c>
      <c r="E26" s="81">
        <v>1</v>
      </c>
      <c r="F26" s="82">
        <v>1</v>
      </c>
      <c r="G26" s="82">
        <v>0.3</v>
      </c>
      <c r="H26" s="88">
        <v>8.4842336965702276E-3</v>
      </c>
    </row>
    <row r="27" spans="1:22" ht="16.5" thickTop="1" x14ac:dyDescent="0.25">
      <c r="A27" s="16"/>
      <c r="E27" s="26"/>
      <c r="F27" s="26"/>
      <c r="G27" s="27"/>
      <c r="H27" s="28"/>
    </row>
    <row r="28" spans="1:22" ht="16.5" thickBot="1" x14ac:dyDescent="0.3">
      <c r="A28" s="16"/>
    </row>
    <row r="29" spans="1:22" ht="17.25" thickTop="1" thickBot="1" x14ac:dyDescent="0.3">
      <c r="A29" s="233" t="s">
        <v>42</v>
      </c>
      <c r="B29" s="234" t="s">
        <v>95</v>
      </c>
      <c r="C29" s="234"/>
      <c r="D29" s="235"/>
      <c r="E29" s="218" t="s">
        <v>91</v>
      </c>
      <c r="F29" s="220" t="s">
        <v>92</v>
      </c>
      <c r="G29" s="220" t="s">
        <v>93</v>
      </c>
      <c r="H29" s="222" t="s">
        <v>98</v>
      </c>
    </row>
    <row r="30" spans="1:22" ht="16.5" thickBot="1" x14ac:dyDescent="0.3">
      <c r="A30" s="89" t="s">
        <v>94</v>
      </c>
      <c r="B30" s="16">
        <v>1</v>
      </c>
      <c r="C30" s="16">
        <v>0</v>
      </c>
      <c r="D30" s="16" t="s">
        <v>90</v>
      </c>
      <c r="E30" s="219"/>
      <c r="F30" s="221"/>
      <c r="G30" s="221"/>
      <c r="H30" s="223"/>
    </row>
    <row r="31" spans="1:22" x14ac:dyDescent="0.25">
      <c r="A31" s="90" t="s">
        <v>24</v>
      </c>
      <c r="B31" s="72">
        <v>44</v>
      </c>
      <c r="C31" s="72">
        <v>64</v>
      </c>
      <c r="D31" s="72">
        <v>108</v>
      </c>
      <c r="E31" s="68">
        <v>0.14666666666666667</v>
      </c>
      <c r="F31" s="69">
        <v>9.1428571428571428E-2</v>
      </c>
      <c r="G31" s="30">
        <v>0.40740740740740738</v>
      </c>
      <c r="H31" s="79">
        <v>2.6105767461767612E-2</v>
      </c>
    </row>
    <row r="32" spans="1:22" x14ac:dyDescent="0.25">
      <c r="A32" s="90" t="s">
        <v>27</v>
      </c>
      <c r="B32" s="72">
        <v>70</v>
      </c>
      <c r="C32" s="72">
        <v>109</v>
      </c>
      <c r="D32" s="72">
        <v>179</v>
      </c>
      <c r="E32" s="68">
        <v>0.23333333333333334</v>
      </c>
      <c r="F32" s="69">
        <v>0.15571428571428572</v>
      </c>
      <c r="G32" s="30">
        <v>0.39106145251396646</v>
      </c>
      <c r="H32" s="79">
        <v>3.1392652806575848E-2</v>
      </c>
    </row>
    <row r="33" spans="1:8" ht="16.5" thickBot="1" x14ac:dyDescent="0.3">
      <c r="A33" s="91" t="s">
        <v>18</v>
      </c>
      <c r="B33" s="16">
        <v>186</v>
      </c>
      <c r="C33" s="16">
        <v>527</v>
      </c>
      <c r="D33" s="16">
        <v>713</v>
      </c>
      <c r="E33" s="29">
        <v>0.62</v>
      </c>
      <c r="F33" s="30">
        <v>0.75285714285714289</v>
      </c>
      <c r="G33" s="30">
        <v>0.2608695652173913</v>
      </c>
      <c r="H33" s="79">
        <v>2.5795013347155792E-2</v>
      </c>
    </row>
    <row r="34" spans="1:8" ht="16.5" thickBot="1" x14ac:dyDescent="0.3">
      <c r="A34" s="92" t="s">
        <v>90</v>
      </c>
      <c r="B34" s="80">
        <v>300</v>
      </c>
      <c r="C34" s="80">
        <v>700</v>
      </c>
      <c r="D34" s="80">
        <v>1000</v>
      </c>
      <c r="E34" s="81">
        <v>1</v>
      </c>
      <c r="F34" s="82">
        <v>1</v>
      </c>
      <c r="G34" s="82">
        <v>0.3</v>
      </c>
      <c r="H34" s="88">
        <v>8.3293433615499249E-2</v>
      </c>
    </row>
    <row r="35" spans="1:8" ht="16.5" thickTop="1" x14ac:dyDescent="0.25">
      <c r="A35" s="16"/>
    </row>
    <row r="36" spans="1:8" ht="16.5" thickBot="1" x14ac:dyDescent="0.3">
      <c r="A36" s="16"/>
    </row>
    <row r="37" spans="1:8" ht="17.25" thickTop="1" thickBot="1" x14ac:dyDescent="0.3">
      <c r="A37" s="233" t="s">
        <v>42</v>
      </c>
      <c r="B37" s="234" t="s">
        <v>95</v>
      </c>
      <c r="C37" s="234"/>
      <c r="D37" s="235"/>
      <c r="E37" s="224" t="s">
        <v>91</v>
      </c>
      <c r="F37" s="225" t="s">
        <v>92</v>
      </c>
      <c r="G37" s="225" t="s">
        <v>93</v>
      </c>
      <c r="H37" s="226" t="s">
        <v>98</v>
      </c>
    </row>
    <row r="38" spans="1:8" ht="16.5" thickBot="1" x14ac:dyDescent="0.3">
      <c r="A38" s="89" t="s">
        <v>96</v>
      </c>
      <c r="B38" s="16">
        <v>1</v>
      </c>
      <c r="C38" s="16">
        <v>0</v>
      </c>
      <c r="D38" s="16" t="s">
        <v>90</v>
      </c>
      <c r="E38" s="219"/>
      <c r="F38" s="221"/>
      <c r="G38" s="221"/>
      <c r="H38" s="227"/>
    </row>
    <row r="39" spans="1:8" x14ac:dyDescent="0.25">
      <c r="A39" s="94" t="s">
        <v>19</v>
      </c>
      <c r="B39" s="16">
        <v>32</v>
      </c>
      <c r="C39" s="16">
        <v>151</v>
      </c>
      <c r="D39" s="16">
        <v>183</v>
      </c>
      <c r="E39" s="33">
        <v>0.10666666666666667</v>
      </c>
      <c r="F39" s="34">
        <v>0.21571428571428572</v>
      </c>
      <c r="G39" s="34">
        <v>0.17486338797814208</v>
      </c>
      <c r="H39" s="62">
        <v>7.6796357552766967E-2</v>
      </c>
    </row>
    <row r="40" spans="1:8" x14ac:dyDescent="0.25">
      <c r="A40" s="95" t="s">
        <v>20</v>
      </c>
      <c r="B40" s="72">
        <v>217</v>
      </c>
      <c r="C40" s="72">
        <v>386</v>
      </c>
      <c r="D40" s="72">
        <v>603</v>
      </c>
      <c r="E40" s="68">
        <v>0.72333333333333338</v>
      </c>
      <c r="F40" s="69">
        <v>0.55142857142857138</v>
      </c>
      <c r="G40" s="30">
        <v>0.35986733001658378</v>
      </c>
      <c r="H40" s="63">
        <v>4.6647705643372644E-2</v>
      </c>
    </row>
    <row r="41" spans="1:8" x14ac:dyDescent="0.25">
      <c r="A41" s="95" t="s">
        <v>21</v>
      </c>
      <c r="B41" s="72">
        <v>34</v>
      </c>
      <c r="C41" s="72">
        <v>69</v>
      </c>
      <c r="D41" s="72">
        <v>103</v>
      </c>
      <c r="E41" s="68">
        <v>0.11333333333333333</v>
      </c>
      <c r="F41" s="69">
        <v>9.8571428571428574E-2</v>
      </c>
      <c r="G41" s="30">
        <v>0.3300970873786408</v>
      </c>
      <c r="H41" s="63">
        <v>2.0600515678996533E-3</v>
      </c>
    </row>
    <row r="42" spans="1:8" ht="16.5" thickBot="1" x14ac:dyDescent="0.3">
      <c r="A42" s="94" t="s">
        <v>25</v>
      </c>
      <c r="B42" s="16">
        <v>17</v>
      </c>
      <c r="C42" s="16">
        <v>94</v>
      </c>
      <c r="D42" s="16">
        <v>111</v>
      </c>
      <c r="E42" s="31">
        <v>5.6666666666666664E-2</v>
      </c>
      <c r="F42" s="32">
        <v>0.13428571428571429</v>
      </c>
      <c r="G42" s="32">
        <v>0.15315315315315314</v>
      </c>
      <c r="H42" s="64">
        <v>6.6968439612253919E-2</v>
      </c>
    </row>
    <row r="43" spans="1:8" ht="16.5" thickBot="1" x14ac:dyDescent="0.3">
      <c r="A43" s="96" t="s">
        <v>90</v>
      </c>
      <c r="B43" s="65">
        <v>300</v>
      </c>
      <c r="C43" s="65">
        <v>700</v>
      </c>
      <c r="D43" s="65">
        <v>1000</v>
      </c>
      <c r="E43" s="66">
        <v>1</v>
      </c>
      <c r="F43" s="67">
        <v>1</v>
      </c>
      <c r="G43" s="67">
        <v>0.3</v>
      </c>
      <c r="H43" s="87">
        <v>0.19247255437629318</v>
      </c>
    </row>
    <row r="44" spans="1:8" ht="16.5" thickTop="1" x14ac:dyDescent="0.25">
      <c r="A44" s="16"/>
    </row>
    <row r="45" spans="1:8" ht="16.5" thickBot="1" x14ac:dyDescent="0.3">
      <c r="A45" s="16"/>
    </row>
    <row r="46" spans="1:8" ht="17.25" thickTop="1" thickBot="1" x14ac:dyDescent="0.3">
      <c r="A46" s="233" t="s">
        <v>42</v>
      </c>
      <c r="B46" s="234" t="s">
        <v>95</v>
      </c>
      <c r="C46" s="234"/>
      <c r="D46" s="235"/>
      <c r="E46" s="228" t="s">
        <v>91</v>
      </c>
      <c r="F46" s="229" t="s">
        <v>92</v>
      </c>
      <c r="G46" s="229" t="s">
        <v>93</v>
      </c>
      <c r="H46" s="230" t="s">
        <v>98</v>
      </c>
    </row>
    <row r="47" spans="1:8" ht="16.5" thickBot="1" x14ac:dyDescent="0.3">
      <c r="A47" s="89" t="s">
        <v>41</v>
      </c>
      <c r="B47" s="16">
        <v>1</v>
      </c>
      <c r="C47" s="16">
        <v>0</v>
      </c>
      <c r="D47" s="16" t="s">
        <v>90</v>
      </c>
      <c r="E47" s="219"/>
      <c r="F47" s="221"/>
      <c r="G47" s="221"/>
      <c r="H47" s="231"/>
    </row>
    <row r="48" spans="1:8" x14ac:dyDescent="0.25">
      <c r="A48" s="97" t="s">
        <v>23</v>
      </c>
      <c r="B48" s="16">
        <v>46</v>
      </c>
      <c r="C48" s="16">
        <v>348</v>
      </c>
      <c r="D48" s="16">
        <v>394</v>
      </c>
      <c r="E48" s="33">
        <v>0.15333333333333332</v>
      </c>
      <c r="F48" s="34">
        <v>0.49714285714285716</v>
      </c>
      <c r="G48" s="34">
        <v>0.116751269035533</v>
      </c>
      <c r="H48" s="56">
        <v>0.40441049853927769</v>
      </c>
    </row>
    <row r="49" spans="1:9" x14ac:dyDescent="0.25">
      <c r="A49" s="98" t="s">
        <v>20</v>
      </c>
      <c r="B49" s="73">
        <v>135</v>
      </c>
      <c r="C49" s="73">
        <v>139</v>
      </c>
      <c r="D49" s="73">
        <v>274</v>
      </c>
      <c r="E49" s="74">
        <v>0.45</v>
      </c>
      <c r="F49" s="75">
        <v>0.19857142857142857</v>
      </c>
      <c r="G49" s="30">
        <v>0.49270072992700731</v>
      </c>
      <c r="H49" s="57">
        <v>0.20569338886044242</v>
      </c>
    </row>
    <row r="50" spans="1:9" x14ac:dyDescent="0.25">
      <c r="A50" s="98" t="s">
        <v>21</v>
      </c>
      <c r="B50" s="73">
        <v>98</v>
      </c>
      <c r="C50" s="73">
        <v>126</v>
      </c>
      <c r="D50" s="73">
        <v>224</v>
      </c>
      <c r="E50" s="74">
        <v>0.32666666666666666</v>
      </c>
      <c r="F50" s="75">
        <v>0.18</v>
      </c>
      <c r="G50" s="30">
        <v>0.4375</v>
      </c>
      <c r="H50" s="57">
        <v>8.7410903375590307E-2</v>
      </c>
      <c r="I50" t="s">
        <v>101</v>
      </c>
    </row>
    <row r="51" spans="1:9" ht="16.5" thickBot="1" x14ac:dyDescent="0.3">
      <c r="A51" s="97" t="s">
        <v>25</v>
      </c>
      <c r="B51" s="16">
        <v>21</v>
      </c>
      <c r="C51" s="16">
        <v>87</v>
      </c>
      <c r="D51" s="16">
        <v>108</v>
      </c>
      <c r="E51" s="31">
        <v>7.0000000000000007E-2</v>
      </c>
      <c r="F51" s="32">
        <v>0.12428571428571429</v>
      </c>
      <c r="G51" s="32">
        <v>0.19444444444444445</v>
      </c>
      <c r="H51" s="58">
        <v>3.1164767400957673E-2</v>
      </c>
    </row>
    <row r="52" spans="1:9" ht="16.5" thickBot="1" x14ac:dyDescent="0.3">
      <c r="A52" s="99" t="s">
        <v>90</v>
      </c>
      <c r="B52" s="59">
        <v>300</v>
      </c>
      <c r="C52" s="59">
        <v>700</v>
      </c>
      <c r="D52" s="59">
        <v>1000</v>
      </c>
      <c r="E52" s="60">
        <v>1</v>
      </c>
      <c r="F52" s="61">
        <v>1</v>
      </c>
      <c r="G52" s="61">
        <v>0.3</v>
      </c>
      <c r="H52" s="87">
        <v>0.72867955817626806</v>
      </c>
    </row>
    <row r="53" spans="1:9" ht="16.5" thickTop="1" x14ac:dyDescent="0.25">
      <c r="A53" s="16"/>
    </row>
    <row r="54" spans="1:9" ht="16.5" thickBot="1" x14ac:dyDescent="0.3">
      <c r="A54" s="16"/>
    </row>
    <row r="55" spans="1:9" ht="17.25" thickTop="1" thickBot="1" x14ac:dyDescent="0.3">
      <c r="A55" s="233" t="s">
        <v>42</v>
      </c>
      <c r="B55" s="234" t="s">
        <v>95</v>
      </c>
      <c r="C55" s="234"/>
      <c r="D55" s="235"/>
      <c r="E55" s="218" t="s">
        <v>91</v>
      </c>
      <c r="F55" s="220" t="s">
        <v>92</v>
      </c>
      <c r="G55" s="220" t="s">
        <v>93</v>
      </c>
      <c r="H55" s="222" t="s">
        <v>98</v>
      </c>
    </row>
    <row r="56" spans="1:9" ht="16.5" thickBot="1" x14ac:dyDescent="0.3">
      <c r="A56" s="89" t="s">
        <v>100</v>
      </c>
      <c r="B56" s="16">
        <v>1</v>
      </c>
      <c r="C56" s="16">
        <v>0</v>
      </c>
      <c r="D56" s="16" t="s">
        <v>90</v>
      </c>
      <c r="E56" s="219"/>
      <c r="F56" s="221"/>
      <c r="G56" s="221"/>
      <c r="H56" s="223"/>
    </row>
    <row r="57" spans="1:9" x14ac:dyDescent="0.25">
      <c r="A57" s="100" t="s">
        <v>71</v>
      </c>
      <c r="B57" s="16">
        <v>100</v>
      </c>
      <c r="C57" s="16">
        <v>273</v>
      </c>
      <c r="D57" s="16">
        <v>373</v>
      </c>
      <c r="E57" s="33">
        <v>0.33333333333333331</v>
      </c>
      <c r="F57" s="34">
        <v>0.39</v>
      </c>
      <c r="G57" s="34">
        <v>0.26809651474530832</v>
      </c>
      <c r="H57" s="84">
        <v>8.8968790992143432E-3</v>
      </c>
    </row>
    <row r="58" spans="1:9" x14ac:dyDescent="0.25">
      <c r="A58" s="100" t="s">
        <v>72</v>
      </c>
      <c r="B58" s="16">
        <v>79</v>
      </c>
      <c r="C58" s="16">
        <v>213</v>
      </c>
      <c r="D58" s="16">
        <v>292</v>
      </c>
      <c r="E58" s="29">
        <v>0.26333333333333331</v>
      </c>
      <c r="F58" s="30">
        <v>0.30428571428571427</v>
      </c>
      <c r="G58" s="30">
        <v>0.27054794520547948</v>
      </c>
      <c r="H58" s="79">
        <v>5.9195214026415283E-3</v>
      </c>
    </row>
    <row r="59" spans="1:9" x14ac:dyDescent="0.25">
      <c r="A59" s="101" t="s">
        <v>74</v>
      </c>
      <c r="B59" s="72">
        <v>42</v>
      </c>
      <c r="C59" s="72">
        <v>104</v>
      </c>
      <c r="D59" s="72">
        <v>146</v>
      </c>
      <c r="E59" s="68">
        <v>0.14000000000000001</v>
      </c>
      <c r="F59" s="69">
        <v>0.14857142857142858</v>
      </c>
      <c r="G59" s="30">
        <v>0.28767123287671231</v>
      </c>
      <c r="H59" s="79">
        <v>5.0934360403543364E-4</v>
      </c>
    </row>
    <row r="60" spans="1:9" ht="16.5" thickBot="1" x14ac:dyDescent="0.3">
      <c r="A60" s="102" t="s">
        <v>73</v>
      </c>
      <c r="B60" s="73">
        <v>79</v>
      </c>
      <c r="C60" s="73">
        <v>110</v>
      </c>
      <c r="D60" s="73">
        <v>189</v>
      </c>
      <c r="E60" s="76">
        <v>0.26333333333333331</v>
      </c>
      <c r="F60" s="77">
        <v>0.15714285714285714</v>
      </c>
      <c r="G60" s="32">
        <v>0.41798941798941797</v>
      </c>
      <c r="H60" s="85">
        <v>5.4822463045134912E-2</v>
      </c>
    </row>
    <row r="61" spans="1:9" ht="16.5" thickBot="1" x14ac:dyDescent="0.3">
      <c r="A61" s="103" t="s">
        <v>90</v>
      </c>
      <c r="B61" s="80">
        <v>300</v>
      </c>
      <c r="C61" s="80">
        <v>700</v>
      </c>
      <c r="D61" s="80">
        <v>1000</v>
      </c>
      <c r="E61" s="81">
        <v>1</v>
      </c>
      <c r="F61" s="82">
        <v>1</v>
      </c>
      <c r="G61" s="82">
        <v>0.3</v>
      </c>
      <c r="H61" s="87">
        <v>7.014820715102621E-2</v>
      </c>
    </row>
    <row r="62" spans="1:9" ht="16.5" thickTop="1" x14ac:dyDescent="0.25">
      <c r="A62" s="16"/>
    </row>
    <row r="63" spans="1:9" ht="16.5" thickBot="1" x14ac:dyDescent="0.3">
      <c r="A63" s="16"/>
    </row>
    <row r="64" spans="1:9" ht="17.25" thickTop="1" thickBot="1" x14ac:dyDescent="0.3">
      <c r="A64" s="233" t="s">
        <v>42</v>
      </c>
      <c r="B64" s="234" t="s">
        <v>95</v>
      </c>
      <c r="C64" s="234"/>
      <c r="D64" s="235"/>
      <c r="E64" s="224" t="s">
        <v>91</v>
      </c>
      <c r="F64" s="225" t="s">
        <v>92</v>
      </c>
      <c r="G64" s="225" t="s">
        <v>93</v>
      </c>
      <c r="H64" s="226" t="s">
        <v>98</v>
      </c>
    </row>
    <row r="65" spans="1:8" ht="16.5" thickBot="1" x14ac:dyDescent="0.3">
      <c r="A65" s="89" t="s">
        <v>99</v>
      </c>
      <c r="B65" s="16">
        <v>1</v>
      </c>
      <c r="C65" s="16">
        <v>0</v>
      </c>
      <c r="D65" s="16" t="s">
        <v>90</v>
      </c>
      <c r="E65" s="219"/>
      <c r="F65" s="221"/>
      <c r="G65" s="221"/>
      <c r="H65" s="227"/>
    </row>
    <row r="66" spans="1:8" x14ac:dyDescent="0.25">
      <c r="A66" s="94" t="s">
        <v>82</v>
      </c>
      <c r="B66" s="16">
        <v>89</v>
      </c>
      <c r="C66" s="16">
        <v>342</v>
      </c>
      <c r="D66" s="16">
        <v>431</v>
      </c>
      <c r="E66" s="33">
        <v>0.29666666666666669</v>
      </c>
      <c r="F66" s="34">
        <v>0.48857142857142855</v>
      </c>
      <c r="G66" s="34">
        <v>0.20649651972157773</v>
      </c>
      <c r="H66" s="62">
        <v>9.5736777284825894E-2</v>
      </c>
    </row>
    <row r="67" spans="1:8" x14ac:dyDescent="0.25">
      <c r="A67" s="104" t="s">
        <v>83</v>
      </c>
      <c r="B67" s="78">
        <v>114</v>
      </c>
      <c r="C67" s="78">
        <v>239</v>
      </c>
      <c r="D67" s="78">
        <v>353</v>
      </c>
      <c r="E67" s="70">
        <v>0.38</v>
      </c>
      <c r="F67" s="71">
        <v>0.34142857142857141</v>
      </c>
      <c r="G67" s="30">
        <v>0.32294617563739375</v>
      </c>
      <c r="H67" s="63">
        <v>4.1284063356501303E-3</v>
      </c>
    </row>
    <row r="68" spans="1:8" x14ac:dyDescent="0.25">
      <c r="A68" s="95" t="s">
        <v>84</v>
      </c>
      <c r="B68" s="72">
        <v>54</v>
      </c>
      <c r="C68" s="72">
        <v>81</v>
      </c>
      <c r="D68" s="72">
        <v>135</v>
      </c>
      <c r="E68" s="68">
        <v>0.18</v>
      </c>
      <c r="F68" s="69">
        <v>0.11571428571428571</v>
      </c>
      <c r="G68" s="30">
        <v>0.4</v>
      </c>
      <c r="H68" s="63">
        <v>2.8403534075081092E-2</v>
      </c>
    </row>
    <row r="69" spans="1:8" ht="16.5" thickBot="1" x14ac:dyDescent="0.3">
      <c r="A69" s="105" t="s">
        <v>85</v>
      </c>
      <c r="B69" s="73">
        <v>43</v>
      </c>
      <c r="C69" s="73">
        <v>38</v>
      </c>
      <c r="D69" s="73">
        <v>81</v>
      </c>
      <c r="E69" s="76">
        <v>0.14333333333333334</v>
      </c>
      <c r="F69" s="77">
        <v>5.4285714285714284E-2</v>
      </c>
      <c r="G69" s="32">
        <v>0.53086419753086422</v>
      </c>
      <c r="H69" s="64">
        <v>8.6457385551556729E-2</v>
      </c>
    </row>
    <row r="70" spans="1:8" ht="16.5" thickBot="1" x14ac:dyDescent="0.3">
      <c r="A70" s="96" t="s">
        <v>90</v>
      </c>
      <c r="B70" s="65">
        <v>300</v>
      </c>
      <c r="C70" s="65">
        <v>700</v>
      </c>
      <c r="D70" s="65">
        <v>1000</v>
      </c>
      <c r="E70" s="66">
        <v>1</v>
      </c>
      <c r="F70" s="67">
        <v>1</v>
      </c>
      <c r="G70" s="67">
        <v>0.3</v>
      </c>
      <c r="H70" s="87">
        <v>0.21472610324711383</v>
      </c>
    </row>
    <row r="71" spans="1:8" ht="16.5" thickTop="1" x14ac:dyDescent="0.25"/>
  </sheetData>
  <mergeCells count="45">
    <mergeCell ref="A64:D64"/>
    <mergeCell ref="S5:S7"/>
    <mergeCell ref="T5:T7"/>
    <mergeCell ref="U5:U7"/>
    <mergeCell ref="V5:V7"/>
    <mergeCell ref="A5:D5"/>
    <mergeCell ref="A14:D14"/>
    <mergeCell ref="A21:D21"/>
    <mergeCell ref="A29:D29"/>
    <mergeCell ref="A37:D37"/>
    <mergeCell ref="A46:D46"/>
    <mergeCell ref="E55:E56"/>
    <mergeCell ref="F55:F56"/>
    <mergeCell ref="G55:G56"/>
    <mergeCell ref="G46:G47"/>
    <mergeCell ref="A55:D55"/>
    <mergeCell ref="E64:E65"/>
    <mergeCell ref="F64:F65"/>
    <mergeCell ref="G64:G65"/>
    <mergeCell ref="H64:H65"/>
    <mergeCell ref="E37:E38"/>
    <mergeCell ref="F37:F38"/>
    <mergeCell ref="G37:G38"/>
    <mergeCell ref="H37:H38"/>
    <mergeCell ref="E46:E47"/>
    <mergeCell ref="F46:F47"/>
    <mergeCell ref="H55:H56"/>
    <mergeCell ref="H46:H47"/>
    <mergeCell ref="E21:E22"/>
    <mergeCell ref="F21:F22"/>
    <mergeCell ref="G21:G22"/>
    <mergeCell ref="H21:H22"/>
    <mergeCell ref="E29:E30"/>
    <mergeCell ref="F29:F30"/>
    <mergeCell ref="G29:G30"/>
    <mergeCell ref="H29:H30"/>
    <mergeCell ref="A1:N2"/>
    <mergeCell ref="F5:F6"/>
    <mergeCell ref="G5:G6"/>
    <mergeCell ref="H5:H6"/>
    <mergeCell ref="E14:E15"/>
    <mergeCell ref="F14:F15"/>
    <mergeCell ref="G14:G15"/>
    <mergeCell ref="H14:H15"/>
    <mergeCell ref="E5:E6"/>
  </mergeCells>
  <conditionalFormatting sqref="G7:G10">
    <cfRule type="colorScale" priority="17">
      <colorScale>
        <cfvo type="min"/>
        <cfvo type="percentile" val="50"/>
        <cfvo type="max"/>
        <color rgb="FF5A8AC6"/>
        <color rgb="FFFCFCFF"/>
        <color rgb="FFF8696B"/>
      </colorScale>
    </cfRule>
  </conditionalFormatting>
  <conditionalFormatting sqref="G16:G18">
    <cfRule type="colorScale" priority="9">
      <colorScale>
        <cfvo type="min"/>
        <cfvo type="percentile" val="50"/>
        <cfvo type="max"/>
        <color rgb="FF5A8AC6"/>
        <color rgb="FFFCFCFF"/>
        <color rgb="FFF8696B"/>
      </colorScale>
    </cfRule>
  </conditionalFormatting>
  <conditionalFormatting sqref="G19">
    <cfRule type="colorScale" priority="16">
      <colorScale>
        <cfvo type="min"/>
        <cfvo type="percentile" val="50"/>
        <cfvo type="max"/>
        <color rgb="FF5A8AC6"/>
        <color rgb="FFFCFCFF"/>
        <color rgb="FFF8696B"/>
      </colorScale>
    </cfRule>
  </conditionalFormatting>
  <conditionalFormatting sqref="G23:G26">
    <cfRule type="colorScale" priority="15">
      <colorScale>
        <cfvo type="min"/>
        <cfvo type="percentile" val="50"/>
        <cfvo type="max"/>
        <color rgb="FF5A8AC6"/>
        <color rgb="FFFCFCFF"/>
        <color rgb="FFF8696B"/>
      </colorScale>
    </cfRule>
  </conditionalFormatting>
  <conditionalFormatting sqref="G31:G34">
    <cfRule type="colorScale" priority="14">
      <colorScale>
        <cfvo type="min"/>
        <cfvo type="percentile" val="50"/>
        <cfvo type="max"/>
        <color rgb="FF5A8AC6"/>
        <color rgb="FFFCFCFF"/>
        <color rgb="FFF8696B"/>
      </colorScale>
    </cfRule>
  </conditionalFormatting>
  <conditionalFormatting sqref="G39:G42">
    <cfRule type="colorScale" priority="13">
      <colorScale>
        <cfvo type="min"/>
        <cfvo type="percentile" val="50"/>
        <cfvo type="max"/>
        <color rgb="FF5A8AC6"/>
        <color rgb="FFFCFCFF"/>
        <color rgb="FFF8696B"/>
      </colorScale>
    </cfRule>
  </conditionalFormatting>
  <conditionalFormatting sqref="G48:G51">
    <cfRule type="colorScale" priority="12">
      <colorScale>
        <cfvo type="min"/>
        <cfvo type="percentile" val="50"/>
        <cfvo type="max"/>
        <color rgb="FF5A8AC6"/>
        <color rgb="FFFCFCFF"/>
        <color rgb="FFF8696B"/>
      </colorScale>
    </cfRule>
  </conditionalFormatting>
  <conditionalFormatting sqref="G57:G60">
    <cfRule type="colorScale" priority="11">
      <colorScale>
        <cfvo type="min"/>
        <cfvo type="percentile" val="50"/>
        <cfvo type="max"/>
        <color rgb="FF5A8AC6"/>
        <color rgb="FFFCFCFF"/>
        <color rgb="FFF8696B"/>
      </colorScale>
    </cfRule>
  </conditionalFormatting>
  <conditionalFormatting sqref="G66:G69">
    <cfRule type="colorScale" priority="10">
      <colorScale>
        <cfvo type="min"/>
        <cfvo type="percentile" val="50"/>
        <cfvo type="max"/>
        <color rgb="FF5A8AC6"/>
        <color rgb="FFFCFCFF"/>
        <color rgb="FFF8696B"/>
      </colorScale>
    </cfRule>
  </conditionalFormatting>
  <conditionalFormatting sqref="K5:K12">
    <cfRule type="dataBar" priority="1">
      <dataBar>
        <cfvo type="min"/>
        <cfvo type="max"/>
        <color rgb="FFFF555A"/>
      </dataBar>
      <extLst>
        <ext xmlns:x14="http://schemas.microsoft.com/office/spreadsheetml/2009/9/main" uri="{B025F937-C7B1-47D3-B67F-A62EFF666E3E}">
          <x14:id>{5E3AD6D3-46CF-4162-AE9D-B77FE29EA41A}</x14:id>
        </ext>
      </extLst>
    </cfRule>
  </conditionalFormatting>
  <conditionalFormatting sqref="L5:L12">
    <cfRule type="containsText" dxfId="2" priority="5" operator="containsText" text="Muito Forte">
      <formula>NOT(ISERROR(SEARCH("Muito Forte",L5)))</formula>
    </cfRule>
    <cfRule type="colorScale" priority="6">
      <colorScale>
        <cfvo type="min"/>
        <cfvo type="percentile" val="50"/>
        <cfvo type="max"/>
        <color rgb="FF5A8AC6"/>
        <color rgb="FFFCFCFF"/>
        <color rgb="FFF8696B"/>
      </colorScale>
    </cfRule>
  </conditionalFormatting>
  <conditionalFormatting sqref="L6:L7">
    <cfRule type="containsText" dxfId="1" priority="4" operator="containsText" text="Médio">
      <formula>NOT(ISERROR(SEARCH("Médio",L6)))</formula>
    </cfRule>
  </conditionalFormatting>
  <conditionalFormatting sqref="L8:L11">
    <cfRule type="containsText" dxfId="0" priority="3" operator="containsText" text="Fraco">
      <formula>NOT(ISERROR(SEARCH("Fraco",L8)))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E3AD6D3-46CF-4162-AE9D-B77FE29EA41A}">
            <x14:dataBar minLength="0" maxLength="100" negativeBarColorSameAsPositive="1" axisPosition="none">
              <x14:cfvo type="min"/>
              <x14:cfvo type="max"/>
            </x14:dataBar>
          </x14:cfRule>
          <xm:sqref>K5:K12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6D66-31B1-4799-9DE5-3EBC8B903DA0}">
  <dimension ref="A1:F67"/>
  <sheetViews>
    <sheetView topLeftCell="D1" workbookViewId="0">
      <selection sqref="A1:F5"/>
    </sheetView>
  </sheetViews>
  <sheetFormatPr defaultRowHeight="15.75" x14ac:dyDescent="0.25"/>
  <cols>
    <col min="1" max="1" width="25.75" style="16" customWidth="1"/>
    <col min="2" max="2" width="26.125" style="16" customWidth="1"/>
    <col min="3" max="3" width="54" style="16" bestFit="1" customWidth="1"/>
    <col min="4" max="4" width="22.75" style="16" customWidth="1"/>
    <col min="5" max="5" width="79.75" style="16" bestFit="1" customWidth="1"/>
    <col min="6" max="6" width="41.25" style="16" bestFit="1" customWidth="1"/>
  </cols>
  <sheetData>
    <row r="1" spans="1:6" ht="16.5" x14ac:dyDescent="0.3">
      <c r="A1" s="238" t="s">
        <v>127</v>
      </c>
      <c r="B1" s="238" t="s">
        <v>128</v>
      </c>
      <c r="C1" s="238" t="s">
        <v>132</v>
      </c>
      <c r="D1" s="238" t="s">
        <v>129</v>
      </c>
      <c r="E1" s="238" t="s">
        <v>130</v>
      </c>
      <c r="F1" s="238" t="s">
        <v>131</v>
      </c>
    </row>
    <row r="2" spans="1:6" ht="78.75" x14ac:dyDescent="0.25">
      <c r="A2" s="239" t="s">
        <v>141</v>
      </c>
      <c r="B2" s="240" t="s">
        <v>142</v>
      </c>
      <c r="C2" s="240" t="s">
        <v>156</v>
      </c>
      <c r="D2" s="240" t="s">
        <v>140</v>
      </c>
      <c r="E2" s="240" t="s">
        <v>143</v>
      </c>
      <c r="F2" s="240" t="s">
        <v>144</v>
      </c>
    </row>
    <row r="3" spans="1:6" ht="63" x14ac:dyDescent="0.25">
      <c r="A3" s="240" t="s">
        <v>145</v>
      </c>
      <c r="B3" s="240" t="s">
        <v>146</v>
      </c>
      <c r="C3" s="240" t="s">
        <v>157</v>
      </c>
      <c r="D3" s="240" t="s">
        <v>140</v>
      </c>
      <c r="E3" s="240" t="s">
        <v>147</v>
      </c>
      <c r="F3" s="240" t="s">
        <v>133</v>
      </c>
    </row>
    <row r="4" spans="1:6" ht="78.75" x14ac:dyDescent="0.25">
      <c r="A4" s="241" t="s">
        <v>161</v>
      </c>
      <c r="B4" s="240" t="s">
        <v>148</v>
      </c>
      <c r="C4" s="240" t="s">
        <v>158</v>
      </c>
      <c r="D4" s="240" t="s">
        <v>149</v>
      </c>
      <c r="E4" s="240" t="s">
        <v>150</v>
      </c>
      <c r="F4" s="240" t="s">
        <v>134</v>
      </c>
    </row>
    <row r="5" spans="1:6" ht="63" x14ac:dyDescent="0.25">
      <c r="A5" s="240" t="s">
        <v>152</v>
      </c>
      <c r="B5" s="240" t="s">
        <v>153</v>
      </c>
      <c r="C5" s="240" t="s">
        <v>159</v>
      </c>
      <c r="D5" s="240" t="s">
        <v>151</v>
      </c>
      <c r="E5" s="240" t="s">
        <v>154</v>
      </c>
      <c r="F5" s="240" t="s">
        <v>155</v>
      </c>
    </row>
    <row r="8" spans="1:6" x14ac:dyDescent="0.25">
      <c r="B8"/>
      <c r="C8"/>
      <c r="D8"/>
      <c r="E8"/>
      <c r="F8"/>
    </row>
    <row r="9" spans="1:6" x14ac:dyDescent="0.25">
      <c r="B9"/>
      <c r="C9"/>
      <c r="D9"/>
      <c r="E9"/>
      <c r="F9"/>
    </row>
    <row r="10" spans="1:6" x14ac:dyDescent="0.25">
      <c r="B10"/>
      <c r="C10"/>
      <c r="D10"/>
      <c r="E10"/>
      <c r="F10"/>
    </row>
    <row r="11" spans="1:6" x14ac:dyDescent="0.25">
      <c r="B11"/>
      <c r="C11"/>
      <c r="D11"/>
      <c r="E11"/>
      <c r="F11"/>
    </row>
    <row r="12" spans="1:6" x14ac:dyDescent="0.25">
      <c r="B12"/>
      <c r="C12"/>
      <c r="D12"/>
      <c r="E12"/>
      <c r="F12"/>
    </row>
    <row r="13" spans="1:6" x14ac:dyDescent="0.25">
      <c r="B13"/>
      <c r="C13"/>
      <c r="D13"/>
      <c r="E13"/>
      <c r="F13"/>
    </row>
    <row r="14" spans="1:6" x14ac:dyDescent="0.25">
      <c r="B14"/>
      <c r="C14"/>
      <c r="D14"/>
      <c r="E14"/>
      <c r="F14"/>
    </row>
    <row r="15" spans="1:6" x14ac:dyDescent="0.25">
      <c r="B15"/>
      <c r="C15"/>
      <c r="D15"/>
      <c r="E15"/>
      <c r="F15"/>
    </row>
    <row r="16" spans="1:6" x14ac:dyDescent="0.25">
      <c r="B16"/>
      <c r="C16"/>
      <c r="D16"/>
      <c r="E16"/>
      <c r="F16"/>
    </row>
    <row r="17" spans="2:6" x14ac:dyDescent="0.25">
      <c r="B17"/>
      <c r="C17"/>
      <c r="D17"/>
      <c r="E17"/>
      <c r="F17"/>
    </row>
    <row r="18" spans="2:6" x14ac:dyDescent="0.25">
      <c r="B18"/>
      <c r="C18"/>
      <c r="D18"/>
      <c r="E18"/>
      <c r="F18"/>
    </row>
    <row r="19" spans="2:6" x14ac:dyDescent="0.25">
      <c r="B19"/>
      <c r="C19"/>
      <c r="D19"/>
      <c r="E19"/>
      <c r="F19"/>
    </row>
    <row r="20" spans="2:6" x14ac:dyDescent="0.25">
      <c r="B20"/>
      <c r="C20"/>
      <c r="D20"/>
      <c r="E20"/>
      <c r="F20"/>
    </row>
    <row r="21" spans="2:6" x14ac:dyDescent="0.25">
      <c r="B21"/>
      <c r="C21"/>
      <c r="D21"/>
      <c r="E21"/>
      <c r="F21"/>
    </row>
    <row r="22" spans="2:6" x14ac:dyDescent="0.25">
      <c r="B22"/>
      <c r="C22"/>
      <c r="D22"/>
      <c r="E22"/>
      <c r="F22"/>
    </row>
    <row r="23" spans="2:6" x14ac:dyDescent="0.25">
      <c r="B23"/>
      <c r="C23"/>
      <c r="D23"/>
      <c r="E23"/>
      <c r="F23"/>
    </row>
    <row r="24" spans="2:6" x14ac:dyDescent="0.25">
      <c r="B24"/>
      <c r="C24"/>
      <c r="D24"/>
      <c r="E24"/>
      <c r="F24"/>
    </row>
    <row r="25" spans="2:6" x14ac:dyDescent="0.25">
      <c r="B25"/>
      <c r="C25"/>
      <c r="D25"/>
      <c r="E25"/>
      <c r="F25"/>
    </row>
    <row r="26" spans="2:6" x14ac:dyDescent="0.25">
      <c r="B26"/>
      <c r="C26"/>
      <c r="D26"/>
      <c r="E26"/>
      <c r="F26"/>
    </row>
    <row r="27" spans="2:6" x14ac:dyDescent="0.25">
      <c r="B27"/>
      <c r="C27"/>
      <c r="D27"/>
      <c r="E27"/>
      <c r="F27"/>
    </row>
    <row r="28" spans="2:6" x14ac:dyDescent="0.25">
      <c r="B28"/>
      <c r="C28"/>
      <c r="D28"/>
      <c r="E28"/>
      <c r="F28"/>
    </row>
    <row r="29" spans="2:6" x14ac:dyDescent="0.25">
      <c r="B29"/>
      <c r="C29"/>
      <c r="D29"/>
      <c r="E29"/>
      <c r="F29"/>
    </row>
    <row r="30" spans="2:6" x14ac:dyDescent="0.25">
      <c r="B30"/>
      <c r="C30"/>
      <c r="D30"/>
      <c r="E30"/>
      <c r="F30"/>
    </row>
    <row r="31" spans="2:6" x14ac:dyDescent="0.25">
      <c r="B31"/>
      <c r="C31"/>
      <c r="D31"/>
      <c r="E31"/>
      <c r="F31"/>
    </row>
    <row r="32" spans="2:6" x14ac:dyDescent="0.25">
      <c r="B32"/>
      <c r="C32"/>
      <c r="D32"/>
      <c r="E32"/>
      <c r="F32"/>
    </row>
    <row r="33" spans="2:6" x14ac:dyDescent="0.25">
      <c r="B33"/>
      <c r="C33"/>
      <c r="D33"/>
      <c r="E33"/>
      <c r="F33"/>
    </row>
    <row r="34" spans="2:6" x14ac:dyDescent="0.25">
      <c r="B34"/>
      <c r="C34"/>
      <c r="D34"/>
      <c r="E34"/>
      <c r="F34"/>
    </row>
    <row r="35" spans="2:6" x14ac:dyDescent="0.25">
      <c r="B35"/>
      <c r="C35"/>
      <c r="D35"/>
      <c r="E35"/>
      <c r="F35"/>
    </row>
    <row r="36" spans="2:6" x14ac:dyDescent="0.25">
      <c r="B36"/>
      <c r="C36"/>
      <c r="D36"/>
      <c r="E36"/>
      <c r="F36"/>
    </row>
    <row r="37" spans="2:6" x14ac:dyDescent="0.25">
      <c r="B37"/>
      <c r="C37"/>
      <c r="D37"/>
      <c r="E37"/>
      <c r="F37"/>
    </row>
    <row r="38" spans="2:6" x14ac:dyDescent="0.25">
      <c r="B38"/>
      <c r="C38"/>
      <c r="D38"/>
      <c r="E38"/>
      <c r="F38"/>
    </row>
    <row r="39" spans="2:6" x14ac:dyDescent="0.25">
      <c r="B39"/>
      <c r="C39"/>
      <c r="D39"/>
      <c r="E39"/>
      <c r="F39"/>
    </row>
    <row r="40" spans="2:6" x14ac:dyDescent="0.25">
      <c r="B40"/>
      <c r="C40"/>
      <c r="D40"/>
      <c r="E40"/>
      <c r="F40"/>
    </row>
    <row r="41" spans="2:6" x14ac:dyDescent="0.25">
      <c r="B41"/>
      <c r="C41"/>
      <c r="D41"/>
      <c r="E41"/>
      <c r="F41"/>
    </row>
    <row r="42" spans="2:6" x14ac:dyDescent="0.25">
      <c r="B42"/>
      <c r="C42"/>
      <c r="D42"/>
      <c r="E42"/>
      <c r="F42"/>
    </row>
    <row r="43" spans="2:6" x14ac:dyDescent="0.25">
      <c r="B43"/>
      <c r="C43"/>
      <c r="D43"/>
      <c r="E43"/>
      <c r="F43"/>
    </row>
    <row r="44" spans="2:6" x14ac:dyDescent="0.25">
      <c r="B44"/>
      <c r="C44"/>
      <c r="D44"/>
      <c r="E44"/>
      <c r="F44"/>
    </row>
    <row r="45" spans="2:6" x14ac:dyDescent="0.25">
      <c r="B45"/>
      <c r="C45"/>
      <c r="D45"/>
      <c r="E45"/>
      <c r="F45"/>
    </row>
    <row r="46" spans="2:6" x14ac:dyDescent="0.25">
      <c r="B46"/>
      <c r="C46"/>
      <c r="D46"/>
      <c r="E46"/>
      <c r="F46"/>
    </row>
    <row r="47" spans="2:6" x14ac:dyDescent="0.25">
      <c r="B47"/>
      <c r="C47"/>
      <c r="D47"/>
      <c r="E47"/>
      <c r="F47"/>
    </row>
    <row r="48" spans="2:6" x14ac:dyDescent="0.25">
      <c r="B48"/>
      <c r="C48"/>
      <c r="D48"/>
      <c r="E48"/>
      <c r="F48"/>
    </row>
    <row r="49" spans="2:6" x14ac:dyDescent="0.25">
      <c r="B49"/>
      <c r="C49"/>
      <c r="D49"/>
      <c r="E49"/>
      <c r="F49"/>
    </row>
    <row r="50" spans="2:6" x14ac:dyDescent="0.25">
      <c r="B50"/>
      <c r="C50"/>
      <c r="D50"/>
      <c r="E50"/>
      <c r="F50"/>
    </row>
    <row r="51" spans="2:6" x14ac:dyDescent="0.25">
      <c r="B51"/>
      <c r="C51"/>
      <c r="D51"/>
      <c r="E51"/>
      <c r="F51"/>
    </row>
    <row r="52" spans="2:6" x14ac:dyDescent="0.25">
      <c r="B52"/>
      <c r="C52"/>
      <c r="D52"/>
      <c r="E52"/>
      <c r="F52"/>
    </row>
    <row r="53" spans="2:6" x14ac:dyDescent="0.25">
      <c r="B53"/>
      <c r="C53"/>
      <c r="D53"/>
      <c r="E53"/>
      <c r="F53"/>
    </row>
    <row r="54" spans="2:6" x14ac:dyDescent="0.25">
      <c r="B54"/>
      <c r="C54"/>
      <c r="D54"/>
      <c r="E54"/>
      <c r="F54"/>
    </row>
    <row r="55" spans="2:6" x14ac:dyDescent="0.25">
      <c r="B55"/>
      <c r="C55"/>
      <c r="D55"/>
      <c r="E55"/>
      <c r="F55"/>
    </row>
    <row r="56" spans="2:6" x14ac:dyDescent="0.25">
      <c r="B56"/>
      <c r="C56"/>
      <c r="D56"/>
      <c r="E56"/>
      <c r="F56"/>
    </row>
    <row r="57" spans="2:6" x14ac:dyDescent="0.25">
      <c r="B57"/>
      <c r="C57"/>
      <c r="D57"/>
      <c r="E57"/>
      <c r="F57"/>
    </row>
    <row r="58" spans="2:6" x14ac:dyDescent="0.25">
      <c r="B58"/>
      <c r="C58"/>
      <c r="D58"/>
      <c r="E58"/>
      <c r="F58"/>
    </row>
    <row r="59" spans="2:6" x14ac:dyDescent="0.25">
      <c r="B59"/>
      <c r="C59"/>
      <c r="D59"/>
      <c r="E59"/>
      <c r="F59"/>
    </row>
    <row r="60" spans="2:6" x14ac:dyDescent="0.25">
      <c r="B60"/>
      <c r="C60"/>
      <c r="D60"/>
      <c r="E60"/>
      <c r="F60"/>
    </row>
    <row r="61" spans="2:6" x14ac:dyDescent="0.25">
      <c r="B61"/>
      <c r="C61"/>
      <c r="D61"/>
      <c r="E61"/>
      <c r="F61"/>
    </row>
    <row r="62" spans="2:6" x14ac:dyDescent="0.25">
      <c r="B62"/>
      <c r="C62"/>
      <c r="D62"/>
      <c r="E62"/>
      <c r="F62"/>
    </row>
    <row r="63" spans="2:6" x14ac:dyDescent="0.25">
      <c r="B63"/>
      <c r="C63"/>
      <c r="D63"/>
      <c r="E63"/>
      <c r="F63"/>
    </row>
    <row r="64" spans="2:6" x14ac:dyDescent="0.25">
      <c r="B64"/>
      <c r="C64"/>
      <c r="D64"/>
      <c r="E64"/>
      <c r="F64"/>
    </row>
    <row r="65" spans="2:6" x14ac:dyDescent="0.25">
      <c r="B65"/>
      <c r="C65"/>
      <c r="D65"/>
      <c r="E65"/>
      <c r="F65"/>
    </row>
    <row r="66" spans="2:6" x14ac:dyDescent="0.25">
      <c r="B66"/>
      <c r="C66"/>
      <c r="D66"/>
      <c r="E66"/>
      <c r="F66"/>
    </row>
    <row r="67" spans="2:6" x14ac:dyDescent="0.25">
      <c r="B67"/>
      <c r="C67"/>
      <c r="D67"/>
      <c r="E67"/>
      <c r="F6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D573E54102064398B3FC4083169BB6" ma:contentTypeVersion="7" ma:contentTypeDescription="Create a new document." ma:contentTypeScope="" ma:versionID="fe704ade4e8816707e8224c55f04df75">
  <xsd:schema xmlns:xsd="http://www.w3.org/2001/XMLSchema" xmlns:xs="http://www.w3.org/2001/XMLSchema" xmlns:p="http://schemas.microsoft.com/office/2006/metadata/properties" xmlns:ns3="e7379c97-dd62-43e4-9fbe-cfc9357fe7d3" targetNamespace="http://schemas.microsoft.com/office/2006/metadata/properties" ma:root="true" ma:fieldsID="cb946aadc1158bd296b0994bbfbff842" ns3:_="">
    <xsd:import namespace="e7379c97-dd62-43e4-9fbe-cfc9357fe7d3"/>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79c97-dd62-43e4-9fbe-cfc9357fe7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902224-DDD9-460B-9690-837D96D8E2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79c97-dd62-43e4-9fbe-cfc9357fe7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A752EC-1CEC-4C9A-BD50-B98D5EEFE43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4564248-42F3-48F1-9E70-02BD941B98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Metadados</vt:lpstr>
      <vt:lpstr>Base</vt:lpstr>
      <vt:lpstr>Análise Uni</vt:lpstr>
      <vt:lpstr>Análise Bi</vt:lpstr>
      <vt:lpstr>Analise_Bi2</vt:lpstr>
      <vt:lpstr>Plano de 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Utilizador</cp:lastModifiedBy>
  <dcterms:created xsi:type="dcterms:W3CDTF">2022-03-09T15:13:27Z</dcterms:created>
  <dcterms:modified xsi:type="dcterms:W3CDTF">2023-07-10T00:12:06Z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0x01010001D573E54102064398B3FC4083169BB6</vt:lpwstr>
  </property>
  <property fmtid="{D5CDD505-2E9C-101B-9397-08002B2CF9AE}" pid="3" name="MSIP_Label_defa4170-0d19-0005-0004-bc88714345d2_Enabled">
    <vt:lpwstr>true</vt:lpwstr>
  </property>
  <property fmtid="{D5CDD505-2E9C-101B-9397-08002B2CF9AE}" pid="4" name="MSIP_Label_defa4170-0d19-0005-0004-bc88714345d2_SetDate">
    <vt:lpwstr>2023-07-10T00:12:05Z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fdcb5cd3-a115-4201-8d8b-524b2ac3257c</vt:lpwstr>
  </property>
  <property fmtid="{D5CDD505-2E9C-101B-9397-08002B2CF9AE}" pid="8" name="MSIP_Label_defa4170-0d19-0005-0004-bc88714345d2_ActionId">
    <vt:lpwstr>e9edbd0c-6b06-404d-a697-fd47ba695444</vt:lpwstr>
  </property>
  <property fmtid="{D5CDD505-2E9C-101B-9397-08002B2CF9AE}" pid="9" name="MSIP_Label_defa4170-0d19-0005-0004-bc88714345d2_ContentBits">
    <vt:lpwstr>0</vt:lpwstr>
  </property>
</Properties>
</file>