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rtup Idea Matrix" sheetId="1" r:id="rId3"/>
  </sheets>
  <definedNames/>
  <calcPr/>
</workbook>
</file>

<file path=xl/sharedStrings.xml><?xml version="1.0" encoding="utf-8"?>
<sst xmlns="http://schemas.openxmlformats.org/spreadsheetml/2006/main" count="69" uniqueCount="69">
  <si>
    <t>Bring an offline behavior online</t>
  </si>
  <si>
    <t>Aggregate the long tail and drive discovery</t>
  </si>
  <si>
    <t>Make it a subscription</t>
  </si>
  <si>
    <t>Bring rentals to market at lower cost</t>
  </si>
  <si>
    <t>Make a paid product free or very cheap</t>
  </si>
  <si>
    <t>Create a marketplace</t>
  </si>
  <si>
    <t xml:space="preserve">Build a discovery driven experience (push model) </t>
  </si>
  <si>
    <t>Build a vertical brand</t>
  </si>
  <si>
    <t>Produce original and exclusive content</t>
  </si>
  <si>
    <t>Streamline a process through tech</t>
  </si>
  <si>
    <t>Build a messaging interaction model</t>
  </si>
  <si>
    <t>Build an audio/voice interaction model (for Echo, etc.)</t>
  </si>
  <si>
    <t>Create a new consumption or creation format</t>
  </si>
  <si>
    <t>Enable easier creation</t>
  </si>
  <si>
    <t>Build an AR/VR app</t>
  </si>
  <si>
    <t>Build it as mobile-
native</t>
  </si>
  <si>
    <t>Apply blockchain</t>
  </si>
  <si>
    <t>Remove features to launch a simpler/better product</t>
  </si>
  <si>
    <t>Use AI to create an assistant or other unique product</t>
  </si>
  <si>
    <t>Offer loans or insurance</t>
  </si>
  <si>
    <t>Target a specific
 segment of the market</t>
  </si>
  <si>
    <t>Build a software management layer</t>
  </si>
  <si>
    <t>Build a trusted widget / API integration</t>
  </si>
  <si>
    <t>Create a full-stack offering</t>
  </si>
  <si>
    <t>Make it on demand</t>
  </si>
  <si>
    <t>Build a UGC community</t>
  </si>
  <si>
    <t>Build hardware that unlocks new use cases</t>
  </si>
  <si>
    <t>Make it Peer-to-Peer</t>
  </si>
  <si>
    <t>Target a new or emerging
 market</t>
  </si>
  <si>
    <t>Make it a service</t>
  </si>
  <si>
    <t>Shopping</t>
  </si>
  <si>
    <t>Mobile Video</t>
  </si>
  <si>
    <t>Gaming</t>
  </si>
  <si>
    <t>Travel</t>
  </si>
  <si>
    <t>Kids</t>
  </si>
  <si>
    <t>Education</t>
  </si>
  <si>
    <t>Fashion</t>
  </si>
  <si>
    <t>Sports</t>
  </si>
  <si>
    <t>Media</t>
  </si>
  <si>
    <t>Cars</t>
  </si>
  <si>
    <t>Pets</t>
  </si>
  <si>
    <t>Finance</t>
  </si>
  <si>
    <t>Fitness</t>
  </si>
  <si>
    <t>CPG</t>
  </si>
  <si>
    <t>Productivity</t>
  </si>
  <si>
    <t>Photos</t>
  </si>
  <si>
    <t>Mental Health</t>
  </si>
  <si>
    <t>Healthcare</t>
  </si>
  <si>
    <t>Real Estate</t>
  </si>
  <si>
    <t>Cooking</t>
  </si>
  <si>
    <t>Food &amp; Drink</t>
  </si>
  <si>
    <t>Restaurants &amp; Delivery</t>
  </si>
  <si>
    <t>Parenting</t>
  </si>
  <si>
    <t>Seniors</t>
  </si>
  <si>
    <t>Weather</t>
  </si>
  <si>
    <t>Careers &amp; Hiring</t>
  </si>
  <si>
    <t>Local Services</t>
  </si>
  <si>
    <t>Faith &amp; Inspiration</t>
  </si>
  <si>
    <t>Transportation</t>
  </si>
  <si>
    <t>Communication</t>
  </si>
  <si>
    <t>Beauty &amp; Health</t>
  </si>
  <si>
    <t>Deals &amp; Coupons</t>
  </si>
  <si>
    <t>Dating</t>
  </si>
  <si>
    <t>Gifting</t>
  </si>
  <si>
    <t>Blogging</t>
  </si>
  <si>
    <t>News</t>
  </si>
  <si>
    <t>Weddings</t>
  </si>
  <si>
    <t>Security</t>
  </si>
  <si>
    <t>Home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</si>
</sst>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i/>
      <sz val="9.0"/>
      <color rgb="FFFFFFFF"/>
      <name val="Helvetica"/>
    </font>
    <font>
      <sz val="11.0"/>
      <color rgb="FFFFFFFF"/>
      <name val="Helvetica"/>
    </font>
    <font/>
  </fonts>
  <fills count="4">
    <fill>
      <patternFill patternType="none"/>
    </fill>
    <fill>
      <patternFill patternType="lightGray"/>
    </fill>
    <fill>
      <patternFill patternType="solid">
        <fgColor rgb="FF123D8C"/>
        <bgColor rgb="FF123D8C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</border>
    <border>
      <left/>
      <right style="thin">
        <color rgb="FF999999"/>
      </right>
      <top/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000000"/>
      </top>
      <bottom/>
    </border>
    <border>
      <left style="thin">
        <color rgb="FF999999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2" fillId="2" fontId="2" numFmtId="0" xfId="0" applyAlignment="1" applyBorder="1" applyFont="1">
      <alignment horizontal="center" vertical="center" wrapText="1"/>
    </xf>
    <xf borderId="3" fillId="2" fontId="2" numFmtId="0" xfId="0" applyAlignment="1" applyBorder="1" applyFont="1">
      <alignment horizontal="center" vertical="center" wrapText="1"/>
    </xf>
    <xf borderId="4" fillId="2" fontId="2" numFmtId="0" xfId="0" applyAlignment="1" applyBorder="1" applyFont="1">
      <alignment horizontal="center" vertical="center" wrapText="1"/>
    </xf>
    <xf borderId="0" fillId="3" fontId="3" numFmtId="0" xfId="0" applyAlignment="1" applyFill="1" applyFont="1">
      <alignment horizontal="center" vertical="center"/>
    </xf>
    <xf borderId="0" fillId="3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24</xdr:col>
      <xdr:colOff>9525</xdr:colOff>
      <xdr:row>18</xdr:row>
      <xdr:rowOff>95250</xdr:rowOff>
    </xdr:from>
    <xdr:to>
      <xdr:col>24</xdr:col>
      <xdr:colOff>923925</xdr:colOff>
      <xdr:row>18</xdr:row>
      <xdr:rowOff>285750</xdr:rowOff>
    </xdr:to>
    <xdr:pic>
      <xdr:nvPicPr>
        <xdr:cNvPr id="0" name="image00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14400" cy="19050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71"/>
    <col customWidth="1" min="2" max="31" width="14.29"/>
  </cols>
  <sheetData>
    <row r="1" ht="52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3" t="s">
        <v>29</v>
      </c>
    </row>
    <row r="2" ht="31.5" customHeight="1">
      <c r="A2" s="4" t="s">
        <v>30</v>
      </c>
      <c r="B2" s="5"/>
      <c r="C2" s="5" t="str">
        <f>image("http://www.bankerandtradesman.com/wp-content/uploads/2015/10/wayfair-logo.jpg")</f>
        <v/>
      </c>
      <c r="D2" s="5" t="str">
        <f>image("https://upload.wikimedia.org/wikipedia/commons/c/cf/Amazon_Prime_logo.jpg")</f>
        <v/>
      </c>
      <c r="E2" s="5" t="str">
        <f>image("https://cdn.evbuc.com/eventlogos/150254748/joymodelogo.png")</f>
        <v/>
      </c>
      <c r="F2" s="5"/>
      <c r="G2" s="5" t="str">
        <f>image("http://lofrev.net/wp-content/photos/2016/06/ebay-logo-1-250x150.png")</f>
        <v/>
      </c>
      <c r="H2" s="5" t="str">
        <f>image("https://cdn0.iconfinder.com/data/icons/Pinterest/Pinterest_Logo.png")</f>
        <v/>
      </c>
      <c r="I2" s="5"/>
      <c r="J2" s="5"/>
      <c r="K2" s="5"/>
      <c r="L2" s="5"/>
      <c r="M2" s="5"/>
      <c r="N2" s="5"/>
      <c r="O2" s="5"/>
      <c r="P2" s="5"/>
      <c r="Q2" s="5" t="str">
        <f>image("https://photos.prnewswire.com/prnvar/20150713/235913LOGO")</f>
        <v/>
      </c>
      <c r="R2" s="5"/>
      <c r="S2" s="5"/>
      <c r="T2" s="5"/>
      <c r="U2" s="5" t="str">
        <f>image("http://www.incimages.com/uploaded_files/inlineimage/630x0/affirmlogo-green_lg1_30807.jpg")</f>
        <v/>
      </c>
      <c r="V2" s="5"/>
      <c r="W2" s="6" t="str">
        <f>image("http://www.asktrim.com/assets/Logo_CircleText-46fdeabcf7dbbc21883591ff91944f1477d838de996964fc0383d6550d5d9322.png")</f>
        <v/>
      </c>
      <c r="X2" s="5"/>
      <c r="Y2" s="5"/>
      <c r="Z2" s="5"/>
      <c r="AA2" s="5"/>
      <c r="AB2" s="5"/>
      <c r="AC2" s="5"/>
      <c r="AD2" s="5" t="str">
        <f>image("http://www.underconsideration.com/brandnew/archives/flipkart_logo_detail.jpg")</f>
        <v/>
      </c>
      <c r="AE2" s="5"/>
    </row>
    <row r="3" ht="31.5" customHeight="1">
      <c r="A3" s="4" t="s">
        <v>31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 t="str">
        <f>image("http://www.billboard.com/files/media/musical-ly-app-logo-2016-billboard-650-1548.jpg")</f>
        <v/>
      </c>
      <c r="AB3" s="5"/>
      <c r="AC3" s="5"/>
      <c r="AD3" s="5"/>
      <c r="AE3" s="5"/>
    </row>
    <row r="4" ht="31.5" customHeight="1">
      <c r="A4" s="4" t="s">
        <v>32</v>
      </c>
      <c r="B4" s="5"/>
      <c r="C4" s="5"/>
      <c r="D4" s="5"/>
      <c r="E4" s="5"/>
      <c r="F4" s="5"/>
      <c r="G4" s="5"/>
      <c r="H4" s="5"/>
      <c r="I4" s="5"/>
      <c r="J4" s="5" t="str">
        <f>image("http://seeklogo.com/images/S/supercell-logo-2E7DEB70F6-seeklogo.com.gif")</f>
        <v/>
      </c>
      <c r="K4" s="5" t="str">
        <f>image("http://www.adweek.com/socialtimes/wp-content/uploads/sites/2/2014/11/Scopely.png")</f>
        <v/>
      </c>
      <c r="L4" s="5"/>
      <c r="M4" s="5"/>
      <c r="N4" s="5"/>
      <c r="O4" s="5"/>
      <c r="P4" s="5" t="str">
        <f>image("https://i.ytimg.com/vi/ot3bwOronm0/maxresdefault.jpg")</f>
        <v/>
      </c>
      <c r="Q4" s="5"/>
      <c r="R4" s="5"/>
      <c r="S4" s="5"/>
      <c r="T4" s="5"/>
      <c r="U4" s="5"/>
      <c r="V4" s="5"/>
      <c r="W4" s="5"/>
      <c r="X4" s="5"/>
      <c r="Y4" s="5"/>
      <c r="Z4" s="5"/>
      <c r="AA4" s="5" t="str">
        <f>image("https://www-cdn.jtvnw.net/images/twitch_logo3.jpg")</f>
        <v/>
      </c>
      <c r="AB4" s="5"/>
      <c r="AC4" s="5"/>
      <c r="AD4" s="5"/>
      <c r="AE4" s="5"/>
    </row>
    <row r="5" ht="31.5" customHeight="1">
      <c r="A5" s="4" t="s">
        <v>33</v>
      </c>
      <c r="B5" s="5"/>
      <c r="C5" s="5"/>
      <c r="D5" s="5"/>
      <c r="E5" s="5"/>
      <c r="F5" s="5"/>
      <c r="G5" s="5" t="str">
        <f>image("https://a0.muscache.com/airbnb/static/about/resources/airbnb-logo-293-86cb5a9eea395a8233842fb74a5b59af.png")</f>
        <v/>
      </c>
      <c r="H5" s="5"/>
      <c r="I5" s="5"/>
      <c r="J5" s="5"/>
      <c r="K5" s="5"/>
      <c r="L5" s="5" t="str">
        <f>image("https://venturefizz.com/sites/default/files/styles/medium/public/m/deals/logo/lola_travel_logo.jpeg")</f>
        <v/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 t="str">
        <f>image("https://upload.wikimedia.org/wikipedia/en/2/24/Hotel_Tonight_logo.png")</f>
        <v/>
      </c>
      <c r="AA5" s="5" t="str">
        <f>image("http://vectorlogo4u.com/wp-content/uploads/2015/11/trip-advisor-logo-png.png")</f>
        <v/>
      </c>
      <c r="AB5" s="5"/>
      <c r="AC5" s="5"/>
      <c r="AD5" s="5"/>
      <c r="AE5" s="5"/>
    </row>
    <row r="6" ht="31.5" customHeight="1">
      <c r="A6" s="4" t="s">
        <v>34</v>
      </c>
      <c r="B6" s="5"/>
      <c r="C6" s="5"/>
      <c r="D6" s="5"/>
      <c r="E6" s="5"/>
      <c r="F6" s="5"/>
      <c r="G6" s="5"/>
      <c r="H6" s="5" t="str">
        <f>image("http://www.bbgventures.com/wp-content/uploads/2016/06/logo_rockets_2x.png")</f>
        <v/>
      </c>
      <c r="I6" s="5" t="str">
        <f>image("https://img.honest.com/landing/shared/logo.png")</f>
        <v/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ht="31.5" customHeight="1">
      <c r="A7" s="4" t="s">
        <v>35</v>
      </c>
      <c r="B7" s="5"/>
      <c r="C7" s="5"/>
      <c r="D7" s="5"/>
      <c r="E7" s="5"/>
      <c r="F7" s="5" t="str">
        <f>image("http://www.underconsideration.com/brandnew/archives/udacity_logo.png")</f>
        <v/>
      </c>
      <c r="G7" s="5"/>
      <c r="H7" s="5"/>
      <c r="I7" s="5"/>
      <c r="J7" s="5" t="str">
        <f>image("https://d1qb2nb5cznatu.cloudfront.net/startups/i/577045-11b732d2897e82496090857540409a7b-medium_jpg.jpg?buster=1421096586")</f>
        <v/>
      </c>
      <c r="K7" s="5"/>
      <c r="L7" s="5"/>
      <c r="M7" s="5"/>
      <c r="N7" s="5"/>
      <c r="O7" s="5"/>
      <c r="P7" s="5"/>
      <c r="Q7" s="5" t="str">
        <f>image("https://asset-beacon.lumosity.com/beacon/production/press/logos/lumosity_logo-7fd01a7d4d29f42b7a87fb9e641f96cf.png")</f>
        <v/>
      </c>
      <c r="R7" s="5"/>
      <c r="S7" s="5"/>
      <c r="T7" s="5"/>
      <c r="U7" s="5"/>
      <c r="V7" s="5"/>
      <c r="W7" s="5"/>
      <c r="X7" s="5"/>
      <c r="Y7" s="5" t="str">
        <f>image("http://mms.businesswire.com/media/20140318005497/en/407676/5/AltSchool_Logo_(high_res).jpg")</f>
        <v/>
      </c>
      <c r="Z7" s="5"/>
      <c r="AA7" s="5"/>
      <c r="AB7" s="5"/>
      <c r="AC7" s="5"/>
      <c r="AD7" s="5"/>
      <c r="AE7" s="5"/>
    </row>
    <row r="8" ht="31.5" customHeight="1">
      <c r="A8" s="4" t="s">
        <v>36</v>
      </c>
      <c r="B8" s="5"/>
      <c r="C8" s="5"/>
      <c r="D8" s="5" t="str">
        <f>image("http://mamuna.com/system/logos/2154/normal/renttherunaway_logo.png?1392113623")</f>
        <v/>
      </c>
      <c r="E8" s="5"/>
      <c r="G8" s="5" t="str">
        <f>image("http://www.kcyouthere.com/wp-content/uploads/2012/07/poshmark-logo.jpg")</f>
        <v/>
      </c>
      <c r="H8" s="5" t="str">
        <f>image("https://res.cloudinary.com/goodsearch/image/upload/v1435767006/hi_resolution_merchant_logos/stitch-fix_coupons.jpg")</f>
        <v/>
      </c>
      <c r="I8" s="5" t="str">
        <f>image("https://www.warbyparker.com/apple-touch-icon.png")</f>
        <v/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 t="str">
        <f>image("https://media.licdn.com/mpr/mpr/shrink_200_200/AAEAAQAAAAAAAAMXAAAAJDA3YWRkNmVmLWNlMzgtNDkxZS1iMTZjLThjN2ViMTBiMTllOA.png")</f>
        <v/>
      </c>
      <c r="W8" s="5"/>
      <c r="X8" s="7"/>
      <c r="Y8" s="5"/>
      <c r="Z8" s="5"/>
      <c r="AA8" s="5"/>
      <c r="AB8" s="5"/>
      <c r="AD8" s="5"/>
      <c r="AE8" s="5"/>
    </row>
    <row r="9" ht="31.5" customHeight="1">
      <c r="A9" s="4" t="s">
        <v>37</v>
      </c>
      <c r="B9" s="5" t="str">
        <f>image("http://www.underconsideration.com/brandnew/archives/fanduel_logo.png")</f>
        <v/>
      </c>
      <c r="C9" s="5" t="str">
        <f>image("http://logo-city.org/preview/15/06/08/170418_br-bleacher-report-logo.png")</f>
        <v/>
      </c>
      <c r="D9" s="5"/>
      <c r="E9" s="5"/>
      <c r="F9" s="5"/>
      <c r="G9" s="5"/>
      <c r="H9" s="5"/>
      <c r="I9" s="5"/>
      <c r="J9" s="5" t="str">
        <f>image("https://theathletic.com/app/themes/athletic/assets/img/logo-wordmark-black.png")</f>
        <v/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B9" s="5"/>
      <c r="AC9" s="5"/>
      <c r="AD9" s="5"/>
      <c r="AE9" s="5"/>
    </row>
    <row r="10" ht="31.5" customHeight="1">
      <c r="A10" s="4" t="s">
        <v>38</v>
      </c>
      <c r="B10" s="5"/>
      <c r="C10" s="5"/>
      <c r="D10" s="5" t="str">
        <f>image("http://pixel.nymag.com/imgs/daily/vulture/2015/06/26/26-spotify.w1200.h630.jpg")</f>
        <v/>
      </c>
      <c r="E10" s="5"/>
      <c r="F10" s="5" t="str">
        <f>image("http://img01.thedrum.com/styles/tdn_article_full_width/s3/news/tmp/116055/soundcloud-logo.png?itok=vJJLQWOQ")</f>
        <v/>
      </c>
      <c r="G10" s="5"/>
      <c r="H10" s="5"/>
      <c r="I10" s="5"/>
      <c r="J10" s="5" t="str">
        <f>image("http://www.dafont.com/forum/attach/orig/4/4/444713.png")</f>
        <v/>
      </c>
      <c r="K10" s="5" t="str">
        <f>image("http://www.pakman.com/wp-content/uploads/2015/09/Amino-logo_green.png")</f>
        <v/>
      </c>
      <c r="L10" s="5"/>
      <c r="M10" s="5"/>
      <c r="N10" s="5" t="str">
        <f>image("http://www.roadtovr.com/wp-content/uploads/2014/10/magic-leap-logo.png")</f>
        <v/>
      </c>
      <c r="O10" s="5"/>
      <c r="P10" s="5"/>
      <c r="Q10" s="5"/>
      <c r="R10" s="5"/>
      <c r="S10" s="5"/>
      <c r="T10" s="5"/>
      <c r="U10" s="5"/>
      <c r="V10" s="5" t="str">
        <f>image("http://static2.businessinsider.com/image/56c78a932e5265ba008b8630-746-223/screen%20shot%202016-02-19%20at%204.34.09%20pm.png")</f>
        <v/>
      </c>
      <c r="W10" s="5"/>
      <c r="X10" s="5"/>
      <c r="Y10" s="5"/>
      <c r="Z10" s="5"/>
      <c r="AA10" s="5" t="str">
        <f>image("https://www.youtube.com/yt/brand/media/image/YouTube-logo-full_color.png")</f>
        <v/>
      </c>
      <c r="AB10" s="5"/>
      <c r="AC10" s="5"/>
      <c r="AD10" s="5"/>
      <c r="AE10" s="5"/>
    </row>
    <row r="11" ht="31.5" customHeight="1">
      <c r="A11" s="4" t="s">
        <v>39</v>
      </c>
      <c r="B11" s="5"/>
      <c r="C11" s="5"/>
      <c r="D11" s="5"/>
      <c r="E11" s="5"/>
      <c r="F11" s="5"/>
      <c r="G11" s="5" t="str">
        <f>image("https://upload.wikimedia.org/wikipedia/commons/6/67/Shift_logo_1.jpg")</f>
        <v/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 t="str">
        <f>image("http://photos.prnewswire.com/prnfull/20150331/195730LOGO")</f>
        <v/>
      </c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ht="31.5" customHeight="1">
      <c r="A12" s="4" t="s">
        <v>40</v>
      </c>
      <c r="B12" s="5"/>
      <c r="C12" s="5"/>
      <c r="D12" s="5" t="str">
        <f>image("https://s3.amazonaws.com/media.wishpond.com/media/003/808/913/original.png?1422458979")</f>
        <v/>
      </c>
      <c r="E12" s="5"/>
      <c r="F12" s="5"/>
      <c r="G12" s="5" t="str">
        <f>image("http://cdn2.content.compendiumblog.com/uploads/user/e9134729-1e32-474e-ba06-8360c93e7722/6e07160a-0799-4b0c-9dc3-fff6c0e2d486/Image/0031df8d29ee5424722fa74cdfa08ecd/dogvacay.jpg")</f>
        <v/>
      </c>
      <c r="H12" s="5" t="str">
        <f>image("http://www.animalhavenshelter.org/wp-content/uploads/2015/12/barkbox-logo-blue-default.png")</f>
        <v/>
      </c>
      <c r="I12" s="5" t="str">
        <f>image("http://www.radiopetlady.com/wp-content/uploads/2016/09/logo-545x175-1.png")</f>
        <v/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ht="31.5" customHeight="1">
      <c r="A13" s="4" t="s">
        <v>41</v>
      </c>
      <c r="B13" s="5" t="str">
        <f>image("http://www.thesimpledollar.com/wp-content/uploads/2014/12/wealthfront-logo.png")</f>
        <v/>
      </c>
      <c r="C13" s="5"/>
      <c r="D13" s="5"/>
      <c r="E13" s="5"/>
      <c r="F13" s="5" t="str">
        <f>image("https://creditkarmacdn-a.akamaihd.net/ckfiles.com/assets/69657661538/res/images/logos/ck-logo-upswing.svg")</f>
        <v/>
      </c>
      <c r="G13" s="5" t="str">
        <f>image("https://upload.wikimedia.org/wikipedia/en/c/c1/LendingClub_logo.jpg")</f>
        <v/>
      </c>
      <c r="J13" s="5"/>
      <c r="K13" s="5"/>
      <c r="L13" s="5"/>
      <c r="M13" s="5"/>
      <c r="N13" s="5"/>
      <c r="O13" s="5"/>
      <c r="P13" s="5"/>
      <c r="Q13" s="5" t="str">
        <f>image("http://howardlindzon.com/wp-content/uploads/2016/01/robinhood-logo-green.png")</f>
        <v/>
      </c>
      <c r="R13" s="5" t="str">
        <f>image("http://ec2-50-19-249-57.compute-1.amazonaws.com/system/companies/138-logo-whiteBG.png?1401492784")</f>
        <v/>
      </c>
      <c r="S13" s="5"/>
      <c r="U13" s="5"/>
      <c r="V13" s="5"/>
      <c r="W13" s="5"/>
      <c r="X13" t="str">
        <f>image("https://upload.wikimedia.org/wikipedia/commons/thumb/2/2a/Stripe_logo,_revised_2014.png/1280px-Stripe_logo,_revised_2014.png")</f>
        <v/>
      </c>
      <c r="Y13" s="5"/>
      <c r="Z13" s="5"/>
      <c r="AA13" s="5"/>
      <c r="AB13" s="5"/>
      <c r="AC13" s="5" t="str">
        <f>image("http://cdn.crowdfundinsider.com/wp-content/uploads/2015/12/lemonade.png")</f>
        <v/>
      </c>
      <c r="AD13" s="5" t="str">
        <f>image("https://www.kaszek.com/wp-content/uploads/2016/03/1nulogo_whitebg.png")</f>
        <v/>
      </c>
      <c r="AE13" s="5"/>
    </row>
    <row r="14" ht="31.5" customHeight="1">
      <c r="A14" s="4" t="s">
        <v>42</v>
      </c>
      <c r="B14" s="5"/>
      <c r="C14" s="5"/>
      <c r="D14" s="5" t="str">
        <f>image("http://www.mamachallenge.com/wp-content/uploads/2015/01/CDWN11-e1422601940511.png")</f>
        <v/>
      </c>
      <c r="E14" s="5"/>
      <c r="G14" s="5"/>
      <c r="H14" s="5"/>
      <c r="I14" s="5"/>
      <c r="J14" s="5" t="str">
        <f>image("http://blog.aaptiv.com/wp-content/uploads/2016/11/logo@2x-1.jpg")</f>
        <v/>
      </c>
      <c r="K14" s="5" t="str">
        <f>image("https://3dprint.com/wp-content/uploads/2016/04/624x624xNaked-Labs_logo_stacked_120pxl-624x624.jpeg.pagespeed.ic_.1sGT-CxU0G.jpg")</f>
        <v/>
      </c>
      <c r="L14" s="5"/>
      <c r="M14" s="5"/>
      <c r="N14" s="5" t="str">
        <f>image("https://www.filepicker.io/api/file/6kEsU0I7QQGudofNGS6l")</f>
        <v/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 t="str">
        <f>image("http://comolivingmag.com/wp-content/uploads/2015/09/Fitbit-logo-on-white.jpg")</f>
        <v/>
      </c>
      <c r="AC14" s="5"/>
      <c r="AD14" s="5"/>
      <c r="AE14" s="5"/>
    </row>
    <row r="15" ht="31.5" customHeight="1">
      <c r="A15" s="4" t="s">
        <v>43</v>
      </c>
      <c r="B15" s="5"/>
      <c r="C15" s="5"/>
      <c r="D15" s="5" t="str">
        <f>image("https://upload.wikimedia.org/wikipedia/en/6/69/Dollar_shave_club_logo.png")</f>
        <v/>
      </c>
      <c r="E15" s="5"/>
      <c r="F15" s="5"/>
      <c r="G15" s="5"/>
      <c r="H15" s="5"/>
      <c r="I15" s="5" t="str">
        <f>image("https://cdn.shopify.com/s/files/1/1516/5228/t/2/assets/full_logo_red.svg?13844067261394532726")</f>
        <v/>
      </c>
      <c r="J15" s="5"/>
      <c r="K15" s="5"/>
      <c r="L15" s="5"/>
      <c r="M15" s="5"/>
      <c r="N15" s="5"/>
      <c r="O15" s="5"/>
      <c r="P15" s="5"/>
      <c r="Q15" s="5"/>
      <c r="R15" s="5"/>
      <c r="S15" s="5" t="str">
        <f>imagE("https://cdn.shopify.com/s/files/1/0116/6732/files/harrys-logo_9051.jpg?5697")</f>
        <v/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ht="31.5" customHeight="1">
      <c r="A16" s="4" t="s">
        <v>44</v>
      </c>
      <c r="B16" s="5" t="str">
        <f>image("https://evernote.com/media/img/logos/evernote_logo_center_4c-lrg.png")</f>
        <v/>
      </c>
      <c r="C16" s="5"/>
      <c r="D16" s="5"/>
      <c r="E16" s="5"/>
      <c r="F16" s="5"/>
      <c r="G16" s="5"/>
      <c r="H16" s="5"/>
      <c r="I16" s="5"/>
      <c r="J16" s="5"/>
      <c r="K16" s="5" t="str">
        <f>image("https://cfl.dropboxstatic.com/static/images/brand/logotype-vflHjIsop.svg")</f>
        <v/>
      </c>
      <c r="L16" s="5"/>
      <c r="M16" s="5"/>
      <c r="N16" s="5" t="str">
        <f>image("https://brandfolder.com/slack/logo/slack-primary-logo.png")</f>
        <v/>
      </c>
      <c r="O16" s="5"/>
      <c r="Q16" s="5" t="str">
        <f>imagE("https://upload.wikimedia.org/wikipedia/en/7/72/Quip_company_logo.png")</f>
        <v/>
      </c>
      <c r="R16" s="5"/>
      <c r="S16" s="5"/>
      <c r="T16" s="5" t="str">
        <f>image("https://s3.amazonaws.com/owler-image/logo/ozlo_owler_20160607_023713_original.png")</f>
        <v/>
      </c>
      <c r="U16" s="5"/>
      <c r="V16" s="5"/>
      <c r="W16" s="5" t="str">
        <f>image("https://upload.wikimedia.org/wikipedia/commons/thumb/8/8d/IFTTT_Logo.svg/2000px-IFTTT_Logo.svg.png")</f>
        <v/>
      </c>
      <c r="X16" s="5"/>
      <c r="Y16" s="5"/>
      <c r="Z16" s="5"/>
      <c r="AA16" s="5"/>
      <c r="AB16" s="5" t="str">
        <f>image("http://www.fiftythree.com/assets/images/logos/53-dark.svg")</f>
        <v/>
      </c>
      <c r="AC16" s="5"/>
      <c r="AD16" s="5"/>
      <c r="AE16" s="5"/>
    </row>
    <row r="17" ht="31.5" customHeight="1">
      <c r="A17" s="4" t="s">
        <v>45</v>
      </c>
      <c r="B17" s="5"/>
      <c r="C17" s="5"/>
      <c r="D17" s="5"/>
      <c r="E17" s="5"/>
      <c r="F17" s="5"/>
      <c r="G17" s="5" t="str">
        <f>image("https://accounts.shutterstock.com/assets/images/ss-logo-color-2x.png")</f>
        <v/>
      </c>
      <c r="H17" s="5"/>
      <c r="I17" s="5"/>
      <c r="J17" s="5"/>
      <c r="K17" s="5"/>
      <c r="L17" s="5"/>
      <c r="M17" s="5"/>
      <c r="N17" s="5"/>
      <c r="O17" s="5"/>
      <c r="P17" s="5"/>
      <c r="Q17" s="5" t="str">
        <f>image("https://cdn3.tnwcdn.com/wp-content/blogs.dir/1/files/2013/05/Screen-Shot-2013-05-02-at-2.27.45-PM-730x300.png")</f>
        <v/>
      </c>
      <c r="R17" s="5"/>
      <c r="S17" s="5"/>
      <c r="T17" s="5" t="str">
        <f>image("https://cdn.xtremerain.com/wp-content/uploads/2016/08/prisma-logo-HD.jpg")</f>
        <v/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ht="31.5" customHeight="1">
      <c r="A18" s="4" t="s">
        <v>46</v>
      </c>
      <c r="B18" s="5"/>
      <c r="C18" s="5"/>
      <c r="D18" s="5" t="str">
        <f>image("http://dl1.cbsistatic.com/i/2016/08/12/313e5483-a504-4bcb-a0d4-98de152527af/2c43526601bbce217ef119c9b115730c/imgingest-7118995974045370538.png")</f>
        <v/>
      </c>
      <c r="E18" s="5"/>
      <c r="F18" s="5"/>
      <c r="G18" s="5"/>
      <c r="H18" s="5"/>
      <c r="I18" s="5"/>
      <c r="J18" s="5" t="str">
        <f>image("http://simuddell.com/wp-content/uploads/2014/05/headspace.png")</f>
        <v/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 t="str">
        <f>image("https://daks2k3a4ib2z.cloudfront.net/572a4404d6c4eb236f23595a/572a68ed6e747aa53d8ecf5f_BARREL_Joyable-small-sec-3.png")</f>
        <v/>
      </c>
    </row>
    <row r="19" ht="31.5" customHeight="1">
      <c r="A19" s="4" t="s">
        <v>47</v>
      </c>
      <c r="B19" s="5"/>
      <c r="C19" s="5"/>
      <c r="D19" s="5"/>
      <c r="E19" s="5"/>
      <c r="F19" s="5"/>
      <c r="G19" s="5" t="str">
        <f>image("http://www.underconsideration.com/brandnew/archives/zocdoc_logo.png")</f>
        <v/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 t="str">
        <f>image("https://upload.wikimedia.org/wikipedia/en/7/71/Oscar_Health_logo.svg")</f>
        <v/>
      </c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ht="31.5" customHeight="1">
      <c r="A20" s="4" t="s">
        <v>48</v>
      </c>
      <c r="B20" s="5" t="str">
        <f>image("https://static1.squarespace.com/static/516c687de4b00f416237be7e/t/560fed33e4b09e1a44ea7f0d/1443884340316/Compass-Real-Estate-RETech.png")</f>
        <v/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 t="str">
        <f>image("http://www.almoffice.ca/wp-content/uploads/2015/10/breather-logo.jpg")</f>
        <v/>
      </c>
      <c r="AA20" s="5"/>
      <c r="AB20" s="5"/>
      <c r="AC20" s="5"/>
      <c r="AD20" s="5"/>
      <c r="AE20" s="5"/>
    </row>
    <row r="21" ht="31.5" customHeight="1">
      <c r="A21" s="4" t="s">
        <v>49</v>
      </c>
      <c r="B21" s="5"/>
      <c r="C21" s="5"/>
      <c r="D21" s="5"/>
      <c r="E21" s="5"/>
      <c r="F21" s="5"/>
      <c r="G21" s="5"/>
      <c r="H21" s="5"/>
      <c r="I21" s="5"/>
      <c r="J21" s="7"/>
      <c r="K21" s="5"/>
      <c r="L21" s="5"/>
      <c r="M21" s="5"/>
      <c r="N21" s="5"/>
      <c r="O21" s="5" t="str">
        <f>image("https://p5.zdassets.com/hc/theme_assets/253623/200041337/BA_logo-02_STACKED.png")</f>
        <v/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 t="str">
        <f>image("https://photos.prnewswire.com/prnvar/20160309/342306LOGO")</f>
        <v/>
      </c>
      <c r="AB21" s="5"/>
      <c r="AC21" s="5"/>
      <c r="AD21" s="5"/>
      <c r="AE21" s="5"/>
    </row>
    <row r="22" ht="31.5" customHeight="1">
      <c r="A22" s="4" t="s">
        <v>50</v>
      </c>
      <c r="B22" s="5" t="str">
        <f>image("http://whatpixel.com/images/2016/01/instacart-logo-redesign-rebrand-2016.jpg")</f>
        <v/>
      </c>
      <c r="C22" s="7"/>
      <c r="D22" s="5"/>
      <c r="E22" s="5"/>
      <c r="F22" s="5"/>
      <c r="G22" s="5"/>
      <c r="H22" s="5"/>
      <c r="I22" s="5" t="str">
        <f>image("http://zelkovavc.com/wp-content/uploads/2015/05/hungryroot-logo.png")</f>
        <v/>
      </c>
      <c r="J22" s="5"/>
      <c r="K22" s="7" t="str">
        <f>image("https://res.cloudinary.com/crunchbase-production/image/upload/v1434990854/op8bt9wiknydlsjuiqj4.png")</f>
        <v/>
      </c>
      <c r="L22" s="5"/>
      <c r="M22" s="5"/>
      <c r="N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ht="31.5" customHeight="1">
      <c r="A23" s="4" t="s">
        <v>51</v>
      </c>
      <c r="B23" s="5"/>
      <c r="C23" s="5" t="str">
        <f>IMAGE("https://pbs.twimg.com/profile_images/786149771283226624/8zsbj0DQ.jpg")</f>
        <v/>
      </c>
      <c r="D23" s="5"/>
      <c r="E23" s="5"/>
      <c r="F23" s="5"/>
      <c r="G23" s="5" t="str">
        <f>image("http://s2.q4cdn.com/723557020/files/Grubhub-logo-inverted-251by107px@2x.png")</f>
        <v/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 t="str">
        <f>image("https://upload.wikimedia.org/wikipedia/en/1/15/Postmates_logo.png")</f>
        <v/>
      </c>
      <c r="AA23" s="5"/>
      <c r="AB23" s="5"/>
      <c r="AC23" s="5"/>
      <c r="AD23" s="5" t="str">
        <f>image("http://uk.deliveroo.puzzlelondon.co.uk/blog/wp-content/uploads/sites/2/2016/09/PREFERRED-VERSION-Deliveroo-Logo_Full_CMYK_Teal_edit.png")</f>
        <v/>
      </c>
      <c r="AE23" s="5"/>
    </row>
    <row r="24" ht="31.5" customHeight="1">
      <c r="A24" s="4" t="s">
        <v>52</v>
      </c>
      <c r="B24" s="5"/>
      <c r="C24" s="5"/>
      <c r="D24" s="5"/>
      <c r="E24" s="5"/>
      <c r="F24" s="5"/>
      <c r="G24" s="7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ht="31.5" customHeight="1">
      <c r="A25" s="4" t="s">
        <v>53</v>
      </c>
      <c r="B25" s="5"/>
      <c r="C25" s="5"/>
      <c r="D25" s="5"/>
      <c r="E25" s="5"/>
      <c r="F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 t="str">
        <f>image("http://photos.prnewswire.com/prn/20160808/396236LOGO/Honor-Senior-Care-Logo")</f>
        <v/>
      </c>
    </row>
    <row r="26" ht="31.5" customHeight="1">
      <c r="A26" s="4" t="s">
        <v>54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 t="str">
        <f>image("https://s-media-cache-ak0.pinimg.com/236x/28/20/03/2820030de815cf05349356e6ec499c2a.jpg")</f>
        <v/>
      </c>
      <c r="R26" s="5"/>
      <c r="S26" s="5"/>
      <c r="T26" s="5"/>
      <c r="U26" s="5" t="str">
        <f>image("http://mms.businesswire.com/media/20160817005298/en/539840/5/TCC_Hex_4Color_LRG.jpg")</f>
        <v/>
      </c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ht="31.5" customHeight="1">
      <c r="A27" s="4" t="s">
        <v>55</v>
      </c>
      <c r="B27" s="5"/>
      <c r="C27" s="5"/>
      <c r="D27" s="5"/>
      <c r="E27" s="5"/>
      <c r="F27" s="5"/>
      <c r="G27" s="5" t="str">
        <f>image("https://s3.amazonaws.com/tdhq-company-logos/companies/logos/000/000/603/original/hired-light-padding-short.png?1470758499")</f>
        <v/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 t="str">
        <f>image("https://press-content.glassdoor.com/app/uploads/sites/2/2015/04/GD-logo-green-on-white-01.jpg")</f>
        <v/>
      </c>
      <c r="AB27" s="5"/>
      <c r="AC27" s="5"/>
      <c r="AD27" s="5"/>
      <c r="AE27" s="5"/>
    </row>
    <row r="28" ht="31.5" customHeight="1">
      <c r="A28" s="4" t="s">
        <v>56</v>
      </c>
      <c r="B28" s="5"/>
      <c r="C28" s="5" t="str">
        <f>image("https://upload.wikimedia.org/wikipedia/en/thumb/f/fc/ThumbtackLogo.svg/1280px-ThumbtackLogo.svg.png")</f>
        <v/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 t="str">
        <f>image("http://core0.staticworld.net/images/article/2014/09/handy_logo-100435695-large.jpg")</f>
        <v/>
      </c>
      <c r="AA28" s="5"/>
      <c r="AB28" s="5"/>
      <c r="AC28" s="5"/>
      <c r="AD28" s="5"/>
      <c r="AE28" s="5"/>
    </row>
    <row r="29" ht="31.5" customHeight="1">
      <c r="A29" s="4" t="s">
        <v>57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ht="31.5" customHeight="1">
      <c r="A30" s="4" t="s">
        <v>58</v>
      </c>
      <c r="B30" s="5"/>
      <c r="C30" s="5"/>
      <c r="D30" s="5"/>
      <c r="E30" s="5"/>
      <c r="F30" s="5"/>
      <c r="G30" s="5"/>
      <c r="H30" s="5"/>
      <c r="I30" s="5"/>
      <c r="J30" s="5"/>
      <c r="L30" s="5"/>
      <c r="M30" s="5"/>
      <c r="N30" s="5"/>
      <c r="O30" s="5"/>
      <c r="P30" s="5"/>
      <c r="Q30" s="5" t="str">
        <f>image("https://www.waze.com/assets/press/logo@2x-1fe7fea8f69b97707a15e0e5f336d422.png")</f>
        <v/>
      </c>
      <c r="R30" s="5"/>
      <c r="S30" s="5"/>
      <c r="T30" s="5"/>
      <c r="U30" s="5"/>
      <c r="V30" s="5"/>
      <c r="W30" s="5"/>
      <c r="X30" s="5"/>
      <c r="Y30" s="5"/>
      <c r="Z30" s="5" t="str">
        <f>image("http://static4.businessinsider.com/image/56b10e64c08a80431d8bc158-326-163/uber_logobit_digital_white.png")</f>
        <v/>
      </c>
      <c r="AA30" s="5"/>
      <c r="AB30" s="5"/>
      <c r="AC30" s="5" t="str">
        <f>image("http://thepowershot.com/wp-content/uploads/2015/10/lyft-logo-facebook.jpg")</f>
        <v/>
      </c>
      <c r="AD30" s="5"/>
      <c r="AE30" s="5"/>
    </row>
    <row r="31" ht="31.5" customHeight="1">
      <c r="A31" s="4" t="s">
        <v>59</v>
      </c>
      <c r="B31" s="5"/>
      <c r="C31" s="5" t="str">
        <f>image("http://ec2-50-19-249-57.compute-1.amazonaws.com/system/companies/158-logo-giphy_l.jpg?1400273381")</f>
        <v/>
      </c>
      <c r="D31" s="5" t="str">
        <f>image("https://www.brandsoftheworld.com/sites/default/files/styles/logo-thumbnail/public/062015/whatsapp_logo.jpg?itok=0OJT0IcZ")</f>
        <v/>
      </c>
      <c r="E31" s="5"/>
      <c r="F31" s="5"/>
      <c r="G31" s="5"/>
      <c r="H31" s="5"/>
      <c r="I31" s="5"/>
      <c r="J31" s="5"/>
      <c r="L31" s="5"/>
      <c r="M31" s="5"/>
      <c r="N31" s="5" t="str">
        <f>image("http://www.logospike.com/wp-content/uploads/2014/11/Snapchat_logo.jpg")</f>
        <v/>
      </c>
      <c r="P31" s="5" t="str">
        <f>image("http://bostonvr.org/wp-content/uploads/2016/03/colorLogo-altspaceVR.png")</f>
        <v/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 t="str">
        <f>image("https://upload.wikimedia.org/wikipedia/commons/thumb/a/a7/Skype_logo.svg/2000px-Skype_logo.svg.png")</f>
        <v/>
      </c>
      <c r="AD31" s="5"/>
      <c r="AE31" s="5"/>
    </row>
    <row r="32" ht="31.5" customHeight="1">
      <c r="A32" s="4" t="s">
        <v>60</v>
      </c>
      <c r="B32" s="5"/>
      <c r="C32" s="5"/>
      <c r="D32" s="5"/>
      <c r="E32" s="5"/>
      <c r="F32" s="5"/>
      <c r="G32" s="5" t="str">
        <f>image("https://d1vwnfeb9fby91.cloudfront.net/public/tumblr_assets/img/StyleSeat.Logo.Web.png")</f>
        <v/>
      </c>
      <c r="H32" s="5"/>
      <c r="I32" s="5" t="str">
        <f>image("http://maniacmagazine.com/wp-content/uploads/2016/05/glossier-logo.-maniac-magazine.jpg")</f>
        <v/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 t="str">
        <f>image("https://www.filepicker.io/api/file/fjgSxvpvSJiaLUkmMlFF")</f>
        <v/>
      </c>
      <c r="W32" s="5"/>
      <c r="X32" s="5"/>
      <c r="Y32" s="5"/>
      <c r="Z32" s="5" t="str">
        <f>image("http://photos.prnewswire.com/prn/20151008/275456LOGO/GLAMSQUAD-LOGO")</f>
        <v/>
      </c>
      <c r="AA32" s="5"/>
      <c r="AB32" s="5"/>
      <c r="AC32" s="5"/>
      <c r="AD32" s="5"/>
      <c r="AE32" s="5"/>
    </row>
    <row r="33" ht="31.5" customHeight="1">
      <c r="A33" s="4" t="s">
        <v>61</v>
      </c>
      <c r="B33" s="5"/>
      <c r="C33" s="5"/>
      <c r="D33" s="5"/>
      <c r="E33" s="5"/>
      <c r="F33" s="5"/>
      <c r="G33" s="5"/>
      <c r="H33" s="5" t="str">
        <f>image("https://upload.wikimedia.org/wikipedia/commons/thumb/9/98/Groupon_Logo.svg/2000px-Groupon_Logo.svg.png")</f>
        <v/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ht="31.5" customHeight="1">
      <c r="A34" s="4" t="s">
        <v>62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 t="str">
        <f>image("https://upload.wikimedia.org/wikipedia/en/d/d5/Tinder_logo.png")</f>
        <v/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ht="31.5" customHeight="1">
      <c r="A35" s="4" t="s">
        <v>63</v>
      </c>
      <c r="B35" s="5"/>
      <c r="C35" s="5"/>
      <c r="D35" s="5"/>
      <c r="E35" s="5"/>
      <c r="F35" s="5"/>
      <c r="G35" s="5" t="str">
        <f>image("https://d2o2wpn1drmies.cloudfront.net/avatars/429/eec/123/ce0/4c9/d83/f0f/489/a27/7c1/5e/Raise-Mint-Monkey-01-png.medium.png?1429807830")</f>
        <v/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ht="31.5" customHeight="1">
      <c r="A36" s="4" t="s">
        <v>64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 t="str">
        <f>image("https://cdn-images-1.medium.com/max/800/1*5ztbgEt4NqpVaxTc64C-XA.png")</f>
        <v/>
      </c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ht="31.5" customHeight="1">
      <c r="A37" s="4" t="s">
        <v>65</v>
      </c>
      <c r="B37" s="5"/>
      <c r="C37" s="5"/>
      <c r="D37" s="5"/>
      <c r="E37" s="5"/>
      <c r="F37" s="5"/>
      <c r="G37" s="5"/>
      <c r="H37" s="5" t="str">
        <f>image("https://upload.wikimedia.org/wikipedia/commons/thumb/e/e4/BuzzFeed.svg/2000px-BuzzFeed.svg.png")</f>
        <v/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ht="31.5" customHeight="1">
      <c r="A38" s="4" t="s">
        <v>66</v>
      </c>
      <c r="B38" s="5" t="str">
        <f>image("http://www-static.weddingbee.com/wp-content/uploads/2015/02/Zola-Logo-300x150.jpg")</f>
        <v/>
      </c>
      <c r="C38" s="5"/>
      <c r="D38" s="5"/>
      <c r="E38" s="5" t="str">
        <f>image("https://d1qb2nb5cznatu.cloudfront.net/startups/i/156611-0983b09853f96f288436593107d60d28-medium_jpg.jpg?buster=1390437410")</f>
        <v/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ht="31.5" customHeight="1">
      <c r="A39" s="4" t="s">
        <v>67</v>
      </c>
      <c r="C39" s="5"/>
      <c r="D39" s="5"/>
      <c r="E39" s="5"/>
      <c r="F39" s="5"/>
      <c r="G39" s="5"/>
      <c r="H39" s="5"/>
      <c r="I39" s="5"/>
      <c r="J39" s="5"/>
      <c r="K39" s="5" t="str">
        <f>image("http://168kuc2h8b8d20lvkb36obq9-wpengine.netdna-ssl.com/wp-content/uploads/2016/08/1Password-Logo.jpg")</f>
        <v/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ht="31.5" customHeight="1">
      <c r="A40" s="4" t="s">
        <v>68</v>
      </c>
      <c r="B40" s="5" t="str">
        <f>image("https://nextdoor.com/static/nextdoorv2/images/newsroom/logo-green-large.png")</f>
        <v/>
      </c>
      <c r="C40" s="5" t="str">
        <f>image("http://st.hzcdn.com/res/2469/pic/print_logo.png?v=2469")</f>
        <v/>
      </c>
      <c r="D40" s="5"/>
      <c r="E40" s="5"/>
      <c r="F40" s="5"/>
      <c r="G40" s="5"/>
      <c r="H40" s="5"/>
      <c r="I40" s="5" t="str">
        <f>image("https://upload.wikimedia.org/wikipedia/commons/0/08/Casper_Logo.png")</f>
        <v/>
      </c>
      <c r="J40" s="5"/>
      <c r="K40" s="5"/>
      <c r="L40" s="5"/>
      <c r="M40" s="5"/>
      <c r="N40" s="5"/>
      <c r="O40" s="5" t="str">
        <f>image("http://resources.point.com/wp-content/uploads/2016/05/cropped-512-logo-print-color.png")</f>
        <v/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 t="str">
        <f>image("https://www.homepolish.com/assets/homepolish_logo-c85e020ccc97927625589eac4ba0ecd5.png")</f>
        <v/>
      </c>
    </row>
  </sheetData>
  <drawing r:id="rId1"/>
</worksheet>
</file>